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defaultThemeVersion="166925"/>
  <xr:revisionPtr revIDLastSave="0" documentId="8_{EABFBBB4-A40A-4365-A37F-FB3CF87C5360}" xr6:coauthVersionLast="47" xr6:coauthVersionMax="47" xr10:uidLastSave="{00000000-0000-0000-0000-000000000000}"/>
  <bookViews>
    <workbookView xWindow="-110" yWindow="-110" windowWidth="19420" windowHeight="10300" tabRatio="768" activeTab="7" xr2:uid="{00000000-000D-0000-FFFF-FFFF00000000}"/>
  </bookViews>
  <sheets>
    <sheet name="#_CONSTANTS" sheetId="1" r:id="rId1"/>
    <sheet name="Activities" sheetId="2" r:id="rId2"/>
    <sheet name="Budgets" sheetId="3" r:id="rId3"/>
    <sheet name="Commitments" sheetId="4" r:id="rId4"/>
    <sheet name="H1_-Regions_&amp;_Countries" sheetId="5" r:id="rId5"/>
    <sheet name="H1_-Sectors" sheetId="6" r:id="rId6"/>
    <sheet name="#Budget_Pivot" sheetId="7" r:id="rId7"/>
    <sheet name="Transactions" sheetId="8" r:id="rId8"/>
    <sheet name="H1_Documents" sheetId="9" r:id="rId9"/>
    <sheet name="H2_Documents" sheetId="10" r:id="rId10"/>
    <sheet name="Related_Activity" sheetId="11" r:id="rId11"/>
    <sheet name="Meta" sheetId="12" r:id="rId12"/>
    <sheet name="#_Column_IATI_Standard_Lookup" sheetId="13" r:id="rId13"/>
  </sheets>
  <definedNames>
    <definedName name="_xlnm._FilterDatabase" localSheetId="2" hidden="1">Budgets!$A$2:$Z$181</definedName>
    <definedName name="_xlnm._FilterDatabase" localSheetId="7" hidden="1">Transactions!$A$1:$AA$1081</definedName>
    <definedName name="_FilterDatabase_0" localSheetId="1">Activities!$A$2:$AY$46</definedName>
    <definedName name="_FilterDatabase_0" localSheetId="2">Budgets!$A$2:$Z$136</definedName>
    <definedName name="_FilterDatabase_0" localSheetId="8">H1_Documents!$A$1:$G$39</definedName>
    <definedName name="_FilterDatabase_0" localSheetId="9">H2_Documents!$A$1:$G$266</definedName>
    <definedName name="_FilterDatabase_0" localSheetId="7">Transactions!$A$2:$T$363</definedName>
    <definedName name="_FilterDatabase_0_0" localSheetId="1">Activities!$A$2:$AY$46</definedName>
    <definedName name="_FilterDatabase_0_0" localSheetId="2">Budgets!$A$2:$Z$136</definedName>
    <definedName name="_FilterDatabase_0_0" localSheetId="8">H1_Documents!$A$1:$G$39</definedName>
    <definedName name="_FilterDatabase_0_0" localSheetId="9">H2_Documents!$A$1:$G$266</definedName>
    <definedName name="_FilterDatabase_0_0" localSheetId="7">Transactions!$A$2:$T$363</definedName>
  </definedNames>
  <calcPr calcId="191028"/>
  <pivotCaches>
    <pivotCache cacheId="0"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 i="2" l="1" a="1"/>
  <c r="Q1" i="2" s="1"/>
  <c r="F29" i="4"/>
  <c r="G29" i="4"/>
  <c r="F30" i="4"/>
  <c r="G30" i="4" s="1"/>
  <c r="F31" i="4"/>
  <c r="G31" i="4"/>
  <c r="F32" i="4"/>
  <c r="G32" i="4"/>
  <c r="F33" i="4"/>
  <c r="G33" i="4"/>
  <c r="F34" i="4"/>
  <c r="G34" i="4" s="1"/>
  <c r="F35" i="4"/>
  <c r="G35" i="4" s="1"/>
  <c r="F36" i="4"/>
  <c r="G36" i="4"/>
  <c r="F37" i="4"/>
  <c r="G37" i="4"/>
  <c r="F38" i="4"/>
  <c r="G38" i="4" s="1"/>
  <c r="F39" i="4"/>
  <c r="G39" i="4"/>
  <c r="F40" i="4"/>
  <c r="G40" i="4"/>
  <c r="F41" i="4"/>
  <c r="G41" i="4"/>
  <c r="F42" i="4"/>
  <c r="G42" i="4" s="1"/>
  <c r="F43" i="4"/>
  <c r="G43" i="4"/>
  <c r="F44" i="4"/>
  <c r="G44" i="4"/>
  <c r="F45" i="4"/>
  <c r="G45" i="4" s="1"/>
  <c r="F46" i="4"/>
  <c r="G46" i="4" s="1"/>
  <c r="F47" i="4"/>
  <c r="G47" i="4"/>
  <c r="F48" i="4"/>
  <c r="G48" i="4"/>
  <c r="F49" i="4"/>
  <c r="G49" i="4"/>
  <c r="F50" i="4"/>
  <c r="G50" i="4" s="1"/>
  <c r="F51" i="4"/>
  <c r="G51" i="4"/>
  <c r="F52" i="4"/>
  <c r="G52" i="4"/>
  <c r="F53" i="4"/>
  <c r="G53" i="4"/>
  <c r="F28" i="4"/>
  <c r="G28" i="4" s="1"/>
  <c r="G29" i="3" a="1"/>
  <c r="G29" i="3" s="1"/>
  <c r="H29" i="3" a="1"/>
  <c r="H29" i="3" s="1"/>
  <c r="G30" i="3" a="1"/>
  <c r="G30" i="3"/>
  <c r="H30" i="3" a="1"/>
  <c r="H30" i="3"/>
  <c r="G31" i="3" a="1"/>
  <c r="G31" i="3"/>
  <c r="H31" i="3" a="1"/>
  <c r="H31" i="3" s="1"/>
  <c r="G32" i="3" a="1"/>
  <c r="G32" i="3"/>
  <c r="H32" i="3" a="1"/>
  <c r="H32" i="3"/>
  <c r="G33" i="3" a="1"/>
  <c r="G33" i="3"/>
  <c r="H33" i="3" a="1"/>
  <c r="H33" i="3" s="1"/>
  <c r="G34" i="3" a="1"/>
  <c r="G34" i="3"/>
  <c r="H34" i="3" a="1"/>
  <c r="H34" i="3"/>
  <c r="G35" i="3" a="1"/>
  <c r="G35" i="3" s="1"/>
  <c r="H35" i="3" a="1"/>
  <c r="H35" i="3" s="1"/>
  <c r="G36" i="3" a="1"/>
  <c r="G36" i="3"/>
  <c r="H36" i="3" a="1"/>
  <c r="H36" i="3"/>
  <c r="G37" i="3" a="1"/>
  <c r="G37" i="3"/>
  <c r="H37" i="3" a="1"/>
  <c r="H37" i="3" s="1"/>
  <c r="G38" i="3" a="1"/>
  <c r="G38" i="3"/>
  <c r="H38" i="3" a="1"/>
  <c r="H38" i="3"/>
  <c r="G39" i="3" a="1"/>
  <c r="G39" i="3"/>
  <c r="H39" i="3" a="1"/>
  <c r="H39" i="3" s="1"/>
  <c r="G40" i="3" a="1"/>
  <c r="G40" i="3"/>
  <c r="H40" i="3" a="1"/>
  <c r="H40" i="3"/>
  <c r="G41" i="3" a="1"/>
  <c r="G41" i="3"/>
  <c r="H41" i="3" a="1"/>
  <c r="H41" i="3" s="1"/>
  <c r="G42" i="3" a="1"/>
  <c r="G42" i="3"/>
  <c r="H42" i="3" a="1"/>
  <c r="H42" i="3"/>
  <c r="G43" i="3" a="1"/>
  <c r="G43" i="3"/>
  <c r="H43" i="3" a="1"/>
  <c r="H43" i="3" s="1"/>
  <c r="G44" i="3" a="1"/>
  <c r="G44" i="3"/>
  <c r="H44" i="3" a="1"/>
  <c r="H44" i="3"/>
  <c r="G45" i="3" a="1"/>
  <c r="G45" i="3"/>
  <c r="H45" i="3" a="1"/>
  <c r="H45" i="3" s="1"/>
  <c r="G46" i="3" a="1"/>
  <c r="G46" i="3"/>
  <c r="H46" i="3" a="1"/>
  <c r="H46" i="3"/>
  <c r="G47" i="3" a="1"/>
  <c r="G47" i="3"/>
  <c r="H47" i="3" a="1"/>
  <c r="H47" i="3" s="1"/>
  <c r="G48" i="3" a="1"/>
  <c r="G48" i="3"/>
  <c r="H48" i="3" a="1"/>
  <c r="H48" i="3"/>
  <c r="G49" i="3" a="1"/>
  <c r="G49" i="3"/>
  <c r="H49" i="3" a="1"/>
  <c r="H49" i="3" s="1"/>
  <c r="G50" i="3" a="1"/>
  <c r="G50" i="3"/>
  <c r="H50" i="3" a="1"/>
  <c r="H50" i="3"/>
  <c r="G51" i="3" a="1"/>
  <c r="G51" i="3"/>
  <c r="H51" i="3" a="1"/>
  <c r="H51" i="3" s="1"/>
  <c r="G52" i="3" a="1"/>
  <c r="G52" i="3"/>
  <c r="H52" i="3" a="1"/>
  <c r="H52" i="3"/>
  <c r="G53" i="3" a="1"/>
  <c r="G53" i="3"/>
  <c r="H53" i="3" a="1"/>
  <c r="H53" i="3" s="1"/>
  <c r="H28" i="3" a="1"/>
  <c r="H28" i="3" s="1"/>
  <c r="G28" i="3" a="1"/>
  <c r="G28" i="3" s="1"/>
  <c r="N30" i="2"/>
  <c r="N29" i="2"/>
  <c r="J4" i="8" l="1"/>
  <c r="J5" i="8"/>
  <c r="J6" i="8"/>
  <c r="J7" i="8"/>
  <c r="J8" i="8"/>
  <c r="J9" i="8"/>
  <c r="J10" i="8"/>
  <c r="J11" i="8"/>
  <c r="J12" i="8"/>
  <c r="J13" i="8"/>
  <c r="J14" i="8"/>
  <c r="J15" i="8"/>
  <c r="J16" i="8"/>
  <c r="J17" i="8"/>
  <c r="J18" i="8"/>
  <c r="J19" i="8"/>
  <c r="J20" i="8"/>
  <c r="J21" i="8"/>
  <c r="J22" i="8"/>
  <c r="J23" i="8"/>
  <c r="J24" i="8"/>
  <c r="J25" i="8"/>
  <c r="J26" i="8"/>
  <c r="J27" i="8"/>
  <c r="J28" i="8"/>
  <c r="J29" i="8"/>
  <c r="J30" i="8"/>
  <c r="J31" i="8"/>
  <c r="J32" i="8"/>
  <c r="J33" i="8"/>
  <c r="J34" i="8"/>
  <c r="J35" i="8"/>
  <c r="J36" i="8"/>
  <c r="J37" i="8"/>
  <c r="J38" i="8"/>
  <c r="J39" i="8"/>
  <c r="J40" i="8"/>
  <c r="J41" i="8"/>
  <c r="J42" i="8"/>
  <c r="J43" i="8"/>
  <c r="J44" i="8"/>
  <c r="J45" i="8"/>
  <c r="J46" i="8"/>
  <c r="J47" i="8"/>
  <c r="J48" i="8"/>
  <c r="J49" i="8"/>
  <c r="J50" i="8"/>
  <c r="J51" i="8"/>
  <c r="J52" i="8"/>
  <c r="J53" i="8"/>
  <c r="J54" i="8"/>
  <c r="J55" i="8"/>
  <c r="J56" i="8"/>
  <c r="J57" i="8"/>
  <c r="J58" i="8"/>
  <c r="J59" i="8"/>
  <c r="J60" i="8"/>
  <c r="J61" i="8"/>
  <c r="J62" i="8"/>
  <c r="J63" i="8"/>
  <c r="J64" i="8"/>
  <c r="J65" i="8"/>
  <c r="J66" i="8"/>
  <c r="J67" i="8"/>
  <c r="J68" i="8"/>
  <c r="J69" i="8"/>
  <c r="J70" i="8"/>
  <c r="J71" i="8"/>
  <c r="J72" i="8"/>
  <c r="J73" i="8"/>
  <c r="J74" i="8"/>
  <c r="J75" i="8"/>
  <c r="J76" i="8"/>
  <c r="J77" i="8"/>
  <c r="J78" i="8"/>
  <c r="J79" i="8"/>
  <c r="J80" i="8"/>
  <c r="J81" i="8"/>
  <c r="J82" i="8"/>
  <c r="J83" i="8"/>
  <c r="J84" i="8"/>
  <c r="J85" i="8"/>
  <c r="J86" i="8"/>
  <c r="J87" i="8"/>
  <c r="J88" i="8"/>
  <c r="J89" i="8"/>
  <c r="J90" i="8"/>
  <c r="J91" i="8"/>
  <c r="J92" i="8"/>
  <c r="J93" i="8"/>
  <c r="J94" i="8"/>
  <c r="J95" i="8"/>
  <c r="J96" i="8"/>
  <c r="J97" i="8"/>
  <c r="J98" i="8"/>
  <c r="J99" i="8"/>
  <c r="J100" i="8"/>
  <c r="J101" i="8"/>
  <c r="J102" i="8"/>
  <c r="J155" i="8"/>
  <c r="J156" i="8"/>
  <c r="J157" i="8"/>
  <c r="J158" i="8"/>
  <c r="J159" i="8"/>
  <c r="J160" i="8"/>
  <c r="J161" i="8"/>
  <c r="J162" i="8"/>
  <c r="J163" i="8"/>
  <c r="J164" i="8"/>
  <c r="J165" i="8"/>
  <c r="J166" i="8"/>
  <c r="J167" i="8"/>
  <c r="J168" i="8"/>
  <c r="J169" i="8"/>
  <c r="J170" i="8"/>
  <c r="J171" i="8"/>
  <c r="J172" i="8"/>
  <c r="J173" i="8"/>
  <c r="J174" i="8"/>
  <c r="J175" i="8"/>
  <c r="J176" i="8"/>
  <c r="J177" i="8"/>
  <c r="J178" i="8"/>
  <c r="J179" i="8"/>
  <c r="J180" i="8"/>
  <c r="J181" i="8"/>
  <c r="J182" i="8"/>
  <c r="J183" i="8"/>
  <c r="J184" i="8"/>
  <c r="J185" i="8"/>
  <c r="J186" i="8"/>
  <c r="J187" i="8"/>
  <c r="J188" i="8"/>
  <c r="J189" i="8"/>
  <c r="J190" i="8"/>
  <c r="J191" i="8"/>
  <c r="J192" i="8"/>
  <c r="J193" i="8"/>
  <c r="J194" i="8"/>
  <c r="J195" i="8"/>
  <c r="J196" i="8"/>
  <c r="J197" i="8"/>
  <c r="J198" i="8"/>
  <c r="J199" i="8"/>
  <c r="J200" i="8"/>
  <c r="J201" i="8"/>
  <c r="J202" i="8"/>
  <c r="J203" i="8"/>
  <c r="J204" i="8"/>
  <c r="J205" i="8"/>
  <c r="J206" i="8"/>
  <c r="J207" i="8"/>
  <c r="J208" i="8"/>
  <c r="J209" i="8"/>
  <c r="J210" i="8"/>
  <c r="J211" i="8"/>
  <c r="J212" i="8"/>
  <c r="J213" i="8"/>
  <c r="J214" i="8"/>
  <c r="J215" i="8"/>
  <c r="J216" i="8"/>
  <c r="J217" i="8"/>
  <c r="J218" i="8"/>
  <c r="J219" i="8"/>
  <c r="J220" i="8"/>
  <c r="J221" i="8"/>
  <c r="J222" i="8"/>
  <c r="J223" i="8"/>
  <c r="J224" i="8"/>
  <c r="J225" i="8"/>
  <c r="J226" i="8"/>
  <c r="J227" i="8"/>
  <c r="J228" i="8"/>
  <c r="J229" i="8"/>
  <c r="J230" i="8"/>
  <c r="J231" i="8"/>
  <c r="J232" i="8"/>
  <c r="J233" i="8"/>
  <c r="J234" i="8"/>
  <c r="J235" i="8"/>
  <c r="J236" i="8"/>
  <c r="J237" i="8"/>
  <c r="J238" i="8"/>
  <c r="J239" i="8"/>
  <c r="J240" i="8"/>
  <c r="J241" i="8"/>
  <c r="J242" i="8"/>
  <c r="J243" i="8"/>
  <c r="J244" i="8"/>
  <c r="J245" i="8"/>
  <c r="J246" i="8"/>
  <c r="J247" i="8"/>
  <c r="J248" i="8"/>
  <c r="J249" i="8"/>
  <c r="J250" i="8"/>
  <c r="J251" i="8"/>
  <c r="J252" i="8"/>
  <c r="J253" i="8"/>
  <c r="J254" i="8"/>
  <c r="J255" i="8"/>
  <c r="J256" i="8"/>
  <c r="J257" i="8"/>
  <c r="J258" i="8"/>
  <c r="J259" i="8"/>
  <c r="J260" i="8"/>
  <c r="J261" i="8"/>
  <c r="J262" i="8"/>
  <c r="J263" i="8"/>
  <c r="J264" i="8"/>
  <c r="J265" i="8"/>
  <c r="J266" i="8"/>
  <c r="J267" i="8"/>
  <c r="J268" i="8"/>
  <c r="J269" i="8"/>
  <c r="J270" i="8"/>
  <c r="J271" i="8"/>
  <c r="J272" i="8"/>
  <c r="J273" i="8"/>
  <c r="J274" i="8"/>
  <c r="J275" i="8"/>
  <c r="J276" i="8"/>
  <c r="J277" i="8"/>
  <c r="J278" i="8"/>
  <c r="J279" i="8"/>
  <c r="J280" i="8"/>
  <c r="J281" i="8"/>
  <c r="J282" i="8"/>
  <c r="J283" i="8"/>
  <c r="J284" i="8"/>
  <c r="J285" i="8"/>
  <c r="J286" i="8"/>
  <c r="J287" i="8"/>
  <c r="J288" i="8"/>
  <c r="J289" i="8"/>
  <c r="J290" i="8"/>
  <c r="J291" i="8"/>
  <c r="J292" i="8"/>
  <c r="J293" i="8"/>
  <c r="J294" i="8"/>
  <c r="J295" i="8"/>
  <c r="J296" i="8"/>
  <c r="J297" i="8"/>
  <c r="J298" i="8"/>
  <c r="J299" i="8"/>
  <c r="J300" i="8"/>
  <c r="J301" i="8"/>
  <c r="J302" i="8"/>
  <c r="J303" i="8"/>
  <c r="J304" i="8"/>
  <c r="J305" i="8"/>
  <c r="J306" i="8"/>
  <c r="J307" i="8"/>
  <c r="J308" i="8"/>
  <c r="J309" i="8"/>
  <c r="J310" i="8"/>
  <c r="J311" i="8"/>
  <c r="J312" i="8"/>
  <c r="J313" i="8"/>
  <c r="J314" i="8"/>
  <c r="J315" i="8"/>
  <c r="J316" i="8"/>
  <c r="J317" i="8"/>
  <c r="J318" i="8"/>
  <c r="J319" i="8"/>
  <c r="J320" i="8"/>
  <c r="J321" i="8"/>
  <c r="J322" i="8"/>
  <c r="J323" i="8"/>
  <c r="J324" i="8"/>
  <c r="J325" i="8"/>
  <c r="J326" i="8"/>
  <c r="J327" i="8"/>
  <c r="J328" i="8"/>
  <c r="J329" i="8"/>
  <c r="J330" i="8"/>
  <c r="J331" i="8"/>
  <c r="J332" i="8"/>
  <c r="J333" i="8"/>
  <c r="J334" i="8"/>
  <c r="J335" i="8"/>
  <c r="J336" i="8"/>
  <c r="J337" i="8"/>
  <c r="J338" i="8"/>
  <c r="J339" i="8"/>
  <c r="J340" i="8"/>
  <c r="J341" i="8"/>
  <c r="J342" i="8"/>
  <c r="J343" i="8"/>
  <c r="J344" i="8"/>
  <c r="J345" i="8"/>
  <c r="J346" i="8"/>
  <c r="J347" i="8"/>
  <c r="J348" i="8"/>
  <c r="J349" i="8"/>
  <c r="J350" i="8"/>
  <c r="J351" i="8"/>
  <c r="J352" i="8"/>
  <c r="J353" i="8"/>
  <c r="J354" i="8"/>
  <c r="J355" i="8"/>
  <c r="J356" i="8"/>
  <c r="J357" i="8"/>
  <c r="J358" i="8"/>
  <c r="J359" i="8"/>
  <c r="J360" i="8"/>
  <c r="J361" i="8"/>
  <c r="J362" i="8"/>
  <c r="J363" i="8"/>
  <c r="J364" i="8"/>
  <c r="J365" i="8"/>
  <c r="J366" i="8"/>
  <c r="J367" i="8"/>
  <c r="J368" i="8"/>
  <c r="J369" i="8"/>
  <c r="J370" i="8"/>
  <c r="J371" i="8"/>
  <c r="J372" i="8"/>
  <c r="J373" i="8"/>
  <c r="J374" i="8"/>
  <c r="J375" i="8"/>
  <c r="J376" i="8"/>
  <c r="J377" i="8"/>
  <c r="J378" i="8"/>
  <c r="J379" i="8"/>
  <c r="J380" i="8"/>
  <c r="J381" i="8"/>
  <c r="J382" i="8"/>
  <c r="J383" i="8"/>
  <c r="J384" i="8"/>
  <c r="J385" i="8"/>
  <c r="J386" i="8"/>
  <c r="J387" i="8"/>
  <c r="J388" i="8"/>
  <c r="J389" i="8"/>
  <c r="J390" i="8"/>
  <c r="J391" i="8"/>
  <c r="J392" i="8"/>
  <c r="J393" i="8"/>
  <c r="J394" i="8"/>
  <c r="J395" i="8"/>
  <c r="J396" i="8"/>
  <c r="J397" i="8"/>
  <c r="J398" i="8"/>
  <c r="J399" i="8"/>
  <c r="J400" i="8"/>
  <c r="J401" i="8"/>
  <c r="J402" i="8"/>
  <c r="J403" i="8"/>
  <c r="J404" i="8"/>
  <c r="J405" i="8"/>
  <c r="J406" i="8"/>
  <c r="J407" i="8"/>
  <c r="J408" i="8"/>
  <c r="J409" i="8"/>
  <c r="J410" i="8"/>
  <c r="J411" i="8"/>
  <c r="J412" i="8"/>
  <c r="J413" i="8"/>
  <c r="J414" i="8"/>
  <c r="J415" i="8"/>
  <c r="J416" i="8"/>
  <c r="J417" i="8"/>
  <c r="J418" i="8"/>
  <c r="J419" i="8"/>
  <c r="J420" i="8"/>
  <c r="J421" i="8"/>
  <c r="J422" i="8"/>
  <c r="J423" i="8"/>
  <c r="J424" i="8"/>
  <c r="J425" i="8"/>
  <c r="J426" i="8"/>
  <c r="J427" i="8"/>
  <c r="J428" i="8"/>
  <c r="J429" i="8"/>
  <c r="J430" i="8"/>
  <c r="J431" i="8"/>
  <c r="J432" i="8"/>
  <c r="J433" i="8"/>
  <c r="J434" i="8"/>
  <c r="J435" i="8"/>
  <c r="J436" i="8"/>
  <c r="J437" i="8"/>
  <c r="J438" i="8"/>
  <c r="J439" i="8"/>
  <c r="J440" i="8"/>
  <c r="J441" i="8"/>
  <c r="J442" i="8"/>
  <c r="J443" i="8"/>
  <c r="J444" i="8"/>
  <c r="J445" i="8"/>
  <c r="J446" i="8"/>
  <c r="J447" i="8"/>
  <c r="J448" i="8"/>
  <c r="J449" i="8"/>
  <c r="J450" i="8"/>
  <c r="J451" i="8"/>
  <c r="J452" i="8"/>
  <c r="J453" i="8"/>
  <c r="J454" i="8"/>
  <c r="J455" i="8"/>
  <c r="J456" i="8"/>
  <c r="J457" i="8"/>
  <c r="J458" i="8"/>
  <c r="J459" i="8"/>
  <c r="J460" i="8"/>
  <c r="J461" i="8"/>
  <c r="J462" i="8"/>
  <c r="J463" i="8"/>
  <c r="J464" i="8"/>
  <c r="J465" i="8"/>
  <c r="J466" i="8"/>
  <c r="J467" i="8"/>
  <c r="J468" i="8"/>
  <c r="J469" i="8"/>
  <c r="J470" i="8"/>
  <c r="J471" i="8"/>
  <c r="J472" i="8"/>
  <c r="J473" i="8"/>
  <c r="J474" i="8"/>
  <c r="J475" i="8"/>
  <c r="J476" i="8"/>
  <c r="J477" i="8"/>
  <c r="J478" i="8"/>
  <c r="J479" i="8"/>
  <c r="J480" i="8"/>
  <c r="J481" i="8"/>
  <c r="J482" i="8"/>
  <c r="J483" i="8"/>
  <c r="J484" i="8"/>
  <c r="J485" i="8"/>
  <c r="J486" i="8"/>
  <c r="J487" i="8"/>
  <c r="J488" i="8"/>
  <c r="J489" i="8"/>
  <c r="J490" i="8"/>
  <c r="J491" i="8"/>
  <c r="J492" i="8"/>
  <c r="J493" i="8"/>
  <c r="J494" i="8"/>
  <c r="J495" i="8"/>
  <c r="J496" i="8"/>
  <c r="J497" i="8"/>
  <c r="J498" i="8"/>
  <c r="J499" i="8"/>
  <c r="J500" i="8"/>
  <c r="J501" i="8"/>
  <c r="J502" i="8"/>
  <c r="J503" i="8"/>
  <c r="J504" i="8"/>
  <c r="J505" i="8"/>
  <c r="J506" i="8"/>
  <c r="J507" i="8"/>
  <c r="J508" i="8"/>
  <c r="J509" i="8"/>
  <c r="J510" i="8"/>
  <c r="J511" i="8"/>
  <c r="J512" i="8"/>
  <c r="J513" i="8"/>
  <c r="J514" i="8"/>
  <c r="J515" i="8"/>
  <c r="J516" i="8"/>
  <c r="J517" i="8"/>
  <c r="J518" i="8"/>
  <c r="J519" i="8"/>
  <c r="J520" i="8"/>
  <c r="J521" i="8"/>
  <c r="J522" i="8"/>
  <c r="J523" i="8"/>
  <c r="J524" i="8"/>
  <c r="J525" i="8"/>
  <c r="J526" i="8"/>
  <c r="J527" i="8"/>
  <c r="J528" i="8"/>
  <c r="J529" i="8"/>
  <c r="J530" i="8"/>
  <c r="J531" i="8"/>
  <c r="J532" i="8"/>
  <c r="J533" i="8"/>
  <c r="J534" i="8"/>
  <c r="J535" i="8"/>
  <c r="J536" i="8"/>
  <c r="J537" i="8"/>
  <c r="J538" i="8"/>
  <c r="J539" i="8"/>
  <c r="J540" i="8"/>
  <c r="J541" i="8"/>
  <c r="J542" i="8"/>
  <c r="J543" i="8"/>
  <c r="J544" i="8"/>
  <c r="J545" i="8"/>
  <c r="J546" i="8"/>
  <c r="J547" i="8"/>
  <c r="J548" i="8"/>
  <c r="J549" i="8"/>
  <c r="J550" i="8"/>
  <c r="J551" i="8"/>
  <c r="J552" i="8"/>
  <c r="J553" i="8"/>
  <c r="J554" i="8"/>
  <c r="J555" i="8"/>
  <c r="J556" i="8"/>
  <c r="J557" i="8"/>
  <c r="J558" i="8"/>
  <c r="J559" i="8"/>
  <c r="J560" i="8"/>
  <c r="J561" i="8"/>
  <c r="J562" i="8"/>
  <c r="J563" i="8"/>
  <c r="J564" i="8"/>
  <c r="J565" i="8"/>
  <c r="J566" i="8"/>
  <c r="J567" i="8"/>
  <c r="J568" i="8"/>
  <c r="J569" i="8"/>
  <c r="J570" i="8"/>
  <c r="J571" i="8"/>
  <c r="J572" i="8"/>
  <c r="J573" i="8"/>
  <c r="J574" i="8"/>
  <c r="J575" i="8"/>
  <c r="J576" i="8"/>
  <c r="J577" i="8"/>
  <c r="J578" i="8"/>
  <c r="J579" i="8"/>
  <c r="J580" i="8"/>
  <c r="J581" i="8"/>
  <c r="J582" i="8"/>
  <c r="J583" i="8"/>
  <c r="J584" i="8"/>
  <c r="J585" i="8"/>
  <c r="J586" i="8"/>
  <c r="J587" i="8"/>
  <c r="J588" i="8"/>
  <c r="J589" i="8"/>
  <c r="J590" i="8"/>
  <c r="J591" i="8"/>
  <c r="J592" i="8"/>
  <c r="J593" i="8"/>
  <c r="J594" i="8"/>
  <c r="J595" i="8"/>
  <c r="J596" i="8"/>
  <c r="J597" i="8"/>
  <c r="J598" i="8"/>
  <c r="J599" i="8"/>
  <c r="J600" i="8"/>
  <c r="J601" i="8"/>
  <c r="J602" i="8"/>
  <c r="J603" i="8"/>
  <c r="J604" i="8"/>
  <c r="J605" i="8"/>
  <c r="J606" i="8"/>
  <c r="J607" i="8"/>
  <c r="J608" i="8"/>
  <c r="J609" i="8"/>
  <c r="J610" i="8"/>
  <c r="J611" i="8"/>
  <c r="J612" i="8"/>
  <c r="J613" i="8"/>
  <c r="J614" i="8"/>
  <c r="J615" i="8"/>
  <c r="J616" i="8"/>
  <c r="J617" i="8"/>
  <c r="J618" i="8"/>
  <c r="J619" i="8"/>
  <c r="J620" i="8"/>
  <c r="J621" i="8"/>
  <c r="J622" i="8"/>
  <c r="J623" i="8"/>
  <c r="J624" i="8"/>
  <c r="J625" i="8"/>
  <c r="J626" i="8"/>
  <c r="J627" i="8"/>
  <c r="J628" i="8"/>
  <c r="J629" i="8"/>
  <c r="J630" i="8"/>
  <c r="J631" i="8"/>
  <c r="J632" i="8"/>
  <c r="J633" i="8"/>
  <c r="J634" i="8"/>
  <c r="J635" i="8"/>
  <c r="J636" i="8"/>
  <c r="J637" i="8"/>
  <c r="J638" i="8"/>
  <c r="J639" i="8"/>
  <c r="J640" i="8"/>
  <c r="J641" i="8"/>
  <c r="J642" i="8"/>
  <c r="J643" i="8"/>
  <c r="J644" i="8"/>
  <c r="J645" i="8"/>
  <c r="J646" i="8"/>
  <c r="J647" i="8"/>
  <c r="J648" i="8"/>
  <c r="J649" i="8"/>
  <c r="J650" i="8"/>
  <c r="J651" i="8"/>
  <c r="J652" i="8"/>
  <c r="J653" i="8"/>
  <c r="J654" i="8"/>
  <c r="J655" i="8"/>
  <c r="J656" i="8"/>
  <c r="J657" i="8"/>
  <c r="J658" i="8"/>
  <c r="J659" i="8"/>
  <c r="J660" i="8"/>
  <c r="J661" i="8"/>
  <c r="J662" i="8"/>
  <c r="J663" i="8"/>
  <c r="J664" i="8"/>
  <c r="J665" i="8"/>
  <c r="J666" i="8"/>
  <c r="J667" i="8"/>
  <c r="J668" i="8"/>
  <c r="J669" i="8"/>
  <c r="J670" i="8"/>
  <c r="J671" i="8"/>
  <c r="J672" i="8"/>
  <c r="J673" i="8"/>
  <c r="J674" i="8"/>
  <c r="J675" i="8"/>
  <c r="J676" i="8"/>
  <c r="J677" i="8"/>
  <c r="J678" i="8"/>
  <c r="J679" i="8"/>
  <c r="J680" i="8"/>
  <c r="J681" i="8"/>
  <c r="J682" i="8"/>
  <c r="J683" i="8"/>
  <c r="J684" i="8"/>
  <c r="J685" i="8"/>
  <c r="J686" i="8"/>
  <c r="J687" i="8"/>
  <c r="J688" i="8"/>
  <c r="J689" i="8"/>
  <c r="J690" i="8"/>
  <c r="J691" i="8"/>
  <c r="J692" i="8"/>
  <c r="J693" i="8"/>
  <c r="J694" i="8"/>
  <c r="J695" i="8"/>
  <c r="J696" i="8"/>
  <c r="J697" i="8"/>
  <c r="J698" i="8"/>
  <c r="J699" i="8"/>
  <c r="J700" i="8"/>
  <c r="J701" i="8"/>
  <c r="J702" i="8"/>
  <c r="J703" i="8"/>
  <c r="J704" i="8"/>
  <c r="J705" i="8"/>
  <c r="J706" i="8"/>
  <c r="J707" i="8"/>
  <c r="J708" i="8"/>
  <c r="J709" i="8"/>
  <c r="J710" i="8"/>
  <c r="J711" i="8"/>
  <c r="J712" i="8"/>
  <c r="J713" i="8"/>
  <c r="J714" i="8"/>
  <c r="J715" i="8"/>
  <c r="J716" i="8"/>
  <c r="J717" i="8"/>
  <c r="J718" i="8"/>
  <c r="J719" i="8"/>
  <c r="J720" i="8"/>
  <c r="J721" i="8"/>
  <c r="J722" i="8"/>
  <c r="J723" i="8"/>
  <c r="J724" i="8"/>
  <c r="J725" i="8"/>
  <c r="J726" i="8"/>
  <c r="J727" i="8"/>
  <c r="J728" i="8"/>
  <c r="J729" i="8"/>
  <c r="J730" i="8"/>
  <c r="J731" i="8"/>
  <c r="J732" i="8"/>
  <c r="J733" i="8"/>
  <c r="J734" i="8"/>
  <c r="J735" i="8"/>
  <c r="J736" i="8"/>
  <c r="J737" i="8"/>
  <c r="J738" i="8"/>
  <c r="J739" i="8"/>
  <c r="J740" i="8"/>
  <c r="J741" i="8"/>
  <c r="J742" i="8"/>
  <c r="J743" i="8"/>
  <c r="J744" i="8"/>
  <c r="J745" i="8"/>
  <c r="J746" i="8"/>
  <c r="J747" i="8"/>
  <c r="J748" i="8"/>
  <c r="J749" i="8"/>
  <c r="J750" i="8"/>
  <c r="J751" i="8"/>
  <c r="J752" i="8"/>
  <c r="J753" i="8"/>
  <c r="J754" i="8"/>
  <c r="J755" i="8"/>
  <c r="J756" i="8"/>
  <c r="J757" i="8"/>
  <c r="J758" i="8"/>
  <c r="J759" i="8"/>
  <c r="J760" i="8"/>
  <c r="J761" i="8"/>
  <c r="J762" i="8"/>
  <c r="J763" i="8"/>
  <c r="J764" i="8"/>
  <c r="J765" i="8"/>
  <c r="J766" i="8"/>
  <c r="J767" i="8"/>
  <c r="J768" i="8"/>
  <c r="J769" i="8"/>
  <c r="J770" i="8"/>
  <c r="J771" i="8"/>
  <c r="J772" i="8"/>
  <c r="J773" i="8"/>
  <c r="J774" i="8"/>
  <c r="J775" i="8"/>
  <c r="J776" i="8"/>
  <c r="J777" i="8"/>
  <c r="J778" i="8"/>
  <c r="J779" i="8"/>
  <c r="J780" i="8"/>
  <c r="J781" i="8"/>
  <c r="J782" i="8"/>
  <c r="J783" i="8"/>
  <c r="J784" i="8"/>
  <c r="J785" i="8"/>
  <c r="J786" i="8"/>
  <c r="J787" i="8"/>
  <c r="J788" i="8"/>
  <c r="J789" i="8"/>
  <c r="J790" i="8"/>
  <c r="J791" i="8"/>
  <c r="J792" i="8"/>
  <c r="J793" i="8"/>
  <c r="J794" i="8"/>
  <c r="J795" i="8"/>
  <c r="J796" i="8"/>
  <c r="J797" i="8"/>
  <c r="J798" i="8"/>
  <c r="J799" i="8"/>
  <c r="J800" i="8"/>
  <c r="J801" i="8"/>
  <c r="J802" i="8"/>
  <c r="J803" i="8"/>
  <c r="J804" i="8"/>
  <c r="J805" i="8"/>
  <c r="J806" i="8"/>
  <c r="J807" i="8"/>
  <c r="J808" i="8"/>
  <c r="J809" i="8"/>
  <c r="J810" i="8"/>
  <c r="J811" i="8"/>
  <c r="J812" i="8"/>
  <c r="J813" i="8"/>
  <c r="J814" i="8"/>
  <c r="J815" i="8"/>
  <c r="J816" i="8"/>
  <c r="J817" i="8"/>
  <c r="J818" i="8"/>
  <c r="J819" i="8"/>
  <c r="J820" i="8"/>
  <c r="J821" i="8"/>
  <c r="J822" i="8"/>
  <c r="J823" i="8"/>
  <c r="J824" i="8"/>
  <c r="J825" i="8"/>
  <c r="J826" i="8"/>
  <c r="J827" i="8"/>
  <c r="J828" i="8"/>
  <c r="J829" i="8"/>
  <c r="J830" i="8"/>
  <c r="J831" i="8"/>
  <c r="J832" i="8"/>
  <c r="J833" i="8"/>
  <c r="J834" i="8"/>
  <c r="J835" i="8"/>
  <c r="J836" i="8"/>
  <c r="J837" i="8"/>
  <c r="J838" i="8"/>
  <c r="J839" i="8"/>
  <c r="J840" i="8"/>
  <c r="J841" i="8"/>
  <c r="J842" i="8"/>
  <c r="J843" i="8"/>
  <c r="J844" i="8"/>
  <c r="J845" i="8"/>
  <c r="J846" i="8"/>
  <c r="J847" i="8"/>
  <c r="J848" i="8"/>
  <c r="J849" i="8"/>
  <c r="J850" i="8"/>
  <c r="J851" i="8"/>
  <c r="J852" i="8"/>
  <c r="J853" i="8"/>
  <c r="J854" i="8"/>
  <c r="J855" i="8"/>
  <c r="J856" i="8"/>
  <c r="J857" i="8"/>
  <c r="J858" i="8"/>
  <c r="J859" i="8"/>
  <c r="J860" i="8"/>
  <c r="J861" i="8"/>
  <c r="J862" i="8"/>
  <c r="J863" i="8"/>
  <c r="J864" i="8"/>
  <c r="J865" i="8"/>
  <c r="J866" i="8"/>
  <c r="J867" i="8"/>
  <c r="J868" i="8"/>
  <c r="J869" i="8"/>
  <c r="J870" i="8"/>
  <c r="J871" i="8"/>
  <c r="J872" i="8"/>
  <c r="J873" i="8"/>
  <c r="J874" i="8"/>
  <c r="J875" i="8"/>
  <c r="J876" i="8"/>
  <c r="J877" i="8"/>
  <c r="J878" i="8"/>
  <c r="J879" i="8"/>
  <c r="J880" i="8"/>
  <c r="J881" i="8"/>
  <c r="J882" i="8"/>
  <c r="J883" i="8"/>
  <c r="J884" i="8"/>
  <c r="J885" i="8"/>
  <c r="J886" i="8"/>
  <c r="J887" i="8"/>
  <c r="J888" i="8"/>
  <c r="J889" i="8"/>
  <c r="J890" i="8"/>
  <c r="J891" i="8"/>
  <c r="J892" i="8"/>
  <c r="J893" i="8"/>
  <c r="J894" i="8"/>
  <c r="J895" i="8"/>
  <c r="J896" i="8"/>
  <c r="J897" i="8"/>
  <c r="J898" i="8"/>
  <c r="J899" i="8"/>
  <c r="J900" i="8"/>
  <c r="J901" i="8"/>
  <c r="J902" i="8"/>
  <c r="J903" i="8"/>
  <c r="J904" i="8"/>
  <c r="J905" i="8"/>
  <c r="J906" i="8"/>
  <c r="J907" i="8"/>
  <c r="J908" i="8"/>
  <c r="J909" i="8"/>
  <c r="J910" i="8"/>
  <c r="J911" i="8"/>
  <c r="J912" i="8"/>
  <c r="J913" i="8"/>
  <c r="J914" i="8"/>
  <c r="J915" i="8"/>
  <c r="J916" i="8"/>
  <c r="J917" i="8"/>
  <c r="J918" i="8"/>
  <c r="J919" i="8"/>
  <c r="J920" i="8"/>
  <c r="J921" i="8"/>
  <c r="J922" i="8"/>
  <c r="J923" i="8"/>
  <c r="J924" i="8"/>
  <c r="J925" i="8"/>
  <c r="J926" i="8"/>
  <c r="J927" i="8"/>
  <c r="J928" i="8"/>
  <c r="J929" i="8"/>
  <c r="J930" i="8"/>
  <c r="J931" i="8"/>
  <c r="J932" i="8"/>
  <c r="J933" i="8"/>
  <c r="J934" i="8"/>
  <c r="J935" i="8"/>
  <c r="J936" i="8"/>
  <c r="J937" i="8"/>
  <c r="J938" i="8"/>
  <c r="J939" i="8"/>
  <c r="J940" i="8"/>
  <c r="J941" i="8"/>
  <c r="J942" i="8"/>
  <c r="J943" i="8"/>
  <c r="J944" i="8"/>
  <c r="J945" i="8"/>
  <c r="J946" i="8"/>
  <c r="J947" i="8"/>
  <c r="J948" i="8"/>
  <c r="J949" i="8"/>
  <c r="J950" i="8"/>
  <c r="J951" i="8"/>
  <c r="J952" i="8"/>
  <c r="J953" i="8"/>
  <c r="J954" i="8"/>
  <c r="J955" i="8"/>
  <c r="J956" i="8"/>
  <c r="J957" i="8"/>
  <c r="J958" i="8"/>
  <c r="J959" i="8"/>
  <c r="J960" i="8"/>
  <c r="J961" i="8"/>
  <c r="J962" i="8"/>
  <c r="J963" i="8"/>
  <c r="J964" i="8"/>
  <c r="J965" i="8"/>
  <c r="J966" i="8"/>
  <c r="J967" i="8"/>
  <c r="J968" i="8"/>
  <c r="J969" i="8"/>
  <c r="J970" i="8"/>
  <c r="J971" i="8"/>
  <c r="J972" i="8"/>
  <c r="J973" i="8"/>
  <c r="J974" i="8"/>
  <c r="J975" i="8"/>
  <c r="J976" i="8"/>
  <c r="J977" i="8"/>
  <c r="J978" i="8"/>
  <c r="J979" i="8"/>
  <c r="J980" i="8"/>
  <c r="J981" i="8"/>
  <c r="J982" i="8"/>
  <c r="J983" i="8"/>
  <c r="J984" i="8"/>
  <c r="J985" i="8"/>
  <c r="J986" i="8"/>
  <c r="J987" i="8"/>
  <c r="J988" i="8"/>
  <c r="J989" i="8"/>
  <c r="J990" i="8"/>
  <c r="J991" i="8"/>
  <c r="J992" i="8"/>
  <c r="J993" i="8"/>
  <c r="J994" i="8"/>
  <c r="J995" i="8"/>
  <c r="J996" i="8"/>
  <c r="J997" i="8"/>
  <c r="J998" i="8"/>
  <c r="J999" i="8"/>
  <c r="J1000" i="8"/>
  <c r="J1001" i="8"/>
  <c r="J1002" i="8"/>
  <c r="J1003" i="8"/>
  <c r="J1004" i="8"/>
  <c r="J1005" i="8"/>
  <c r="J1006" i="8"/>
  <c r="J1007" i="8"/>
  <c r="J1008" i="8"/>
  <c r="J1009" i="8"/>
  <c r="J1010" i="8"/>
  <c r="J1011" i="8"/>
  <c r="J1012" i="8"/>
  <c r="J1013" i="8"/>
  <c r="J1014" i="8"/>
  <c r="J1015" i="8"/>
  <c r="J1016" i="8"/>
  <c r="J1017" i="8"/>
  <c r="J1018" i="8"/>
  <c r="J1019" i="8"/>
  <c r="J1020" i="8"/>
  <c r="J1021" i="8"/>
  <c r="J1022" i="8"/>
  <c r="J1023" i="8"/>
  <c r="J1024" i="8"/>
  <c r="J1025" i="8"/>
  <c r="J1026" i="8"/>
  <c r="J1027" i="8"/>
  <c r="J1028" i="8"/>
  <c r="J1029" i="8"/>
  <c r="J1030" i="8"/>
  <c r="J1031" i="8"/>
  <c r="J1032" i="8"/>
  <c r="J1033" i="8"/>
  <c r="J1034" i="8"/>
  <c r="J1035" i="8"/>
  <c r="J1036" i="8"/>
  <c r="J1037" i="8"/>
  <c r="J1038" i="8"/>
  <c r="J1039" i="8"/>
  <c r="J1040" i="8"/>
  <c r="J1041" i="8"/>
  <c r="J1042" i="8"/>
  <c r="J1043" i="8"/>
  <c r="J1044" i="8"/>
  <c r="J1045" i="8"/>
  <c r="J1046" i="8"/>
  <c r="J1047" i="8"/>
  <c r="J1048" i="8"/>
  <c r="J1049" i="8"/>
  <c r="J1050" i="8"/>
  <c r="J1051" i="8"/>
  <c r="J1052" i="8"/>
  <c r="J1053" i="8"/>
  <c r="J1054" i="8"/>
  <c r="J1055" i="8"/>
  <c r="J1056" i="8"/>
  <c r="J1057" i="8"/>
  <c r="J1058" i="8"/>
  <c r="J1059" i="8"/>
  <c r="J1060" i="8"/>
  <c r="J1061" i="8"/>
  <c r="J1062" i="8"/>
  <c r="J1063" i="8"/>
  <c r="J1064" i="8"/>
  <c r="J1065" i="8"/>
  <c r="J1066" i="8"/>
  <c r="J1067" i="8"/>
  <c r="J1068" i="8"/>
  <c r="J1069" i="8"/>
  <c r="J1070" i="8"/>
  <c r="J1071" i="8"/>
  <c r="J1072" i="8"/>
  <c r="J1073" i="8"/>
  <c r="J1074" i="8"/>
  <c r="J1075" i="8"/>
  <c r="J1076" i="8"/>
  <c r="J1077" i="8"/>
  <c r="J1078" i="8"/>
  <c r="J1079" i="8"/>
  <c r="J1080" i="8"/>
  <c r="J1081" i="8"/>
  <c r="J3" i="8"/>
  <c r="G4" i="3" a="1"/>
  <c r="G4" i="3" s="1"/>
  <c r="G5" i="3" a="1"/>
  <c r="G5" i="3" s="1"/>
  <c r="G6" i="3" a="1"/>
  <c r="G6" i="3" s="1"/>
  <c r="G7" i="3" a="1"/>
  <c r="G7" i="3" s="1"/>
  <c r="G8" i="3" a="1"/>
  <c r="G8" i="3" s="1"/>
  <c r="G9" i="3" a="1"/>
  <c r="G9" i="3" s="1"/>
  <c r="G10" i="3" a="1"/>
  <c r="G10" i="3" s="1"/>
  <c r="G11" i="3" a="1"/>
  <c r="G11" i="3" s="1"/>
  <c r="G12" i="3" a="1"/>
  <c r="G12" i="3" s="1"/>
  <c r="G13" i="3" a="1"/>
  <c r="G13" i="3" s="1"/>
  <c r="G14" i="3" a="1"/>
  <c r="G14" i="3" s="1"/>
  <c r="G15" i="3" a="1"/>
  <c r="G15" i="3" s="1"/>
  <c r="G16" i="3" a="1"/>
  <c r="G16" i="3" s="1"/>
  <c r="G17" i="3" a="1"/>
  <c r="G17" i="3" s="1"/>
  <c r="G18" i="3" a="1"/>
  <c r="G18" i="3" s="1"/>
  <c r="G19" i="3" a="1"/>
  <c r="G19" i="3" s="1"/>
  <c r="G20" i="3" a="1"/>
  <c r="G20" i="3" s="1"/>
  <c r="G21" i="3" a="1"/>
  <c r="G21" i="3" s="1"/>
  <c r="G22" i="3" a="1"/>
  <c r="G22" i="3" s="1"/>
  <c r="G23" i="3" a="1"/>
  <c r="G23" i="3" s="1"/>
  <c r="G24" i="3" a="1"/>
  <c r="G24" i="3" s="1"/>
  <c r="G25" i="3" a="1"/>
  <c r="G25" i="3" s="1"/>
  <c r="G26" i="3" a="1"/>
  <c r="G26" i="3" s="1"/>
  <c r="G27" i="3" a="1"/>
  <c r="G27" i="3" s="1"/>
  <c r="H4" i="3" a="1"/>
  <c r="H4" i="3" s="1"/>
  <c r="H5" i="3" a="1"/>
  <c r="H5" i="3" s="1"/>
  <c r="H6" i="3" a="1"/>
  <c r="H6" i="3" s="1"/>
  <c r="H7" i="3" a="1"/>
  <c r="H7" i="3" s="1"/>
  <c r="H8" i="3" a="1"/>
  <c r="H8" i="3" s="1"/>
  <c r="H9" i="3" a="1"/>
  <c r="H9" i="3" s="1"/>
  <c r="H10" i="3" a="1"/>
  <c r="H10" i="3" s="1"/>
  <c r="H11" i="3" a="1"/>
  <c r="H11" i="3" s="1"/>
  <c r="H12" i="3" a="1"/>
  <c r="H12" i="3" s="1"/>
  <c r="H13" i="3" a="1"/>
  <c r="H13" i="3" s="1"/>
  <c r="H14" i="3" a="1"/>
  <c r="H14" i="3" s="1"/>
  <c r="H15" i="3" a="1"/>
  <c r="H15" i="3" s="1"/>
  <c r="H16" i="3" a="1"/>
  <c r="H16" i="3" s="1"/>
  <c r="H17" i="3" a="1"/>
  <c r="H17" i="3" s="1"/>
  <c r="H18" i="3" a="1"/>
  <c r="H18" i="3" s="1"/>
  <c r="H19" i="3" a="1"/>
  <c r="H19" i="3" s="1"/>
  <c r="H20" i="3" a="1"/>
  <c r="H20" i="3" s="1"/>
  <c r="H21" i="3" a="1"/>
  <c r="H21" i="3" s="1"/>
  <c r="H22" i="3" a="1"/>
  <c r="H22" i="3" s="1"/>
  <c r="H23" i="3" a="1"/>
  <c r="H23" i="3" s="1"/>
  <c r="H24" i="3" a="1"/>
  <c r="H24" i="3" s="1"/>
  <c r="H25" i="3" a="1"/>
  <c r="H25" i="3" s="1"/>
  <c r="H26" i="3" a="1"/>
  <c r="H26" i="3" s="1"/>
  <c r="H27" i="3" a="1"/>
  <c r="H27" i="3" s="1"/>
  <c r="B4" i="11"/>
  <c r="B5" i="11"/>
  <c r="B6" i="11"/>
  <c r="B7" i="11"/>
  <c r="B8" i="11"/>
  <c r="B9" i="11"/>
  <c r="B10" i="11"/>
  <c r="B11" i="11"/>
  <c r="B12" i="11"/>
  <c r="B13" i="11"/>
  <c r="B14" i="11"/>
  <c r="B15" i="11"/>
  <c r="B16" i="11"/>
  <c r="B17" i="11"/>
  <c r="B18" i="11"/>
  <c r="B19" i="11"/>
  <c r="B20" i="11"/>
  <c r="B21" i="11"/>
  <c r="B22" i="11"/>
  <c r="B23" i="11"/>
  <c r="B24" i="11"/>
  <c r="B25" i="11"/>
  <c r="B26" i="11"/>
  <c r="B27" i="11"/>
  <c r="B28" i="11"/>
  <c r="B29" i="11"/>
  <c r="B30" i="11"/>
  <c r="B31" i="11"/>
  <c r="B32" i="11"/>
  <c r="B33" i="11"/>
  <c r="B34" i="11"/>
  <c r="B35" i="11"/>
  <c r="B36" i="11"/>
  <c r="B37" i="11"/>
  <c r="B38" i="11"/>
  <c r="B39" i="11"/>
  <c r="B40" i="11"/>
  <c r="B41" i="11"/>
  <c r="B42" i="11"/>
  <c r="B43" i="11"/>
  <c r="B44" i="11"/>
  <c r="B45" i="11"/>
  <c r="B46" i="11"/>
  <c r="B47" i="11"/>
  <c r="B48" i="11"/>
  <c r="B49" i="11"/>
  <c r="B50" i="11"/>
  <c r="B51" i="11"/>
  <c r="B52" i="11"/>
  <c r="B53" i="11"/>
  <c r="B54" i="11"/>
  <c r="B55" i="11"/>
  <c r="B56" i="11"/>
  <c r="B57" i="11"/>
  <c r="B58" i="11"/>
  <c r="B59" i="11"/>
  <c r="B60" i="11"/>
  <c r="B61" i="11"/>
  <c r="B62" i="11"/>
  <c r="B63" i="11"/>
  <c r="B64" i="11"/>
  <c r="B65" i="11"/>
  <c r="B66" i="11"/>
  <c r="B67" i="11"/>
  <c r="B68" i="11"/>
  <c r="B69" i="11"/>
  <c r="B70" i="11"/>
  <c r="B71" i="11"/>
  <c r="B72" i="11"/>
  <c r="B73" i="11"/>
  <c r="B74" i="11"/>
  <c r="B75" i="11"/>
  <c r="B76" i="11"/>
  <c r="B77" i="11"/>
  <c r="B78" i="11"/>
  <c r="B79" i="11"/>
  <c r="B80" i="11"/>
  <c r="B81" i="11"/>
  <c r="B82" i="11"/>
  <c r="B83" i="11"/>
  <c r="B84" i="11"/>
  <c r="B85" i="11"/>
  <c r="B86" i="11"/>
  <c r="B87" i="11"/>
  <c r="B88" i="11"/>
  <c r="B89" i="11"/>
  <c r="B90" i="11"/>
  <c r="B91" i="11"/>
  <c r="B92" i="11"/>
  <c r="B93" i="11"/>
  <c r="B94" i="11"/>
  <c r="B95" i="11"/>
  <c r="B96" i="11"/>
  <c r="B97" i="11"/>
  <c r="B98" i="11"/>
  <c r="B99" i="11"/>
  <c r="B100" i="11"/>
  <c r="B101" i="11"/>
  <c r="B102" i="11"/>
  <c r="B103" i="11"/>
  <c r="B104" i="11"/>
  <c r="B105" i="11"/>
  <c r="B106" i="11"/>
  <c r="B107" i="11"/>
  <c r="B108" i="11"/>
  <c r="B109" i="11"/>
  <c r="B110" i="11"/>
  <c r="B111" i="11"/>
  <c r="B112" i="11"/>
  <c r="B113" i="11"/>
  <c r="B114" i="11"/>
  <c r="B115" i="11"/>
  <c r="B116" i="11"/>
  <c r="B117" i="11"/>
  <c r="B118" i="11"/>
  <c r="B119" i="11"/>
  <c r="B120" i="11"/>
  <c r="B121" i="11"/>
  <c r="B122" i="11"/>
  <c r="B123" i="11"/>
  <c r="B124" i="11"/>
  <c r="B125" i="11"/>
  <c r="B126" i="11"/>
  <c r="B127" i="11"/>
  <c r="B128" i="11"/>
  <c r="B129" i="11"/>
  <c r="B130" i="11"/>
  <c r="I103" i="8" l="1"/>
  <c r="I104" i="8"/>
  <c r="I105" i="8"/>
  <c r="I106" i="8"/>
  <c r="I107" i="8"/>
  <c r="I108" i="8"/>
  <c r="I109" i="8"/>
  <c r="I110" i="8"/>
  <c r="I111" i="8"/>
  <c r="I112" i="8"/>
  <c r="I113" i="8"/>
  <c r="I114" i="8"/>
  <c r="I115" i="8"/>
  <c r="I116" i="8"/>
  <c r="I117" i="8"/>
  <c r="I118" i="8"/>
  <c r="I119" i="8"/>
  <c r="I120" i="8"/>
  <c r="I121" i="8"/>
  <c r="I122" i="8"/>
  <c r="I123" i="8"/>
  <c r="I124" i="8"/>
  <c r="I125" i="8"/>
  <c r="I126" i="8"/>
  <c r="I127" i="8"/>
  <c r="I128" i="8"/>
  <c r="I129" i="8"/>
  <c r="I130" i="8"/>
  <c r="I131" i="8"/>
  <c r="I132" i="8"/>
  <c r="I133" i="8"/>
  <c r="I134" i="8"/>
  <c r="I135" i="8"/>
  <c r="I136" i="8"/>
  <c r="I137" i="8"/>
  <c r="I138" i="8"/>
  <c r="I139" i="8"/>
  <c r="I140" i="8"/>
  <c r="I141" i="8"/>
  <c r="I142" i="8"/>
  <c r="I143" i="8"/>
  <c r="I144" i="8"/>
  <c r="I145" i="8"/>
  <c r="I146" i="8"/>
  <c r="I147" i="8"/>
  <c r="I148" i="8"/>
  <c r="I149" i="8"/>
  <c r="I150" i="8"/>
  <c r="I151" i="8"/>
  <c r="I152" i="8"/>
  <c r="I153" i="8"/>
  <c r="I154" i="8"/>
  <c r="I155" i="8"/>
  <c r="I156" i="8"/>
  <c r="I157" i="8"/>
  <c r="I158" i="8"/>
  <c r="I159" i="8"/>
  <c r="I160" i="8"/>
  <c r="I161" i="8"/>
  <c r="I162" i="8"/>
  <c r="I163" i="8"/>
  <c r="I164" i="8"/>
  <c r="I165" i="8"/>
  <c r="I166" i="8"/>
  <c r="I167" i="8"/>
  <c r="I168" i="8"/>
  <c r="I169" i="8"/>
  <c r="I170" i="8"/>
  <c r="I171" i="8"/>
  <c r="I172" i="8"/>
  <c r="I173" i="8"/>
  <c r="I174" i="8"/>
  <c r="I175" i="8"/>
  <c r="I176" i="8"/>
  <c r="I177" i="8"/>
  <c r="I178" i="8"/>
  <c r="I179" i="8"/>
  <c r="I180" i="8"/>
  <c r="I181" i="8"/>
  <c r="I182" i="8"/>
  <c r="I183" i="8"/>
  <c r="I184" i="8"/>
  <c r="I185" i="8"/>
  <c r="I186" i="8"/>
  <c r="I187" i="8"/>
  <c r="I188" i="8"/>
  <c r="I189" i="8"/>
  <c r="I190" i="8"/>
  <c r="I191" i="8"/>
  <c r="I192" i="8"/>
  <c r="I193" i="8"/>
  <c r="I194" i="8"/>
  <c r="I195" i="8"/>
  <c r="I196" i="8"/>
  <c r="I197" i="8"/>
  <c r="I198" i="8"/>
  <c r="I199" i="8"/>
  <c r="I200" i="8"/>
  <c r="I201" i="8"/>
  <c r="I202" i="8"/>
  <c r="I203" i="8"/>
  <c r="I204" i="8"/>
  <c r="I205" i="8"/>
  <c r="I206" i="8"/>
  <c r="I207" i="8"/>
  <c r="I208" i="8"/>
  <c r="I209" i="8"/>
  <c r="I210" i="8"/>
  <c r="I211" i="8"/>
  <c r="I212" i="8"/>
  <c r="I213" i="8"/>
  <c r="I214" i="8"/>
  <c r="I215" i="8"/>
  <c r="I216" i="8"/>
  <c r="I217" i="8"/>
  <c r="I218" i="8"/>
  <c r="I219" i="8"/>
  <c r="I220" i="8"/>
  <c r="I221" i="8"/>
  <c r="I222" i="8"/>
  <c r="I223" i="8"/>
  <c r="I224" i="8"/>
  <c r="I225" i="8"/>
  <c r="I226" i="8"/>
  <c r="I227" i="8"/>
  <c r="I228" i="8"/>
  <c r="I229" i="8"/>
  <c r="I230" i="8"/>
  <c r="I231" i="8"/>
  <c r="I232" i="8"/>
  <c r="I233" i="8"/>
  <c r="I234" i="8"/>
  <c r="I235" i="8"/>
  <c r="I236" i="8"/>
  <c r="I237" i="8"/>
  <c r="I238" i="8"/>
  <c r="I239" i="8"/>
  <c r="I240" i="8"/>
  <c r="I241" i="8"/>
  <c r="I242" i="8"/>
  <c r="I243" i="8"/>
  <c r="I244" i="8"/>
  <c r="I245" i="8"/>
  <c r="I246" i="8"/>
  <c r="I247" i="8"/>
  <c r="I248" i="8"/>
  <c r="I249" i="8"/>
  <c r="I250" i="8"/>
  <c r="I251" i="8"/>
  <c r="I252" i="8"/>
  <c r="I253" i="8"/>
  <c r="I254" i="8"/>
  <c r="I255" i="8"/>
  <c r="I256" i="8"/>
  <c r="I257" i="8"/>
  <c r="I258" i="8"/>
  <c r="I259" i="8"/>
  <c r="I260" i="8"/>
  <c r="I261" i="8"/>
  <c r="I262" i="8"/>
  <c r="I263" i="8"/>
  <c r="I264" i="8"/>
  <c r="I265" i="8"/>
  <c r="I266" i="8"/>
  <c r="I267" i="8"/>
  <c r="I268" i="8"/>
  <c r="I269" i="8"/>
  <c r="I270" i="8"/>
  <c r="I271" i="8"/>
  <c r="I272" i="8"/>
  <c r="I273" i="8"/>
  <c r="I274" i="8"/>
  <c r="I275" i="8"/>
  <c r="I276" i="8"/>
  <c r="I277" i="8"/>
  <c r="I278" i="8"/>
  <c r="I279" i="8"/>
  <c r="I280" i="8"/>
  <c r="I281" i="8"/>
  <c r="I282" i="8"/>
  <c r="I283" i="8"/>
  <c r="I284" i="8"/>
  <c r="I285" i="8"/>
  <c r="I286" i="8"/>
  <c r="I287" i="8"/>
  <c r="I288" i="8"/>
  <c r="I289" i="8"/>
  <c r="I290" i="8"/>
  <c r="I291" i="8"/>
  <c r="I292" i="8"/>
  <c r="I293" i="8"/>
  <c r="I294" i="8"/>
  <c r="I295" i="8"/>
  <c r="I296" i="8"/>
  <c r="I297" i="8"/>
  <c r="I298" i="8"/>
  <c r="I299" i="8"/>
  <c r="I300" i="8"/>
  <c r="I301" i="8"/>
  <c r="I302" i="8"/>
  <c r="I303" i="8"/>
  <c r="I304" i="8"/>
  <c r="I305" i="8"/>
  <c r="I306" i="8"/>
  <c r="I307" i="8"/>
  <c r="I308" i="8"/>
  <c r="I309" i="8"/>
  <c r="I310" i="8"/>
  <c r="I311" i="8"/>
  <c r="I312" i="8"/>
  <c r="I313" i="8"/>
  <c r="I314" i="8"/>
  <c r="I315" i="8"/>
  <c r="I316" i="8"/>
  <c r="I317" i="8"/>
  <c r="I318" i="8"/>
  <c r="I319" i="8"/>
  <c r="I320" i="8"/>
  <c r="I321" i="8"/>
  <c r="I322" i="8"/>
  <c r="I323" i="8"/>
  <c r="I324" i="8"/>
  <c r="I325" i="8"/>
  <c r="I326" i="8"/>
  <c r="I327" i="8"/>
  <c r="I328" i="8"/>
  <c r="I329" i="8"/>
  <c r="I330" i="8"/>
  <c r="I331" i="8"/>
  <c r="I332" i="8"/>
  <c r="I333" i="8"/>
  <c r="I334" i="8"/>
  <c r="I335" i="8"/>
  <c r="I336" i="8"/>
  <c r="I337" i="8"/>
  <c r="I338" i="8"/>
  <c r="I339" i="8"/>
  <c r="I340" i="8"/>
  <c r="I341" i="8"/>
  <c r="I342" i="8"/>
  <c r="I343" i="8"/>
  <c r="I344" i="8"/>
  <c r="I345" i="8"/>
  <c r="I346" i="8"/>
  <c r="I347" i="8"/>
  <c r="I348" i="8"/>
  <c r="I349" i="8"/>
  <c r="I350" i="8"/>
  <c r="I351" i="8"/>
  <c r="I352" i="8"/>
  <c r="I353" i="8"/>
  <c r="I354" i="8"/>
  <c r="I355" i="8"/>
  <c r="I356" i="8"/>
  <c r="I357" i="8"/>
  <c r="I358" i="8"/>
  <c r="I359" i="8"/>
  <c r="I360" i="8"/>
  <c r="I361" i="8"/>
  <c r="I362" i="8"/>
  <c r="I363" i="8"/>
  <c r="I364" i="8"/>
  <c r="I365" i="8"/>
  <c r="I366" i="8"/>
  <c r="I367" i="8"/>
  <c r="I368" i="8"/>
  <c r="I369" i="8"/>
  <c r="I370" i="8"/>
  <c r="I371" i="8"/>
  <c r="I372" i="8"/>
  <c r="I373" i="8"/>
  <c r="I374" i="8"/>
  <c r="I375" i="8"/>
  <c r="I376" i="8"/>
  <c r="I377" i="8"/>
  <c r="I378" i="8"/>
  <c r="I379" i="8"/>
  <c r="I380" i="8"/>
  <c r="I381" i="8"/>
  <c r="I382" i="8"/>
  <c r="I383" i="8"/>
  <c r="I384" i="8"/>
  <c r="I385" i="8"/>
  <c r="I386" i="8"/>
  <c r="I387" i="8"/>
  <c r="I388" i="8"/>
  <c r="I389" i="8"/>
  <c r="I390" i="8"/>
  <c r="I391" i="8"/>
  <c r="I392" i="8"/>
  <c r="I393" i="8"/>
  <c r="I394" i="8"/>
  <c r="I395" i="8"/>
  <c r="I396" i="8"/>
  <c r="I397" i="8"/>
  <c r="I398" i="8"/>
  <c r="I399" i="8"/>
  <c r="I400" i="8"/>
  <c r="I401" i="8"/>
  <c r="I402" i="8"/>
  <c r="I403" i="8"/>
  <c r="I404" i="8"/>
  <c r="I405" i="8"/>
  <c r="I406" i="8"/>
  <c r="I407" i="8"/>
  <c r="I408" i="8"/>
  <c r="I409" i="8"/>
  <c r="I410" i="8"/>
  <c r="I411" i="8"/>
  <c r="I412" i="8"/>
  <c r="I413" i="8"/>
  <c r="I414" i="8"/>
  <c r="I415" i="8"/>
  <c r="I416" i="8"/>
  <c r="I417" i="8"/>
  <c r="I418" i="8"/>
  <c r="I419" i="8"/>
  <c r="I420" i="8"/>
  <c r="I421" i="8"/>
  <c r="I422" i="8"/>
  <c r="I423" i="8"/>
  <c r="I424" i="8"/>
  <c r="I425" i="8"/>
  <c r="I426" i="8"/>
  <c r="I427" i="8"/>
  <c r="I428" i="8"/>
  <c r="I429" i="8"/>
  <c r="I430" i="8"/>
  <c r="I431" i="8"/>
  <c r="I432" i="8"/>
  <c r="I433" i="8"/>
  <c r="I434" i="8"/>
  <c r="I435" i="8"/>
  <c r="I436" i="8"/>
  <c r="I437" i="8"/>
  <c r="I438" i="8"/>
  <c r="I439" i="8"/>
  <c r="I440" i="8"/>
  <c r="I441" i="8"/>
  <c r="I442" i="8"/>
  <c r="I443" i="8"/>
  <c r="I444" i="8"/>
  <c r="I445" i="8"/>
  <c r="I446" i="8"/>
  <c r="I447" i="8"/>
  <c r="I448" i="8"/>
  <c r="I449" i="8"/>
  <c r="I450" i="8"/>
  <c r="I451" i="8"/>
  <c r="I452" i="8"/>
  <c r="I453" i="8"/>
  <c r="I454" i="8"/>
  <c r="I455" i="8"/>
  <c r="I456" i="8"/>
  <c r="I457" i="8"/>
  <c r="I458" i="8"/>
  <c r="I459" i="8"/>
  <c r="I460" i="8"/>
  <c r="I461" i="8"/>
  <c r="I462" i="8"/>
  <c r="I463" i="8"/>
  <c r="I464" i="8"/>
  <c r="I465" i="8"/>
  <c r="I466" i="8"/>
  <c r="I467" i="8"/>
  <c r="I468" i="8"/>
  <c r="I469" i="8"/>
  <c r="I470" i="8"/>
  <c r="I471" i="8"/>
  <c r="I472" i="8"/>
  <c r="I473" i="8"/>
  <c r="I474" i="8"/>
  <c r="I475" i="8"/>
  <c r="I476" i="8"/>
  <c r="I477" i="8"/>
  <c r="I478" i="8"/>
  <c r="I479" i="8"/>
  <c r="I480" i="8"/>
  <c r="I481" i="8"/>
  <c r="I482" i="8"/>
  <c r="I483" i="8"/>
  <c r="I484" i="8"/>
  <c r="I485" i="8"/>
  <c r="I486" i="8"/>
  <c r="I487" i="8"/>
  <c r="I488" i="8"/>
  <c r="I489" i="8"/>
  <c r="I490" i="8"/>
  <c r="I491" i="8"/>
  <c r="I492" i="8"/>
  <c r="I493" i="8"/>
  <c r="I494" i="8"/>
  <c r="I495" i="8"/>
  <c r="I496" i="8"/>
  <c r="I497" i="8"/>
  <c r="I498" i="8"/>
  <c r="I499" i="8"/>
  <c r="I500" i="8"/>
  <c r="I501" i="8"/>
  <c r="I502" i="8"/>
  <c r="I503" i="8"/>
  <c r="I504" i="8"/>
  <c r="I505" i="8"/>
  <c r="I506" i="8"/>
  <c r="I507" i="8"/>
  <c r="I508" i="8"/>
  <c r="I509" i="8"/>
  <c r="I510" i="8"/>
  <c r="I511" i="8"/>
  <c r="I512" i="8"/>
  <c r="I513" i="8"/>
  <c r="I514" i="8"/>
  <c r="I515" i="8"/>
  <c r="I516" i="8"/>
  <c r="I517" i="8"/>
  <c r="I518" i="8"/>
  <c r="I519" i="8"/>
  <c r="I520" i="8"/>
  <c r="I521" i="8"/>
  <c r="I522" i="8"/>
  <c r="I523" i="8"/>
  <c r="I524" i="8"/>
  <c r="I525" i="8"/>
  <c r="I526" i="8"/>
  <c r="I527" i="8"/>
  <c r="I528" i="8"/>
  <c r="I529" i="8"/>
  <c r="I530" i="8"/>
  <c r="I531" i="8"/>
  <c r="I532" i="8"/>
  <c r="I533" i="8"/>
  <c r="I534" i="8"/>
  <c r="I535" i="8"/>
  <c r="I536" i="8"/>
  <c r="I537" i="8"/>
  <c r="I538" i="8"/>
  <c r="I539" i="8"/>
  <c r="I540" i="8"/>
  <c r="I541" i="8"/>
  <c r="I542" i="8"/>
  <c r="I543" i="8"/>
  <c r="I544" i="8"/>
  <c r="I545" i="8"/>
  <c r="I546" i="8"/>
  <c r="I547" i="8"/>
  <c r="I548" i="8"/>
  <c r="I549" i="8"/>
  <c r="I550" i="8"/>
  <c r="I551" i="8"/>
  <c r="I552" i="8"/>
  <c r="I553" i="8"/>
  <c r="I554" i="8"/>
  <c r="I555" i="8"/>
  <c r="I556" i="8"/>
  <c r="I557" i="8"/>
  <c r="I558" i="8"/>
  <c r="I559" i="8"/>
  <c r="I560" i="8"/>
  <c r="I561" i="8"/>
  <c r="I562" i="8"/>
  <c r="I563" i="8"/>
  <c r="I564" i="8"/>
  <c r="I565" i="8"/>
  <c r="I566" i="8"/>
  <c r="I567" i="8"/>
  <c r="I568" i="8"/>
  <c r="I569" i="8"/>
  <c r="I570" i="8"/>
  <c r="I571" i="8"/>
  <c r="I572" i="8"/>
  <c r="I573" i="8"/>
  <c r="I574" i="8"/>
  <c r="I575" i="8"/>
  <c r="I576" i="8"/>
  <c r="I577" i="8"/>
  <c r="I578" i="8"/>
  <c r="I579" i="8"/>
  <c r="I580" i="8"/>
  <c r="I581" i="8"/>
  <c r="I582" i="8"/>
  <c r="I583" i="8"/>
  <c r="I584" i="8"/>
  <c r="I585" i="8"/>
  <c r="I586" i="8"/>
  <c r="I587" i="8"/>
  <c r="I588" i="8"/>
  <c r="I589" i="8"/>
  <c r="I590" i="8"/>
  <c r="I591" i="8"/>
  <c r="I592" i="8"/>
  <c r="I593" i="8"/>
  <c r="I594" i="8"/>
  <c r="I595" i="8"/>
  <c r="I596" i="8"/>
  <c r="I597" i="8"/>
  <c r="I598" i="8"/>
  <c r="I599" i="8"/>
  <c r="I600" i="8"/>
  <c r="I601" i="8"/>
  <c r="I602" i="8"/>
  <c r="I603" i="8"/>
  <c r="I604" i="8"/>
  <c r="I605" i="8"/>
  <c r="I606" i="8"/>
  <c r="I607" i="8"/>
  <c r="I608" i="8"/>
  <c r="I609" i="8"/>
  <c r="I610" i="8"/>
  <c r="I611" i="8"/>
  <c r="I612" i="8"/>
  <c r="I613" i="8"/>
  <c r="I614" i="8"/>
  <c r="I615" i="8"/>
  <c r="I616" i="8"/>
  <c r="I617" i="8"/>
  <c r="I618" i="8"/>
  <c r="I619" i="8"/>
  <c r="I620" i="8"/>
  <c r="I621" i="8"/>
  <c r="I622" i="8"/>
  <c r="I623" i="8"/>
  <c r="I624" i="8"/>
  <c r="I625" i="8"/>
  <c r="I626" i="8"/>
  <c r="I627" i="8"/>
  <c r="I628" i="8"/>
  <c r="I629" i="8"/>
  <c r="I630" i="8"/>
  <c r="I631" i="8"/>
  <c r="I632" i="8"/>
  <c r="I633" i="8"/>
  <c r="I634" i="8"/>
  <c r="I635" i="8"/>
  <c r="I636" i="8"/>
  <c r="I637" i="8"/>
  <c r="I638" i="8"/>
  <c r="I639" i="8"/>
  <c r="I640" i="8"/>
  <c r="I641" i="8"/>
  <c r="I642" i="8"/>
  <c r="I643" i="8"/>
  <c r="I644" i="8"/>
  <c r="I645" i="8"/>
  <c r="I646" i="8"/>
  <c r="I647" i="8"/>
  <c r="I648" i="8"/>
  <c r="I649" i="8"/>
  <c r="I650" i="8"/>
  <c r="I651" i="8"/>
  <c r="I652" i="8"/>
  <c r="I653" i="8"/>
  <c r="I654" i="8"/>
  <c r="I655" i="8"/>
  <c r="I656" i="8"/>
  <c r="I657" i="8"/>
  <c r="I658" i="8"/>
  <c r="I659" i="8"/>
  <c r="I660" i="8"/>
  <c r="I661" i="8"/>
  <c r="I662" i="8"/>
  <c r="I663" i="8"/>
  <c r="I664" i="8"/>
  <c r="I665" i="8"/>
  <c r="I666" i="8"/>
  <c r="I667" i="8"/>
  <c r="I668" i="8"/>
  <c r="I669" i="8"/>
  <c r="I670" i="8"/>
  <c r="I671" i="8"/>
  <c r="I672" i="8"/>
  <c r="I673" i="8"/>
  <c r="I674" i="8"/>
  <c r="I675" i="8"/>
  <c r="I676" i="8"/>
  <c r="I677" i="8"/>
  <c r="I678" i="8"/>
  <c r="I679" i="8"/>
  <c r="I680" i="8"/>
  <c r="I681" i="8"/>
  <c r="I682" i="8"/>
  <c r="I683" i="8"/>
  <c r="I684" i="8"/>
  <c r="I685" i="8"/>
  <c r="I686" i="8"/>
  <c r="I687" i="8"/>
  <c r="I688" i="8"/>
  <c r="I689" i="8"/>
  <c r="I690" i="8"/>
  <c r="I691" i="8"/>
  <c r="I692" i="8"/>
  <c r="I693" i="8"/>
  <c r="I694" i="8"/>
  <c r="I695" i="8"/>
  <c r="I696" i="8"/>
  <c r="I697" i="8"/>
  <c r="I698" i="8"/>
  <c r="I699" i="8"/>
  <c r="I700" i="8"/>
  <c r="I701" i="8"/>
  <c r="I702" i="8"/>
  <c r="I703" i="8"/>
  <c r="I704" i="8"/>
  <c r="I705" i="8"/>
  <c r="I706" i="8"/>
  <c r="I707" i="8"/>
  <c r="I708" i="8"/>
  <c r="I709" i="8"/>
  <c r="I710" i="8"/>
  <c r="I711" i="8"/>
  <c r="I712" i="8"/>
  <c r="I713" i="8"/>
  <c r="I714" i="8"/>
  <c r="I715" i="8"/>
  <c r="I716" i="8"/>
  <c r="I717" i="8"/>
  <c r="I718" i="8"/>
  <c r="I719" i="8"/>
  <c r="I720" i="8"/>
  <c r="I721" i="8"/>
  <c r="I722" i="8"/>
  <c r="I723" i="8"/>
  <c r="I724" i="8"/>
  <c r="I725" i="8"/>
  <c r="I726" i="8"/>
  <c r="I727" i="8"/>
  <c r="I728" i="8"/>
  <c r="I729" i="8"/>
  <c r="I730" i="8"/>
  <c r="I731" i="8"/>
  <c r="I732" i="8"/>
  <c r="I733" i="8"/>
  <c r="I734" i="8"/>
  <c r="I735" i="8"/>
  <c r="I736" i="8"/>
  <c r="I737" i="8"/>
  <c r="I738" i="8"/>
  <c r="I739" i="8"/>
  <c r="I740" i="8"/>
  <c r="I741" i="8"/>
  <c r="I742" i="8"/>
  <c r="I743" i="8"/>
  <c r="I744" i="8"/>
  <c r="I745" i="8"/>
  <c r="I746" i="8"/>
  <c r="I747" i="8"/>
  <c r="I748" i="8"/>
  <c r="I749" i="8"/>
  <c r="I750" i="8"/>
  <c r="I751" i="8"/>
  <c r="I752" i="8"/>
  <c r="I753" i="8"/>
  <c r="I754" i="8"/>
  <c r="I755" i="8"/>
  <c r="I756" i="8"/>
  <c r="I757" i="8"/>
  <c r="I758" i="8"/>
  <c r="I759" i="8"/>
  <c r="I760" i="8"/>
  <c r="I761" i="8"/>
  <c r="I762" i="8"/>
  <c r="I763" i="8"/>
  <c r="I764" i="8"/>
  <c r="I765" i="8"/>
  <c r="I766" i="8"/>
  <c r="I767" i="8"/>
  <c r="I768" i="8"/>
  <c r="I769" i="8"/>
  <c r="I770" i="8"/>
  <c r="I771" i="8"/>
  <c r="I772" i="8"/>
  <c r="I773" i="8"/>
  <c r="I774" i="8"/>
  <c r="I775" i="8"/>
  <c r="I776" i="8"/>
  <c r="I777" i="8"/>
  <c r="I778" i="8"/>
  <c r="I779" i="8"/>
  <c r="I780" i="8"/>
  <c r="I781" i="8"/>
  <c r="I782" i="8"/>
  <c r="I783" i="8"/>
  <c r="I784" i="8"/>
  <c r="I785" i="8"/>
  <c r="I786" i="8"/>
  <c r="I787" i="8"/>
  <c r="I788" i="8"/>
  <c r="I789" i="8"/>
  <c r="I790" i="8"/>
  <c r="I791" i="8"/>
  <c r="I792" i="8"/>
  <c r="I793" i="8"/>
  <c r="I794" i="8"/>
  <c r="I795" i="8"/>
  <c r="I796" i="8"/>
  <c r="I797" i="8"/>
  <c r="I798" i="8"/>
  <c r="I799" i="8"/>
  <c r="I800" i="8"/>
  <c r="I801" i="8"/>
  <c r="I802" i="8"/>
  <c r="I803" i="8"/>
  <c r="I804" i="8"/>
  <c r="I805" i="8"/>
  <c r="I806" i="8"/>
  <c r="I807" i="8"/>
  <c r="I808" i="8"/>
  <c r="I809" i="8"/>
  <c r="I810" i="8"/>
  <c r="I811" i="8"/>
  <c r="I812" i="8"/>
  <c r="I813" i="8"/>
  <c r="I814" i="8"/>
  <c r="I815" i="8"/>
  <c r="I816" i="8"/>
  <c r="I817" i="8"/>
  <c r="I818" i="8"/>
  <c r="I819" i="8"/>
  <c r="I820" i="8"/>
  <c r="I821" i="8"/>
  <c r="I822" i="8"/>
  <c r="I823" i="8"/>
  <c r="I824" i="8"/>
  <c r="I825" i="8"/>
  <c r="I826" i="8"/>
  <c r="I827" i="8"/>
  <c r="I828" i="8"/>
  <c r="I829" i="8"/>
  <c r="I830" i="8"/>
  <c r="I831" i="8"/>
  <c r="I832" i="8"/>
  <c r="I833" i="8"/>
  <c r="I834" i="8"/>
  <c r="I835" i="8"/>
  <c r="I836" i="8"/>
  <c r="I837" i="8"/>
  <c r="I838" i="8"/>
  <c r="I839" i="8"/>
  <c r="I840" i="8"/>
  <c r="I841" i="8"/>
  <c r="I842" i="8"/>
  <c r="I843" i="8"/>
  <c r="I844" i="8"/>
  <c r="I845" i="8"/>
  <c r="I846" i="8"/>
  <c r="I847" i="8"/>
  <c r="I848" i="8"/>
  <c r="I849" i="8"/>
  <c r="I850" i="8"/>
  <c r="I851" i="8"/>
  <c r="I852" i="8"/>
  <c r="I853" i="8"/>
  <c r="I854" i="8"/>
  <c r="I855" i="8"/>
  <c r="I856" i="8"/>
  <c r="I857" i="8"/>
  <c r="I858" i="8"/>
  <c r="I859" i="8"/>
  <c r="I860" i="8"/>
  <c r="I861" i="8"/>
  <c r="I862" i="8"/>
  <c r="I863" i="8"/>
  <c r="I864" i="8"/>
  <c r="I865" i="8"/>
  <c r="I866" i="8"/>
  <c r="I867" i="8"/>
  <c r="I868" i="8"/>
  <c r="I869" i="8"/>
  <c r="I870" i="8"/>
  <c r="I871" i="8"/>
  <c r="I872" i="8"/>
  <c r="I873" i="8"/>
  <c r="I874" i="8"/>
  <c r="I875" i="8"/>
  <c r="I876" i="8"/>
  <c r="I877" i="8"/>
  <c r="I878" i="8"/>
  <c r="I879" i="8"/>
  <c r="I880" i="8"/>
  <c r="I881" i="8"/>
  <c r="I882" i="8"/>
  <c r="I883" i="8"/>
  <c r="I884" i="8"/>
  <c r="I885" i="8"/>
  <c r="I886" i="8"/>
  <c r="I887" i="8"/>
  <c r="I888" i="8"/>
  <c r="I889" i="8"/>
  <c r="I890" i="8"/>
  <c r="I891" i="8"/>
  <c r="I892" i="8"/>
  <c r="I893" i="8"/>
  <c r="I894" i="8"/>
  <c r="I895" i="8"/>
  <c r="I896" i="8"/>
  <c r="I897" i="8"/>
  <c r="I898" i="8"/>
  <c r="I899" i="8"/>
  <c r="I900" i="8"/>
  <c r="I901" i="8"/>
  <c r="I902" i="8"/>
  <c r="I903" i="8"/>
  <c r="I904" i="8"/>
  <c r="I905" i="8"/>
  <c r="I906" i="8"/>
  <c r="I907" i="8"/>
  <c r="I908" i="8"/>
  <c r="I909" i="8"/>
  <c r="I910" i="8"/>
  <c r="I911" i="8"/>
  <c r="I912" i="8"/>
  <c r="I913" i="8"/>
  <c r="I914" i="8"/>
  <c r="I915" i="8"/>
  <c r="I916" i="8"/>
  <c r="I917" i="8"/>
  <c r="I918" i="8"/>
  <c r="I919" i="8"/>
  <c r="I920" i="8"/>
  <c r="I921" i="8"/>
  <c r="I922" i="8"/>
  <c r="I923" i="8"/>
  <c r="I924" i="8"/>
  <c r="I925" i="8"/>
  <c r="I926" i="8"/>
  <c r="I927" i="8"/>
  <c r="I928" i="8"/>
  <c r="I929" i="8"/>
  <c r="I930" i="8"/>
  <c r="I931" i="8"/>
  <c r="I932" i="8"/>
  <c r="I933" i="8"/>
  <c r="I934" i="8"/>
  <c r="I935" i="8"/>
  <c r="I936" i="8"/>
  <c r="I937" i="8"/>
  <c r="I938" i="8"/>
  <c r="I939" i="8"/>
  <c r="I940" i="8"/>
  <c r="I941" i="8"/>
  <c r="I942" i="8"/>
  <c r="I943" i="8"/>
  <c r="I944" i="8"/>
  <c r="I945" i="8"/>
  <c r="I946" i="8"/>
  <c r="I947" i="8"/>
  <c r="I948" i="8"/>
  <c r="I949" i="8"/>
  <c r="I950" i="8"/>
  <c r="I951" i="8"/>
  <c r="I952" i="8"/>
  <c r="I953" i="8"/>
  <c r="I954" i="8"/>
  <c r="I955" i="8"/>
  <c r="I956" i="8"/>
  <c r="I957" i="8"/>
  <c r="I958" i="8"/>
  <c r="I959" i="8"/>
  <c r="I960" i="8"/>
  <c r="I961" i="8"/>
  <c r="I962" i="8"/>
  <c r="I963" i="8"/>
  <c r="I964" i="8"/>
  <c r="I965" i="8"/>
  <c r="I966" i="8"/>
  <c r="I967" i="8"/>
  <c r="I968" i="8"/>
  <c r="I969" i="8"/>
  <c r="I970" i="8"/>
  <c r="I971" i="8"/>
  <c r="I972" i="8"/>
  <c r="I973" i="8"/>
  <c r="I974" i="8"/>
  <c r="I975" i="8"/>
  <c r="I976" i="8"/>
  <c r="I977" i="8"/>
  <c r="I978" i="8"/>
  <c r="I979" i="8"/>
  <c r="I980" i="8"/>
  <c r="I981" i="8"/>
  <c r="I982" i="8"/>
  <c r="I983" i="8"/>
  <c r="I984" i="8"/>
  <c r="I985" i="8"/>
  <c r="I986" i="8"/>
  <c r="I987" i="8"/>
  <c r="I988" i="8"/>
  <c r="I989" i="8"/>
  <c r="I990" i="8"/>
  <c r="I991" i="8"/>
  <c r="I992" i="8"/>
  <c r="I993" i="8"/>
  <c r="I994" i="8"/>
  <c r="I995" i="8"/>
  <c r="I996" i="8"/>
  <c r="I997" i="8"/>
  <c r="I998" i="8"/>
  <c r="I999" i="8"/>
  <c r="I1000" i="8"/>
  <c r="I1001" i="8"/>
  <c r="I1002" i="8"/>
  <c r="I1003" i="8"/>
  <c r="I1004" i="8"/>
  <c r="I1005" i="8"/>
  <c r="I1006" i="8"/>
  <c r="I1007" i="8"/>
  <c r="I1008" i="8"/>
  <c r="I1009" i="8"/>
  <c r="I1010" i="8"/>
  <c r="I1011" i="8"/>
  <c r="I1012" i="8"/>
  <c r="I1013" i="8"/>
  <c r="I1014" i="8"/>
  <c r="I1015" i="8"/>
  <c r="I1016" i="8"/>
  <c r="I1017" i="8"/>
  <c r="I1018" i="8"/>
  <c r="I1019" i="8"/>
  <c r="I1020" i="8"/>
  <c r="I1021" i="8"/>
  <c r="I1022" i="8"/>
  <c r="I1023" i="8"/>
  <c r="I1024" i="8"/>
  <c r="I1025" i="8"/>
  <c r="I1026" i="8"/>
  <c r="I1027" i="8"/>
  <c r="I1028" i="8"/>
  <c r="I1029" i="8"/>
  <c r="I1030" i="8"/>
  <c r="I1031" i="8"/>
  <c r="I1032" i="8"/>
  <c r="I1033" i="8"/>
  <c r="I1034" i="8"/>
  <c r="I1035" i="8"/>
  <c r="I1036" i="8"/>
  <c r="I1037" i="8"/>
  <c r="I1038" i="8"/>
  <c r="I1039" i="8"/>
  <c r="I1040" i="8"/>
  <c r="I1041" i="8"/>
  <c r="I1042" i="8"/>
  <c r="I1043" i="8"/>
  <c r="I1044" i="8"/>
  <c r="I1045" i="8"/>
  <c r="I1046" i="8"/>
  <c r="I1047" i="8"/>
  <c r="I1048" i="8"/>
  <c r="I1049" i="8"/>
  <c r="I1050" i="8"/>
  <c r="I1051" i="8"/>
  <c r="I1052" i="8"/>
  <c r="I1053" i="8"/>
  <c r="I1054" i="8"/>
  <c r="I1055" i="8"/>
  <c r="I1056" i="8"/>
  <c r="I1057" i="8"/>
  <c r="I1058" i="8"/>
  <c r="I1059" i="8"/>
  <c r="I1060" i="8"/>
  <c r="I1061" i="8"/>
  <c r="I1062" i="8"/>
  <c r="I1063" i="8"/>
  <c r="I1064" i="8"/>
  <c r="I1065" i="8"/>
  <c r="I1066" i="8"/>
  <c r="I1067" i="8"/>
  <c r="I1068" i="8"/>
  <c r="I1069" i="8"/>
  <c r="I1070" i="8"/>
  <c r="I1071" i="8"/>
  <c r="I1072" i="8"/>
  <c r="I1073" i="8"/>
  <c r="I1074" i="8"/>
  <c r="I1075" i="8"/>
  <c r="I1076" i="8"/>
  <c r="I1077" i="8"/>
  <c r="I1078" i="8"/>
  <c r="I1079" i="8"/>
  <c r="I1080" i="8"/>
  <c r="I1081" i="8"/>
  <c r="G103" i="8"/>
  <c r="G104" i="8"/>
  <c r="G105" i="8"/>
  <c r="G106" i="8"/>
  <c r="G107" i="8"/>
  <c r="G108" i="8"/>
  <c r="G109" i="8"/>
  <c r="G110" i="8"/>
  <c r="G111" i="8"/>
  <c r="G112" i="8"/>
  <c r="G113" i="8"/>
  <c r="G114" i="8"/>
  <c r="G115" i="8"/>
  <c r="G116" i="8"/>
  <c r="G117" i="8"/>
  <c r="G118" i="8"/>
  <c r="G119" i="8"/>
  <c r="G120" i="8"/>
  <c r="G121" i="8"/>
  <c r="G122" i="8"/>
  <c r="G123" i="8"/>
  <c r="G124" i="8"/>
  <c r="G125" i="8"/>
  <c r="G126" i="8"/>
  <c r="G127" i="8"/>
  <c r="G128" i="8"/>
  <c r="G129" i="8"/>
  <c r="G130" i="8"/>
  <c r="G131" i="8"/>
  <c r="G132" i="8"/>
  <c r="H132" i="8" s="1"/>
  <c r="G133" i="8"/>
  <c r="G134" i="8"/>
  <c r="H134" i="8" s="1"/>
  <c r="J134" i="8" s="1"/>
  <c r="G135" i="8"/>
  <c r="G136" i="8"/>
  <c r="G137" i="8"/>
  <c r="G138" i="8"/>
  <c r="G139" i="8"/>
  <c r="G140" i="8"/>
  <c r="G141" i="8"/>
  <c r="G142" i="8"/>
  <c r="G143" i="8"/>
  <c r="G144" i="8"/>
  <c r="G145" i="8"/>
  <c r="G146" i="8"/>
  <c r="G147" i="8"/>
  <c r="G148" i="8"/>
  <c r="G149" i="8"/>
  <c r="G150" i="8"/>
  <c r="G151" i="8"/>
  <c r="G152" i="8"/>
  <c r="G153" i="8"/>
  <c r="G154" i="8"/>
  <c r="G155" i="8"/>
  <c r="G156" i="8"/>
  <c r="G157" i="8"/>
  <c r="H157" i="8" s="1"/>
  <c r="G158" i="8"/>
  <c r="G159" i="8"/>
  <c r="G160" i="8"/>
  <c r="G161" i="8"/>
  <c r="G162" i="8"/>
  <c r="G163" i="8"/>
  <c r="G164" i="8"/>
  <c r="G165" i="8"/>
  <c r="G166" i="8"/>
  <c r="G167" i="8"/>
  <c r="G168" i="8"/>
  <c r="G169" i="8"/>
  <c r="G170" i="8"/>
  <c r="G171" i="8"/>
  <c r="G172" i="8"/>
  <c r="G173" i="8"/>
  <c r="G174" i="8"/>
  <c r="G175" i="8"/>
  <c r="G176" i="8"/>
  <c r="G177" i="8"/>
  <c r="G178" i="8"/>
  <c r="G179" i="8"/>
  <c r="G180" i="8"/>
  <c r="H180" i="8" s="1"/>
  <c r="G181" i="8"/>
  <c r="G182" i="8"/>
  <c r="G183" i="8"/>
  <c r="G184" i="8"/>
  <c r="G185" i="8"/>
  <c r="G186" i="8"/>
  <c r="G187" i="8"/>
  <c r="G188" i="8"/>
  <c r="G189" i="8"/>
  <c r="G190" i="8"/>
  <c r="G191" i="8"/>
  <c r="G192" i="8"/>
  <c r="G193" i="8"/>
  <c r="G194" i="8"/>
  <c r="G195" i="8"/>
  <c r="G196" i="8"/>
  <c r="G197" i="8"/>
  <c r="G198" i="8"/>
  <c r="G199" i="8"/>
  <c r="G200" i="8"/>
  <c r="G201" i="8"/>
  <c r="G202" i="8"/>
  <c r="G203" i="8"/>
  <c r="G204" i="8"/>
  <c r="G205" i="8"/>
  <c r="H205" i="8" s="1"/>
  <c r="G206" i="8"/>
  <c r="H206" i="8" s="1"/>
  <c r="G207" i="8"/>
  <c r="H207" i="8" s="1"/>
  <c r="G208" i="8"/>
  <c r="G209" i="8"/>
  <c r="G210" i="8"/>
  <c r="G211" i="8"/>
  <c r="G212" i="8"/>
  <c r="G213" i="8"/>
  <c r="G214" i="8"/>
  <c r="G215" i="8"/>
  <c r="G216" i="8"/>
  <c r="G217" i="8"/>
  <c r="G218" i="8"/>
  <c r="G219" i="8"/>
  <c r="G220" i="8"/>
  <c r="G221" i="8"/>
  <c r="G222" i="8"/>
  <c r="G223" i="8"/>
  <c r="G224" i="8"/>
  <c r="G225" i="8"/>
  <c r="G226" i="8"/>
  <c r="G227" i="8"/>
  <c r="G228" i="8"/>
  <c r="G229" i="8"/>
  <c r="G230" i="8"/>
  <c r="G231" i="8"/>
  <c r="G232" i="8"/>
  <c r="G233" i="8"/>
  <c r="G234" i="8"/>
  <c r="G235" i="8"/>
  <c r="G236" i="8"/>
  <c r="G237" i="8"/>
  <c r="G238" i="8"/>
  <c r="G239" i="8"/>
  <c r="G240" i="8"/>
  <c r="G241" i="8"/>
  <c r="G242" i="8"/>
  <c r="G243" i="8"/>
  <c r="G244" i="8"/>
  <c r="G245" i="8"/>
  <c r="G246" i="8"/>
  <c r="G247" i="8"/>
  <c r="G248" i="8"/>
  <c r="G249" i="8"/>
  <c r="G250" i="8"/>
  <c r="G251" i="8"/>
  <c r="G252" i="8"/>
  <c r="H252" i="8" s="1"/>
  <c r="G253" i="8"/>
  <c r="H253" i="8" s="1"/>
  <c r="G254" i="8"/>
  <c r="G255" i="8"/>
  <c r="G256" i="8"/>
  <c r="G257" i="8"/>
  <c r="G258" i="8"/>
  <c r="G259" i="8"/>
  <c r="G260" i="8"/>
  <c r="G261" i="8"/>
  <c r="G262" i="8"/>
  <c r="G263" i="8"/>
  <c r="G264" i="8"/>
  <c r="G265" i="8"/>
  <c r="G266" i="8"/>
  <c r="G267" i="8"/>
  <c r="G268" i="8"/>
  <c r="G269" i="8"/>
  <c r="G270" i="8"/>
  <c r="G271" i="8"/>
  <c r="H271" i="8" s="1"/>
  <c r="G272" i="8"/>
  <c r="H272" i="8" s="1"/>
  <c r="G273" i="8"/>
  <c r="G274" i="8"/>
  <c r="G275" i="8"/>
  <c r="G276" i="8"/>
  <c r="G277" i="8"/>
  <c r="G278" i="8"/>
  <c r="G279" i="8"/>
  <c r="G280" i="8"/>
  <c r="G281" i="8"/>
  <c r="G282" i="8"/>
  <c r="G283" i="8"/>
  <c r="H283" i="8" s="1"/>
  <c r="G284" i="8"/>
  <c r="G285" i="8"/>
  <c r="G286" i="8"/>
  <c r="G287" i="8"/>
  <c r="G288" i="8"/>
  <c r="G289" i="8"/>
  <c r="G290" i="8"/>
  <c r="G291" i="8"/>
  <c r="G292" i="8"/>
  <c r="G293" i="8"/>
  <c r="G294" i="8"/>
  <c r="G295" i="8"/>
  <c r="G296" i="8"/>
  <c r="G297" i="8"/>
  <c r="G298" i="8"/>
  <c r="G299" i="8"/>
  <c r="G300" i="8"/>
  <c r="G301" i="8"/>
  <c r="G302" i="8"/>
  <c r="G303" i="8"/>
  <c r="G304" i="8"/>
  <c r="G305" i="8"/>
  <c r="G306" i="8"/>
  <c r="G307" i="8"/>
  <c r="G308" i="8"/>
  <c r="G309" i="8"/>
  <c r="G310" i="8"/>
  <c r="G311" i="8"/>
  <c r="G312" i="8"/>
  <c r="G313" i="8"/>
  <c r="G314" i="8"/>
  <c r="G315" i="8"/>
  <c r="G316" i="8"/>
  <c r="H316" i="8" s="1"/>
  <c r="G317" i="8"/>
  <c r="H317" i="8" s="1"/>
  <c r="G318" i="8"/>
  <c r="G319" i="8"/>
  <c r="G320" i="8"/>
  <c r="G321" i="8"/>
  <c r="G322" i="8"/>
  <c r="G323" i="8"/>
  <c r="G324" i="8"/>
  <c r="G325" i="8"/>
  <c r="G326" i="8"/>
  <c r="G327" i="8"/>
  <c r="G328" i="8"/>
  <c r="G329" i="8"/>
  <c r="G330" i="8"/>
  <c r="G331" i="8"/>
  <c r="G332" i="8"/>
  <c r="G333" i="8"/>
  <c r="G334" i="8"/>
  <c r="G335" i="8"/>
  <c r="G336" i="8"/>
  <c r="G337" i="8"/>
  <c r="G338" i="8"/>
  <c r="G339" i="8"/>
  <c r="G340" i="8"/>
  <c r="G341" i="8"/>
  <c r="G342" i="8"/>
  <c r="G343" i="8"/>
  <c r="G344" i="8"/>
  <c r="G345" i="8"/>
  <c r="G346" i="8"/>
  <c r="G347" i="8"/>
  <c r="G348" i="8"/>
  <c r="G349" i="8"/>
  <c r="G350" i="8"/>
  <c r="G351" i="8"/>
  <c r="G352" i="8"/>
  <c r="G353" i="8"/>
  <c r="G354" i="8"/>
  <c r="G355" i="8"/>
  <c r="G356" i="8"/>
  <c r="G357" i="8"/>
  <c r="G358" i="8"/>
  <c r="G359" i="8"/>
  <c r="G360" i="8"/>
  <c r="G361" i="8"/>
  <c r="G362" i="8"/>
  <c r="G363" i="8"/>
  <c r="G364" i="8"/>
  <c r="G365" i="8"/>
  <c r="G366" i="8"/>
  <c r="G367" i="8"/>
  <c r="G368" i="8"/>
  <c r="G369" i="8"/>
  <c r="G370" i="8"/>
  <c r="G371" i="8"/>
  <c r="G372" i="8"/>
  <c r="G373" i="8"/>
  <c r="G374" i="8"/>
  <c r="G375" i="8"/>
  <c r="G376" i="8"/>
  <c r="G377" i="8"/>
  <c r="H377" i="8" s="1"/>
  <c r="G378" i="8"/>
  <c r="H378" i="8" s="1"/>
  <c r="G379" i="8"/>
  <c r="G380" i="8"/>
  <c r="H380" i="8" s="1"/>
  <c r="G381" i="8"/>
  <c r="G382" i="8"/>
  <c r="G383" i="8"/>
  <c r="H383" i="8" s="1"/>
  <c r="G384" i="8"/>
  <c r="G385" i="8"/>
  <c r="G386" i="8"/>
  <c r="G387" i="8"/>
  <c r="G388" i="8"/>
  <c r="G389" i="8"/>
  <c r="G390" i="8"/>
  <c r="G391" i="8"/>
  <c r="G392" i="8"/>
  <c r="G393" i="8"/>
  <c r="G394" i="8"/>
  <c r="H394" i="8" s="1"/>
  <c r="G395" i="8"/>
  <c r="G396" i="8"/>
  <c r="H396" i="8" s="1"/>
  <c r="G397" i="8"/>
  <c r="G398" i="8"/>
  <c r="G399" i="8"/>
  <c r="G400" i="8"/>
  <c r="G401" i="8"/>
  <c r="G402" i="8"/>
  <c r="G403" i="8"/>
  <c r="G404" i="8"/>
  <c r="G405" i="8"/>
  <c r="G406" i="8"/>
  <c r="G407" i="8"/>
  <c r="G408" i="8"/>
  <c r="G409" i="8"/>
  <c r="G410" i="8"/>
  <c r="H410" i="8" s="1"/>
  <c r="G411" i="8"/>
  <c r="G412" i="8"/>
  <c r="H412" i="8" s="1"/>
  <c r="G413" i="8"/>
  <c r="G414" i="8"/>
  <c r="G415" i="8"/>
  <c r="G416" i="8"/>
  <c r="G417" i="8"/>
  <c r="G418" i="8"/>
  <c r="G419" i="8"/>
  <c r="G420" i="8"/>
  <c r="G421" i="8"/>
  <c r="G422" i="8"/>
  <c r="G423" i="8"/>
  <c r="H423" i="8" s="1"/>
  <c r="G424" i="8"/>
  <c r="H424" i="8" s="1"/>
  <c r="G425" i="8"/>
  <c r="G426" i="8"/>
  <c r="H426" i="8" s="1"/>
  <c r="G427" i="8"/>
  <c r="G428" i="8"/>
  <c r="G429" i="8"/>
  <c r="G430" i="8"/>
  <c r="G431" i="8"/>
  <c r="G432" i="8"/>
  <c r="G433" i="8"/>
  <c r="G434" i="8"/>
  <c r="G435" i="8"/>
  <c r="G436" i="8"/>
  <c r="H436" i="8" s="1"/>
  <c r="G437" i="8"/>
  <c r="G438" i="8"/>
  <c r="G439" i="8"/>
  <c r="G440" i="8"/>
  <c r="G441" i="8"/>
  <c r="G442" i="8"/>
  <c r="G443" i="8"/>
  <c r="G444" i="8"/>
  <c r="G445" i="8"/>
  <c r="G446" i="8"/>
  <c r="G447" i="8"/>
  <c r="G448" i="8"/>
  <c r="G449" i="8"/>
  <c r="G450" i="8"/>
  <c r="H450" i="8" s="1"/>
  <c r="G451" i="8"/>
  <c r="G452" i="8"/>
  <c r="G453" i="8"/>
  <c r="G454" i="8"/>
  <c r="G455" i="8"/>
  <c r="G456" i="8"/>
  <c r="G457" i="8"/>
  <c r="G458" i="8"/>
  <c r="G459" i="8"/>
  <c r="G460" i="8"/>
  <c r="H460" i="8" s="1"/>
  <c r="G461" i="8"/>
  <c r="G462" i="8"/>
  <c r="G463" i="8"/>
  <c r="G464" i="8"/>
  <c r="G465" i="8"/>
  <c r="G466" i="8"/>
  <c r="G467" i="8"/>
  <c r="G468" i="8"/>
  <c r="G469" i="8"/>
  <c r="G470" i="8"/>
  <c r="G471" i="8"/>
  <c r="G472" i="8"/>
  <c r="G473" i="8"/>
  <c r="G474" i="8"/>
  <c r="H474" i="8" s="1"/>
  <c r="G475" i="8"/>
  <c r="G476" i="8"/>
  <c r="H476" i="8" s="1"/>
  <c r="G477" i="8"/>
  <c r="G478" i="8"/>
  <c r="G479" i="8"/>
  <c r="G480" i="8"/>
  <c r="G481" i="8"/>
  <c r="G482" i="8"/>
  <c r="G483" i="8"/>
  <c r="G484" i="8"/>
  <c r="G485" i="8"/>
  <c r="G486" i="8"/>
  <c r="G487" i="8"/>
  <c r="G488" i="8"/>
  <c r="H488" i="8" s="1"/>
  <c r="G489" i="8"/>
  <c r="H489" i="8" s="1"/>
  <c r="G490" i="8"/>
  <c r="H490" i="8" s="1"/>
  <c r="G491" i="8"/>
  <c r="G492" i="8"/>
  <c r="G493" i="8"/>
  <c r="G494" i="8"/>
  <c r="G495" i="8"/>
  <c r="G496" i="8"/>
  <c r="G497" i="8"/>
  <c r="G498" i="8"/>
  <c r="G499" i="8"/>
  <c r="G500" i="8"/>
  <c r="H500" i="8" s="1"/>
  <c r="G501" i="8"/>
  <c r="G502" i="8"/>
  <c r="G503" i="8"/>
  <c r="G504" i="8"/>
  <c r="G505" i="8"/>
  <c r="G506" i="8"/>
  <c r="G507" i="8"/>
  <c r="G508" i="8"/>
  <c r="G509" i="8"/>
  <c r="G510" i="8"/>
  <c r="G511" i="8"/>
  <c r="H511" i="8" s="1"/>
  <c r="G512" i="8"/>
  <c r="G513" i="8"/>
  <c r="G514" i="8"/>
  <c r="H514" i="8" s="1"/>
  <c r="G515" i="8"/>
  <c r="G516" i="8"/>
  <c r="G517" i="8"/>
  <c r="G518" i="8"/>
  <c r="G519" i="8"/>
  <c r="G520" i="8"/>
  <c r="G521" i="8"/>
  <c r="G522" i="8"/>
  <c r="G523" i="8"/>
  <c r="G524" i="8"/>
  <c r="H524" i="8" s="1"/>
  <c r="G525" i="8"/>
  <c r="G526" i="8"/>
  <c r="G527" i="8"/>
  <c r="G528" i="8"/>
  <c r="H528" i="8" s="1"/>
  <c r="G529" i="8"/>
  <c r="G530" i="8"/>
  <c r="G531" i="8"/>
  <c r="G532" i="8"/>
  <c r="G533" i="8"/>
  <c r="G534" i="8"/>
  <c r="G535" i="8"/>
  <c r="G536" i="8"/>
  <c r="G537" i="8"/>
  <c r="G538" i="8"/>
  <c r="H538" i="8" s="1"/>
  <c r="G539" i="8"/>
  <c r="G540" i="8"/>
  <c r="H540" i="8" s="1"/>
  <c r="G541" i="8"/>
  <c r="G542" i="8"/>
  <c r="G543" i="8"/>
  <c r="G544" i="8"/>
  <c r="G545" i="8"/>
  <c r="G546" i="8"/>
  <c r="G547" i="8"/>
  <c r="G548" i="8"/>
  <c r="G549" i="8"/>
  <c r="G550" i="8"/>
  <c r="G551" i="8"/>
  <c r="G552" i="8"/>
  <c r="G553" i="8"/>
  <c r="G554" i="8"/>
  <c r="H554" i="8" s="1"/>
  <c r="G555" i="8"/>
  <c r="G556" i="8"/>
  <c r="G557" i="8"/>
  <c r="G558" i="8"/>
  <c r="G559" i="8"/>
  <c r="G560" i="8"/>
  <c r="G561" i="8"/>
  <c r="G562" i="8"/>
  <c r="G563" i="8"/>
  <c r="H563" i="8" s="1"/>
  <c r="G564" i="8"/>
  <c r="H564" i="8" s="1"/>
  <c r="G565" i="8"/>
  <c r="G566" i="8"/>
  <c r="G567" i="8"/>
  <c r="G568" i="8"/>
  <c r="G569" i="8"/>
  <c r="G570" i="8"/>
  <c r="G571" i="8"/>
  <c r="G572" i="8"/>
  <c r="G573" i="8"/>
  <c r="G574" i="8"/>
  <c r="G575" i="8"/>
  <c r="G576" i="8"/>
  <c r="G577" i="8"/>
  <c r="G578" i="8"/>
  <c r="H578" i="8" s="1"/>
  <c r="G579" i="8"/>
  <c r="H579" i="8" s="1"/>
  <c r="G580" i="8"/>
  <c r="G581" i="8"/>
  <c r="G582" i="8"/>
  <c r="G583" i="8"/>
  <c r="H583" i="8" s="1"/>
  <c r="G584" i="8"/>
  <c r="G585" i="8"/>
  <c r="G586" i="8"/>
  <c r="G587" i="8"/>
  <c r="G588" i="8"/>
  <c r="H588" i="8" s="1"/>
  <c r="G589" i="8"/>
  <c r="G590" i="8"/>
  <c r="G591" i="8"/>
  <c r="G592" i="8"/>
  <c r="H592" i="8" s="1"/>
  <c r="G593" i="8"/>
  <c r="H593" i="8" s="1"/>
  <c r="G594" i="8"/>
  <c r="G595" i="8"/>
  <c r="G596" i="8"/>
  <c r="G597" i="8"/>
  <c r="G598" i="8"/>
  <c r="G599" i="8"/>
  <c r="G600" i="8"/>
  <c r="G601" i="8"/>
  <c r="G602" i="8"/>
  <c r="G603" i="8"/>
  <c r="H603" i="8" s="1"/>
  <c r="G604" i="8"/>
  <c r="H604" i="8" s="1"/>
  <c r="G605" i="8"/>
  <c r="G606" i="8"/>
  <c r="G607" i="8"/>
  <c r="G608" i="8"/>
  <c r="G609" i="8"/>
  <c r="G610" i="8"/>
  <c r="G611" i="8"/>
  <c r="G612" i="8"/>
  <c r="G613" i="8"/>
  <c r="G614" i="8"/>
  <c r="G615" i="8"/>
  <c r="G616" i="8"/>
  <c r="G617" i="8"/>
  <c r="G618" i="8"/>
  <c r="H618" i="8" s="1"/>
  <c r="G619" i="8"/>
  <c r="G620" i="8"/>
  <c r="G621" i="8"/>
  <c r="G622" i="8"/>
  <c r="G623" i="8"/>
  <c r="G624" i="8"/>
  <c r="G625" i="8"/>
  <c r="G626" i="8"/>
  <c r="G627" i="8"/>
  <c r="H627" i="8" s="1"/>
  <c r="G628" i="8"/>
  <c r="H628" i="8" s="1"/>
  <c r="G629" i="8"/>
  <c r="G630" i="8"/>
  <c r="G631" i="8"/>
  <c r="G632" i="8"/>
  <c r="G633" i="8"/>
  <c r="G634" i="8"/>
  <c r="G635" i="8"/>
  <c r="G636" i="8"/>
  <c r="G637" i="8"/>
  <c r="G638" i="8"/>
  <c r="G639" i="8"/>
  <c r="G640" i="8"/>
  <c r="G641" i="8"/>
  <c r="G642" i="8"/>
  <c r="G643" i="8"/>
  <c r="G644" i="8"/>
  <c r="G645" i="8"/>
  <c r="G646" i="8"/>
  <c r="G647" i="8"/>
  <c r="G648" i="8"/>
  <c r="G649" i="8"/>
  <c r="G650" i="8"/>
  <c r="G651" i="8"/>
  <c r="G652" i="8"/>
  <c r="H652" i="8" s="1"/>
  <c r="G653" i="8"/>
  <c r="G654" i="8"/>
  <c r="G655" i="8"/>
  <c r="G656" i="8"/>
  <c r="G657" i="8"/>
  <c r="G658" i="8"/>
  <c r="G659" i="8"/>
  <c r="G660" i="8"/>
  <c r="G661" i="8"/>
  <c r="G662" i="8"/>
  <c r="G663" i="8"/>
  <c r="G664" i="8"/>
  <c r="G665" i="8"/>
  <c r="G666" i="8"/>
  <c r="G667" i="8"/>
  <c r="G668" i="8"/>
  <c r="H668" i="8" s="1"/>
  <c r="G669" i="8"/>
  <c r="G670" i="8"/>
  <c r="G671" i="8"/>
  <c r="G672" i="8"/>
  <c r="G673" i="8"/>
  <c r="G674" i="8"/>
  <c r="G675" i="8"/>
  <c r="G676" i="8"/>
  <c r="G677" i="8"/>
  <c r="G678" i="8"/>
  <c r="G679" i="8"/>
  <c r="G680" i="8"/>
  <c r="G681" i="8"/>
  <c r="G682" i="8"/>
  <c r="G683" i="8"/>
  <c r="G684" i="8"/>
  <c r="G685" i="8"/>
  <c r="G686" i="8"/>
  <c r="G687" i="8"/>
  <c r="G688" i="8"/>
  <c r="G689" i="8"/>
  <c r="G690" i="8"/>
  <c r="G691" i="8"/>
  <c r="G692" i="8"/>
  <c r="H692" i="8" s="1"/>
  <c r="G693" i="8"/>
  <c r="G694" i="8"/>
  <c r="G695" i="8"/>
  <c r="G696" i="8"/>
  <c r="H696" i="8" s="1"/>
  <c r="G697" i="8"/>
  <c r="G698" i="8"/>
  <c r="G699" i="8"/>
  <c r="G700" i="8"/>
  <c r="G701" i="8"/>
  <c r="G702" i="8"/>
  <c r="G703" i="8"/>
  <c r="G704" i="8"/>
  <c r="G705" i="8"/>
  <c r="G706" i="8"/>
  <c r="G707" i="8"/>
  <c r="G708" i="8"/>
  <c r="G709" i="8"/>
  <c r="G710" i="8"/>
  <c r="G711" i="8"/>
  <c r="G712" i="8"/>
  <c r="G713" i="8"/>
  <c r="G714" i="8"/>
  <c r="G715" i="8"/>
  <c r="G716" i="8"/>
  <c r="H716" i="8" s="1"/>
  <c r="G717" i="8"/>
  <c r="G718" i="8"/>
  <c r="G719" i="8"/>
  <c r="G720" i="8"/>
  <c r="G721" i="8"/>
  <c r="H721" i="8" s="1"/>
  <c r="G722" i="8"/>
  <c r="G723" i="8"/>
  <c r="G724" i="8"/>
  <c r="G725" i="8"/>
  <c r="G726" i="8"/>
  <c r="G727" i="8"/>
  <c r="G728" i="8"/>
  <c r="G729" i="8"/>
  <c r="G730" i="8"/>
  <c r="H730" i="8" s="1"/>
  <c r="G731" i="8"/>
  <c r="H731" i="8" s="1"/>
  <c r="G732" i="8"/>
  <c r="H732" i="8" s="1"/>
  <c r="G733" i="8"/>
  <c r="G734" i="8"/>
  <c r="G735" i="8"/>
  <c r="G736" i="8"/>
  <c r="G737" i="8"/>
  <c r="G738" i="8"/>
  <c r="G739" i="8"/>
  <c r="G740" i="8"/>
  <c r="G741" i="8"/>
  <c r="G742" i="8"/>
  <c r="G743" i="8"/>
  <c r="G744" i="8"/>
  <c r="G745" i="8"/>
  <c r="G746" i="8"/>
  <c r="G747" i="8"/>
  <c r="G748" i="8"/>
  <c r="G749" i="8"/>
  <c r="G750" i="8"/>
  <c r="G751" i="8"/>
  <c r="G752" i="8"/>
  <c r="G753" i="8"/>
  <c r="G754" i="8"/>
  <c r="G755" i="8"/>
  <c r="G756" i="8"/>
  <c r="H756" i="8" s="1"/>
  <c r="G757" i="8"/>
  <c r="G758" i="8"/>
  <c r="G759" i="8"/>
  <c r="G760" i="8"/>
  <c r="H760" i="8" s="1"/>
  <c r="G761" i="8"/>
  <c r="G762" i="8"/>
  <c r="G763" i="8"/>
  <c r="G764" i="8"/>
  <c r="G765" i="8"/>
  <c r="G766" i="8"/>
  <c r="G767" i="8"/>
  <c r="G768" i="8"/>
  <c r="G769" i="8"/>
  <c r="H769" i="8" s="1"/>
  <c r="G770" i="8"/>
  <c r="G771" i="8"/>
  <c r="G772" i="8"/>
  <c r="G773" i="8"/>
  <c r="G774" i="8"/>
  <c r="G775" i="8"/>
  <c r="G776" i="8"/>
  <c r="G777" i="8"/>
  <c r="G778" i="8"/>
  <c r="G779" i="8"/>
  <c r="G780" i="8"/>
  <c r="H780" i="8" s="1"/>
  <c r="G781" i="8"/>
  <c r="G782" i="8"/>
  <c r="G783" i="8"/>
  <c r="G784" i="8"/>
  <c r="G785" i="8"/>
  <c r="G786" i="8"/>
  <c r="G787" i="8"/>
  <c r="G788" i="8"/>
  <c r="G789" i="8"/>
  <c r="G790" i="8"/>
  <c r="G791" i="8"/>
  <c r="G792" i="8"/>
  <c r="G793" i="8"/>
  <c r="G794" i="8"/>
  <c r="G795" i="8"/>
  <c r="H795" i="8" s="1"/>
  <c r="G796" i="8"/>
  <c r="H796" i="8" s="1"/>
  <c r="G797" i="8"/>
  <c r="G798" i="8"/>
  <c r="G799" i="8"/>
  <c r="G800" i="8"/>
  <c r="G801" i="8"/>
  <c r="G802" i="8"/>
  <c r="G803" i="8"/>
  <c r="H803" i="8" s="1"/>
  <c r="G804" i="8"/>
  <c r="G805" i="8"/>
  <c r="G806" i="8"/>
  <c r="G807" i="8"/>
  <c r="G808" i="8"/>
  <c r="G809" i="8"/>
  <c r="G810" i="8"/>
  <c r="G811" i="8"/>
  <c r="G812" i="8"/>
  <c r="G813" i="8"/>
  <c r="G814" i="8"/>
  <c r="G815" i="8"/>
  <c r="G816" i="8"/>
  <c r="G817" i="8"/>
  <c r="G818" i="8"/>
  <c r="G819" i="8"/>
  <c r="G820" i="8"/>
  <c r="G821" i="8"/>
  <c r="G822" i="8"/>
  <c r="G823" i="8"/>
  <c r="G824" i="8"/>
  <c r="H824" i="8" s="1"/>
  <c r="G825" i="8"/>
  <c r="G826" i="8"/>
  <c r="G827" i="8"/>
  <c r="G828" i="8"/>
  <c r="G829" i="8"/>
  <c r="G830" i="8"/>
  <c r="G831" i="8"/>
  <c r="G832" i="8"/>
  <c r="G833" i="8"/>
  <c r="H833" i="8" s="1"/>
  <c r="G834" i="8"/>
  <c r="H834" i="8" s="1"/>
  <c r="G835" i="8"/>
  <c r="G836" i="8"/>
  <c r="G837" i="8"/>
  <c r="G838" i="8"/>
  <c r="G839" i="8"/>
  <c r="G840" i="8"/>
  <c r="G841" i="8"/>
  <c r="G842" i="8"/>
  <c r="G843" i="8"/>
  <c r="G844" i="8"/>
  <c r="G845" i="8"/>
  <c r="G846" i="8"/>
  <c r="G847" i="8"/>
  <c r="G848" i="8"/>
  <c r="G849" i="8"/>
  <c r="G850" i="8"/>
  <c r="G851" i="8"/>
  <c r="G852" i="8"/>
  <c r="G853" i="8"/>
  <c r="G854" i="8"/>
  <c r="G855" i="8"/>
  <c r="G856" i="8"/>
  <c r="G857" i="8"/>
  <c r="G858" i="8"/>
  <c r="G859" i="8"/>
  <c r="H859" i="8" s="1"/>
  <c r="G860" i="8"/>
  <c r="G861" i="8"/>
  <c r="G862" i="8"/>
  <c r="G863" i="8"/>
  <c r="G864" i="8"/>
  <c r="G865" i="8"/>
  <c r="G866" i="8"/>
  <c r="G867" i="8"/>
  <c r="G868" i="8"/>
  <c r="G869" i="8"/>
  <c r="G870" i="8"/>
  <c r="G871" i="8"/>
  <c r="G872" i="8"/>
  <c r="H872" i="8" s="1"/>
  <c r="G873" i="8"/>
  <c r="G874" i="8"/>
  <c r="G875" i="8"/>
  <c r="G876" i="8"/>
  <c r="G877" i="8"/>
  <c r="G878" i="8"/>
  <c r="G879" i="8"/>
  <c r="G880" i="8"/>
  <c r="G881" i="8"/>
  <c r="G882" i="8"/>
  <c r="G883" i="8"/>
  <c r="H883" i="8" s="1"/>
  <c r="G884" i="8"/>
  <c r="G885" i="8"/>
  <c r="G886" i="8"/>
  <c r="G887" i="8"/>
  <c r="G888" i="8"/>
  <c r="G889" i="8"/>
  <c r="G890" i="8"/>
  <c r="G891" i="8"/>
  <c r="G892" i="8"/>
  <c r="G893" i="8"/>
  <c r="G894" i="8"/>
  <c r="G895" i="8"/>
  <c r="G896" i="8"/>
  <c r="G897" i="8"/>
  <c r="H897" i="8" s="1"/>
  <c r="G898" i="8"/>
  <c r="H898" i="8" s="1"/>
  <c r="G899" i="8"/>
  <c r="G900" i="8"/>
  <c r="G901" i="8"/>
  <c r="G902" i="8"/>
  <c r="G903" i="8"/>
  <c r="G904" i="8"/>
  <c r="G905" i="8"/>
  <c r="G906" i="8"/>
  <c r="G907" i="8"/>
  <c r="G908" i="8"/>
  <c r="G909" i="8"/>
  <c r="G910" i="8"/>
  <c r="G911" i="8"/>
  <c r="G912" i="8"/>
  <c r="G913" i="8"/>
  <c r="G914" i="8"/>
  <c r="G915" i="8"/>
  <c r="G916" i="8"/>
  <c r="G917" i="8"/>
  <c r="G918" i="8"/>
  <c r="G919" i="8"/>
  <c r="G920" i="8"/>
  <c r="G921" i="8"/>
  <c r="G922" i="8"/>
  <c r="G923" i="8"/>
  <c r="G924" i="8"/>
  <c r="G925" i="8"/>
  <c r="G926" i="8"/>
  <c r="G927" i="8"/>
  <c r="G928" i="8"/>
  <c r="G929" i="8"/>
  <c r="G930" i="8"/>
  <c r="G931" i="8"/>
  <c r="G932" i="8"/>
  <c r="G933" i="8"/>
  <c r="G934" i="8"/>
  <c r="G935" i="8"/>
  <c r="G936" i="8"/>
  <c r="H936" i="8" s="1"/>
  <c r="G937" i="8"/>
  <c r="H937" i="8" s="1"/>
  <c r="G938" i="8"/>
  <c r="G939" i="8"/>
  <c r="G940" i="8"/>
  <c r="G941" i="8"/>
  <c r="G942" i="8"/>
  <c r="G943" i="8"/>
  <c r="G944" i="8"/>
  <c r="G945" i="8"/>
  <c r="G946" i="8"/>
  <c r="G947" i="8"/>
  <c r="G948" i="8"/>
  <c r="G949" i="8"/>
  <c r="G950" i="8"/>
  <c r="G951" i="8"/>
  <c r="G952" i="8"/>
  <c r="G953" i="8"/>
  <c r="G954" i="8"/>
  <c r="G955" i="8"/>
  <c r="G956" i="8"/>
  <c r="G957" i="8"/>
  <c r="G958" i="8"/>
  <c r="G959" i="8"/>
  <c r="G960" i="8"/>
  <c r="G961" i="8"/>
  <c r="G962" i="8"/>
  <c r="G963" i="8"/>
  <c r="G964" i="8"/>
  <c r="G965" i="8"/>
  <c r="G966" i="8"/>
  <c r="G967" i="8"/>
  <c r="G968" i="8"/>
  <c r="G969" i="8"/>
  <c r="G970" i="8"/>
  <c r="G971" i="8"/>
  <c r="G972" i="8"/>
  <c r="H972" i="8" s="1"/>
  <c r="G973" i="8"/>
  <c r="G974" i="8"/>
  <c r="G975" i="8"/>
  <c r="G976" i="8"/>
  <c r="G977" i="8"/>
  <c r="G978" i="8"/>
  <c r="G979" i="8"/>
  <c r="G980" i="8"/>
  <c r="G981" i="8"/>
  <c r="G982" i="8"/>
  <c r="G983" i="8"/>
  <c r="G984" i="8"/>
  <c r="G985" i="8"/>
  <c r="G986" i="8"/>
  <c r="G987" i="8"/>
  <c r="G988" i="8"/>
  <c r="H988" i="8" s="1"/>
  <c r="G989" i="8"/>
  <c r="G990" i="8"/>
  <c r="G991" i="8"/>
  <c r="G992" i="8"/>
  <c r="G993" i="8"/>
  <c r="G994" i="8"/>
  <c r="H994" i="8" s="1"/>
  <c r="G995" i="8"/>
  <c r="G996" i="8"/>
  <c r="G997" i="8"/>
  <c r="G998" i="8"/>
  <c r="G999" i="8"/>
  <c r="G1000" i="8"/>
  <c r="H1000" i="8" s="1"/>
  <c r="G1001" i="8"/>
  <c r="G1002" i="8"/>
  <c r="G1003" i="8"/>
  <c r="G1004" i="8"/>
  <c r="G1005" i="8"/>
  <c r="G1006" i="8"/>
  <c r="G1007" i="8"/>
  <c r="G1008" i="8"/>
  <c r="G1009" i="8"/>
  <c r="G1010" i="8"/>
  <c r="G1011" i="8"/>
  <c r="G1012" i="8"/>
  <c r="G1013" i="8"/>
  <c r="G1014" i="8"/>
  <c r="G1015" i="8"/>
  <c r="G1016" i="8"/>
  <c r="H1016" i="8" s="1"/>
  <c r="G1017" i="8"/>
  <c r="G1018" i="8"/>
  <c r="G1019" i="8"/>
  <c r="G1020" i="8"/>
  <c r="G1021" i="8"/>
  <c r="G1022" i="8"/>
  <c r="G1023" i="8"/>
  <c r="G1024" i="8"/>
  <c r="G1025" i="8"/>
  <c r="G1026" i="8"/>
  <c r="G1027" i="8"/>
  <c r="G1028" i="8"/>
  <c r="G1029" i="8"/>
  <c r="G1030" i="8"/>
  <c r="G1031" i="8"/>
  <c r="G1032" i="8"/>
  <c r="G1033" i="8"/>
  <c r="G1034" i="8"/>
  <c r="G1035" i="8"/>
  <c r="G1036" i="8"/>
  <c r="G1037" i="8"/>
  <c r="G1038" i="8"/>
  <c r="G1039" i="8"/>
  <c r="G1040" i="8"/>
  <c r="G1041" i="8"/>
  <c r="H1041" i="8" s="1"/>
  <c r="G1042" i="8"/>
  <c r="G1043" i="8"/>
  <c r="G1044" i="8"/>
  <c r="G1045" i="8"/>
  <c r="G1046" i="8"/>
  <c r="G1047" i="8"/>
  <c r="G1048" i="8"/>
  <c r="G1049" i="8"/>
  <c r="G1050" i="8"/>
  <c r="G1051" i="8"/>
  <c r="G1052" i="8"/>
  <c r="G1053" i="8"/>
  <c r="G1054" i="8"/>
  <c r="G1055" i="8"/>
  <c r="G1056" i="8"/>
  <c r="G1057" i="8"/>
  <c r="G1058" i="8"/>
  <c r="G1059" i="8"/>
  <c r="G1060" i="8"/>
  <c r="G1061" i="8"/>
  <c r="G1062" i="8"/>
  <c r="G1063" i="8"/>
  <c r="G1064" i="8"/>
  <c r="G1065" i="8"/>
  <c r="G1066" i="8"/>
  <c r="H1066" i="8" s="1"/>
  <c r="G1067" i="8"/>
  <c r="G1068" i="8"/>
  <c r="G1069" i="8"/>
  <c r="G1070" i="8"/>
  <c r="G1071" i="8"/>
  <c r="G1072" i="8"/>
  <c r="G1073" i="8"/>
  <c r="G1074" i="8"/>
  <c r="G1075" i="8"/>
  <c r="G1076" i="8"/>
  <c r="G1077" i="8"/>
  <c r="G1078" i="8"/>
  <c r="G1079" i="8"/>
  <c r="G1080" i="8"/>
  <c r="G1081" i="8"/>
  <c r="S22" i="7"/>
  <c r="O3" i="7"/>
  <c r="S21" i="7"/>
  <c r="S4" i="7"/>
  <c r="S20" i="7"/>
  <c r="S25" i="7"/>
  <c r="S8" i="7"/>
  <c r="S18" i="7"/>
  <c r="O4" i="7"/>
  <c r="S3" i="7"/>
  <c r="S16" i="7"/>
  <c r="S5" i="7"/>
  <c r="S15" i="7"/>
  <c r="S28" i="7"/>
  <c r="S26" i="7"/>
  <c r="S29" i="7"/>
  <c r="S17" i="7"/>
  <c r="S27" i="7"/>
  <c r="S32" i="7"/>
  <c r="S30" i="7"/>
  <c r="S10" i="7"/>
  <c r="S11" i="7"/>
  <c r="S19" i="7"/>
  <c r="S7" i="7"/>
  <c r="O2" i="7"/>
  <c r="S6" i="7"/>
  <c r="S14" i="7"/>
  <c r="S24" i="7"/>
  <c r="S13" i="7"/>
  <c r="S31" i="7"/>
  <c r="S12" i="7"/>
  <c r="S9" i="7"/>
  <c r="S23" i="7"/>
  <c r="S2" i="7"/>
  <c r="J132" i="8" l="1"/>
  <c r="H776" i="8"/>
  <c r="H738" i="8"/>
  <c r="H537" i="8"/>
  <c r="H1026" i="8"/>
  <c r="H425" i="8"/>
  <c r="H1075" i="8"/>
  <c r="H1074" i="8"/>
  <c r="H971" i="8"/>
  <c r="H882" i="8"/>
  <c r="H802" i="8"/>
  <c r="H737" i="8"/>
  <c r="H270" i="8"/>
  <c r="H1050" i="8"/>
  <c r="H970" i="8"/>
  <c r="H858" i="8"/>
  <c r="H801" i="8"/>
  <c r="H694" i="8"/>
  <c r="H582" i="8"/>
  <c r="H395" i="8"/>
  <c r="H243" i="8"/>
  <c r="H1019" i="8"/>
  <c r="H946" i="8"/>
  <c r="H850" i="8"/>
  <c r="H763" i="8"/>
  <c r="H682" i="8"/>
  <c r="H515" i="8"/>
  <c r="H345" i="8"/>
  <c r="H194" i="8"/>
  <c r="H195" i="8"/>
  <c r="H1018" i="8"/>
  <c r="H915" i="8"/>
  <c r="H828" i="8"/>
  <c r="H758" i="8"/>
  <c r="H646" i="8"/>
  <c r="H513" i="8"/>
  <c r="H323" i="8"/>
  <c r="H155" i="8"/>
  <c r="H996" i="8"/>
  <c r="H914" i="8"/>
  <c r="H827" i="8"/>
  <c r="H746" i="8"/>
  <c r="H630" i="8"/>
  <c r="H321" i="8"/>
  <c r="H947" i="8"/>
  <c r="H851" i="8"/>
  <c r="H683" i="8"/>
  <c r="H995" i="8"/>
  <c r="H890" i="8"/>
  <c r="H826" i="8"/>
  <c r="H739" i="8"/>
  <c r="H619" i="8"/>
  <c r="H475" i="8"/>
  <c r="H295" i="8"/>
  <c r="H765" i="8"/>
  <c r="H709" i="8"/>
  <c r="H277" i="8"/>
  <c r="H229" i="8"/>
  <c r="H109" i="8"/>
  <c r="J109" i="8" s="1"/>
  <c r="H1067" i="8"/>
  <c r="H1043" i="8"/>
  <c r="H939" i="8"/>
  <c r="H675" i="8"/>
  <c r="H1042" i="8"/>
  <c r="H963" i="8"/>
  <c r="H226" i="8"/>
  <c r="H107" i="8"/>
  <c r="J107" i="8" s="1"/>
  <c r="H755" i="8"/>
  <c r="H693" i="8"/>
  <c r="H673" i="8"/>
  <c r="H610" i="8"/>
  <c r="H571" i="8"/>
  <c r="H533" i="8"/>
  <c r="H499" i="8"/>
  <c r="H453" i="8"/>
  <c r="H411" i="8"/>
  <c r="H341" i="8"/>
  <c r="H267" i="8"/>
  <c r="H139" i="8"/>
  <c r="J139" i="8" s="1"/>
  <c r="H1059" i="8"/>
  <c r="H1034" i="8"/>
  <c r="H1010" i="8"/>
  <c r="H980" i="8"/>
  <c r="H955" i="8"/>
  <c r="H930" i="8"/>
  <c r="H899" i="8"/>
  <c r="H867" i="8"/>
  <c r="H842" i="8"/>
  <c r="H818" i="8"/>
  <c r="H775" i="8"/>
  <c r="H754" i="8"/>
  <c r="H712" i="8"/>
  <c r="H691" i="8"/>
  <c r="H666" i="8"/>
  <c r="H629" i="8"/>
  <c r="H609" i="8"/>
  <c r="H566" i="8"/>
  <c r="H525" i="8"/>
  <c r="H486" i="8"/>
  <c r="H451" i="8"/>
  <c r="H405" i="8"/>
  <c r="H374" i="8"/>
  <c r="H333" i="8"/>
  <c r="H294" i="8"/>
  <c r="H261" i="8"/>
  <c r="H211" i="8"/>
  <c r="H177" i="8"/>
  <c r="H133" i="8"/>
  <c r="J133" i="8" s="1"/>
  <c r="H621" i="8"/>
  <c r="H357" i="8"/>
  <c r="H701" i="8"/>
  <c r="H645" i="8"/>
  <c r="H469" i="8"/>
  <c r="H349" i="8"/>
  <c r="H581" i="8"/>
  <c r="H539" i="8"/>
  <c r="H421" i="8"/>
  <c r="H347" i="8"/>
  <c r="H227" i="8"/>
  <c r="H108" i="8"/>
  <c r="J108" i="8" s="1"/>
  <c r="H987" i="8"/>
  <c r="H907" i="8"/>
  <c r="H875" i="8"/>
  <c r="H820" i="8"/>
  <c r="H794" i="8"/>
  <c r="H757" i="8"/>
  <c r="H459" i="8"/>
  <c r="H387" i="8"/>
  <c r="H269" i="8"/>
  <c r="H140" i="8"/>
  <c r="J140" i="8" s="1"/>
  <c r="H1060" i="8"/>
  <c r="H1011" i="8"/>
  <c r="H962" i="8"/>
  <c r="H906" i="8"/>
  <c r="H843" i="8"/>
  <c r="H819" i="8"/>
  <c r="H179" i="8"/>
  <c r="H1058" i="8"/>
  <c r="H1028" i="8"/>
  <c r="H1003" i="8"/>
  <c r="H979" i="8"/>
  <c r="H954" i="8"/>
  <c r="H923" i="8"/>
  <c r="H866" i="8"/>
  <c r="H835" i="8"/>
  <c r="H811" i="8"/>
  <c r="H774" i="8"/>
  <c r="H749" i="8"/>
  <c r="H711" i="8"/>
  <c r="H690" i="8"/>
  <c r="H648" i="8"/>
  <c r="H602" i="8"/>
  <c r="H565" i="8"/>
  <c r="H523" i="8"/>
  <c r="H485" i="8"/>
  <c r="H437" i="8"/>
  <c r="H399" i="8"/>
  <c r="H373" i="8"/>
  <c r="H331" i="8"/>
  <c r="H293" i="8"/>
  <c r="H259" i="8"/>
  <c r="H173" i="8"/>
  <c r="H125" i="8"/>
  <c r="J125" i="8" s="1"/>
  <c r="H549" i="8"/>
  <c r="H397" i="8"/>
  <c r="H117" i="8"/>
  <c r="J117" i="8" s="1"/>
  <c r="H1044" i="8"/>
  <c r="H541" i="8"/>
  <c r="H964" i="8"/>
  <c r="H908" i="8"/>
  <c r="H699" i="8"/>
  <c r="H637" i="8"/>
  <c r="H461" i="8"/>
  <c r="H389" i="8"/>
  <c r="H309" i="8"/>
  <c r="H189" i="8"/>
  <c r="H141" i="8"/>
  <c r="J141" i="8" s="1"/>
  <c r="H1012" i="8"/>
  <c r="H938" i="8"/>
  <c r="H844" i="8"/>
  <c r="H674" i="8"/>
  <c r="H635" i="8"/>
  <c r="H611" i="8"/>
  <c r="H573" i="8"/>
  <c r="H501" i="8"/>
  <c r="H413" i="8"/>
  <c r="H307" i="8"/>
  <c r="H181" i="8"/>
  <c r="H1035" i="8"/>
  <c r="H986" i="8"/>
  <c r="H931" i="8"/>
  <c r="H874" i="8"/>
  <c r="H213" i="8"/>
  <c r="H1076" i="8"/>
  <c r="H1051" i="8"/>
  <c r="H1027" i="8"/>
  <c r="H1002" i="8"/>
  <c r="H978" i="8"/>
  <c r="H948" i="8"/>
  <c r="H922" i="8"/>
  <c r="H891" i="8"/>
  <c r="H810" i="8"/>
  <c r="H773" i="8"/>
  <c r="H747" i="8"/>
  <c r="H710" i="8"/>
  <c r="H685" i="8"/>
  <c r="H647" i="8"/>
  <c r="H626" i="8"/>
  <c r="H584" i="8"/>
  <c r="H517" i="8"/>
  <c r="H477" i="8"/>
  <c r="H435" i="8"/>
  <c r="H398" i="8"/>
  <c r="H371" i="8"/>
  <c r="H325" i="8"/>
  <c r="H285" i="8"/>
  <c r="H245" i="8"/>
  <c r="H197" i="8"/>
  <c r="H162" i="8"/>
  <c r="H123" i="8"/>
  <c r="J123" i="8" s="1"/>
  <c r="H924" i="8"/>
  <c r="H860" i="8"/>
  <c r="H1073" i="8"/>
  <c r="H1057" i="8"/>
  <c r="H1025" i="8"/>
  <c r="H1009" i="8"/>
  <c r="H993" i="8"/>
  <c r="H977" i="8"/>
  <c r="H961" i="8"/>
  <c r="H945" i="8"/>
  <c r="H900" i="8"/>
  <c r="H836" i="8"/>
  <c r="H793" i="8"/>
  <c r="H729" i="8"/>
  <c r="H665" i="8"/>
  <c r="H601" i="8"/>
  <c r="H553" i="8"/>
  <c r="H527" i="8"/>
  <c r="H502" i="8"/>
  <c r="H422" i="8"/>
  <c r="H319" i="8"/>
  <c r="H161" i="8"/>
  <c r="H129" i="8"/>
  <c r="J129" i="8" s="1"/>
  <c r="H884" i="8"/>
  <c r="H929" i="8"/>
  <c r="H921" i="8"/>
  <c r="H913" i="8"/>
  <c r="H905" i="8"/>
  <c r="H889" i="8"/>
  <c r="H881" i="8"/>
  <c r="H873" i="8"/>
  <c r="H865" i="8"/>
  <c r="H857" i="8"/>
  <c r="H849" i="8"/>
  <c r="H841" i="8"/>
  <c r="H825" i="8"/>
  <c r="H817" i="8"/>
  <c r="H809" i="8"/>
  <c r="H777" i="8"/>
  <c r="H761" i="8"/>
  <c r="H753" i="8"/>
  <c r="H745" i="8"/>
  <c r="H713" i="8"/>
  <c r="H705" i="8"/>
  <c r="H697" i="8"/>
  <c r="H689" i="8"/>
  <c r="H681" i="8"/>
  <c r="H649" i="8"/>
  <c r="H641" i="8"/>
  <c r="H633" i="8"/>
  <c r="H625" i="8"/>
  <c r="H617" i="8"/>
  <c r="H585" i="8"/>
  <c r="H577" i="8"/>
  <c r="H569" i="8"/>
  <c r="H561" i="8"/>
  <c r="H545" i="8"/>
  <c r="H529" i="8"/>
  <c r="H521" i="8"/>
  <c r="H505" i="8"/>
  <c r="H497" i="8"/>
  <c r="H481" i="8"/>
  <c r="H465" i="8"/>
  <c r="H457" i="8"/>
  <c r="H441" i="8"/>
  <c r="H433" i="8"/>
  <c r="H417" i="8"/>
  <c r="H401" i="8"/>
  <c r="H393" i="8"/>
  <c r="H369" i="8"/>
  <c r="H353" i="8"/>
  <c r="H337" i="8"/>
  <c r="H329" i="8"/>
  <c r="H313" i="8"/>
  <c r="H305" i="8"/>
  <c r="H289" i="8"/>
  <c r="H273" i="8"/>
  <c r="H265" i="8"/>
  <c r="H249" i="8"/>
  <c r="H241" i="8"/>
  <c r="H233" i="8"/>
  <c r="H225" i="8"/>
  <c r="H217" i="8"/>
  <c r="H201" i="8"/>
  <c r="H185" i="8"/>
  <c r="H169" i="8"/>
  <c r="H153" i="8"/>
  <c r="J153" i="8" s="1"/>
  <c r="H137" i="8"/>
  <c r="J137" i="8" s="1"/>
  <c r="H121" i="8"/>
  <c r="J121" i="8" s="1"/>
  <c r="H113" i="8"/>
  <c r="J113" i="8" s="1"/>
  <c r="H105" i="8"/>
  <c r="J105" i="8" s="1"/>
  <c r="H1068" i="8"/>
  <c r="H1052" i="8"/>
  <c r="H1036" i="8"/>
  <c r="H1020" i="8"/>
  <c r="H1004" i="8"/>
  <c r="H956" i="8"/>
  <c r="H940" i="8"/>
  <c r="H876" i="8"/>
  <c r="H812" i="8"/>
  <c r="H792" i="8"/>
  <c r="H767" i="8"/>
  <c r="H728" i="8"/>
  <c r="H703" i="8"/>
  <c r="H664" i="8"/>
  <c r="H639" i="8"/>
  <c r="H600" i="8"/>
  <c r="H575" i="8"/>
  <c r="H551" i="8"/>
  <c r="H526" i="8"/>
  <c r="H473" i="8"/>
  <c r="H449" i="8"/>
  <c r="H361" i="8"/>
  <c r="H335" i="8"/>
  <c r="H310" i="8"/>
  <c r="H193" i="8"/>
  <c r="H952" i="8"/>
  <c r="H896" i="8"/>
  <c r="H848" i="8"/>
  <c r="H688" i="8"/>
  <c r="H680" i="8"/>
  <c r="H672" i="8"/>
  <c r="H640" i="8"/>
  <c r="H632" i="8"/>
  <c r="H624" i="8"/>
  <c r="H616" i="8"/>
  <c r="H608" i="8"/>
  <c r="H576" i="8"/>
  <c r="H568" i="8"/>
  <c r="H560" i="8"/>
  <c r="H552" i="8"/>
  <c r="H544" i="8"/>
  <c r="H536" i="8"/>
  <c r="H520" i="8"/>
  <c r="H512" i="8"/>
  <c r="H504" i="8"/>
  <c r="H496" i="8"/>
  <c r="H480" i="8"/>
  <c r="H472" i="8"/>
  <c r="H464" i="8"/>
  <c r="H456" i="8"/>
  <c r="H448" i="8"/>
  <c r="H440" i="8"/>
  <c r="H432" i="8"/>
  <c r="H416" i="8"/>
  <c r="H408" i="8"/>
  <c r="H400" i="8"/>
  <c r="H392" i="8"/>
  <c r="H384" i="8"/>
  <c r="H376" i="8"/>
  <c r="H368" i="8"/>
  <c r="H360" i="8"/>
  <c r="H352" i="8"/>
  <c r="H344" i="8"/>
  <c r="H336" i="8"/>
  <c r="H328" i="8"/>
  <c r="H320" i="8"/>
  <c r="H312" i="8"/>
  <c r="H304" i="8"/>
  <c r="H296" i="8"/>
  <c r="H288" i="8"/>
  <c r="H280" i="8"/>
  <c r="H264" i="8"/>
  <c r="H256" i="8"/>
  <c r="H248" i="8"/>
  <c r="H240" i="8"/>
  <c r="H232" i="8"/>
  <c r="H224" i="8"/>
  <c r="H216" i="8"/>
  <c r="H208" i="8"/>
  <c r="H200" i="8"/>
  <c r="H192" i="8"/>
  <c r="H184" i="8"/>
  <c r="H176" i="8"/>
  <c r="H168" i="8"/>
  <c r="H160" i="8"/>
  <c r="H152" i="8"/>
  <c r="J152" i="8" s="1"/>
  <c r="H144" i="8"/>
  <c r="J144" i="8" s="1"/>
  <c r="H136" i="8"/>
  <c r="J136" i="8" s="1"/>
  <c r="H128" i="8"/>
  <c r="J128" i="8" s="1"/>
  <c r="H120" i="8"/>
  <c r="J120" i="8" s="1"/>
  <c r="H112" i="8"/>
  <c r="J112" i="8" s="1"/>
  <c r="H104" i="8"/>
  <c r="J104" i="8" s="1"/>
  <c r="H916" i="8"/>
  <c r="H852" i="8"/>
  <c r="H785" i="8"/>
  <c r="H766" i="8"/>
  <c r="H702" i="8"/>
  <c r="H657" i="8"/>
  <c r="H638" i="8"/>
  <c r="H574" i="8"/>
  <c r="H550" i="8"/>
  <c r="H447" i="8"/>
  <c r="H359" i="8"/>
  <c r="H334" i="8"/>
  <c r="H281" i="8"/>
  <c r="H257" i="8"/>
  <c r="H1072" i="8"/>
  <c r="H1056" i="8"/>
  <c r="H920" i="8"/>
  <c r="H912" i="8"/>
  <c r="H888" i="8"/>
  <c r="H880" i="8"/>
  <c r="H864" i="8"/>
  <c r="H808" i="8"/>
  <c r="H752" i="8"/>
  <c r="H736" i="8"/>
  <c r="H704" i="8"/>
  <c r="H1079" i="8"/>
  <c r="H1063" i="8"/>
  <c r="H1039" i="8"/>
  <c r="H1023" i="8"/>
  <c r="H999" i="8"/>
  <c r="H991" i="8"/>
  <c r="H967" i="8"/>
  <c r="H943" i="8"/>
  <c r="H927" i="8"/>
  <c r="H919" i="8"/>
  <c r="H903" i="8"/>
  <c r="H879" i="8"/>
  <c r="H863" i="8"/>
  <c r="H839" i="8"/>
  <c r="H791" i="8"/>
  <c r="H599" i="8"/>
  <c r="H567" i="8"/>
  <c r="H559" i="8"/>
  <c r="H543" i="8"/>
  <c r="H535" i="8"/>
  <c r="H519" i="8"/>
  <c r="H503" i="8"/>
  <c r="H495" i="8"/>
  <c r="H479" i="8"/>
  <c r="H471" i="8"/>
  <c r="H455" i="8"/>
  <c r="H439" i="8"/>
  <c r="H431" i="8"/>
  <c r="H415" i="8"/>
  <c r="H407" i="8"/>
  <c r="H391" i="8"/>
  <c r="H375" i="8"/>
  <c r="H367" i="8"/>
  <c r="H351" i="8"/>
  <c r="H343" i="8"/>
  <c r="H327" i="8"/>
  <c r="H311" i="8"/>
  <c r="H303" i="8"/>
  <c r="H287" i="8"/>
  <c r="H279" i="8"/>
  <c r="H263" i="8"/>
  <c r="H247" i="8"/>
  <c r="H239" i="8"/>
  <c r="H231" i="8"/>
  <c r="H223" i="8"/>
  <c r="H215" i="8"/>
  <c r="H199" i="8"/>
  <c r="H191" i="8"/>
  <c r="H183" i="8"/>
  <c r="H175" i="8"/>
  <c r="H167" i="8"/>
  <c r="H159" i="8"/>
  <c r="H151" i="8"/>
  <c r="J151" i="8" s="1"/>
  <c r="H143" i="8"/>
  <c r="J143" i="8" s="1"/>
  <c r="H135" i="8"/>
  <c r="J135" i="8" s="1"/>
  <c r="H127" i="8"/>
  <c r="J127" i="8" s="1"/>
  <c r="H119" i="8"/>
  <c r="J119" i="8" s="1"/>
  <c r="H111" i="8"/>
  <c r="J111" i="8" s="1"/>
  <c r="H103" i="8"/>
  <c r="J103" i="8" s="1"/>
  <c r="H892" i="8"/>
  <c r="H784" i="8"/>
  <c r="H720" i="8"/>
  <c r="H656" i="8"/>
  <c r="H463" i="8"/>
  <c r="H438" i="8"/>
  <c r="H358" i="8"/>
  <c r="H255" i="8"/>
  <c r="H145" i="8"/>
  <c r="J145" i="8" s="1"/>
  <c r="H1080" i="8"/>
  <c r="H1064" i="8"/>
  <c r="H1048" i="8"/>
  <c r="H1040" i="8"/>
  <c r="H1032" i="8"/>
  <c r="H1024" i="8"/>
  <c r="H1008" i="8"/>
  <c r="H992" i="8"/>
  <c r="H984" i="8"/>
  <c r="H976" i="8"/>
  <c r="H968" i="8"/>
  <c r="H960" i="8"/>
  <c r="H944" i="8"/>
  <c r="H928" i="8"/>
  <c r="H904" i="8"/>
  <c r="H856" i="8"/>
  <c r="H840" i="8"/>
  <c r="H832" i="8"/>
  <c r="H816" i="8"/>
  <c r="H800" i="8"/>
  <c r="H768" i="8"/>
  <c r="H744" i="8"/>
  <c r="H1071" i="8"/>
  <c r="H1055" i="8"/>
  <c r="H1047" i="8"/>
  <c r="H1031" i="8"/>
  <c r="H1015" i="8"/>
  <c r="H1007" i="8"/>
  <c r="H983" i="8"/>
  <c r="H975" i="8"/>
  <c r="H959" i="8"/>
  <c r="H951" i="8"/>
  <c r="H935" i="8"/>
  <c r="H911" i="8"/>
  <c r="H895" i="8"/>
  <c r="H887" i="8"/>
  <c r="H871" i="8"/>
  <c r="H855" i="8"/>
  <c r="H847" i="8"/>
  <c r="H831" i="8"/>
  <c r="H823" i="8"/>
  <c r="H815" i="8"/>
  <c r="H807" i="8"/>
  <c r="H799" i="8"/>
  <c r="H759" i="8"/>
  <c r="H751" i="8"/>
  <c r="H743" i="8"/>
  <c r="H735" i="8"/>
  <c r="H727" i="8"/>
  <c r="H695" i="8"/>
  <c r="H687" i="8"/>
  <c r="H679" i="8"/>
  <c r="H671" i="8"/>
  <c r="H663" i="8"/>
  <c r="H631" i="8"/>
  <c r="H623" i="8"/>
  <c r="H615" i="8"/>
  <c r="H607" i="8"/>
  <c r="H1078" i="8"/>
  <c r="H1070" i="8"/>
  <c r="H1062" i="8"/>
  <c r="H1054" i="8"/>
  <c r="H1046" i="8"/>
  <c r="H1038" i="8"/>
  <c r="H1030" i="8"/>
  <c r="H1022" i="8"/>
  <c r="H1014" i="8"/>
  <c r="H1006" i="8"/>
  <c r="H998" i="8"/>
  <c r="H990" i="8"/>
  <c r="H982" i="8"/>
  <c r="H974" i="8"/>
  <c r="H966" i="8"/>
  <c r="H958" i="8"/>
  <c r="H950" i="8"/>
  <c r="H942" i="8"/>
  <c r="H934" i="8"/>
  <c r="H926" i="8"/>
  <c r="H918" i="8"/>
  <c r="H910" i="8"/>
  <c r="H902" i="8"/>
  <c r="H894" i="8"/>
  <c r="H886" i="8"/>
  <c r="H878" i="8"/>
  <c r="H870" i="8"/>
  <c r="H862" i="8"/>
  <c r="H854" i="8"/>
  <c r="H846" i="8"/>
  <c r="H838" i="8"/>
  <c r="H830" i="8"/>
  <c r="H822" i="8"/>
  <c r="H814" i="8"/>
  <c r="H806" i="8"/>
  <c r="H798" i="8"/>
  <c r="H790" i="8"/>
  <c r="H782" i="8"/>
  <c r="H750" i="8"/>
  <c r="H742" i="8"/>
  <c r="H734" i="8"/>
  <c r="H726" i="8"/>
  <c r="H718" i="8"/>
  <c r="H686" i="8"/>
  <c r="H678" i="8"/>
  <c r="H670" i="8"/>
  <c r="H662" i="8"/>
  <c r="H654" i="8"/>
  <c r="H622" i="8"/>
  <c r="H614" i="8"/>
  <c r="H606" i="8"/>
  <c r="H598" i="8"/>
  <c r="H590" i="8"/>
  <c r="H558" i="8"/>
  <c r="H542" i="8"/>
  <c r="H534" i="8"/>
  <c r="H518" i="8"/>
  <c r="H510" i="8"/>
  <c r="H494" i="8"/>
  <c r="H478" i="8"/>
  <c r="H470" i="8"/>
  <c r="H454" i="8"/>
  <c r="H446" i="8"/>
  <c r="H430" i="8"/>
  <c r="H414" i="8"/>
  <c r="H406" i="8"/>
  <c r="H390" i="8"/>
  <c r="H382" i="8"/>
  <c r="H366" i="8"/>
  <c r="H350" i="8"/>
  <c r="H342" i="8"/>
  <c r="H326" i="8"/>
  <c r="H318" i="8"/>
  <c r="H302" i="8"/>
  <c r="H286" i="8"/>
  <c r="H278" i="8"/>
  <c r="H262" i="8"/>
  <c r="H254" i="8"/>
  <c r="H238" i="8"/>
  <c r="H230" i="8"/>
  <c r="H222" i="8"/>
  <c r="H214" i="8"/>
  <c r="H198" i="8"/>
  <c r="H190" i="8"/>
  <c r="H182" i="8"/>
  <c r="H174" i="8"/>
  <c r="H166" i="8"/>
  <c r="H158" i="8"/>
  <c r="H150" i="8"/>
  <c r="J150" i="8" s="1"/>
  <c r="H142" i="8"/>
  <c r="J142" i="8" s="1"/>
  <c r="H126" i="8"/>
  <c r="J126" i="8" s="1"/>
  <c r="H118" i="8"/>
  <c r="J118" i="8" s="1"/>
  <c r="H110" i="8"/>
  <c r="J110" i="8" s="1"/>
  <c r="H1081" i="8"/>
  <c r="H1065" i="8"/>
  <c r="H1049" i="8"/>
  <c r="H1033" i="8"/>
  <c r="H1017" i="8"/>
  <c r="H1001" i="8"/>
  <c r="H985" i="8"/>
  <c r="H969" i="8"/>
  <c r="H953" i="8"/>
  <c r="H932" i="8"/>
  <c r="H868" i="8"/>
  <c r="H783" i="8"/>
  <c r="H719" i="8"/>
  <c r="H655" i="8"/>
  <c r="H591" i="8"/>
  <c r="H487" i="8"/>
  <c r="H462" i="8"/>
  <c r="H409" i="8"/>
  <c r="H385" i="8"/>
  <c r="H297" i="8"/>
  <c r="H246" i="8"/>
  <c r="H209" i="8"/>
  <c r="H172" i="8"/>
  <c r="H781" i="8"/>
  <c r="H771" i="8"/>
  <c r="H762" i="8"/>
  <c r="H717" i="8"/>
  <c r="H707" i="8"/>
  <c r="H698" i="8"/>
  <c r="H653" i="8"/>
  <c r="H643" i="8"/>
  <c r="H634" i="8"/>
  <c r="H589" i="8"/>
  <c r="H570" i="8"/>
  <c r="H547" i="8"/>
  <c r="H509" i="8"/>
  <c r="H483" i="8"/>
  <c r="H445" i="8"/>
  <c r="H419" i="8"/>
  <c r="H381" i="8"/>
  <c r="H355" i="8"/>
  <c r="H291" i="8"/>
  <c r="H237" i="8"/>
  <c r="H221" i="8"/>
  <c r="H204" i="8"/>
  <c r="H187" i="8"/>
  <c r="H171" i="8"/>
  <c r="H772" i="8"/>
  <c r="H764" i="8"/>
  <c r="H748" i="8"/>
  <c r="H740" i="8"/>
  <c r="H724" i="8"/>
  <c r="H708" i="8"/>
  <c r="H700" i="8"/>
  <c r="H684" i="8"/>
  <c r="H676" i="8"/>
  <c r="H660" i="8"/>
  <c r="H644" i="8"/>
  <c r="H636" i="8"/>
  <c r="H620" i="8"/>
  <c r="H612" i="8"/>
  <c r="H596" i="8"/>
  <c r="H580" i="8"/>
  <c r="H572" i="8"/>
  <c r="H556" i="8"/>
  <c r="H548" i="8"/>
  <c r="H532" i="8"/>
  <c r="H516" i="8"/>
  <c r="H508" i="8"/>
  <c r="H492" i="8"/>
  <c r="H484" i="8"/>
  <c r="H468" i="8"/>
  <c r="H452" i="8"/>
  <c r="H444" i="8"/>
  <c r="H428" i="8"/>
  <c r="H420" i="8"/>
  <c r="H404" i="8"/>
  <c r="H388" i="8"/>
  <c r="H372" i="8"/>
  <c r="H364" i="8"/>
  <c r="H356" i="8"/>
  <c r="H348" i="8"/>
  <c r="H340" i="8"/>
  <c r="H332" i="8"/>
  <c r="H324" i="8"/>
  <c r="H308" i="8"/>
  <c r="H300" i="8"/>
  <c r="H292" i="8"/>
  <c r="H284" i="8"/>
  <c r="H276" i="8"/>
  <c r="H268" i="8"/>
  <c r="H260" i="8"/>
  <c r="H244" i="8"/>
  <c r="H228" i="8"/>
  <c r="H220" i="8"/>
  <c r="H212" i="8"/>
  <c r="H196" i="8"/>
  <c r="H188" i="8"/>
  <c r="H164" i="8"/>
  <c r="H156" i="8"/>
  <c r="H148" i="8"/>
  <c r="J148" i="8" s="1"/>
  <c r="H124" i="8"/>
  <c r="J124" i="8" s="1"/>
  <c r="H116" i="8"/>
  <c r="J116" i="8" s="1"/>
  <c r="H789" i="8"/>
  <c r="H779" i="8"/>
  <c r="H770" i="8"/>
  <c r="H725" i="8"/>
  <c r="H715" i="8"/>
  <c r="H706" i="8"/>
  <c r="H661" i="8"/>
  <c r="H651" i="8"/>
  <c r="H642" i="8"/>
  <c r="H597" i="8"/>
  <c r="H587" i="8"/>
  <c r="H507" i="8"/>
  <c r="H443" i="8"/>
  <c r="H379" i="8"/>
  <c r="H315" i="8"/>
  <c r="H251" i="8"/>
  <c r="H236" i="8"/>
  <c r="H219" i="8"/>
  <c r="H203" i="8"/>
  <c r="H797" i="8"/>
  <c r="H787" i="8"/>
  <c r="H778" i="8"/>
  <c r="H733" i="8"/>
  <c r="H723" i="8"/>
  <c r="H714" i="8"/>
  <c r="H669" i="8"/>
  <c r="H659" i="8"/>
  <c r="H650" i="8"/>
  <c r="H605" i="8"/>
  <c r="H595" i="8"/>
  <c r="H586" i="8"/>
  <c r="H557" i="8"/>
  <c r="H531" i="8"/>
  <c r="H493" i="8"/>
  <c r="H467" i="8"/>
  <c r="H429" i="8"/>
  <c r="H403" i="8"/>
  <c r="H365" i="8"/>
  <c r="H339" i="8"/>
  <c r="H301" i="8"/>
  <c r="H275" i="8"/>
  <c r="H235" i="8"/>
  <c r="H165" i="8"/>
  <c r="H149" i="8"/>
  <c r="J149" i="8" s="1"/>
  <c r="H131" i="8"/>
  <c r="J131" i="8" s="1"/>
  <c r="H115" i="8"/>
  <c r="J115" i="8" s="1"/>
  <c r="H804" i="8"/>
  <c r="H788" i="8"/>
  <c r="H562" i="8"/>
  <c r="H546" i="8"/>
  <c r="H530" i="8"/>
  <c r="H522" i="8"/>
  <c r="H506" i="8"/>
  <c r="H498" i="8"/>
  <c r="H482" i="8"/>
  <c r="H466" i="8"/>
  <c r="H458" i="8"/>
  <c r="H442" i="8"/>
  <c r="H434" i="8"/>
  <c r="H418" i="8"/>
  <c r="H402" i="8"/>
  <c r="H386" i="8"/>
  <c r="H370" i="8"/>
  <c r="H362" i="8"/>
  <c r="H354" i="8"/>
  <c r="H346" i="8"/>
  <c r="H338" i="8"/>
  <c r="H330" i="8"/>
  <c r="H322" i="8"/>
  <c r="H314" i="8"/>
  <c r="H306" i="8"/>
  <c r="H298" i="8"/>
  <c r="H290" i="8"/>
  <c r="H282" i="8"/>
  <c r="H274" i="8"/>
  <c r="H266" i="8"/>
  <c r="H258" i="8"/>
  <c r="H250" i="8"/>
  <c r="H242" i="8"/>
  <c r="H234" i="8"/>
  <c r="H218" i="8"/>
  <c r="H210" i="8"/>
  <c r="H202" i="8"/>
  <c r="H186" i="8"/>
  <c r="H178" i="8"/>
  <c r="H170" i="8"/>
  <c r="H154" i="8"/>
  <c r="J154" i="8" s="1"/>
  <c r="H146" i="8"/>
  <c r="J146" i="8" s="1"/>
  <c r="H138" i="8"/>
  <c r="J138" i="8" s="1"/>
  <c r="H122" i="8"/>
  <c r="J122" i="8" s="1"/>
  <c r="H114" i="8"/>
  <c r="J114" i="8" s="1"/>
  <c r="H106" i="8"/>
  <c r="J106" i="8" s="1"/>
  <c r="H1077" i="8"/>
  <c r="H1069" i="8"/>
  <c r="H1061" i="8"/>
  <c r="H1053" i="8"/>
  <c r="H1045" i="8"/>
  <c r="H1037" i="8"/>
  <c r="H1029" i="8"/>
  <c r="H1021" i="8"/>
  <c r="H1013" i="8"/>
  <c r="H1005" i="8"/>
  <c r="H997" i="8"/>
  <c r="H989" i="8"/>
  <c r="H981" i="8"/>
  <c r="H973" i="8"/>
  <c r="H965" i="8"/>
  <c r="H957" i="8"/>
  <c r="H949" i="8"/>
  <c r="H941" i="8"/>
  <c r="H933" i="8"/>
  <c r="H925" i="8"/>
  <c r="H917" i="8"/>
  <c r="H909" i="8"/>
  <c r="H901" i="8"/>
  <c r="H893" i="8"/>
  <c r="H885" i="8"/>
  <c r="H877" i="8"/>
  <c r="H869" i="8"/>
  <c r="H861" i="8"/>
  <c r="H853" i="8"/>
  <c r="H845" i="8"/>
  <c r="H837" i="8"/>
  <c r="H829" i="8"/>
  <c r="H821" i="8"/>
  <c r="H813" i="8"/>
  <c r="H805" i="8"/>
  <c r="H786" i="8"/>
  <c r="H741" i="8"/>
  <c r="H722" i="8"/>
  <c r="H677" i="8"/>
  <c r="H667" i="8"/>
  <c r="H658" i="8"/>
  <c r="H613" i="8"/>
  <c r="H594" i="8"/>
  <c r="H555" i="8"/>
  <c r="H491" i="8"/>
  <c r="H427" i="8"/>
  <c r="H363" i="8"/>
  <c r="H299" i="8"/>
  <c r="H163" i="8"/>
  <c r="H147" i="8"/>
  <c r="J147" i="8" s="1"/>
  <c r="H130" i="8"/>
  <c r="J130" i="8" s="1"/>
  <c r="P2" i="7"/>
  <c r="P4" i="7"/>
  <c r="P3" i="7"/>
  <c r="T2" i="7"/>
  <c r="T26" i="7"/>
  <c r="T18" i="7"/>
  <c r="T10" i="7"/>
  <c r="T25" i="7"/>
  <c r="T8" i="7"/>
  <c r="T31" i="7"/>
  <c r="T23" i="7"/>
  <c r="T15" i="7"/>
  <c r="T7" i="7"/>
  <c r="T9" i="7"/>
  <c r="T32" i="7"/>
  <c r="T30" i="7"/>
  <c r="T22" i="7"/>
  <c r="T14" i="7"/>
  <c r="T6" i="7"/>
  <c r="T16" i="7"/>
  <c r="T29" i="7"/>
  <c r="T21" i="7"/>
  <c r="T13" i="7"/>
  <c r="T5" i="7"/>
  <c r="T24" i="7"/>
  <c r="T28" i="7"/>
  <c r="T20" i="7"/>
  <c r="T12" i="7"/>
  <c r="T4" i="7"/>
  <c r="T17" i="7"/>
  <c r="T27" i="7"/>
  <c r="T19" i="7"/>
  <c r="T11" i="7"/>
  <c r="T3" i="7"/>
  <c r="G3" i="8" l="1"/>
  <c r="H3" i="8" s="1"/>
  <c r="B3" i="11" l="1"/>
  <c r="C5" i="2"/>
  <c r="C6" i="2"/>
  <c r="C7" i="2"/>
  <c r="C8" i="2"/>
  <c r="C9" i="2"/>
  <c r="C10" i="2"/>
  <c r="C11" i="2"/>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 i="2"/>
  <c r="BA46" i="2" a="1"/>
  <c r="BA46" i="2" s="1"/>
  <c r="AZ46" i="2" a="1"/>
  <c r="AZ46" i="2" s="1"/>
  <c r="AY46" i="2" a="1"/>
  <c r="AY46" i="2" s="1"/>
  <c r="AX46" i="2" a="1"/>
  <c r="AX46" i="2" s="1"/>
  <c r="AW46" i="2" a="1"/>
  <c r="AW46" i="2" s="1"/>
  <c r="AV46" i="2" a="1"/>
  <c r="AV46" i="2" s="1"/>
  <c r="AU46" i="2" a="1"/>
  <c r="AU46" i="2" s="1"/>
  <c r="AT46" i="2" a="1"/>
  <c r="AT46" i="2" s="1"/>
  <c r="AS46" i="2" a="1"/>
  <c r="AS46" i="2" s="1"/>
  <c r="AR46" i="2" a="1"/>
  <c r="AR46" i="2" s="1"/>
  <c r="AQ46" i="2" a="1"/>
  <c r="AQ46" i="2" s="1"/>
  <c r="AP46" i="2" a="1"/>
  <c r="AP46" i="2" s="1"/>
  <c r="AO46" i="2" a="1"/>
  <c r="AO46" i="2" s="1"/>
  <c r="AN46" i="2" a="1"/>
  <c r="AN46" i="2" s="1"/>
  <c r="AM46" i="2" a="1"/>
  <c r="AM46" i="2" s="1"/>
  <c r="AL46" i="2" a="1"/>
  <c r="AL46" i="2" s="1"/>
  <c r="AK46" i="2" a="1"/>
  <c r="AK46" i="2" s="1"/>
  <c r="AJ46" i="2" a="1"/>
  <c r="AJ46" i="2" s="1"/>
  <c r="AI46" i="2" a="1"/>
  <c r="AI46" i="2" s="1"/>
  <c r="BA45" i="2" a="1"/>
  <c r="BA45" i="2" s="1"/>
  <c r="AZ45" i="2" a="1"/>
  <c r="AZ45" i="2" s="1"/>
  <c r="AY45" i="2" a="1"/>
  <c r="AY45" i="2" s="1"/>
  <c r="AX45" i="2" a="1"/>
  <c r="AX45" i="2" s="1"/>
  <c r="AW45" i="2" a="1"/>
  <c r="AW45" i="2" s="1"/>
  <c r="AV45" i="2" a="1"/>
  <c r="AV45" i="2" s="1"/>
  <c r="AU45" i="2" a="1"/>
  <c r="AU45" i="2" s="1"/>
  <c r="AT45" i="2" a="1"/>
  <c r="AT45" i="2" s="1"/>
  <c r="AS45" i="2" a="1"/>
  <c r="AS45" i="2" s="1"/>
  <c r="AR45" i="2" a="1"/>
  <c r="AR45" i="2" s="1"/>
  <c r="AQ45" i="2" a="1"/>
  <c r="AQ45" i="2" s="1"/>
  <c r="AP45" i="2" a="1"/>
  <c r="AP45" i="2" s="1"/>
  <c r="AO45" i="2" a="1"/>
  <c r="AO45" i="2" s="1"/>
  <c r="AN45" i="2" a="1"/>
  <c r="AN45" i="2" s="1"/>
  <c r="AM45" i="2" a="1"/>
  <c r="AM45" i="2" s="1"/>
  <c r="AL45" i="2" a="1"/>
  <c r="AL45" i="2" s="1"/>
  <c r="AK45" i="2" a="1"/>
  <c r="AK45" i="2" s="1"/>
  <c r="AJ45" i="2" a="1"/>
  <c r="AJ45" i="2" s="1"/>
  <c r="AI45" i="2" a="1"/>
  <c r="AI45" i="2" s="1"/>
  <c r="BA44" i="2" a="1"/>
  <c r="BA44" i="2" s="1"/>
  <c r="AZ44" i="2" a="1"/>
  <c r="AZ44" i="2" s="1"/>
  <c r="AY44" i="2" a="1"/>
  <c r="AY44" i="2" s="1"/>
  <c r="AX44" i="2" a="1"/>
  <c r="AX44" i="2" s="1"/>
  <c r="AW44" i="2" a="1"/>
  <c r="AW44" i="2" s="1"/>
  <c r="AV44" i="2" a="1"/>
  <c r="AV44" i="2" s="1"/>
  <c r="AU44" i="2" a="1"/>
  <c r="AU44" i="2" s="1"/>
  <c r="AT44" i="2" a="1"/>
  <c r="AT44" i="2" s="1"/>
  <c r="AS44" i="2" a="1"/>
  <c r="AS44" i="2" s="1"/>
  <c r="AR44" i="2" a="1"/>
  <c r="AR44" i="2" s="1"/>
  <c r="AQ44" i="2" a="1"/>
  <c r="AQ44" i="2" s="1"/>
  <c r="AP44" i="2" a="1"/>
  <c r="AP44" i="2" s="1"/>
  <c r="AO44" i="2" a="1"/>
  <c r="AO44" i="2" s="1"/>
  <c r="AN44" i="2" a="1"/>
  <c r="AN44" i="2" s="1"/>
  <c r="AM44" i="2" a="1"/>
  <c r="AM44" i="2" s="1"/>
  <c r="AL44" i="2" a="1"/>
  <c r="AL44" i="2" s="1"/>
  <c r="AK44" i="2" a="1"/>
  <c r="AK44" i="2" s="1"/>
  <c r="AJ44" i="2" a="1"/>
  <c r="AJ44" i="2" s="1"/>
  <c r="AI44" i="2" a="1"/>
  <c r="AI44" i="2" s="1"/>
  <c r="BA43" i="2" a="1"/>
  <c r="BA43" i="2" s="1"/>
  <c r="AZ43" i="2" a="1"/>
  <c r="AZ43" i="2" s="1"/>
  <c r="AY43" i="2" a="1"/>
  <c r="AY43" i="2" s="1"/>
  <c r="AX43" i="2" a="1"/>
  <c r="AX43" i="2" s="1"/>
  <c r="AW43" i="2" a="1"/>
  <c r="AW43" i="2" s="1"/>
  <c r="AV43" i="2" a="1"/>
  <c r="AV43" i="2" s="1"/>
  <c r="AU43" i="2" a="1"/>
  <c r="AU43" i="2" s="1"/>
  <c r="AT43" i="2" a="1"/>
  <c r="AT43" i="2" s="1"/>
  <c r="AS43" i="2" a="1"/>
  <c r="AS43" i="2" s="1"/>
  <c r="AR43" i="2" a="1"/>
  <c r="AR43" i="2" s="1"/>
  <c r="AQ43" i="2" a="1"/>
  <c r="AQ43" i="2" s="1"/>
  <c r="AP43" i="2" a="1"/>
  <c r="AP43" i="2" s="1"/>
  <c r="AO43" i="2" a="1"/>
  <c r="AO43" i="2" s="1"/>
  <c r="AN43" i="2" a="1"/>
  <c r="AN43" i="2" s="1"/>
  <c r="AM43" i="2" a="1"/>
  <c r="AM43" i="2" s="1"/>
  <c r="AL43" i="2" a="1"/>
  <c r="AL43" i="2" s="1"/>
  <c r="AK43" i="2" a="1"/>
  <c r="AK43" i="2" s="1"/>
  <c r="AJ43" i="2" a="1"/>
  <c r="AJ43" i="2" s="1"/>
  <c r="AI43" i="2" a="1"/>
  <c r="AI43" i="2" s="1"/>
  <c r="BA42" i="2" a="1"/>
  <c r="BA42" i="2" s="1"/>
  <c r="AZ42" i="2" a="1"/>
  <c r="AZ42" i="2" s="1"/>
  <c r="AY42" i="2" a="1"/>
  <c r="AY42" i="2" s="1"/>
  <c r="AX42" i="2" a="1"/>
  <c r="AX42" i="2" s="1"/>
  <c r="AW42" i="2" a="1"/>
  <c r="AW42" i="2" s="1"/>
  <c r="AV42" i="2" a="1"/>
  <c r="AV42" i="2" s="1"/>
  <c r="AU42" i="2" a="1"/>
  <c r="AU42" i="2" s="1"/>
  <c r="AT42" i="2" a="1"/>
  <c r="AT42" i="2" s="1"/>
  <c r="AS42" i="2" a="1"/>
  <c r="AS42" i="2" s="1"/>
  <c r="AR42" i="2" a="1"/>
  <c r="AR42" i="2" s="1"/>
  <c r="AQ42" i="2" a="1"/>
  <c r="AQ42" i="2" s="1"/>
  <c r="AP42" i="2" a="1"/>
  <c r="AP42" i="2" s="1"/>
  <c r="AO42" i="2" a="1"/>
  <c r="AO42" i="2" s="1"/>
  <c r="AN42" i="2" a="1"/>
  <c r="AN42" i="2" s="1"/>
  <c r="AM42" i="2" a="1"/>
  <c r="AM42" i="2" s="1"/>
  <c r="AL42" i="2" a="1"/>
  <c r="AL42" i="2" s="1"/>
  <c r="AK42" i="2" a="1"/>
  <c r="AK42" i="2" s="1"/>
  <c r="AJ42" i="2" a="1"/>
  <c r="AJ42" i="2" s="1"/>
  <c r="AI42" i="2" a="1"/>
  <c r="AI42" i="2" s="1"/>
  <c r="BA41" i="2" a="1"/>
  <c r="BA41" i="2" s="1"/>
  <c r="AZ41" i="2" a="1"/>
  <c r="AZ41" i="2" s="1"/>
  <c r="AY41" i="2" a="1"/>
  <c r="AY41" i="2" s="1"/>
  <c r="AX41" i="2" a="1"/>
  <c r="AX41" i="2" s="1"/>
  <c r="AW41" i="2" a="1"/>
  <c r="AW41" i="2" s="1"/>
  <c r="AV41" i="2" a="1"/>
  <c r="AV41" i="2" s="1"/>
  <c r="AU41" i="2" a="1"/>
  <c r="AU41" i="2" s="1"/>
  <c r="AT41" i="2" a="1"/>
  <c r="AT41" i="2" s="1"/>
  <c r="AS41" i="2" a="1"/>
  <c r="AS41" i="2" s="1"/>
  <c r="AR41" i="2" a="1"/>
  <c r="AR41" i="2" s="1"/>
  <c r="AQ41" i="2" a="1"/>
  <c r="AQ41" i="2" s="1"/>
  <c r="AP41" i="2" a="1"/>
  <c r="AP41" i="2" s="1"/>
  <c r="AO41" i="2" a="1"/>
  <c r="AO41" i="2" s="1"/>
  <c r="AN41" i="2" a="1"/>
  <c r="AN41" i="2" s="1"/>
  <c r="AM41" i="2" a="1"/>
  <c r="AM41" i="2" s="1"/>
  <c r="AL41" i="2" a="1"/>
  <c r="AL41" i="2" s="1"/>
  <c r="AK41" i="2" a="1"/>
  <c r="AK41" i="2" s="1"/>
  <c r="AJ41" i="2" a="1"/>
  <c r="AJ41" i="2" s="1"/>
  <c r="AI41" i="2" a="1"/>
  <c r="AI41" i="2" s="1"/>
  <c r="BA40" i="2" a="1"/>
  <c r="BA40" i="2" s="1"/>
  <c r="AZ40" i="2" a="1"/>
  <c r="AZ40" i="2" s="1"/>
  <c r="AY40" i="2" a="1"/>
  <c r="AY40" i="2" s="1"/>
  <c r="AX40" i="2" a="1"/>
  <c r="AX40" i="2" s="1"/>
  <c r="AW40" i="2" a="1"/>
  <c r="AW40" i="2" s="1"/>
  <c r="AV40" i="2" a="1"/>
  <c r="AV40" i="2" s="1"/>
  <c r="AU40" i="2" a="1"/>
  <c r="AU40" i="2" s="1"/>
  <c r="AT40" i="2" a="1"/>
  <c r="AT40" i="2" s="1"/>
  <c r="AS40" i="2" a="1"/>
  <c r="AS40" i="2" s="1"/>
  <c r="AR40" i="2" a="1"/>
  <c r="AR40" i="2" s="1"/>
  <c r="AQ40" i="2" a="1"/>
  <c r="AQ40" i="2" s="1"/>
  <c r="AP40" i="2" a="1"/>
  <c r="AP40" i="2" s="1"/>
  <c r="AO40" i="2" a="1"/>
  <c r="AO40" i="2" s="1"/>
  <c r="AN40" i="2" a="1"/>
  <c r="AN40" i="2" s="1"/>
  <c r="AM40" i="2" a="1"/>
  <c r="AM40" i="2" s="1"/>
  <c r="AL40" i="2" a="1"/>
  <c r="AL40" i="2" s="1"/>
  <c r="AK40" i="2" a="1"/>
  <c r="AK40" i="2" s="1"/>
  <c r="AJ40" i="2" a="1"/>
  <c r="AJ40" i="2" s="1"/>
  <c r="AI40" i="2" a="1"/>
  <c r="AI40" i="2" s="1"/>
  <c r="BA39" i="2" a="1"/>
  <c r="BA39" i="2" s="1"/>
  <c r="AZ39" i="2" a="1"/>
  <c r="AZ39" i="2" s="1"/>
  <c r="AY39" i="2" a="1"/>
  <c r="AY39" i="2" s="1"/>
  <c r="AX39" i="2" a="1"/>
  <c r="AX39" i="2" s="1"/>
  <c r="AW39" i="2" a="1"/>
  <c r="AW39" i="2" s="1"/>
  <c r="AV39" i="2" a="1"/>
  <c r="AV39" i="2" s="1"/>
  <c r="AU39" i="2" a="1"/>
  <c r="AU39" i="2" s="1"/>
  <c r="AT39" i="2" a="1"/>
  <c r="AT39" i="2" s="1"/>
  <c r="AS39" i="2" a="1"/>
  <c r="AS39" i="2" s="1"/>
  <c r="AR39" i="2" a="1"/>
  <c r="AR39" i="2" s="1"/>
  <c r="AQ39" i="2" a="1"/>
  <c r="AQ39" i="2" s="1"/>
  <c r="AP39" i="2" a="1"/>
  <c r="AP39" i="2" s="1"/>
  <c r="AO39" i="2" a="1"/>
  <c r="AO39" i="2" s="1"/>
  <c r="AN39" i="2" a="1"/>
  <c r="AN39" i="2" s="1"/>
  <c r="AM39" i="2" a="1"/>
  <c r="AM39" i="2" s="1"/>
  <c r="AL39" i="2" a="1"/>
  <c r="AL39" i="2" s="1"/>
  <c r="AK39" i="2" a="1"/>
  <c r="AK39" i="2" s="1"/>
  <c r="AJ39" i="2" a="1"/>
  <c r="AJ39" i="2" s="1"/>
  <c r="AI39" i="2" a="1"/>
  <c r="AI39" i="2" s="1"/>
  <c r="BA38" i="2" a="1"/>
  <c r="BA38" i="2" s="1"/>
  <c r="AZ38" i="2" a="1"/>
  <c r="AZ38" i="2" s="1"/>
  <c r="AY38" i="2" a="1"/>
  <c r="AY38" i="2" s="1"/>
  <c r="AX38" i="2" a="1"/>
  <c r="AX38" i="2" s="1"/>
  <c r="AW38" i="2" a="1"/>
  <c r="AW38" i="2" s="1"/>
  <c r="AV38" i="2" a="1"/>
  <c r="AV38" i="2" s="1"/>
  <c r="AU38" i="2" a="1"/>
  <c r="AU38" i="2" s="1"/>
  <c r="AT38" i="2" a="1"/>
  <c r="AT38" i="2" s="1"/>
  <c r="AS38" i="2" a="1"/>
  <c r="AS38" i="2" s="1"/>
  <c r="AR38" i="2" a="1"/>
  <c r="AR38" i="2" s="1"/>
  <c r="AQ38" i="2" a="1"/>
  <c r="AQ38" i="2" s="1"/>
  <c r="AP38" i="2" a="1"/>
  <c r="AP38" i="2" s="1"/>
  <c r="AO38" i="2" a="1"/>
  <c r="AO38" i="2" s="1"/>
  <c r="AN38" i="2" a="1"/>
  <c r="AN38" i="2" s="1"/>
  <c r="AM38" i="2" a="1"/>
  <c r="AM38" i="2" s="1"/>
  <c r="AL38" i="2" a="1"/>
  <c r="AL38" i="2" s="1"/>
  <c r="AK38" i="2" a="1"/>
  <c r="AK38" i="2" s="1"/>
  <c r="AJ38" i="2" a="1"/>
  <c r="AJ38" i="2" s="1"/>
  <c r="AI38" i="2" a="1"/>
  <c r="AI38" i="2" s="1"/>
  <c r="BA37" i="2" a="1"/>
  <c r="BA37" i="2" s="1"/>
  <c r="AZ37" i="2" a="1"/>
  <c r="AZ37" i="2" s="1"/>
  <c r="AY37" i="2" a="1"/>
  <c r="AY37" i="2" s="1"/>
  <c r="AX37" i="2" a="1"/>
  <c r="AX37" i="2" s="1"/>
  <c r="AW37" i="2" a="1"/>
  <c r="AW37" i="2" s="1"/>
  <c r="AV37" i="2" a="1"/>
  <c r="AV37" i="2" s="1"/>
  <c r="AU37" i="2" a="1"/>
  <c r="AU37" i="2" s="1"/>
  <c r="AT37" i="2" a="1"/>
  <c r="AT37" i="2" s="1"/>
  <c r="AS37" i="2" a="1"/>
  <c r="AS37" i="2" s="1"/>
  <c r="AR37" i="2" a="1"/>
  <c r="AR37" i="2" s="1"/>
  <c r="AQ37" i="2" a="1"/>
  <c r="AQ37" i="2" s="1"/>
  <c r="AP37" i="2" a="1"/>
  <c r="AP37" i="2" s="1"/>
  <c r="AO37" i="2" a="1"/>
  <c r="AO37" i="2" s="1"/>
  <c r="AN37" i="2" a="1"/>
  <c r="AN37" i="2" s="1"/>
  <c r="AM37" i="2" a="1"/>
  <c r="AM37" i="2" s="1"/>
  <c r="AL37" i="2" a="1"/>
  <c r="AL37" i="2" s="1"/>
  <c r="AK37" i="2" a="1"/>
  <c r="AK37" i="2" s="1"/>
  <c r="AJ37" i="2" a="1"/>
  <c r="AJ37" i="2" s="1"/>
  <c r="AI37" i="2" a="1"/>
  <c r="AI37" i="2" s="1"/>
  <c r="BA36" i="2" a="1"/>
  <c r="BA36" i="2" s="1"/>
  <c r="AZ36" i="2" a="1"/>
  <c r="AZ36" i="2" s="1"/>
  <c r="AY36" i="2" a="1"/>
  <c r="AY36" i="2" s="1"/>
  <c r="AX36" i="2" a="1"/>
  <c r="AX36" i="2" s="1"/>
  <c r="AW36" i="2" a="1"/>
  <c r="AW36" i="2" s="1"/>
  <c r="AV36" i="2" a="1"/>
  <c r="AV36" i="2" s="1"/>
  <c r="AU36" i="2" a="1"/>
  <c r="AU36" i="2" s="1"/>
  <c r="AT36" i="2" a="1"/>
  <c r="AT36" i="2" s="1"/>
  <c r="AS36" i="2" a="1"/>
  <c r="AS36" i="2" s="1"/>
  <c r="AR36" i="2" a="1"/>
  <c r="AR36" i="2" s="1"/>
  <c r="AQ36" i="2" a="1"/>
  <c r="AQ36" i="2" s="1"/>
  <c r="AP36" i="2" a="1"/>
  <c r="AP36" i="2" s="1"/>
  <c r="AO36" i="2" a="1"/>
  <c r="AO36" i="2" s="1"/>
  <c r="AN36" i="2" a="1"/>
  <c r="AN36" i="2" s="1"/>
  <c r="AM36" i="2" a="1"/>
  <c r="AM36" i="2" s="1"/>
  <c r="AL36" i="2" a="1"/>
  <c r="AL36" i="2" s="1"/>
  <c r="AK36" i="2" a="1"/>
  <c r="AK36" i="2" s="1"/>
  <c r="AJ36" i="2" a="1"/>
  <c r="AJ36" i="2" s="1"/>
  <c r="AI36" i="2" a="1"/>
  <c r="AI36" i="2" s="1"/>
  <c r="BA35" i="2" a="1"/>
  <c r="BA35" i="2" s="1"/>
  <c r="AZ35" i="2" a="1"/>
  <c r="AZ35" i="2" s="1"/>
  <c r="AY35" i="2" a="1"/>
  <c r="AY35" i="2" s="1"/>
  <c r="AX35" i="2" a="1"/>
  <c r="AX35" i="2" s="1"/>
  <c r="AW35" i="2" a="1"/>
  <c r="AW35" i="2" s="1"/>
  <c r="AV35" i="2" a="1"/>
  <c r="AV35" i="2" s="1"/>
  <c r="AU35" i="2" a="1"/>
  <c r="AU35" i="2" s="1"/>
  <c r="AT35" i="2" a="1"/>
  <c r="AT35" i="2" s="1"/>
  <c r="AS35" i="2" a="1"/>
  <c r="AS35" i="2" s="1"/>
  <c r="AR35" i="2" a="1"/>
  <c r="AR35" i="2" s="1"/>
  <c r="AQ35" i="2" a="1"/>
  <c r="AQ35" i="2" s="1"/>
  <c r="AP35" i="2" a="1"/>
  <c r="AP35" i="2" s="1"/>
  <c r="AO35" i="2" a="1"/>
  <c r="AO35" i="2" s="1"/>
  <c r="AN35" i="2" a="1"/>
  <c r="AN35" i="2" s="1"/>
  <c r="AM35" i="2" a="1"/>
  <c r="AM35" i="2" s="1"/>
  <c r="AL35" i="2" a="1"/>
  <c r="AL35" i="2" s="1"/>
  <c r="AK35" i="2" a="1"/>
  <c r="AK35" i="2" s="1"/>
  <c r="AJ35" i="2" a="1"/>
  <c r="AJ35" i="2" s="1"/>
  <c r="AI35" i="2" a="1"/>
  <c r="AI35" i="2" s="1"/>
  <c r="BA34" i="2" a="1"/>
  <c r="BA34" i="2" s="1"/>
  <c r="AZ34" i="2" a="1"/>
  <c r="AZ34" i="2" s="1"/>
  <c r="AY34" i="2" a="1"/>
  <c r="AY34" i="2" s="1"/>
  <c r="AX34" i="2" a="1"/>
  <c r="AX34" i="2" s="1"/>
  <c r="AW34" i="2" a="1"/>
  <c r="AW34" i="2" s="1"/>
  <c r="AV34" i="2" a="1"/>
  <c r="AV34" i="2" s="1"/>
  <c r="AU34" i="2" a="1"/>
  <c r="AU34" i="2" s="1"/>
  <c r="AT34" i="2" a="1"/>
  <c r="AT34" i="2" s="1"/>
  <c r="AS34" i="2" a="1"/>
  <c r="AS34" i="2" s="1"/>
  <c r="AR34" i="2" a="1"/>
  <c r="AR34" i="2" s="1"/>
  <c r="AQ34" i="2" a="1"/>
  <c r="AQ34" i="2" s="1"/>
  <c r="AP34" i="2" a="1"/>
  <c r="AP34" i="2" s="1"/>
  <c r="AO34" i="2" a="1"/>
  <c r="AO34" i="2" s="1"/>
  <c r="AN34" i="2" a="1"/>
  <c r="AN34" i="2" s="1"/>
  <c r="AM34" i="2" a="1"/>
  <c r="AM34" i="2" s="1"/>
  <c r="AL34" i="2" a="1"/>
  <c r="AL34" i="2" s="1"/>
  <c r="AK34" i="2" a="1"/>
  <c r="AK34" i="2" s="1"/>
  <c r="AJ34" i="2" a="1"/>
  <c r="AJ34" i="2" s="1"/>
  <c r="AI34" i="2" a="1"/>
  <c r="AI34" i="2" s="1"/>
  <c r="BA33" i="2" a="1"/>
  <c r="BA33" i="2" s="1"/>
  <c r="AZ33" i="2" a="1"/>
  <c r="AZ33" i="2" s="1"/>
  <c r="AY33" i="2" a="1"/>
  <c r="AY33" i="2" s="1"/>
  <c r="AX33" i="2" a="1"/>
  <c r="AX33" i="2" s="1"/>
  <c r="AW33" i="2" a="1"/>
  <c r="AW33" i="2" s="1"/>
  <c r="AV33" i="2" a="1"/>
  <c r="AV33" i="2" s="1"/>
  <c r="AU33" i="2" a="1"/>
  <c r="AU33" i="2" s="1"/>
  <c r="AT33" i="2" a="1"/>
  <c r="AT33" i="2" s="1"/>
  <c r="AS33" i="2" a="1"/>
  <c r="AS33" i="2" s="1"/>
  <c r="AR33" i="2" a="1"/>
  <c r="AR33" i="2" s="1"/>
  <c r="AQ33" i="2" a="1"/>
  <c r="AQ33" i="2" s="1"/>
  <c r="AP33" i="2" a="1"/>
  <c r="AP33" i="2" s="1"/>
  <c r="AO33" i="2" a="1"/>
  <c r="AO33" i="2" s="1"/>
  <c r="AN33" i="2" a="1"/>
  <c r="AN33" i="2" s="1"/>
  <c r="AM33" i="2" a="1"/>
  <c r="AM33" i="2" s="1"/>
  <c r="AL33" i="2" a="1"/>
  <c r="AL33" i="2" s="1"/>
  <c r="AK33" i="2" a="1"/>
  <c r="AK33" i="2" s="1"/>
  <c r="AJ33" i="2" a="1"/>
  <c r="AJ33" i="2" s="1"/>
  <c r="AI33" i="2" a="1"/>
  <c r="AI33" i="2" s="1"/>
  <c r="BA32" i="2" a="1"/>
  <c r="BA32" i="2" s="1"/>
  <c r="AZ32" i="2" a="1"/>
  <c r="AZ32" i="2" s="1"/>
  <c r="AY32" i="2" a="1"/>
  <c r="AY32" i="2" s="1"/>
  <c r="AX32" i="2" a="1"/>
  <c r="AX32" i="2" s="1"/>
  <c r="AW32" i="2" a="1"/>
  <c r="AW32" i="2" s="1"/>
  <c r="AV32" i="2" a="1"/>
  <c r="AV32" i="2" s="1"/>
  <c r="AU32" i="2" a="1"/>
  <c r="AU32" i="2" s="1"/>
  <c r="AT32" i="2" a="1"/>
  <c r="AT32" i="2" s="1"/>
  <c r="AS32" i="2" a="1"/>
  <c r="AS32" i="2" s="1"/>
  <c r="AR32" i="2" a="1"/>
  <c r="AR32" i="2" s="1"/>
  <c r="AQ32" i="2" a="1"/>
  <c r="AQ32" i="2" s="1"/>
  <c r="AP32" i="2" a="1"/>
  <c r="AP32" i="2" s="1"/>
  <c r="AO32" i="2" a="1"/>
  <c r="AO32" i="2" s="1"/>
  <c r="AN32" i="2" a="1"/>
  <c r="AN32" i="2" s="1"/>
  <c r="AM32" i="2" a="1"/>
  <c r="AM32" i="2" s="1"/>
  <c r="AL32" i="2" a="1"/>
  <c r="AL32" i="2" s="1"/>
  <c r="AK32" i="2" a="1"/>
  <c r="AK32" i="2" s="1"/>
  <c r="AJ32" i="2" a="1"/>
  <c r="AJ32" i="2" s="1"/>
  <c r="AI32" i="2" a="1"/>
  <c r="AI32" i="2" s="1"/>
  <c r="BA31" i="2" a="1"/>
  <c r="BA31" i="2" s="1"/>
  <c r="AZ31" i="2" a="1"/>
  <c r="AZ31" i="2" s="1"/>
  <c r="AY31" i="2" a="1"/>
  <c r="AY31" i="2" s="1"/>
  <c r="AX31" i="2" a="1"/>
  <c r="AX31" i="2" s="1"/>
  <c r="AW31" i="2" a="1"/>
  <c r="AW31" i="2" s="1"/>
  <c r="AV31" i="2" a="1"/>
  <c r="AV31" i="2" s="1"/>
  <c r="AU31" i="2" a="1"/>
  <c r="AU31" i="2" s="1"/>
  <c r="AT31" i="2" a="1"/>
  <c r="AT31" i="2" s="1"/>
  <c r="AS31" i="2" a="1"/>
  <c r="AS31" i="2" s="1"/>
  <c r="AR31" i="2" a="1"/>
  <c r="AR31" i="2" s="1"/>
  <c r="AQ31" i="2" a="1"/>
  <c r="AQ31" i="2" s="1"/>
  <c r="AP31" i="2" a="1"/>
  <c r="AP31" i="2" s="1"/>
  <c r="AO31" i="2" a="1"/>
  <c r="AO31" i="2" s="1"/>
  <c r="AN31" i="2" a="1"/>
  <c r="AN31" i="2" s="1"/>
  <c r="AM31" i="2" a="1"/>
  <c r="AM31" i="2" s="1"/>
  <c r="AL31" i="2" a="1"/>
  <c r="AL31" i="2" s="1"/>
  <c r="AK31" i="2" a="1"/>
  <c r="AK31" i="2" s="1"/>
  <c r="AJ31" i="2" a="1"/>
  <c r="AJ31" i="2" s="1"/>
  <c r="AI31" i="2" a="1"/>
  <c r="AI31" i="2" s="1"/>
  <c r="BA30" i="2" a="1"/>
  <c r="BA30" i="2" s="1"/>
  <c r="AZ30" i="2" a="1"/>
  <c r="AZ30" i="2" s="1"/>
  <c r="AY30" i="2" a="1"/>
  <c r="AY30" i="2" s="1"/>
  <c r="AX30" i="2" a="1"/>
  <c r="AX30" i="2" s="1"/>
  <c r="AW30" i="2" a="1"/>
  <c r="AW30" i="2" s="1"/>
  <c r="AV30" i="2" a="1"/>
  <c r="AV30" i="2" s="1"/>
  <c r="AU30" i="2" a="1"/>
  <c r="AU30" i="2" s="1"/>
  <c r="AT30" i="2" a="1"/>
  <c r="AT30" i="2" s="1"/>
  <c r="AS30" i="2" a="1"/>
  <c r="AS30" i="2" s="1"/>
  <c r="AR30" i="2" a="1"/>
  <c r="AR30" i="2" s="1"/>
  <c r="AQ30" i="2" a="1"/>
  <c r="AQ30" i="2" s="1"/>
  <c r="AP30" i="2" a="1"/>
  <c r="AP30" i="2" s="1"/>
  <c r="AO30" i="2" a="1"/>
  <c r="AO30" i="2" s="1"/>
  <c r="AN30" i="2" a="1"/>
  <c r="AN30" i="2" s="1"/>
  <c r="AM30" i="2" a="1"/>
  <c r="AM30" i="2" s="1"/>
  <c r="AL30" i="2" a="1"/>
  <c r="AL30" i="2" s="1"/>
  <c r="AK30" i="2" a="1"/>
  <c r="AK30" i="2" s="1"/>
  <c r="AJ30" i="2" a="1"/>
  <c r="AJ30" i="2" s="1"/>
  <c r="AI30" i="2" a="1"/>
  <c r="AI30" i="2" s="1"/>
  <c r="BA29" i="2" a="1"/>
  <c r="BA29" i="2" s="1"/>
  <c r="AZ29" i="2" a="1"/>
  <c r="AZ29" i="2" s="1"/>
  <c r="AY29" i="2" a="1"/>
  <c r="AY29" i="2" s="1"/>
  <c r="AX29" i="2" a="1"/>
  <c r="AX29" i="2" s="1"/>
  <c r="AW29" i="2" a="1"/>
  <c r="AW29" i="2" s="1"/>
  <c r="AV29" i="2" a="1"/>
  <c r="AV29" i="2" s="1"/>
  <c r="AU29" i="2" a="1"/>
  <c r="AU29" i="2" s="1"/>
  <c r="AT29" i="2" a="1"/>
  <c r="AT29" i="2" s="1"/>
  <c r="AS29" i="2" a="1"/>
  <c r="AS29" i="2" s="1"/>
  <c r="AR29" i="2" a="1"/>
  <c r="AR29" i="2" s="1"/>
  <c r="AQ29" i="2" a="1"/>
  <c r="AQ29" i="2" s="1"/>
  <c r="AP29" i="2" a="1"/>
  <c r="AP29" i="2" s="1"/>
  <c r="AO29" i="2" a="1"/>
  <c r="AO29" i="2" s="1"/>
  <c r="AN29" i="2" a="1"/>
  <c r="AN29" i="2" s="1"/>
  <c r="AM29" i="2" a="1"/>
  <c r="AM29" i="2" s="1"/>
  <c r="AL29" i="2" a="1"/>
  <c r="AL29" i="2" s="1"/>
  <c r="AK29" i="2" a="1"/>
  <c r="AK29" i="2" s="1"/>
  <c r="AJ29" i="2" a="1"/>
  <c r="AJ29" i="2" s="1"/>
  <c r="AI29" i="2" a="1"/>
  <c r="AI29" i="2" s="1"/>
  <c r="BA28" i="2" a="1"/>
  <c r="BA28" i="2" s="1"/>
  <c r="AZ28" i="2" a="1"/>
  <c r="AZ28" i="2" s="1"/>
  <c r="AY28" i="2" a="1"/>
  <c r="AY28" i="2" s="1"/>
  <c r="AX28" i="2" a="1"/>
  <c r="AX28" i="2" s="1"/>
  <c r="AW28" i="2" a="1"/>
  <c r="AW28" i="2" s="1"/>
  <c r="AV28" i="2" a="1"/>
  <c r="AV28" i="2" s="1"/>
  <c r="AU28" i="2" a="1"/>
  <c r="AU28" i="2" s="1"/>
  <c r="AT28" i="2" a="1"/>
  <c r="AT28" i="2" s="1"/>
  <c r="AS28" i="2" a="1"/>
  <c r="AS28" i="2" s="1"/>
  <c r="AR28" i="2" a="1"/>
  <c r="AR28" i="2" s="1"/>
  <c r="AQ28" i="2" a="1"/>
  <c r="AQ28" i="2" s="1"/>
  <c r="AP28" i="2" a="1"/>
  <c r="AP28" i="2" s="1"/>
  <c r="AO28" i="2" a="1"/>
  <c r="AO28" i="2" s="1"/>
  <c r="AN28" i="2" a="1"/>
  <c r="AN28" i="2" s="1"/>
  <c r="AM28" i="2" a="1"/>
  <c r="AM28" i="2" s="1"/>
  <c r="AL28" i="2" a="1"/>
  <c r="AL28" i="2" s="1"/>
  <c r="AK28" i="2" a="1"/>
  <c r="AK28" i="2" s="1"/>
  <c r="AJ28" i="2" a="1"/>
  <c r="AJ28" i="2" s="1"/>
  <c r="AI28" i="2" a="1"/>
  <c r="AI28" i="2" s="1"/>
  <c r="BA27" i="2" a="1"/>
  <c r="BA27" i="2" s="1"/>
  <c r="AZ27" i="2" a="1"/>
  <c r="AZ27" i="2" s="1"/>
  <c r="AY27" i="2" a="1"/>
  <c r="AY27" i="2" s="1"/>
  <c r="AX27" i="2" a="1"/>
  <c r="AX27" i="2" s="1"/>
  <c r="AW27" i="2" a="1"/>
  <c r="AW27" i="2" s="1"/>
  <c r="AV27" i="2" a="1"/>
  <c r="AV27" i="2" s="1"/>
  <c r="AU27" i="2" a="1"/>
  <c r="AU27" i="2" s="1"/>
  <c r="AT27" i="2" a="1"/>
  <c r="AT27" i="2" s="1"/>
  <c r="AS27" i="2" a="1"/>
  <c r="AS27" i="2" s="1"/>
  <c r="AR27" i="2" a="1"/>
  <c r="AR27" i="2" s="1"/>
  <c r="AQ27" i="2" a="1"/>
  <c r="AQ27" i="2" s="1"/>
  <c r="AP27" i="2" a="1"/>
  <c r="AP27" i="2" s="1"/>
  <c r="AO27" i="2" a="1"/>
  <c r="AO27" i="2" s="1"/>
  <c r="AN27" i="2" a="1"/>
  <c r="AN27" i="2" s="1"/>
  <c r="AM27" i="2" a="1"/>
  <c r="AM27" i="2" s="1"/>
  <c r="AL27" i="2" a="1"/>
  <c r="AL27" i="2" s="1"/>
  <c r="AK27" i="2" a="1"/>
  <c r="AK27" i="2" s="1"/>
  <c r="AJ27" i="2" a="1"/>
  <c r="AJ27" i="2" s="1"/>
  <c r="AI27" i="2" a="1"/>
  <c r="AI27" i="2" s="1"/>
  <c r="BA26" i="2" a="1"/>
  <c r="BA26" i="2" s="1"/>
  <c r="AZ26" i="2" a="1"/>
  <c r="AZ26" i="2" s="1"/>
  <c r="AY26" i="2" a="1"/>
  <c r="AY26" i="2" s="1"/>
  <c r="AX26" i="2" a="1"/>
  <c r="AX26" i="2" s="1"/>
  <c r="AW26" i="2" a="1"/>
  <c r="AW26" i="2" s="1"/>
  <c r="AV26" i="2" a="1"/>
  <c r="AV26" i="2" s="1"/>
  <c r="AU26" i="2" a="1"/>
  <c r="AU26" i="2" s="1"/>
  <c r="AT26" i="2" a="1"/>
  <c r="AT26" i="2" s="1"/>
  <c r="AS26" i="2" a="1"/>
  <c r="AS26" i="2" s="1"/>
  <c r="AR26" i="2" a="1"/>
  <c r="AR26" i="2" s="1"/>
  <c r="AQ26" i="2" a="1"/>
  <c r="AQ26" i="2" s="1"/>
  <c r="AP26" i="2" a="1"/>
  <c r="AP26" i="2" s="1"/>
  <c r="AO26" i="2" a="1"/>
  <c r="AO26" i="2" s="1"/>
  <c r="AN26" i="2" a="1"/>
  <c r="AN26" i="2" s="1"/>
  <c r="AM26" i="2" a="1"/>
  <c r="AM26" i="2" s="1"/>
  <c r="AL26" i="2" a="1"/>
  <c r="AL26" i="2" s="1"/>
  <c r="AK26" i="2" a="1"/>
  <c r="AK26" i="2" s="1"/>
  <c r="AJ26" i="2" a="1"/>
  <c r="AJ26" i="2" s="1"/>
  <c r="AI26" i="2" a="1"/>
  <c r="AI26" i="2" s="1"/>
  <c r="BA25" i="2" a="1"/>
  <c r="BA25" i="2" s="1"/>
  <c r="AZ25" i="2" a="1"/>
  <c r="AZ25" i="2" s="1"/>
  <c r="AY25" i="2" a="1"/>
  <c r="AY25" i="2" s="1"/>
  <c r="AX25" i="2" a="1"/>
  <c r="AX25" i="2" s="1"/>
  <c r="AW25" i="2" a="1"/>
  <c r="AW25" i="2" s="1"/>
  <c r="AV25" i="2" a="1"/>
  <c r="AV25" i="2" s="1"/>
  <c r="AU25" i="2" a="1"/>
  <c r="AU25" i="2" s="1"/>
  <c r="AT25" i="2" a="1"/>
  <c r="AT25" i="2" s="1"/>
  <c r="AS25" i="2" a="1"/>
  <c r="AS25" i="2" s="1"/>
  <c r="AR25" i="2" a="1"/>
  <c r="AR25" i="2" s="1"/>
  <c r="AQ25" i="2" a="1"/>
  <c r="AQ25" i="2" s="1"/>
  <c r="AP25" i="2" a="1"/>
  <c r="AP25" i="2" s="1"/>
  <c r="AO25" i="2" a="1"/>
  <c r="AO25" i="2" s="1"/>
  <c r="AN25" i="2" a="1"/>
  <c r="AN25" i="2" s="1"/>
  <c r="AM25" i="2" a="1"/>
  <c r="AM25" i="2" s="1"/>
  <c r="AL25" i="2" a="1"/>
  <c r="AL25" i="2" s="1"/>
  <c r="AK25" i="2" a="1"/>
  <c r="AK25" i="2" s="1"/>
  <c r="AJ25" i="2" a="1"/>
  <c r="AJ25" i="2" s="1"/>
  <c r="AI25" i="2" a="1"/>
  <c r="AI25" i="2" s="1"/>
  <c r="BA24" i="2" a="1"/>
  <c r="BA24" i="2" s="1"/>
  <c r="AZ24" i="2" a="1"/>
  <c r="AZ24" i="2" s="1"/>
  <c r="AY24" i="2" a="1"/>
  <c r="AY24" i="2" s="1"/>
  <c r="AX24" i="2" a="1"/>
  <c r="AX24" i="2" s="1"/>
  <c r="AW24" i="2" a="1"/>
  <c r="AW24" i="2" s="1"/>
  <c r="AV24" i="2" a="1"/>
  <c r="AV24" i="2" s="1"/>
  <c r="AU24" i="2" a="1"/>
  <c r="AU24" i="2" s="1"/>
  <c r="AT24" i="2" a="1"/>
  <c r="AT24" i="2" s="1"/>
  <c r="AS24" i="2" a="1"/>
  <c r="AS24" i="2" s="1"/>
  <c r="AR24" i="2" a="1"/>
  <c r="AR24" i="2" s="1"/>
  <c r="AQ24" i="2" a="1"/>
  <c r="AQ24" i="2" s="1"/>
  <c r="AP24" i="2" a="1"/>
  <c r="AP24" i="2" s="1"/>
  <c r="AO24" i="2" a="1"/>
  <c r="AO24" i="2" s="1"/>
  <c r="AN24" i="2" a="1"/>
  <c r="AN24" i="2" s="1"/>
  <c r="AM24" i="2" a="1"/>
  <c r="AM24" i="2" s="1"/>
  <c r="AL24" i="2" a="1"/>
  <c r="AL24" i="2" s="1"/>
  <c r="AK24" i="2" a="1"/>
  <c r="AK24" i="2" s="1"/>
  <c r="AJ24" i="2" a="1"/>
  <c r="AJ24" i="2" s="1"/>
  <c r="AI24" i="2" a="1"/>
  <c r="AI24" i="2" s="1"/>
  <c r="BA23" i="2" a="1"/>
  <c r="BA23" i="2" s="1"/>
  <c r="AZ23" i="2" a="1"/>
  <c r="AZ23" i="2" s="1"/>
  <c r="AY23" i="2" a="1"/>
  <c r="AY23" i="2" s="1"/>
  <c r="AX23" i="2" a="1"/>
  <c r="AX23" i="2" s="1"/>
  <c r="AW23" i="2" a="1"/>
  <c r="AW23" i="2" s="1"/>
  <c r="AV23" i="2" a="1"/>
  <c r="AV23" i="2" s="1"/>
  <c r="AU23" i="2" a="1"/>
  <c r="AU23" i="2" s="1"/>
  <c r="AT23" i="2" a="1"/>
  <c r="AT23" i="2" s="1"/>
  <c r="AS23" i="2" a="1"/>
  <c r="AS23" i="2" s="1"/>
  <c r="AR23" i="2" a="1"/>
  <c r="AR23" i="2" s="1"/>
  <c r="AQ23" i="2" a="1"/>
  <c r="AQ23" i="2" s="1"/>
  <c r="AP23" i="2" a="1"/>
  <c r="AP23" i="2" s="1"/>
  <c r="AO23" i="2" a="1"/>
  <c r="AO23" i="2" s="1"/>
  <c r="AN23" i="2" a="1"/>
  <c r="AN23" i="2" s="1"/>
  <c r="AM23" i="2" a="1"/>
  <c r="AM23" i="2" s="1"/>
  <c r="AL23" i="2" a="1"/>
  <c r="AL23" i="2" s="1"/>
  <c r="AK23" i="2" a="1"/>
  <c r="AK23" i="2" s="1"/>
  <c r="AJ23" i="2" a="1"/>
  <c r="AJ23" i="2" s="1"/>
  <c r="AI23" i="2" a="1"/>
  <c r="AI23" i="2" s="1"/>
  <c r="BA22" i="2" a="1"/>
  <c r="BA22" i="2" s="1"/>
  <c r="AZ22" i="2" a="1"/>
  <c r="AZ22" i="2" s="1"/>
  <c r="AY22" i="2" a="1"/>
  <c r="AY22" i="2" s="1"/>
  <c r="AX22" i="2" a="1"/>
  <c r="AX22" i="2" s="1"/>
  <c r="AW22" i="2" a="1"/>
  <c r="AW22" i="2" s="1"/>
  <c r="AV22" i="2" a="1"/>
  <c r="AV22" i="2" s="1"/>
  <c r="AU22" i="2" a="1"/>
  <c r="AU22" i="2" s="1"/>
  <c r="AT22" i="2" a="1"/>
  <c r="AT22" i="2" s="1"/>
  <c r="AS22" i="2" a="1"/>
  <c r="AS22" i="2" s="1"/>
  <c r="AR22" i="2" a="1"/>
  <c r="AR22" i="2" s="1"/>
  <c r="AQ22" i="2" a="1"/>
  <c r="AQ22" i="2" s="1"/>
  <c r="AP22" i="2" a="1"/>
  <c r="AP22" i="2" s="1"/>
  <c r="AO22" i="2" a="1"/>
  <c r="AO22" i="2" s="1"/>
  <c r="AN22" i="2" a="1"/>
  <c r="AN22" i="2" s="1"/>
  <c r="AM22" i="2" a="1"/>
  <c r="AM22" i="2" s="1"/>
  <c r="AL22" i="2" a="1"/>
  <c r="AL22" i="2" s="1"/>
  <c r="AK22" i="2" a="1"/>
  <c r="AK22" i="2" s="1"/>
  <c r="AJ22" i="2" a="1"/>
  <c r="AJ22" i="2" s="1"/>
  <c r="AI22" i="2" a="1"/>
  <c r="AI22" i="2" s="1"/>
  <c r="BA21" i="2" a="1"/>
  <c r="BA21" i="2" s="1"/>
  <c r="AZ21" i="2" a="1"/>
  <c r="AZ21" i="2" s="1"/>
  <c r="AY21" i="2" a="1"/>
  <c r="AY21" i="2" s="1"/>
  <c r="AX21" i="2" a="1"/>
  <c r="AX21" i="2" s="1"/>
  <c r="AW21" i="2" a="1"/>
  <c r="AW21" i="2" s="1"/>
  <c r="AV21" i="2" a="1"/>
  <c r="AV21" i="2" s="1"/>
  <c r="AU21" i="2" a="1"/>
  <c r="AU21" i="2" s="1"/>
  <c r="AT21" i="2" a="1"/>
  <c r="AT21" i="2" s="1"/>
  <c r="AS21" i="2" a="1"/>
  <c r="AS21" i="2" s="1"/>
  <c r="AR21" i="2" a="1"/>
  <c r="AR21" i="2" s="1"/>
  <c r="AQ21" i="2" a="1"/>
  <c r="AQ21" i="2" s="1"/>
  <c r="AP21" i="2" a="1"/>
  <c r="AP21" i="2" s="1"/>
  <c r="AO21" i="2" a="1"/>
  <c r="AO21" i="2" s="1"/>
  <c r="AN21" i="2" a="1"/>
  <c r="AN21" i="2" s="1"/>
  <c r="AM21" i="2" a="1"/>
  <c r="AM21" i="2" s="1"/>
  <c r="AL21" i="2" a="1"/>
  <c r="AL21" i="2" s="1"/>
  <c r="AK21" i="2" a="1"/>
  <c r="AK21" i="2" s="1"/>
  <c r="AJ21" i="2" a="1"/>
  <c r="AJ21" i="2" s="1"/>
  <c r="AI21" i="2" a="1"/>
  <c r="AI21" i="2" s="1"/>
  <c r="BA20" i="2" a="1"/>
  <c r="BA20" i="2" s="1"/>
  <c r="AZ20" i="2" a="1"/>
  <c r="AZ20" i="2" s="1"/>
  <c r="AY20" i="2" a="1"/>
  <c r="AY20" i="2" s="1"/>
  <c r="AX20" i="2" a="1"/>
  <c r="AX20" i="2" s="1"/>
  <c r="AW20" i="2" a="1"/>
  <c r="AW20" i="2" s="1"/>
  <c r="AV20" i="2" a="1"/>
  <c r="AV20" i="2" s="1"/>
  <c r="AU20" i="2" a="1"/>
  <c r="AU20" i="2" s="1"/>
  <c r="AT20" i="2" a="1"/>
  <c r="AT20" i="2" s="1"/>
  <c r="AS20" i="2" a="1"/>
  <c r="AS20" i="2" s="1"/>
  <c r="AR20" i="2" a="1"/>
  <c r="AR20" i="2" s="1"/>
  <c r="AQ20" i="2" a="1"/>
  <c r="AQ20" i="2" s="1"/>
  <c r="AP20" i="2" a="1"/>
  <c r="AP20" i="2" s="1"/>
  <c r="AO20" i="2" a="1"/>
  <c r="AO20" i="2" s="1"/>
  <c r="AN20" i="2" a="1"/>
  <c r="AN20" i="2" s="1"/>
  <c r="AM20" i="2" a="1"/>
  <c r="AM20" i="2" s="1"/>
  <c r="AL20" i="2" a="1"/>
  <c r="AL20" i="2" s="1"/>
  <c r="AK20" i="2" a="1"/>
  <c r="AK20" i="2" s="1"/>
  <c r="AJ20" i="2" a="1"/>
  <c r="AJ20" i="2" s="1"/>
  <c r="AI20" i="2" a="1"/>
  <c r="AI20" i="2" s="1"/>
  <c r="BA19" i="2" a="1"/>
  <c r="BA19" i="2" s="1"/>
  <c r="AZ19" i="2" a="1"/>
  <c r="AZ19" i="2" s="1"/>
  <c r="AY19" i="2" a="1"/>
  <c r="AY19" i="2" s="1"/>
  <c r="AX19" i="2" a="1"/>
  <c r="AX19" i="2" s="1"/>
  <c r="AW19" i="2" a="1"/>
  <c r="AW19" i="2" s="1"/>
  <c r="AV19" i="2" a="1"/>
  <c r="AV19" i="2" s="1"/>
  <c r="AU19" i="2" a="1"/>
  <c r="AU19" i="2" s="1"/>
  <c r="AT19" i="2" a="1"/>
  <c r="AT19" i="2" s="1"/>
  <c r="AS19" i="2" a="1"/>
  <c r="AS19" i="2" s="1"/>
  <c r="AR19" i="2" a="1"/>
  <c r="AR19" i="2" s="1"/>
  <c r="AQ19" i="2" a="1"/>
  <c r="AQ19" i="2" s="1"/>
  <c r="AP19" i="2" a="1"/>
  <c r="AP19" i="2" s="1"/>
  <c r="AO19" i="2" a="1"/>
  <c r="AO19" i="2" s="1"/>
  <c r="AN19" i="2" a="1"/>
  <c r="AN19" i="2" s="1"/>
  <c r="AM19" i="2" a="1"/>
  <c r="AM19" i="2" s="1"/>
  <c r="AL19" i="2" a="1"/>
  <c r="AL19" i="2" s="1"/>
  <c r="AK19" i="2" a="1"/>
  <c r="AK19" i="2" s="1"/>
  <c r="AJ19" i="2" a="1"/>
  <c r="AJ19" i="2" s="1"/>
  <c r="AI19" i="2" a="1"/>
  <c r="AI19" i="2" s="1"/>
  <c r="BA18" i="2" a="1"/>
  <c r="BA18" i="2" s="1"/>
  <c r="AZ18" i="2" a="1"/>
  <c r="AZ18" i="2" s="1"/>
  <c r="AY18" i="2" a="1"/>
  <c r="AY18" i="2" s="1"/>
  <c r="AX18" i="2" a="1"/>
  <c r="AX18" i="2" s="1"/>
  <c r="AW18" i="2" a="1"/>
  <c r="AW18" i="2" s="1"/>
  <c r="AV18" i="2" a="1"/>
  <c r="AV18" i="2" s="1"/>
  <c r="AU18" i="2" a="1"/>
  <c r="AU18" i="2" s="1"/>
  <c r="AT18" i="2" a="1"/>
  <c r="AT18" i="2" s="1"/>
  <c r="AS18" i="2" a="1"/>
  <c r="AS18" i="2" s="1"/>
  <c r="AR18" i="2" a="1"/>
  <c r="AR18" i="2" s="1"/>
  <c r="AQ18" i="2" a="1"/>
  <c r="AQ18" i="2" s="1"/>
  <c r="AP18" i="2" a="1"/>
  <c r="AP18" i="2" s="1"/>
  <c r="AO18" i="2" a="1"/>
  <c r="AO18" i="2" s="1"/>
  <c r="AN18" i="2" a="1"/>
  <c r="AN18" i="2" s="1"/>
  <c r="AM18" i="2" a="1"/>
  <c r="AM18" i="2" s="1"/>
  <c r="AL18" i="2" a="1"/>
  <c r="AL18" i="2" s="1"/>
  <c r="AK18" i="2" a="1"/>
  <c r="AK18" i="2" s="1"/>
  <c r="AJ18" i="2" a="1"/>
  <c r="AJ18" i="2" s="1"/>
  <c r="AI18" i="2" a="1"/>
  <c r="AI18" i="2" s="1"/>
  <c r="BA17" i="2" a="1"/>
  <c r="BA17" i="2" s="1"/>
  <c r="AZ17" i="2" a="1"/>
  <c r="AZ17" i="2" s="1"/>
  <c r="AY17" i="2" a="1"/>
  <c r="AY17" i="2" s="1"/>
  <c r="AX17" i="2" a="1"/>
  <c r="AX17" i="2" s="1"/>
  <c r="AW17" i="2" a="1"/>
  <c r="AW17" i="2" s="1"/>
  <c r="AV17" i="2" a="1"/>
  <c r="AV17" i="2" s="1"/>
  <c r="AU17" i="2" a="1"/>
  <c r="AU17" i="2" s="1"/>
  <c r="AT17" i="2" a="1"/>
  <c r="AT17" i="2" s="1"/>
  <c r="AS17" i="2" a="1"/>
  <c r="AS17" i="2" s="1"/>
  <c r="AR17" i="2" a="1"/>
  <c r="AR17" i="2" s="1"/>
  <c r="AQ17" i="2" a="1"/>
  <c r="AQ17" i="2" s="1"/>
  <c r="AP17" i="2" a="1"/>
  <c r="AP17" i="2" s="1"/>
  <c r="AO17" i="2" a="1"/>
  <c r="AO17" i="2" s="1"/>
  <c r="AN17" i="2" a="1"/>
  <c r="AN17" i="2" s="1"/>
  <c r="AM17" i="2" a="1"/>
  <c r="AM17" i="2" s="1"/>
  <c r="AL17" i="2" a="1"/>
  <c r="AL17" i="2" s="1"/>
  <c r="AK17" i="2" a="1"/>
  <c r="AK17" i="2" s="1"/>
  <c r="AJ17" i="2" a="1"/>
  <c r="AJ17" i="2" s="1"/>
  <c r="AI17" i="2" a="1"/>
  <c r="AI17" i="2" s="1"/>
  <c r="BA16" i="2" a="1"/>
  <c r="BA16" i="2" s="1"/>
  <c r="AZ16" i="2" a="1"/>
  <c r="AZ16" i="2" s="1"/>
  <c r="AY16" i="2" a="1"/>
  <c r="AY16" i="2" s="1"/>
  <c r="AX16" i="2" a="1"/>
  <c r="AX16" i="2" s="1"/>
  <c r="AW16" i="2" a="1"/>
  <c r="AW16" i="2" s="1"/>
  <c r="AV16" i="2" a="1"/>
  <c r="AV16" i="2" s="1"/>
  <c r="AU16" i="2" a="1"/>
  <c r="AU16" i="2" s="1"/>
  <c r="AT16" i="2" a="1"/>
  <c r="AT16" i="2" s="1"/>
  <c r="AS16" i="2" a="1"/>
  <c r="AS16" i="2" s="1"/>
  <c r="AR16" i="2" a="1"/>
  <c r="AR16" i="2" s="1"/>
  <c r="AQ16" i="2" a="1"/>
  <c r="AQ16" i="2" s="1"/>
  <c r="AP16" i="2" a="1"/>
  <c r="AP16" i="2" s="1"/>
  <c r="AO16" i="2" a="1"/>
  <c r="AO16" i="2" s="1"/>
  <c r="AN16" i="2" a="1"/>
  <c r="AN16" i="2" s="1"/>
  <c r="AM16" i="2" a="1"/>
  <c r="AM16" i="2" s="1"/>
  <c r="AL16" i="2" a="1"/>
  <c r="AL16" i="2" s="1"/>
  <c r="AK16" i="2" a="1"/>
  <c r="AK16" i="2" s="1"/>
  <c r="AJ16" i="2" a="1"/>
  <c r="AJ16" i="2" s="1"/>
  <c r="AI16" i="2" a="1"/>
  <c r="AI16" i="2" s="1"/>
  <c r="BA15" i="2" a="1"/>
  <c r="BA15" i="2" s="1"/>
  <c r="AZ15" i="2" a="1"/>
  <c r="AZ15" i="2" s="1"/>
  <c r="AY15" i="2" a="1"/>
  <c r="AY15" i="2" s="1"/>
  <c r="AX15" i="2" a="1"/>
  <c r="AX15" i="2" s="1"/>
  <c r="AW15" i="2" a="1"/>
  <c r="AW15" i="2" s="1"/>
  <c r="AV15" i="2" a="1"/>
  <c r="AV15" i="2" s="1"/>
  <c r="AU15" i="2" a="1"/>
  <c r="AU15" i="2" s="1"/>
  <c r="AT15" i="2" a="1"/>
  <c r="AT15" i="2" s="1"/>
  <c r="AS15" i="2" a="1"/>
  <c r="AS15" i="2" s="1"/>
  <c r="AR15" i="2" a="1"/>
  <c r="AR15" i="2" s="1"/>
  <c r="AQ15" i="2" a="1"/>
  <c r="AQ15" i="2" s="1"/>
  <c r="AP15" i="2" a="1"/>
  <c r="AP15" i="2" s="1"/>
  <c r="AO15" i="2" a="1"/>
  <c r="AO15" i="2" s="1"/>
  <c r="AN15" i="2" a="1"/>
  <c r="AN15" i="2" s="1"/>
  <c r="AM15" i="2" a="1"/>
  <c r="AM15" i="2" s="1"/>
  <c r="AL15" i="2" a="1"/>
  <c r="AL15" i="2" s="1"/>
  <c r="AK15" i="2" a="1"/>
  <c r="AK15" i="2" s="1"/>
  <c r="AJ15" i="2" a="1"/>
  <c r="AJ15" i="2" s="1"/>
  <c r="AI15" i="2" a="1"/>
  <c r="AI15" i="2" s="1"/>
  <c r="BA14" i="2" a="1"/>
  <c r="BA14" i="2" s="1"/>
  <c r="AZ14" i="2" a="1"/>
  <c r="AZ14" i="2" s="1"/>
  <c r="AY14" i="2" a="1"/>
  <c r="AY14" i="2" s="1"/>
  <c r="AX14" i="2" a="1"/>
  <c r="AX14" i="2" s="1"/>
  <c r="AW14" i="2" a="1"/>
  <c r="AW14" i="2" s="1"/>
  <c r="AV14" i="2" a="1"/>
  <c r="AV14" i="2" s="1"/>
  <c r="AU14" i="2" a="1"/>
  <c r="AU14" i="2" s="1"/>
  <c r="AT14" i="2" a="1"/>
  <c r="AT14" i="2" s="1"/>
  <c r="AS14" i="2" a="1"/>
  <c r="AS14" i="2" s="1"/>
  <c r="AR14" i="2" a="1"/>
  <c r="AR14" i="2" s="1"/>
  <c r="AQ14" i="2" a="1"/>
  <c r="AQ14" i="2" s="1"/>
  <c r="AP14" i="2" a="1"/>
  <c r="AP14" i="2" s="1"/>
  <c r="AO14" i="2" a="1"/>
  <c r="AO14" i="2" s="1"/>
  <c r="AN14" i="2" a="1"/>
  <c r="AN14" i="2" s="1"/>
  <c r="AM14" i="2" a="1"/>
  <c r="AM14" i="2" s="1"/>
  <c r="AL14" i="2" a="1"/>
  <c r="AL14" i="2" s="1"/>
  <c r="AK14" i="2" a="1"/>
  <c r="AK14" i="2" s="1"/>
  <c r="AJ14" i="2" a="1"/>
  <c r="AJ14" i="2" s="1"/>
  <c r="AI14" i="2" a="1"/>
  <c r="AI14" i="2" s="1"/>
  <c r="BA13" i="2" a="1"/>
  <c r="BA13" i="2" s="1"/>
  <c r="AZ13" i="2" a="1"/>
  <c r="AZ13" i="2" s="1"/>
  <c r="AY13" i="2" a="1"/>
  <c r="AY13" i="2" s="1"/>
  <c r="AX13" i="2" a="1"/>
  <c r="AX13" i="2" s="1"/>
  <c r="AW13" i="2" a="1"/>
  <c r="AW13" i="2" s="1"/>
  <c r="AV13" i="2" a="1"/>
  <c r="AV13" i="2" s="1"/>
  <c r="AU13" i="2" a="1"/>
  <c r="AU13" i="2" s="1"/>
  <c r="AT13" i="2" a="1"/>
  <c r="AT13" i="2" s="1"/>
  <c r="AS13" i="2" a="1"/>
  <c r="AS13" i="2" s="1"/>
  <c r="AR13" i="2" a="1"/>
  <c r="AR13" i="2" s="1"/>
  <c r="AQ13" i="2" a="1"/>
  <c r="AQ13" i="2" s="1"/>
  <c r="AP13" i="2" a="1"/>
  <c r="AP13" i="2" s="1"/>
  <c r="AO13" i="2" a="1"/>
  <c r="AO13" i="2" s="1"/>
  <c r="AN13" i="2" a="1"/>
  <c r="AN13" i="2" s="1"/>
  <c r="AM13" i="2" a="1"/>
  <c r="AM13" i="2" s="1"/>
  <c r="AL13" i="2" a="1"/>
  <c r="AL13" i="2" s="1"/>
  <c r="AK13" i="2" a="1"/>
  <c r="AK13" i="2" s="1"/>
  <c r="AJ13" i="2" a="1"/>
  <c r="AJ13" i="2" s="1"/>
  <c r="AI13" i="2" a="1"/>
  <c r="AI13" i="2" s="1"/>
  <c r="BA12" i="2" a="1"/>
  <c r="BA12" i="2" s="1"/>
  <c r="AZ12" i="2" a="1"/>
  <c r="AZ12" i="2" s="1"/>
  <c r="AY12" i="2" a="1"/>
  <c r="AY12" i="2" s="1"/>
  <c r="AX12" i="2" a="1"/>
  <c r="AX12" i="2" s="1"/>
  <c r="AW12" i="2" a="1"/>
  <c r="AW12" i="2" s="1"/>
  <c r="AV12" i="2" a="1"/>
  <c r="AV12" i="2" s="1"/>
  <c r="AU12" i="2" a="1"/>
  <c r="AU12" i="2" s="1"/>
  <c r="AT12" i="2" a="1"/>
  <c r="AT12" i="2" s="1"/>
  <c r="AS12" i="2" a="1"/>
  <c r="AS12" i="2" s="1"/>
  <c r="AR12" i="2" a="1"/>
  <c r="AR12" i="2" s="1"/>
  <c r="AQ12" i="2" a="1"/>
  <c r="AQ12" i="2" s="1"/>
  <c r="AP12" i="2" a="1"/>
  <c r="AP12" i="2" s="1"/>
  <c r="AO12" i="2" a="1"/>
  <c r="AO12" i="2" s="1"/>
  <c r="AN12" i="2" a="1"/>
  <c r="AN12" i="2" s="1"/>
  <c r="AM12" i="2" a="1"/>
  <c r="AM12" i="2" s="1"/>
  <c r="AL12" i="2" a="1"/>
  <c r="AL12" i="2" s="1"/>
  <c r="AK12" i="2" a="1"/>
  <c r="AK12" i="2" s="1"/>
  <c r="AJ12" i="2" a="1"/>
  <c r="AJ12" i="2" s="1"/>
  <c r="AI12" i="2" a="1"/>
  <c r="AI12" i="2" s="1"/>
  <c r="BA11" i="2" a="1"/>
  <c r="BA11" i="2" s="1"/>
  <c r="AZ11" i="2" a="1"/>
  <c r="AZ11" i="2" s="1"/>
  <c r="AY11" i="2" a="1"/>
  <c r="AY11" i="2" s="1"/>
  <c r="AX11" i="2" a="1"/>
  <c r="AX11" i="2" s="1"/>
  <c r="AW11" i="2" a="1"/>
  <c r="AW11" i="2" s="1"/>
  <c r="AV11" i="2" a="1"/>
  <c r="AV11" i="2" s="1"/>
  <c r="AU11" i="2" a="1"/>
  <c r="AU11" i="2" s="1"/>
  <c r="AT11" i="2" a="1"/>
  <c r="AT11" i="2" s="1"/>
  <c r="AS11" i="2" a="1"/>
  <c r="AS11" i="2" s="1"/>
  <c r="AR11" i="2" a="1"/>
  <c r="AR11" i="2" s="1"/>
  <c r="AQ11" i="2" a="1"/>
  <c r="AQ11" i="2" s="1"/>
  <c r="AP11" i="2" a="1"/>
  <c r="AP11" i="2" s="1"/>
  <c r="AO11" i="2" a="1"/>
  <c r="AO11" i="2" s="1"/>
  <c r="AN11" i="2" a="1"/>
  <c r="AN11" i="2" s="1"/>
  <c r="AM11" i="2" a="1"/>
  <c r="AM11" i="2" s="1"/>
  <c r="AL11" i="2" a="1"/>
  <c r="AL11" i="2" s="1"/>
  <c r="AK11" i="2" a="1"/>
  <c r="AK11" i="2" s="1"/>
  <c r="AJ11" i="2" a="1"/>
  <c r="AJ11" i="2" s="1"/>
  <c r="AI11" i="2" a="1"/>
  <c r="AI11" i="2" s="1"/>
  <c r="BA10" i="2" a="1"/>
  <c r="BA10" i="2" s="1"/>
  <c r="AZ10" i="2" a="1"/>
  <c r="AZ10" i="2" s="1"/>
  <c r="AY10" i="2" a="1"/>
  <c r="AY10" i="2" s="1"/>
  <c r="AX10" i="2" a="1"/>
  <c r="AX10" i="2" s="1"/>
  <c r="AW10" i="2" a="1"/>
  <c r="AW10" i="2" s="1"/>
  <c r="AV10" i="2" a="1"/>
  <c r="AV10" i="2" s="1"/>
  <c r="AU10" i="2" a="1"/>
  <c r="AU10" i="2" s="1"/>
  <c r="AT10" i="2" a="1"/>
  <c r="AT10" i="2" s="1"/>
  <c r="AS10" i="2" a="1"/>
  <c r="AS10" i="2" s="1"/>
  <c r="AR10" i="2" a="1"/>
  <c r="AR10" i="2" s="1"/>
  <c r="AQ10" i="2" a="1"/>
  <c r="AQ10" i="2" s="1"/>
  <c r="AP10" i="2" a="1"/>
  <c r="AP10" i="2" s="1"/>
  <c r="AO10" i="2" a="1"/>
  <c r="AO10" i="2" s="1"/>
  <c r="AN10" i="2" a="1"/>
  <c r="AN10" i="2" s="1"/>
  <c r="AM10" i="2" a="1"/>
  <c r="AM10" i="2" s="1"/>
  <c r="AL10" i="2" a="1"/>
  <c r="AL10" i="2" s="1"/>
  <c r="AK10" i="2" a="1"/>
  <c r="AK10" i="2" s="1"/>
  <c r="AJ10" i="2" a="1"/>
  <c r="AJ10" i="2" s="1"/>
  <c r="AI10" i="2" a="1"/>
  <c r="AI10" i="2" s="1"/>
  <c r="BA9" i="2" a="1"/>
  <c r="BA9" i="2" s="1"/>
  <c r="AZ9" i="2" a="1"/>
  <c r="AZ9" i="2" s="1"/>
  <c r="AY9" i="2" a="1"/>
  <c r="AY9" i="2" s="1"/>
  <c r="AX9" i="2" a="1"/>
  <c r="AX9" i="2" s="1"/>
  <c r="AW9" i="2" a="1"/>
  <c r="AW9" i="2" s="1"/>
  <c r="AV9" i="2" a="1"/>
  <c r="AV9" i="2" s="1"/>
  <c r="AU9" i="2" a="1"/>
  <c r="AU9" i="2" s="1"/>
  <c r="AT9" i="2" a="1"/>
  <c r="AT9" i="2" s="1"/>
  <c r="AS9" i="2" a="1"/>
  <c r="AS9" i="2" s="1"/>
  <c r="AR9" i="2" a="1"/>
  <c r="AR9" i="2" s="1"/>
  <c r="AQ9" i="2" a="1"/>
  <c r="AQ9" i="2" s="1"/>
  <c r="AP9" i="2" a="1"/>
  <c r="AP9" i="2" s="1"/>
  <c r="AO9" i="2" a="1"/>
  <c r="AO9" i="2" s="1"/>
  <c r="AN9" i="2" a="1"/>
  <c r="AN9" i="2" s="1"/>
  <c r="AM9" i="2" a="1"/>
  <c r="AM9" i="2" s="1"/>
  <c r="AL9" i="2" a="1"/>
  <c r="AL9" i="2" s="1"/>
  <c r="AK9" i="2" a="1"/>
  <c r="AK9" i="2" s="1"/>
  <c r="AJ9" i="2" a="1"/>
  <c r="AJ9" i="2" s="1"/>
  <c r="AI9" i="2" a="1"/>
  <c r="AI9" i="2" s="1"/>
  <c r="BA8" i="2" a="1"/>
  <c r="BA8" i="2" s="1"/>
  <c r="AZ8" i="2" a="1"/>
  <c r="AZ8" i="2" s="1"/>
  <c r="AY8" i="2" a="1"/>
  <c r="AY8" i="2" s="1"/>
  <c r="AX8" i="2" a="1"/>
  <c r="AX8" i="2" s="1"/>
  <c r="AW8" i="2" a="1"/>
  <c r="AW8" i="2" s="1"/>
  <c r="AV8" i="2" a="1"/>
  <c r="AV8" i="2" s="1"/>
  <c r="AU8" i="2" a="1"/>
  <c r="AU8" i="2" s="1"/>
  <c r="AT8" i="2" a="1"/>
  <c r="AT8" i="2" s="1"/>
  <c r="AS8" i="2" a="1"/>
  <c r="AS8" i="2" s="1"/>
  <c r="AR8" i="2" a="1"/>
  <c r="AR8" i="2" s="1"/>
  <c r="AQ8" i="2" a="1"/>
  <c r="AQ8" i="2" s="1"/>
  <c r="AP8" i="2" a="1"/>
  <c r="AP8" i="2" s="1"/>
  <c r="AO8" i="2" a="1"/>
  <c r="AO8" i="2" s="1"/>
  <c r="AN8" i="2" a="1"/>
  <c r="AN8" i="2" s="1"/>
  <c r="AM8" i="2" a="1"/>
  <c r="AM8" i="2" s="1"/>
  <c r="AL8" i="2" a="1"/>
  <c r="AL8" i="2" s="1"/>
  <c r="AK8" i="2" a="1"/>
  <c r="AK8" i="2" s="1"/>
  <c r="AJ8" i="2" a="1"/>
  <c r="AJ8" i="2" s="1"/>
  <c r="AI8" i="2" a="1"/>
  <c r="AI8" i="2" s="1"/>
  <c r="BA7" i="2" a="1"/>
  <c r="BA7" i="2" s="1"/>
  <c r="AZ7" i="2" a="1"/>
  <c r="AZ7" i="2" s="1"/>
  <c r="AY7" i="2" a="1"/>
  <c r="AY7" i="2" s="1"/>
  <c r="AX7" i="2" a="1"/>
  <c r="AX7" i="2" s="1"/>
  <c r="AW7" i="2" a="1"/>
  <c r="AW7" i="2" s="1"/>
  <c r="AV7" i="2" a="1"/>
  <c r="AV7" i="2" s="1"/>
  <c r="AU7" i="2" a="1"/>
  <c r="AU7" i="2" s="1"/>
  <c r="AT7" i="2" a="1"/>
  <c r="AT7" i="2" s="1"/>
  <c r="AS7" i="2" a="1"/>
  <c r="AS7" i="2" s="1"/>
  <c r="AR7" i="2" a="1"/>
  <c r="AR7" i="2" s="1"/>
  <c r="AQ7" i="2" a="1"/>
  <c r="AQ7" i="2" s="1"/>
  <c r="AP7" i="2" a="1"/>
  <c r="AP7" i="2" s="1"/>
  <c r="AO7" i="2" a="1"/>
  <c r="AO7" i="2" s="1"/>
  <c r="AN7" i="2" a="1"/>
  <c r="AN7" i="2" s="1"/>
  <c r="AM7" i="2" a="1"/>
  <c r="AM7" i="2" s="1"/>
  <c r="AL7" i="2" a="1"/>
  <c r="AL7" i="2" s="1"/>
  <c r="AK7" i="2" a="1"/>
  <c r="AK7" i="2" s="1"/>
  <c r="AJ7" i="2" a="1"/>
  <c r="AJ7" i="2" s="1"/>
  <c r="AI7" i="2" a="1"/>
  <c r="AI7" i="2" s="1"/>
  <c r="BA6" i="2" a="1"/>
  <c r="BA6" i="2" s="1"/>
  <c r="AZ6" i="2" a="1"/>
  <c r="AZ6" i="2" s="1"/>
  <c r="AY6" i="2" a="1"/>
  <c r="AY6" i="2" s="1"/>
  <c r="AX6" i="2" a="1"/>
  <c r="AX6" i="2" s="1"/>
  <c r="AW6" i="2" a="1"/>
  <c r="AW6" i="2" s="1"/>
  <c r="AV6" i="2" a="1"/>
  <c r="AV6" i="2" s="1"/>
  <c r="AU6" i="2" a="1"/>
  <c r="AU6" i="2" s="1"/>
  <c r="AT6" i="2" a="1"/>
  <c r="AT6" i="2" s="1"/>
  <c r="AS6" i="2" a="1"/>
  <c r="AS6" i="2" s="1"/>
  <c r="AR6" i="2" a="1"/>
  <c r="AR6" i="2" s="1"/>
  <c r="AQ6" i="2" a="1"/>
  <c r="AQ6" i="2" s="1"/>
  <c r="AP6" i="2" a="1"/>
  <c r="AP6" i="2" s="1"/>
  <c r="AO6" i="2" a="1"/>
  <c r="AO6" i="2" s="1"/>
  <c r="AN6" i="2" a="1"/>
  <c r="AN6" i="2" s="1"/>
  <c r="AM6" i="2" a="1"/>
  <c r="AM6" i="2" s="1"/>
  <c r="AL6" i="2" a="1"/>
  <c r="AL6" i="2" s="1"/>
  <c r="AK6" i="2" a="1"/>
  <c r="AK6" i="2" s="1"/>
  <c r="AJ6" i="2" a="1"/>
  <c r="AJ6" i="2" s="1"/>
  <c r="AI6" i="2" a="1"/>
  <c r="AI6" i="2" s="1"/>
  <c r="BA5" i="2" a="1"/>
  <c r="BA5" i="2" s="1"/>
  <c r="AZ5" i="2" a="1"/>
  <c r="AZ5" i="2" s="1"/>
  <c r="AY5" i="2" a="1"/>
  <c r="AY5" i="2" s="1"/>
  <c r="AX5" i="2" a="1"/>
  <c r="AX5" i="2" s="1"/>
  <c r="AW5" i="2" a="1"/>
  <c r="AW5" i="2" s="1"/>
  <c r="AV5" i="2" a="1"/>
  <c r="AV5" i="2" s="1"/>
  <c r="AU5" i="2" a="1"/>
  <c r="AU5" i="2" s="1"/>
  <c r="AT5" i="2" a="1"/>
  <c r="AT5" i="2" s="1"/>
  <c r="AS5" i="2" a="1"/>
  <c r="AS5" i="2" s="1"/>
  <c r="AR5" i="2" a="1"/>
  <c r="AR5" i="2" s="1"/>
  <c r="AQ5" i="2" a="1"/>
  <c r="AQ5" i="2" s="1"/>
  <c r="AP5" i="2" a="1"/>
  <c r="AP5" i="2" s="1"/>
  <c r="AO5" i="2" a="1"/>
  <c r="AO5" i="2" s="1"/>
  <c r="AN5" i="2" a="1"/>
  <c r="AN5" i="2" s="1"/>
  <c r="AM5" i="2" a="1"/>
  <c r="AM5" i="2" s="1"/>
  <c r="AL5" i="2" a="1"/>
  <c r="AL5" i="2" s="1"/>
  <c r="AK5" i="2" a="1"/>
  <c r="AK5" i="2" s="1"/>
  <c r="AJ5" i="2" a="1"/>
  <c r="AJ5" i="2" s="1"/>
  <c r="AI5" i="2" a="1"/>
  <c r="AI5" i="2" s="1"/>
  <c r="BA4" i="2" a="1"/>
  <c r="BA4" i="2" s="1"/>
  <c r="AZ4" i="2" a="1"/>
  <c r="AZ4" i="2" s="1"/>
  <c r="AY4" i="2" a="1"/>
  <c r="AY4" i="2" s="1"/>
  <c r="AX4" i="2" a="1"/>
  <c r="AX4" i="2" s="1"/>
  <c r="AW4" i="2" a="1"/>
  <c r="AW4" i="2" s="1"/>
  <c r="AV4" i="2" a="1"/>
  <c r="AV4" i="2" s="1"/>
  <c r="AU4" i="2" a="1"/>
  <c r="AU4" i="2" s="1"/>
  <c r="AT4" i="2" a="1"/>
  <c r="AT4" i="2" s="1"/>
  <c r="AS4" i="2" a="1"/>
  <c r="AS4" i="2" s="1"/>
  <c r="AR4" i="2" a="1"/>
  <c r="AR4" i="2" s="1"/>
  <c r="AQ4" i="2" a="1"/>
  <c r="AQ4" i="2" s="1"/>
  <c r="AP4" i="2" a="1"/>
  <c r="AP4" i="2" s="1"/>
  <c r="AO4" i="2" a="1"/>
  <c r="AO4" i="2" s="1"/>
  <c r="AN4" i="2" a="1"/>
  <c r="AN4" i="2" s="1"/>
  <c r="AM4" i="2" a="1"/>
  <c r="AM4" i="2" s="1"/>
  <c r="AL4" i="2" a="1"/>
  <c r="AL4" i="2" s="1"/>
  <c r="AK4" i="2" a="1"/>
  <c r="AK4" i="2" s="1"/>
  <c r="AJ4" i="2" a="1"/>
  <c r="AJ4" i="2" s="1"/>
  <c r="AI4" i="2" a="1"/>
  <c r="AI4" i="2" s="1"/>
  <c r="BA3" i="2" a="1"/>
  <c r="BA3" i="2" s="1"/>
  <c r="AZ3" i="2" a="1"/>
  <c r="AZ3" i="2" s="1"/>
  <c r="AY3" i="2" a="1"/>
  <c r="AY3" i="2" s="1"/>
  <c r="AX3" i="2" a="1"/>
  <c r="AX3" i="2" s="1"/>
  <c r="AW3" i="2" a="1"/>
  <c r="AW3" i="2" s="1"/>
  <c r="AV3" i="2" a="1"/>
  <c r="AV3" i="2" s="1"/>
  <c r="AU3" i="2" a="1"/>
  <c r="AU3" i="2" s="1"/>
  <c r="AT3" i="2" a="1"/>
  <c r="AT3" i="2" s="1"/>
  <c r="AS3" i="2" a="1"/>
  <c r="AS3" i="2" s="1"/>
  <c r="AR3" i="2" a="1"/>
  <c r="AR3" i="2" s="1"/>
  <c r="AQ3" i="2" a="1"/>
  <c r="AQ3" i="2" s="1"/>
  <c r="AP3" i="2" a="1"/>
  <c r="AP3" i="2" s="1"/>
  <c r="AO3" i="2" a="1"/>
  <c r="AO3" i="2" s="1"/>
  <c r="AN3" i="2" a="1"/>
  <c r="AN3" i="2" s="1"/>
  <c r="AM3" i="2" a="1"/>
  <c r="AM3" i="2" s="1"/>
  <c r="AL3" i="2" a="1"/>
  <c r="AL3" i="2" s="1"/>
  <c r="AK3" i="2" a="1"/>
  <c r="AK3" i="2" s="1"/>
  <c r="AJ3" i="2" a="1"/>
  <c r="AJ3" i="2" s="1"/>
  <c r="AI3" i="2" a="1"/>
  <c r="AI3" i="2" s="1"/>
  <c r="AS1" i="2" a="1"/>
  <c r="AS1" i="2" s="1"/>
  <c r="AR1" i="2" a="1"/>
  <c r="AR1" i="2" s="1"/>
  <c r="AQ1" i="2" a="1"/>
  <c r="AQ1" i="2" s="1"/>
  <c r="AP1" i="2" a="1"/>
  <c r="AP1" i="2" s="1"/>
  <c r="AN1" i="2" a="1"/>
  <c r="AN1" i="2" s="1"/>
  <c r="AL1" i="2" a="1"/>
  <c r="AL1" i="2" s="1"/>
  <c r="AK1" i="2" a="1"/>
  <c r="AK1" i="2" s="1"/>
  <c r="AI1" i="2" a="1"/>
  <c r="AI1" i="2" s="1"/>
  <c r="AD1" i="2" a="1"/>
  <c r="AD1" i="2" s="1"/>
  <c r="AA1" i="2" a="1"/>
  <c r="AA1" i="2" s="1"/>
  <c r="Y1" i="2" a="1"/>
  <c r="Y1" i="2" s="1"/>
  <c r="X1" i="2" a="1"/>
  <c r="X1" i="2" s="1"/>
  <c r="W1" i="2" a="1"/>
  <c r="W1" i="2" s="1"/>
  <c r="T1" i="2" a="1"/>
  <c r="T1" i="2" s="1"/>
  <c r="R1" i="2" a="1"/>
  <c r="R1" i="2" s="1"/>
  <c r="P1" i="2" a="1"/>
  <c r="P1" i="2" s="1"/>
  <c r="N1" i="2" a="1"/>
  <c r="N1" i="2" s="1"/>
  <c r="L1" i="2" a="1"/>
  <c r="L1" i="2" s="1"/>
  <c r="J1" i="2" a="1"/>
  <c r="J1" i="2" s="1"/>
  <c r="I1" i="2" a="1"/>
  <c r="I1" i="2" s="1"/>
  <c r="H1" i="2" a="1"/>
  <c r="H1" i="2" s="1"/>
  <c r="E1" i="2" a="1"/>
  <c r="E1" i="2" s="1"/>
  <c r="A53" i="13"/>
  <c r="AX1" i="2" s="1" a="1"/>
  <c r="AX1" i="2" s="1"/>
  <c r="A52" i="13"/>
  <c r="A51" i="13"/>
  <c r="A50" i="13"/>
  <c r="A49" i="13"/>
  <c r="A48" i="13"/>
  <c r="A47" i="13"/>
  <c r="A46" i="13"/>
  <c r="A45" i="13"/>
  <c r="A44" i="13"/>
  <c r="A43" i="13"/>
  <c r="A42" i="13"/>
  <c r="A41" i="13"/>
  <c r="A40" i="13"/>
  <c r="A39" i="13"/>
  <c r="A38" i="13"/>
  <c r="A37" i="13"/>
  <c r="AC1" i="2" s="1" a="1"/>
  <c r="AC1" i="2" s="1"/>
  <c r="A36" i="13"/>
  <c r="A35" i="13"/>
  <c r="A34" i="13"/>
  <c r="A33" i="13"/>
  <c r="Z1" i="2" s="1" a="1"/>
  <c r="Z1" i="2" s="1"/>
  <c r="A32" i="13"/>
  <c r="A31" i="13"/>
  <c r="A30" i="13"/>
  <c r="A29" i="13"/>
  <c r="V1" i="2" s="1" a="1"/>
  <c r="V1" i="2" s="1"/>
  <c r="A28" i="13"/>
  <c r="A27" i="13"/>
  <c r="U1" i="2" s="1" a="1"/>
  <c r="U1" i="2" s="1"/>
  <c r="A26" i="13"/>
  <c r="A25" i="13"/>
  <c r="S1" i="2" s="1" a="1"/>
  <c r="S1" i="2" s="1"/>
  <c r="A24" i="13"/>
  <c r="A23" i="13"/>
  <c r="A22" i="13"/>
  <c r="A21" i="13"/>
  <c r="O1" i="2" s="1" a="1"/>
  <c r="O1" i="2" s="1"/>
  <c r="A20" i="13"/>
  <c r="A19" i="13"/>
  <c r="M1" i="2" s="1" a="1"/>
  <c r="M1" i="2" s="1"/>
  <c r="A18" i="13"/>
  <c r="A17" i="13"/>
  <c r="K1" i="2" s="1" a="1"/>
  <c r="K1" i="2" s="1"/>
  <c r="A16" i="13"/>
  <c r="A15" i="13"/>
  <c r="A14" i="13"/>
  <c r="A13" i="13"/>
  <c r="F1" i="2" s="1" a="1"/>
  <c r="F1" i="2" s="1"/>
  <c r="A12" i="13"/>
  <c r="A11" i="13"/>
  <c r="AO1" i="2" s="1" a="1"/>
  <c r="AO1" i="2" s="1"/>
  <c r="A10" i="13"/>
  <c r="A9" i="13"/>
  <c r="AM1" i="2" s="1" a="1"/>
  <c r="AM1" i="2" s="1"/>
  <c r="A8" i="13"/>
  <c r="F7" i="13"/>
  <c r="F1" i="3" s="1" a="1"/>
  <c r="F1" i="3" s="1"/>
  <c r="A7" i="13"/>
  <c r="K6" i="13"/>
  <c r="F6" i="13"/>
  <c r="E1" i="3" s="1" a="1"/>
  <c r="E1" i="3" s="1"/>
  <c r="A6" i="13"/>
  <c r="K5" i="13"/>
  <c r="F5" i="13"/>
  <c r="D1" i="3" s="1" a="1"/>
  <c r="D1" i="3" s="1"/>
  <c r="A5" i="13"/>
  <c r="K4" i="13"/>
  <c r="F4" i="13"/>
  <c r="C1" i="3" s="1" a="1"/>
  <c r="C1" i="3" s="1"/>
  <c r="A4" i="13"/>
  <c r="AJ1" i="2" s="1" a="1"/>
  <c r="AJ1" i="2" s="1"/>
  <c r="K3" i="13"/>
  <c r="F3" i="13"/>
  <c r="B1" i="3" s="1" a="1"/>
  <c r="B1" i="3" s="1"/>
  <c r="A3" i="13"/>
  <c r="K2" i="13"/>
  <c r="A1" i="8" s="1" a="1"/>
  <c r="A1" i="8" s="1"/>
  <c r="F2" i="13"/>
  <c r="A1" i="3" s="1" a="1"/>
  <c r="A1" i="3" s="1"/>
  <c r="A2" i="13"/>
  <c r="A1" i="2" s="1" a="1"/>
  <c r="A1" i="2" s="1"/>
  <c r="B3" i="12"/>
  <c r="I102" i="8"/>
  <c r="G102" i="8"/>
  <c r="H102" i="8" s="1"/>
  <c r="I101" i="8"/>
  <c r="G101" i="8"/>
  <c r="H101" i="8" s="1"/>
  <c r="I100" i="8"/>
  <c r="G100" i="8"/>
  <c r="H100" i="8" s="1"/>
  <c r="I99" i="8"/>
  <c r="G99" i="8"/>
  <c r="H99" i="8" s="1"/>
  <c r="I98" i="8"/>
  <c r="G98" i="8"/>
  <c r="H98" i="8" s="1"/>
  <c r="I97" i="8"/>
  <c r="G97" i="8"/>
  <c r="H97" i="8" s="1"/>
  <c r="I96" i="8"/>
  <c r="G96" i="8"/>
  <c r="H96" i="8" s="1"/>
  <c r="I95" i="8"/>
  <c r="G95" i="8"/>
  <c r="H95" i="8" s="1"/>
  <c r="I94" i="8"/>
  <c r="G94" i="8"/>
  <c r="H94" i="8" s="1"/>
  <c r="I93" i="8"/>
  <c r="G93" i="8"/>
  <c r="H93" i="8" s="1"/>
  <c r="I92" i="8"/>
  <c r="G92" i="8"/>
  <c r="H92" i="8" s="1"/>
  <c r="I91" i="8"/>
  <c r="G91" i="8"/>
  <c r="H91" i="8" s="1"/>
  <c r="I90" i="8"/>
  <c r="G90" i="8"/>
  <c r="H90" i="8" s="1"/>
  <c r="I89" i="8"/>
  <c r="G89" i="8"/>
  <c r="H89" i="8" s="1"/>
  <c r="I88" i="8"/>
  <c r="G88" i="8"/>
  <c r="H88" i="8" s="1"/>
  <c r="I87" i="8"/>
  <c r="G87" i="8"/>
  <c r="H87" i="8" s="1"/>
  <c r="I86" i="8"/>
  <c r="G86" i="8"/>
  <c r="H86" i="8" s="1"/>
  <c r="I85" i="8"/>
  <c r="G85" i="8"/>
  <c r="H85" i="8" s="1"/>
  <c r="I84" i="8"/>
  <c r="G84" i="8"/>
  <c r="H84" i="8" s="1"/>
  <c r="I83" i="8"/>
  <c r="G83" i="8"/>
  <c r="H83" i="8" s="1"/>
  <c r="I82" i="8"/>
  <c r="G82" i="8"/>
  <c r="H82" i="8" s="1"/>
  <c r="I81" i="8"/>
  <c r="G81" i="8"/>
  <c r="H81" i="8" s="1"/>
  <c r="I80" i="8"/>
  <c r="G80" i="8"/>
  <c r="H80" i="8" s="1"/>
  <c r="I79" i="8"/>
  <c r="G79" i="8"/>
  <c r="H79" i="8" s="1"/>
  <c r="I78" i="8"/>
  <c r="G78" i="8"/>
  <c r="H78" i="8" s="1"/>
  <c r="I77" i="8"/>
  <c r="G77" i="8"/>
  <c r="H77" i="8" s="1"/>
  <c r="I76" i="8"/>
  <c r="G76" i="8"/>
  <c r="H76" i="8" s="1"/>
  <c r="I75" i="8"/>
  <c r="G75" i="8"/>
  <c r="H75" i="8" s="1"/>
  <c r="I74" i="8"/>
  <c r="G74" i="8"/>
  <c r="H74" i="8" s="1"/>
  <c r="I73" i="8"/>
  <c r="G73" i="8"/>
  <c r="H73" i="8" s="1"/>
  <c r="I72" i="8"/>
  <c r="G72" i="8"/>
  <c r="H72" i="8" s="1"/>
  <c r="I71" i="8"/>
  <c r="G71" i="8"/>
  <c r="H71" i="8" s="1"/>
  <c r="I70" i="8"/>
  <c r="G70" i="8"/>
  <c r="H70" i="8" s="1"/>
  <c r="I69" i="8"/>
  <c r="G69" i="8"/>
  <c r="H69" i="8" s="1"/>
  <c r="I68" i="8"/>
  <c r="G68" i="8"/>
  <c r="H68" i="8" s="1"/>
  <c r="I67" i="8"/>
  <c r="G67" i="8"/>
  <c r="H67" i="8" s="1"/>
  <c r="I66" i="8"/>
  <c r="G66" i="8"/>
  <c r="H66" i="8" s="1"/>
  <c r="I65" i="8"/>
  <c r="G65" i="8"/>
  <c r="H65" i="8" s="1"/>
  <c r="I64" i="8"/>
  <c r="G64" i="8"/>
  <c r="H64" i="8" s="1"/>
  <c r="I63" i="8"/>
  <c r="G63" i="8"/>
  <c r="H63" i="8" s="1"/>
  <c r="I62" i="8"/>
  <c r="G62" i="8"/>
  <c r="H62" i="8" s="1"/>
  <c r="I61" i="8"/>
  <c r="G61" i="8"/>
  <c r="H61" i="8" s="1"/>
  <c r="I60" i="8"/>
  <c r="G60" i="8"/>
  <c r="H60" i="8" s="1"/>
  <c r="I59" i="8"/>
  <c r="G59" i="8"/>
  <c r="H59" i="8" s="1"/>
  <c r="I58" i="8"/>
  <c r="G58" i="8"/>
  <c r="H58" i="8" s="1"/>
  <c r="I57" i="8"/>
  <c r="G57" i="8"/>
  <c r="H57" i="8" s="1"/>
  <c r="I56" i="8"/>
  <c r="G56" i="8"/>
  <c r="H56" i="8" s="1"/>
  <c r="I55" i="8"/>
  <c r="G55" i="8"/>
  <c r="H55" i="8" s="1"/>
  <c r="I54" i="8"/>
  <c r="G54" i="8"/>
  <c r="H54" i="8" s="1"/>
  <c r="I53" i="8"/>
  <c r="G53" i="8"/>
  <c r="H53" i="8" s="1"/>
  <c r="I52" i="8"/>
  <c r="G52" i="8"/>
  <c r="H52" i="8" s="1"/>
  <c r="I51" i="8"/>
  <c r="G51" i="8"/>
  <c r="H51" i="8" s="1"/>
  <c r="I50" i="8"/>
  <c r="G50" i="8"/>
  <c r="H50" i="8" s="1"/>
  <c r="I49" i="8"/>
  <c r="G49" i="8"/>
  <c r="H49" i="8" s="1"/>
  <c r="I48" i="8"/>
  <c r="G48" i="8"/>
  <c r="H48" i="8" s="1"/>
  <c r="I47" i="8"/>
  <c r="G47" i="8"/>
  <c r="H47" i="8" s="1"/>
  <c r="I46" i="8"/>
  <c r="G46" i="8"/>
  <c r="H46" i="8" s="1"/>
  <c r="I45" i="8"/>
  <c r="G45" i="8"/>
  <c r="H45" i="8" s="1"/>
  <c r="I44" i="8"/>
  <c r="G44" i="8"/>
  <c r="H44" i="8" s="1"/>
  <c r="I43" i="8"/>
  <c r="G43" i="8"/>
  <c r="H43" i="8" s="1"/>
  <c r="I42" i="8"/>
  <c r="G42" i="8"/>
  <c r="H42" i="8" s="1"/>
  <c r="I41" i="8"/>
  <c r="G41" i="8"/>
  <c r="H41" i="8" s="1"/>
  <c r="I40" i="8"/>
  <c r="G40" i="8"/>
  <c r="H40" i="8" s="1"/>
  <c r="I39" i="8"/>
  <c r="G39" i="8"/>
  <c r="H39" i="8" s="1"/>
  <c r="I38" i="8"/>
  <c r="G38" i="8"/>
  <c r="H38" i="8" s="1"/>
  <c r="I37" i="8"/>
  <c r="G37" i="8"/>
  <c r="H37" i="8" s="1"/>
  <c r="I36" i="8"/>
  <c r="G36" i="8"/>
  <c r="H36" i="8" s="1"/>
  <c r="I35" i="8"/>
  <c r="G35" i="8"/>
  <c r="H35" i="8" s="1"/>
  <c r="I34" i="8"/>
  <c r="G34" i="8"/>
  <c r="H34" i="8" s="1"/>
  <c r="I33" i="8"/>
  <c r="G33" i="8"/>
  <c r="H33" i="8" s="1"/>
  <c r="I32" i="8"/>
  <c r="G32" i="8"/>
  <c r="H32" i="8" s="1"/>
  <c r="I31" i="8"/>
  <c r="G31" i="8"/>
  <c r="H31" i="8" s="1"/>
  <c r="I30" i="8"/>
  <c r="G30" i="8"/>
  <c r="H30" i="8" s="1"/>
  <c r="I29" i="8"/>
  <c r="G29" i="8"/>
  <c r="H29" i="8" s="1"/>
  <c r="I28" i="8"/>
  <c r="G28" i="8"/>
  <c r="H28" i="8" s="1"/>
  <c r="I27" i="8"/>
  <c r="G27" i="8"/>
  <c r="H27" i="8" s="1"/>
  <c r="I26" i="8"/>
  <c r="G26" i="8"/>
  <c r="H26" i="8" s="1"/>
  <c r="I25" i="8"/>
  <c r="G25" i="8"/>
  <c r="H25" i="8" s="1"/>
  <c r="I24" i="8"/>
  <c r="G24" i="8"/>
  <c r="H24" i="8" s="1"/>
  <c r="I23" i="8"/>
  <c r="G23" i="8"/>
  <c r="H23" i="8" s="1"/>
  <c r="I22" i="8"/>
  <c r="G22" i="8"/>
  <c r="H22" i="8" s="1"/>
  <c r="I21" i="8"/>
  <c r="G21" i="8"/>
  <c r="H21" i="8" s="1"/>
  <c r="I20" i="8"/>
  <c r="G20" i="8"/>
  <c r="H20" i="8" s="1"/>
  <c r="I19" i="8"/>
  <c r="G19" i="8"/>
  <c r="H19" i="8" s="1"/>
  <c r="I18" i="8"/>
  <c r="G18" i="8"/>
  <c r="H18" i="8" s="1"/>
  <c r="I17" i="8"/>
  <c r="G17" i="8"/>
  <c r="H17" i="8" s="1"/>
  <c r="I16" i="8"/>
  <c r="G16" i="8"/>
  <c r="H16" i="8" s="1"/>
  <c r="I15" i="8"/>
  <c r="G15" i="8"/>
  <c r="H15" i="8" s="1"/>
  <c r="I14" i="8"/>
  <c r="G14" i="8"/>
  <c r="H14" i="8" s="1"/>
  <c r="I13" i="8"/>
  <c r="G13" i="8"/>
  <c r="H13" i="8" s="1"/>
  <c r="I12" i="8"/>
  <c r="G12" i="8"/>
  <c r="H12" i="8" s="1"/>
  <c r="I11" i="8"/>
  <c r="G11" i="8"/>
  <c r="H11" i="8" s="1"/>
  <c r="I10" i="8"/>
  <c r="G10" i="8"/>
  <c r="H10" i="8" s="1"/>
  <c r="I9" i="8"/>
  <c r="G9" i="8"/>
  <c r="H9" i="8" s="1"/>
  <c r="I8" i="8"/>
  <c r="G8" i="8"/>
  <c r="H8" i="8" s="1"/>
  <c r="I7" i="8"/>
  <c r="G7" i="8"/>
  <c r="H7" i="8" s="1"/>
  <c r="I6" i="8"/>
  <c r="G6" i="8"/>
  <c r="H6" i="8" s="1"/>
  <c r="I5" i="8"/>
  <c r="G5" i="8"/>
  <c r="H5" i="8" s="1"/>
  <c r="I4" i="8"/>
  <c r="G4" i="8"/>
  <c r="H4" i="8" s="1"/>
  <c r="I3" i="8"/>
  <c r="F27" i="4"/>
  <c r="G27" i="4" s="1"/>
  <c r="F26" i="4"/>
  <c r="G26" i="4" s="1"/>
  <c r="F25" i="4"/>
  <c r="G25" i="4" s="1"/>
  <c r="F24" i="4"/>
  <c r="G24" i="4" s="1"/>
  <c r="F23" i="4"/>
  <c r="G23" i="4" s="1"/>
  <c r="F22" i="4"/>
  <c r="G22" i="4" s="1"/>
  <c r="F21" i="4"/>
  <c r="G21" i="4" s="1"/>
  <c r="F20" i="4"/>
  <c r="G20" i="4" s="1"/>
  <c r="F19" i="4"/>
  <c r="G19" i="4" s="1"/>
  <c r="F18" i="4"/>
  <c r="G18" i="4" s="1"/>
  <c r="F17" i="4"/>
  <c r="G17" i="4" s="1"/>
  <c r="F16" i="4"/>
  <c r="G16" i="4" s="1"/>
  <c r="F15" i="4"/>
  <c r="G15" i="4" s="1"/>
  <c r="F14" i="4"/>
  <c r="G14" i="4" s="1"/>
  <c r="F13" i="4"/>
  <c r="G13" i="4" s="1"/>
  <c r="F12" i="4"/>
  <c r="G12" i="4" s="1"/>
  <c r="F11" i="4"/>
  <c r="G11" i="4" s="1"/>
  <c r="F10" i="4"/>
  <c r="G10" i="4" s="1"/>
  <c r="F9" i="4"/>
  <c r="G9" i="4" s="1"/>
  <c r="F8" i="4"/>
  <c r="G8" i="4" s="1"/>
  <c r="F7" i="4"/>
  <c r="G7" i="4" s="1"/>
  <c r="F6" i="4"/>
  <c r="G6" i="4" s="1"/>
  <c r="F5" i="4"/>
  <c r="G5" i="4" s="1"/>
  <c r="F4" i="4"/>
  <c r="G4" i="4" s="1"/>
  <c r="F3" i="4"/>
  <c r="G3" i="4" s="1"/>
  <c r="N28" i="2"/>
  <c r="N27" i="2"/>
  <c r="N26" i="2"/>
  <c r="N25" i="2"/>
  <c r="N24" i="2"/>
  <c r="N22" i="2"/>
  <c r="N21" i="2"/>
  <c r="N20" i="2"/>
  <c r="N19" i="2"/>
  <c r="N18" i="2"/>
  <c r="N17" i="2"/>
  <c r="N16" i="2"/>
  <c r="N15" i="2"/>
  <c r="N14" i="2"/>
  <c r="N13" i="2"/>
  <c r="N12" i="2"/>
  <c r="N11" i="2"/>
  <c r="N10" i="2"/>
  <c r="N9" i="2"/>
  <c r="N8" i="2"/>
  <c r="N7" i="2"/>
  <c r="N6" i="2"/>
  <c r="N5" i="2"/>
  <c r="N4" i="2"/>
  <c r="N3" i="2"/>
  <c r="C20" i="1"/>
  <c r="S4" i="8" l="1"/>
  <c r="S10" i="8"/>
  <c r="S22" i="8"/>
  <c r="S27" i="8"/>
  <c r="S31" i="8"/>
  <c r="S46" i="8"/>
  <c r="S55" i="8"/>
  <c r="K55" i="8" s="1"/>
  <c r="S61" i="8"/>
  <c r="S71" i="8"/>
  <c r="S80" i="8"/>
  <c r="S86" i="8"/>
  <c r="S96" i="8"/>
  <c r="S105" i="8"/>
  <c r="K105" i="8" s="1"/>
  <c r="S113" i="8"/>
  <c r="K113" i="8" s="1"/>
  <c r="S121" i="8"/>
  <c r="K121" i="8" s="1"/>
  <c r="S129" i="8"/>
  <c r="K129" i="8" s="1"/>
  <c r="S137" i="8"/>
  <c r="K137" i="8" s="1"/>
  <c r="S145" i="8"/>
  <c r="K145" i="8" s="1"/>
  <c r="S153" i="8"/>
  <c r="K153" i="8" s="1"/>
  <c r="S161" i="8"/>
  <c r="K161" i="8" s="1"/>
  <c r="S169" i="8"/>
  <c r="K169" i="8" s="1"/>
  <c r="S177" i="8"/>
  <c r="K177" i="8" s="1"/>
  <c r="S185" i="8"/>
  <c r="K185" i="8" s="1"/>
  <c r="S193" i="8"/>
  <c r="K193" i="8" s="1"/>
  <c r="S201" i="8"/>
  <c r="K201" i="8" s="1"/>
  <c r="S209" i="8"/>
  <c r="K209" i="8" s="1"/>
  <c r="S217" i="8"/>
  <c r="K217" i="8" s="1"/>
  <c r="S225" i="8"/>
  <c r="K225" i="8" s="1"/>
  <c r="S233" i="8"/>
  <c r="K233" i="8" s="1"/>
  <c r="S241" i="8"/>
  <c r="K241" i="8" s="1"/>
  <c r="S249" i="8"/>
  <c r="K249" i="8" s="1"/>
  <c r="S257" i="8"/>
  <c r="K257" i="8" s="1"/>
  <c r="S265" i="8"/>
  <c r="K265" i="8" s="1"/>
  <c r="S273" i="8"/>
  <c r="K273" i="8" s="1"/>
  <c r="S281" i="8"/>
  <c r="K281" i="8" s="1"/>
  <c r="S289" i="8"/>
  <c r="K289" i="8" s="1"/>
  <c r="S297" i="8"/>
  <c r="K297" i="8" s="1"/>
  <c r="S305" i="8"/>
  <c r="K305" i="8" s="1"/>
  <c r="S313" i="8"/>
  <c r="K313" i="8" s="1"/>
  <c r="S321" i="8"/>
  <c r="K321" i="8" s="1"/>
  <c r="S329" i="8"/>
  <c r="K329" i="8" s="1"/>
  <c r="S337" i="8"/>
  <c r="K337" i="8" s="1"/>
  <c r="S345" i="8"/>
  <c r="K345" i="8" s="1"/>
  <c r="S353" i="8"/>
  <c r="K353" i="8" s="1"/>
  <c r="S361" i="8"/>
  <c r="K361" i="8" s="1"/>
  <c r="S369" i="8"/>
  <c r="K369" i="8" s="1"/>
  <c r="S377" i="8"/>
  <c r="K377" i="8" s="1"/>
  <c r="S385" i="8"/>
  <c r="K385" i="8" s="1"/>
  <c r="S393" i="8"/>
  <c r="K393" i="8" s="1"/>
  <c r="S401" i="8"/>
  <c r="K401" i="8" s="1"/>
  <c r="S409" i="8"/>
  <c r="K409" i="8" s="1"/>
  <c r="S417" i="8"/>
  <c r="K417" i="8" s="1"/>
  <c r="S425" i="8"/>
  <c r="K425" i="8" s="1"/>
  <c r="S433" i="8"/>
  <c r="K433" i="8" s="1"/>
  <c r="S441" i="8"/>
  <c r="K441" i="8" s="1"/>
  <c r="S449" i="8"/>
  <c r="K449" i="8" s="1"/>
  <c r="S5" i="8"/>
  <c r="S11" i="8"/>
  <c r="S23" i="8"/>
  <c r="S32" i="8"/>
  <c r="S47" i="8"/>
  <c r="S52" i="8"/>
  <c r="S56" i="8"/>
  <c r="S72" i="8"/>
  <c r="S77" i="8"/>
  <c r="S81" i="8"/>
  <c r="S97" i="8"/>
  <c r="S102" i="8"/>
  <c r="S106" i="8"/>
  <c r="K106" i="8" s="1"/>
  <c r="S114" i="8"/>
  <c r="K114" i="8" s="1"/>
  <c r="S122" i="8"/>
  <c r="K122" i="8" s="1"/>
  <c r="S130" i="8"/>
  <c r="K130" i="8" s="1"/>
  <c r="S138" i="8"/>
  <c r="K138" i="8" s="1"/>
  <c r="S146" i="8"/>
  <c r="K146" i="8" s="1"/>
  <c r="S154" i="8"/>
  <c r="K154" i="8" s="1"/>
  <c r="S162" i="8"/>
  <c r="K162" i="8" s="1"/>
  <c r="S170" i="8"/>
  <c r="K170" i="8" s="1"/>
  <c r="S178" i="8"/>
  <c r="K178" i="8" s="1"/>
  <c r="S186" i="8"/>
  <c r="K186" i="8" s="1"/>
  <c r="S194" i="8"/>
  <c r="K194" i="8" s="1"/>
  <c r="S202" i="8"/>
  <c r="K202" i="8" s="1"/>
  <c r="S210" i="8"/>
  <c r="K210" i="8" s="1"/>
  <c r="S218" i="8"/>
  <c r="K218" i="8" s="1"/>
  <c r="S226" i="8"/>
  <c r="K226" i="8" s="1"/>
  <c r="S234" i="8"/>
  <c r="K234" i="8" s="1"/>
  <c r="S242" i="8"/>
  <c r="K242" i="8" s="1"/>
  <c r="S250" i="8"/>
  <c r="K250" i="8" s="1"/>
  <c r="S258" i="8"/>
  <c r="K258" i="8" s="1"/>
  <c r="S266" i="8"/>
  <c r="K266" i="8" s="1"/>
  <c r="S274" i="8"/>
  <c r="K274" i="8" s="1"/>
  <c r="S282" i="8"/>
  <c r="K282" i="8" s="1"/>
  <c r="S290" i="8"/>
  <c r="K290" i="8" s="1"/>
  <c r="S298" i="8"/>
  <c r="K298" i="8" s="1"/>
  <c r="S306" i="8"/>
  <c r="K306" i="8" s="1"/>
  <c r="S314" i="8"/>
  <c r="K314" i="8" s="1"/>
  <c r="S322" i="8"/>
  <c r="K322" i="8" s="1"/>
  <c r="S330" i="8"/>
  <c r="K330" i="8" s="1"/>
  <c r="S338" i="8"/>
  <c r="K338" i="8" s="1"/>
  <c r="S346" i="8"/>
  <c r="K346" i="8" s="1"/>
  <c r="S354" i="8"/>
  <c r="K354" i="8" s="1"/>
  <c r="S362" i="8"/>
  <c r="K362" i="8" s="1"/>
  <c r="S370" i="8"/>
  <c r="K370" i="8" s="1"/>
  <c r="S378" i="8"/>
  <c r="K378" i="8" s="1"/>
  <c r="S386" i="8"/>
  <c r="K386" i="8" s="1"/>
  <c r="S394" i="8"/>
  <c r="K394" i="8" s="1"/>
  <c r="S402" i="8"/>
  <c r="K402" i="8" s="1"/>
  <c r="S410" i="8"/>
  <c r="K410" i="8" s="1"/>
  <c r="S418" i="8"/>
  <c r="K418" i="8" s="1"/>
  <c r="S6" i="8"/>
  <c r="S15" i="8"/>
  <c r="S24" i="8"/>
  <c r="S33" i="8"/>
  <c r="S37" i="8"/>
  <c r="S48" i="8"/>
  <c r="S57" i="8"/>
  <c r="S62" i="8"/>
  <c r="S73" i="8"/>
  <c r="S82" i="8"/>
  <c r="S87" i="8"/>
  <c r="S98" i="8"/>
  <c r="S107" i="8"/>
  <c r="K107" i="8" s="1"/>
  <c r="S115" i="8"/>
  <c r="K115" i="8" s="1"/>
  <c r="S123" i="8"/>
  <c r="K123" i="8" s="1"/>
  <c r="S131" i="8"/>
  <c r="K131" i="8" s="1"/>
  <c r="S139" i="8"/>
  <c r="K139" i="8" s="1"/>
  <c r="S147" i="8"/>
  <c r="K147" i="8" s="1"/>
  <c r="S155" i="8"/>
  <c r="K155" i="8" s="1"/>
  <c r="S163" i="8"/>
  <c r="K163" i="8" s="1"/>
  <c r="S171" i="8"/>
  <c r="K171" i="8" s="1"/>
  <c r="S179" i="8"/>
  <c r="K179" i="8" s="1"/>
  <c r="S187" i="8"/>
  <c r="K187" i="8" s="1"/>
  <c r="S195" i="8"/>
  <c r="K195" i="8" s="1"/>
  <c r="S203" i="8"/>
  <c r="K203" i="8" s="1"/>
  <c r="S211" i="8"/>
  <c r="K211" i="8" s="1"/>
  <c r="S219" i="8"/>
  <c r="K219" i="8" s="1"/>
  <c r="S227" i="8"/>
  <c r="K227" i="8" s="1"/>
  <c r="S235" i="8"/>
  <c r="K235" i="8" s="1"/>
  <c r="S243" i="8"/>
  <c r="K243" i="8" s="1"/>
  <c r="S251" i="8"/>
  <c r="K251" i="8" s="1"/>
  <c r="S259" i="8"/>
  <c r="K259" i="8" s="1"/>
  <c r="S267" i="8"/>
  <c r="K267" i="8" s="1"/>
  <c r="S275" i="8"/>
  <c r="K275" i="8" s="1"/>
  <c r="S283" i="8"/>
  <c r="K283" i="8" s="1"/>
  <c r="S291" i="8"/>
  <c r="K291" i="8" s="1"/>
  <c r="S299" i="8"/>
  <c r="K299" i="8" s="1"/>
  <c r="S307" i="8"/>
  <c r="K307" i="8" s="1"/>
  <c r="S315" i="8"/>
  <c r="K315" i="8" s="1"/>
  <c r="S323" i="8"/>
  <c r="K323" i="8" s="1"/>
  <c r="S331" i="8"/>
  <c r="K331" i="8" s="1"/>
  <c r="S339" i="8"/>
  <c r="K339" i="8" s="1"/>
  <c r="S347" i="8"/>
  <c r="K347" i="8" s="1"/>
  <c r="S355" i="8"/>
  <c r="K355" i="8" s="1"/>
  <c r="S363" i="8"/>
  <c r="K363" i="8" s="1"/>
  <c r="S371" i="8"/>
  <c r="K371" i="8" s="1"/>
  <c r="S379" i="8"/>
  <c r="K379" i="8" s="1"/>
  <c r="S387" i="8"/>
  <c r="K387" i="8" s="1"/>
  <c r="S395" i="8"/>
  <c r="K395" i="8" s="1"/>
  <c r="S403" i="8"/>
  <c r="K403" i="8" s="1"/>
  <c r="S411" i="8"/>
  <c r="K411" i="8" s="1"/>
  <c r="S419" i="8"/>
  <c r="K419" i="8" s="1"/>
  <c r="S427" i="8"/>
  <c r="K427" i="8" s="1"/>
  <c r="S435" i="8"/>
  <c r="K435" i="8" s="1"/>
  <c r="S7" i="8"/>
  <c r="S16" i="8"/>
  <c r="S18" i="8"/>
  <c r="S25" i="8"/>
  <c r="S34" i="8"/>
  <c r="S38" i="8"/>
  <c r="S40" i="8"/>
  <c r="S49" i="8"/>
  <c r="S58" i="8"/>
  <c r="S63" i="8"/>
  <c r="S65" i="8"/>
  <c r="S74" i="8"/>
  <c r="S83" i="8"/>
  <c r="S88" i="8"/>
  <c r="S90" i="8"/>
  <c r="S99" i="8"/>
  <c r="S108" i="8"/>
  <c r="K108" i="8" s="1"/>
  <c r="S116" i="8"/>
  <c r="K116" i="8" s="1"/>
  <c r="S124" i="8"/>
  <c r="K124" i="8" s="1"/>
  <c r="S132" i="8"/>
  <c r="K132" i="8" s="1"/>
  <c r="S140" i="8"/>
  <c r="K140" i="8" s="1"/>
  <c r="S148" i="8"/>
  <c r="K148" i="8" s="1"/>
  <c r="S156" i="8"/>
  <c r="K156" i="8" s="1"/>
  <c r="S164" i="8"/>
  <c r="K164" i="8" s="1"/>
  <c r="S172" i="8"/>
  <c r="K172" i="8" s="1"/>
  <c r="S180" i="8"/>
  <c r="K180" i="8" s="1"/>
  <c r="S188" i="8"/>
  <c r="K188" i="8" s="1"/>
  <c r="S196" i="8"/>
  <c r="K196" i="8" s="1"/>
  <c r="S204" i="8"/>
  <c r="K204" i="8" s="1"/>
  <c r="S212" i="8"/>
  <c r="K212" i="8" s="1"/>
  <c r="S220" i="8"/>
  <c r="K220" i="8" s="1"/>
  <c r="S228" i="8"/>
  <c r="K228" i="8" s="1"/>
  <c r="S236" i="8"/>
  <c r="K236" i="8" s="1"/>
  <c r="S244" i="8"/>
  <c r="K244" i="8" s="1"/>
  <c r="S252" i="8"/>
  <c r="K252" i="8" s="1"/>
  <c r="S260" i="8"/>
  <c r="K260" i="8" s="1"/>
  <c r="S268" i="8"/>
  <c r="K268" i="8" s="1"/>
  <c r="S276" i="8"/>
  <c r="K276" i="8" s="1"/>
  <c r="S284" i="8"/>
  <c r="K284" i="8" s="1"/>
  <c r="S292" i="8"/>
  <c r="K292" i="8" s="1"/>
  <c r="S300" i="8"/>
  <c r="K300" i="8" s="1"/>
  <c r="S308" i="8"/>
  <c r="K308" i="8" s="1"/>
  <c r="S316" i="8"/>
  <c r="K316" i="8" s="1"/>
  <c r="S324" i="8"/>
  <c r="K324" i="8" s="1"/>
  <c r="S332" i="8"/>
  <c r="K332" i="8" s="1"/>
  <c r="S340" i="8"/>
  <c r="K340" i="8" s="1"/>
  <c r="S348" i="8"/>
  <c r="K348" i="8" s="1"/>
  <c r="S356" i="8"/>
  <c r="K356" i="8" s="1"/>
  <c r="S364" i="8"/>
  <c r="K364" i="8" s="1"/>
  <c r="S372" i="8"/>
  <c r="K372" i="8" s="1"/>
  <c r="S380" i="8"/>
  <c r="K380" i="8" s="1"/>
  <c r="S388" i="8"/>
  <c r="K388" i="8" s="1"/>
  <c r="S396" i="8"/>
  <c r="K396" i="8" s="1"/>
  <c r="S404" i="8"/>
  <c r="K404" i="8" s="1"/>
  <c r="S412" i="8"/>
  <c r="K412" i="8" s="1"/>
  <c r="S420" i="8"/>
  <c r="K420" i="8" s="1"/>
  <c r="S428" i="8"/>
  <c r="K428" i="8" s="1"/>
  <c r="S436" i="8"/>
  <c r="K436" i="8" s="1"/>
  <c r="S444" i="8"/>
  <c r="K444" i="8" s="1"/>
  <c r="S452" i="8"/>
  <c r="K452" i="8" s="1"/>
  <c r="S8" i="8"/>
  <c r="S12" i="8"/>
  <c r="S26" i="8"/>
  <c r="S39" i="8"/>
  <c r="S41" i="8"/>
  <c r="S43" i="8"/>
  <c r="S50" i="8"/>
  <c r="S59" i="8"/>
  <c r="S64" i="8"/>
  <c r="S66" i="8"/>
  <c r="S68" i="8"/>
  <c r="S75" i="8"/>
  <c r="S84" i="8"/>
  <c r="S89" i="8"/>
  <c r="S91" i="8"/>
  <c r="S93" i="8"/>
  <c r="S100" i="8"/>
  <c r="S109" i="8"/>
  <c r="K109" i="8" s="1"/>
  <c r="S117" i="8"/>
  <c r="K117" i="8" s="1"/>
  <c r="S125" i="8"/>
  <c r="K125" i="8" s="1"/>
  <c r="S133" i="8"/>
  <c r="K133" i="8" s="1"/>
  <c r="S141" i="8"/>
  <c r="K141" i="8" s="1"/>
  <c r="S149" i="8"/>
  <c r="K149" i="8" s="1"/>
  <c r="S157" i="8"/>
  <c r="K157" i="8" s="1"/>
  <c r="S165" i="8"/>
  <c r="K165" i="8" s="1"/>
  <c r="S173" i="8"/>
  <c r="K173" i="8" s="1"/>
  <c r="S181" i="8"/>
  <c r="K181" i="8" s="1"/>
  <c r="S189" i="8"/>
  <c r="K189" i="8" s="1"/>
  <c r="S197" i="8"/>
  <c r="K197" i="8" s="1"/>
  <c r="S205" i="8"/>
  <c r="K205" i="8" s="1"/>
  <c r="S213" i="8"/>
  <c r="K213" i="8" s="1"/>
  <c r="S221" i="8"/>
  <c r="K221" i="8" s="1"/>
  <c r="S229" i="8"/>
  <c r="K229" i="8" s="1"/>
  <c r="S237" i="8"/>
  <c r="K237" i="8" s="1"/>
  <c r="S245" i="8"/>
  <c r="K245" i="8" s="1"/>
  <c r="S253" i="8"/>
  <c r="K253" i="8" s="1"/>
  <c r="S261" i="8"/>
  <c r="K261" i="8" s="1"/>
  <c r="S269" i="8"/>
  <c r="K269" i="8" s="1"/>
  <c r="S277" i="8"/>
  <c r="K277" i="8" s="1"/>
  <c r="S285" i="8"/>
  <c r="K285" i="8" s="1"/>
  <c r="S293" i="8"/>
  <c r="K293" i="8" s="1"/>
  <c r="S301" i="8"/>
  <c r="K301" i="8" s="1"/>
  <c r="S309" i="8"/>
  <c r="K309" i="8" s="1"/>
  <c r="S317" i="8"/>
  <c r="K317" i="8" s="1"/>
  <c r="S325" i="8"/>
  <c r="K325" i="8" s="1"/>
  <c r="S333" i="8"/>
  <c r="K333" i="8" s="1"/>
  <c r="S341" i="8"/>
  <c r="K341" i="8" s="1"/>
  <c r="S349" i="8"/>
  <c r="K349" i="8" s="1"/>
  <c r="S357" i="8"/>
  <c r="K357" i="8" s="1"/>
  <c r="S365" i="8"/>
  <c r="K365" i="8" s="1"/>
  <c r="S373" i="8"/>
  <c r="K373" i="8" s="1"/>
  <c r="S381" i="8"/>
  <c r="K381" i="8" s="1"/>
  <c r="S389" i="8"/>
  <c r="K389" i="8" s="1"/>
  <c r="S397" i="8"/>
  <c r="K397" i="8" s="1"/>
  <c r="S405" i="8"/>
  <c r="K405" i="8" s="1"/>
  <c r="S413" i="8"/>
  <c r="K413" i="8" s="1"/>
  <c r="S421" i="8"/>
  <c r="K421" i="8" s="1"/>
  <c r="S429" i="8"/>
  <c r="K429" i="8" s="1"/>
  <c r="S437" i="8"/>
  <c r="K437" i="8" s="1"/>
  <c r="S445" i="8"/>
  <c r="K445" i="8" s="1"/>
  <c r="S9" i="8"/>
  <c r="S13" i="8"/>
  <c r="S19" i="8"/>
  <c r="S28" i="8"/>
  <c r="S51" i="8"/>
  <c r="S76" i="8"/>
  <c r="S101" i="8"/>
  <c r="S110" i="8"/>
  <c r="K110" i="8" s="1"/>
  <c r="S118" i="8"/>
  <c r="K118" i="8" s="1"/>
  <c r="S126" i="8"/>
  <c r="K126" i="8" s="1"/>
  <c r="S134" i="8"/>
  <c r="K134" i="8" s="1"/>
  <c r="S142" i="8"/>
  <c r="K142" i="8" s="1"/>
  <c r="S150" i="8"/>
  <c r="K150" i="8" s="1"/>
  <c r="S158" i="8"/>
  <c r="K158" i="8" s="1"/>
  <c r="S166" i="8"/>
  <c r="K166" i="8" s="1"/>
  <c r="S174" i="8"/>
  <c r="K174" i="8" s="1"/>
  <c r="S182" i="8"/>
  <c r="K182" i="8" s="1"/>
  <c r="S190" i="8"/>
  <c r="K190" i="8" s="1"/>
  <c r="S198" i="8"/>
  <c r="K198" i="8" s="1"/>
  <c r="S206" i="8"/>
  <c r="K206" i="8" s="1"/>
  <c r="S214" i="8"/>
  <c r="K214" i="8" s="1"/>
  <c r="S222" i="8"/>
  <c r="K222" i="8" s="1"/>
  <c r="S230" i="8"/>
  <c r="K230" i="8" s="1"/>
  <c r="S238" i="8"/>
  <c r="K238" i="8" s="1"/>
  <c r="S246" i="8"/>
  <c r="K246" i="8" s="1"/>
  <c r="S254" i="8"/>
  <c r="K254" i="8" s="1"/>
  <c r="S262" i="8"/>
  <c r="K262" i="8" s="1"/>
  <c r="S270" i="8"/>
  <c r="K270" i="8" s="1"/>
  <c r="S278" i="8"/>
  <c r="K278" i="8" s="1"/>
  <c r="S286" i="8"/>
  <c r="K286" i="8" s="1"/>
  <c r="S294" i="8"/>
  <c r="K294" i="8" s="1"/>
  <c r="S302" i="8"/>
  <c r="K302" i="8" s="1"/>
  <c r="S310" i="8"/>
  <c r="K310" i="8" s="1"/>
  <c r="S318" i="8"/>
  <c r="K318" i="8" s="1"/>
  <c r="S326" i="8"/>
  <c r="K326" i="8" s="1"/>
  <c r="S334" i="8"/>
  <c r="K334" i="8" s="1"/>
  <c r="S342" i="8"/>
  <c r="K342" i="8" s="1"/>
  <c r="S350" i="8"/>
  <c r="K350" i="8" s="1"/>
  <c r="S358" i="8"/>
  <c r="K358" i="8" s="1"/>
  <c r="S366" i="8"/>
  <c r="K366" i="8" s="1"/>
  <c r="S374" i="8"/>
  <c r="K374" i="8" s="1"/>
  <c r="S382" i="8"/>
  <c r="K382" i="8" s="1"/>
  <c r="S390" i="8"/>
  <c r="K390" i="8" s="1"/>
  <c r="S398" i="8"/>
  <c r="K398" i="8" s="1"/>
  <c r="S406" i="8"/>
  <c r="K406" i="8" s="1"/>
  <c r="S414" i="8"/>
  <c r="K414" i="8" s="1"/>
  <c r="S422" i="8"/>
  <c r="K422" i="8" s="1"/>
  <c r="S430" i="8"/>
  <c r="K430" i="8" s="1"/>
  <c r="S438" i="8"/>
  <c r="K438" i="8" s="1"/>
  <c r="S446" i="8"/>
  <c r="K446" i="8" s="1"/>
  <c r="S454" i="8"/>
  <c r="K454" i="8" s="1"/>
  <c r="S462" i="8"/>
  <c r="K462" i="8" s="1"/>
  <c r="S20" i="8"/>
  <c r="S69" i="8"/>
  <c r="S111" i="8"/>
  <c r="K111" i="8" s="1"/>
  <c r="S143" i="8"/>
  <c r="K143" i="8" s="1"/>
  <c r="S175" i="8"/>
  <c r="K175" i="8" s="1"/>
  <c r="S207" i="8"/>
  <c r="K207" i="8" s="1"/>
  <c r="S239" i="8"/>
  <c r="K239" i="8" s="1"/>
  <c r="S271" i="8"/>
  <c r="K271" i="8" s="1"/>
  <c r="S303" i="8"/>
  <c r="K303" i="8" s="1"/>
  <c r="S335" i="8"/>
  <c r="K335" i="8" s="1"/>
  <c r="S367" i="8"/>
  <c r="K367" i="8" s="1"/>
  <c r="S399" i="8"/>
  <c r="K399" i="8" s="1"/>
  <c r="S426" i="8"/>
  <c r="K426" i="8" s="1"/>
  <c r="S447" i="8"/>
  <c r="K447" i="8" s="1"/>
  <c r="S458" i="8"/>
  <c r="K458" i="8" s="1"/>
  <c r="S467" i="8"/>
  <c r="K467" i="8" s="1"/>
  <c r="S475" i="8"/>
  <c r="K475" i="8" s="1"/>
  <c r="S483" i="8"/>
  <c r="K483" i="8" s="1"/>
  <c r="S491" i="8"/>
  <c r="K491" i="8" s="1"/>
  <c r="S499" i="8"/>
  <c r="K499" i="8" s="1"/>
  <c r="S507" i="8"/>
  <c r="K507" i="8" s="1"/>
  <c r="S515" i="8"/>
  <c r="K515" i="8" s="1"/>
  <c r="S523" i="8"/>
  <c r="K523" i="8" s="1"/>
  <c r="S531" i="8"/>
  <c r="K531" i="8" s="1"/>
  <c r="S539" i="8"/>
  <c r="K539" i="8" s="1"/>
  <c r="S547" i="8"/>
  <c r="K547" i="8" s="1"/>
  <c r="S555" i="8"/>
  <c r="K555" i="8" s="1"/>
  <c r="S563" i="8"/>
  <c r="K563" i="8" s="1"/>
  <c r="S571" i="8"/>
  <c r="K571" i="8" s="1"/>
  <c r="S579" i="8"/>
  <c r="K579" i="8" s="1"/>
  <c r="S587" i="8"/>
  <c r="K587" i="8" s="1"/>
  <c r="S595" i="8"/>
  <c r="K595" i="8" s="1"/>
  <c r="S603" i="8"/>
  <c r="K603" i="8" s="1"/>
  <c r="S611" i="8"/>
  <c r="K611" i="8" s="1"/>
  <c r="S619" i="8"/>
  <c r="K619" i="8" s="1"/>
  <c r="S627" i="8"/>
  <c r="K627" i="8" s="1"/>
  <c r="S635" i="8"/>
  <c r="K635" i="8" s="1"/>
  <c r="S643" i="8"/>
  <c r="K643" i="8" s="1"/>
  <c r="S651" i="8"/>
  <c r="K651" i="8" s="1"/>
  <c r="S659" i="8"/>
  <c r="K659" i="8" s="1"/>
  <c r="S667" i="8"/>
  <c r="K667" i="8" s="1"/>
  <c r="S675" i="8"/>
  <c r="K675" i="8" s="1"/>
  <c r="S683" i="8"/>
  <c r="K683" i="8" s="1"/>
  <c r="S691" i="8"/>
  <c r="K691" i="8" s="1"/>
  <c r="S699" i="8"/>
  <c r="K699" i="8" s="1"/>
  <c r="S707" i="8"/>
  <c r="K707" i="8" s="1"/>
  <c r="S715" i="8"/>
  <c r="K715" i="8" s="1"/>
  <c r="S723" i="8"/>
  <c r="K723" i="8" s="1"/>
  <c r="S731" i="8"/>
  <c r="K731" i="8" s="1"/>
  <c r="S739" i="8"/>
  <c r="K739" i="8" s="1"/>
  <c r="S747" i="8"/>
  <c r="K747" i="8" s="1"/>
  <c r="S755" i="8"/>
  <c r="K755" i="8" s="1"/>
  <c r="S763" i="8"/>
  <c r="K763" i="8" s="1"/>
  <c r="S771" i="8"/>
  <c r="K771" i="8" s="1"/>
  <c r="S779" i="8"/>
  <c r="K779" i="8" s="1"/>
  <c r="S787" i="8"/>
  <c r="K787" i="8" s="1"/>
  <c r="S795" i="8"/>
  <c r="K795" i="8" s="1"/>
  <c r="S803" i="8"/>
  <c r="K803" i="8" s="1"/>
  <c r="S811" i="8"/>
  <c r="K811" i="8" s="1"/>
  <c r="S819" i="8"/>
  <c r="K819" i="8" s="1"/>
  <c r="S827" i="8"/>
  <c r="K827" i="8" s="1"/>
  <c r="S835" i="8"/>
  <c r="K835" i="8" s="1"/>
  <c r="S843" i="8"/>
  <c r="K843" i="8" s="1"/>
  <c r="S851" i="8"/>
  <c r="K851" i="8" s="1"/>
  <c r="S859" i="8"/>
  <c r="K859" i="8" s="1"/>
  <c r="S867" i="8"/>
  <c r="K867" i="8" s="1"/>
  <c r="S875" i="8"/>
  <c r="K875" i="8" s="1"/>
  <c r="S883" i="8"/>
  <c r="K883" i="8" s="1"/>
  <c r="S891" i="8"/>
  <c r="K891" i="8" s="1"/>
  <c r="S899" i="8"/>
  <c r="K899" i="8" s="1"/>
  <c r="S907" i="8"/>
  <c r="K907" i="8" s="1"/>
  <c r="S915" i="8"/>
  <c r="K915" i="8" s="1"/>
  <c r="S923" i="8"/>
  <c r="K923" i="8" s="1"/>
  <c r="S931" i="8"/>
  <c r="K931" i="8" s="1"/>
  <c r="S939" i="8"/>
  <c r="K939" i="8" s="1"/>
  <c r="S947" i="8"/>
  <c r="K947" i="8" s="1"/>
  <c r="S955" i="8"/>
  <c r="K955" i="8" s="1"/>
  <c r="S60" i="8"/>
  <c r="S70" i="8"/>
  <c r="S112" i="8"/>
  <c r="K112" i="8" s="1"/>
  <c r="S144" i="8"/>
  <c r="K144" i="8" s="1"/>
  <c r="S176" i="8"/>
  <c r="K176" i="8" s="1"/>
  <c r="S208" i="8"/>
  <c r="K208" i="8" s="1"/>
  <c r="S240" i="8"/>
  <c r="K240" i="8" s="1"/>
  <c r="S272" i="8"/>
  <c r="K272" i="8" s="1"/>
  <c r="S304" i="8"/>
  <c r="K304" i="8" s="1"/>
  <c r="S336" i="8"/>
  <c r="K336" i="8" s="1"/>
  <c r="S368" i="8"/>
  <c r="K368" i="8" s="1"/>
  <c r="S400" i="8"/>
  <c r="K400" i="8" s="1"/>
  <c r="S431" i="8"/>
  <c r="K431" i="8" s="1"/>
  <c r="S448" i="8"/>
  <c r="K448" i="8" s="1"/>
  <c r="S459" i="8"/>
  <c r="K459" i="8" s="1"/>
  <c r="S468" i="8"/>
  <c r="K468" i="8" s="1"/>
  <c r="S476" i="8"/>
  <c r="K476" i="8" s="1"/>
  <c r="S484" i="8"/>
  <c r="K484" i="8" s="1"/>
  <c r="S492" i="8"/>
  <c r="K492" i="8" s="1"/>
  <c r="S500" i="8"/>
  <c r="K500" i="8" s="1"/>
  <c r="S508" i="8"/>
  <c r="K508" i="8" s="1"/>
  <c r="S516" i="8"/>
  <c r="K516" i="8" s="1"/>
  <c r="S524" i="8"/>
  <c r="K524" i="8" s="1"/>
  <c r="S532" i="8"/>
  <c r="K532" i="8" s="1"/>
  <c r="S540" i="8"/>
  <c r="K540" i="8" s="1"/>
  <c r="S548" i="8"/>
  <c r="K548" i="8" s="1"/>
  <c r="S556" i="8"/>
  <c r="K556" i="8" s="1"/>
  <c r="S564" i="8"/>
  <c r="K564" i="8" s="1"/>
  <c r="S572" i="8"/>
  <c r="K572" i="8" s="1"/>
  <c r="S580" i="8"/>
  <c r="K580" i="8" s="1"/>
  <c r="S588" i="8"/>
  <c r="K588" i="8" s="1"/>
  <c r="S596" i="8"/>
  <c r="K596" i="8" s="1"/>
  <c r="S604" i="8"/>
  <c r="K604" i="8" s="1"/>
  <c r="S612" i="8"/>
  <c r="K612" i="8" s="1"/>
  <c r="S620" i="8"/>
  <c r="K620" i="8" s="1"/>
  <c r="S628" i="8"/>
  <c r="K628" i="8" s="1"/>
  <c r="S636" i="8"/>
  <c r="K636" i="8" s="1"/>
  <c r="S644" i="8"/>
  <c r="K644" i="8" s="1"/>
  <c r="S652" i="8"/>
  <c r="K652" i="8" s="1"/>
  <c r="S660" i="8"/>
  <c r="K660" i="8" s="1"/>
  <c r="S668" i="8"/>
  <c r="K668" i="8" s="1"/>
  <c r="S676" i="8"/>
  <c r="K676" i="8" s="1"/>
  <c r="S684" i="8"/>
  <c r="K684" i="8" s="1"/>
  <c r="S692" i="8"/>
  <c r="K692" i="8" s="1"/>
  <c r="S700" i="8"/>
  <c r="K700" i="8" s="1"/>
  <c r="S708" i="8"/>
  <c r="K708" i="8" s="1"/>
  <c r="S716" i="8"/>
  <c r="K716" i="8" s="1"/>
  <c r="S724" i="8"/>
  <c r="K724" i="8" s="1"/>
  <c r="S732" i="8"/>
  <c r="K732" i="8" s="1"/>
  <c r="S740" i="8"/>
  <c r="K740" i="8" s="1"/>
  <c r="S748" i="8"/>
  <c r="K748" i="8" s="1"/>
  <c r="S756" i="8"/>
  <c r="K756" i="8" s="1"/>
  <c r="S764" i="8"/>
  <c r="K764" i="8" s="1"/>
  <c r="S772" i="8"/>
  <c r="K772" i="8" s="1"/>
  <c r="S780" i="8"/>
  <c r="K780" i="8" s="1"/>
  <c r="S788" i="8"/>
  <c r="K788" i="8" s="1"/>
  <c r="S796" i="8"/>
  <c r="K796" i="8" s="1"/>
  <c r="S804" i="8"/>
  <c r="K804" i="8" s="1"/>
  <c r="S812" i="8"/>
  <c r="K812" i="8" s="1"/>
  <c r="S820" i="8"/>
  <c r="K820" i="8" s="1"/>
  <c r="S828" i="8"/>
  <c r="K828" i="8" s="1"/>
  <c r="S836" i="8"/>
  <c r="K836" i="8" s="1"/>
  <c r="S844" i="8"/>
  <c r="K844" i="8" s="1"/>
  <c r="S852" i="8"/>
  <c r="K852" i="8" s="1"/>
  <c r="S860" i="8"/>
  <c r="K860" i="8" s="1"/>
  <c r="S868" i="8"/>
  <c r="K868" i="8" s="1"/>
  <c r="S876" i="8"/>
  <c r="K876" i="8" s="1"/>
  <c r="S884" i="8"/>
  <c r="K884" i="8" s="1"/>
  <c r="S892" i="8"/>
  <c r="K892" i="8" s="1"/>
  <c r="S900" i="8"/>
  <c r="K900" i="8" s="1"/>
  <c r="S908" i="8"/>
  <c r="K908" i="8" s="1"/>
  <c r="S916" i="8"/>
  <c r="K916" i="8" s="1"/>
  <c r="S924" i="8"/>
  <c r="K924" i="8" s="1"/>
  <c r="S932" i="8"/>
  <c r="K932" i="8" s="1"/>
  <c r="S940" i="8"/>
  <c r="K940" i="8" s="1"/>
  <c r="S948" i="8"/>
  <c r="K948" i="8" s="1"/>
  <c r="S956" i="8"/>
  <c r="K956" i="8" s="1"/>
  <c r="S14" i="8"/>
  <c r="S29" i="8"/>
  <c r="S78" i="8"/>
  <c r="S119" i="8"/>
  <c r="K119" i="8" s="1"/>
  <c r="S151" i="8"/>
  <c r="K151" i="8" s="1"/>
  <c r="S183" i="8"/>
  <c r="K183" i="8" s="1"/>
  <c r="S215" i="8"/>
  <c r="K215" i="8" s="1"/>
  <c r="S247" i="8"/>
  <c r="K247" i="8" s="1"/>
  <c r="S279" i="8"/>
  <c r="K279" i="8" s="1"/>
  <c r="S311" i="8"/>
  <c r="K311" i="8" s="1"/>
  <c r="S343" i="8"/>
  <c r="K343" i="8" s="1"/>
  <c r="S375" i="8"/>
  <c r="K375" i="8" s="1"/>
  <c r="S407" i="8"/>
  <c r="K407" i="8" s="1"/>
  <c r="S432" i="8"/>
  <c r="K432" i="8" s="1"/>
  <c r="S450" i="8"/>
  <c r="K450" i="8" s="1"/>
  <c r="S460" i="8"/>
  <c r="K460" i="8" s="1"/>
  <c r="S469" i="8"/>
  <c r="K469" i="8" s="1"/>
  <c r="S477" i="8"/>
  <c r="K477" i="8" s="1"/>
  <c r="S485" i="8"/>
  <c r="K485" i="8" s="1"/>
  <c r="S493" i="8"/>
  <c r="K493" i="8" s="1"/>
  <c r="S501" i="8"/>
  <c r="K501" i="8" s="1"/>
  <c r="S509" i="8"/>
  <c r="K509" i="8" s="1"/>
  <c r="S517" i="8"/>
  <c r="K517" i="8" s="1"/>
  <c r="S525" i="8"/>
  <c r="K525" i="8" s="1"/>
  <c r="S533" i="8"/>
  <c r="K533" i="8" s="1"/>
  <c r="S541" i="8"/>
  <c r="K541" i="8" s="1"/>
  <c r="S549" i="8"/>
  <c r="K549" i="8" s="1"/>
  <c r="S557" i="8"/>
  <c r="K557" i="8" s="1"/>
  <c r="S565" i="8"/>
  <c r="K565" i="8" s="1"/>
  <c r="S573" i="8"/>
  <c r="K573" i="8" s="1"/>
  <c r="S581" i="8"/>
  <c r="K581" i="8" s="1"/>
  <c r="S589" i="8"/>
  <c r="K589" i="8" s="1"/>
  <c r="S597" i="8"/>
  <c r="K597" i="8" s="1"/>
  <c r="S605" i="8"/>
  <c r="K605" i="8" s="1"/>
  <c r="S613" i="8"/>
  <c r="K613" i="8" s="1"/>
  <c r="S621" i="8"/>
  <c r="K621" i="8" s="1"/>
  <c r="S629" i="8"/>
  <c r="K629" i="8" s="1"/>
  <c r="S637" i="8"/>
  <c r="K637" i="8" s="1"/>
  <c r="S645" i="8"/>
  <c r="K645" i="8" s="1"/>
  <c r="S653" i="8"/>
  <c r="K653" i="8" s="1"/>
  <c r="S661" i="8"/>
  <c r="K661" i="8" s="1"/>
  <c r="S669" i="8"/>
  <c r="K669" i="8" s="1"/>
  <c r="S677" i="8"/>
  <c r="K677" i="8" s="1"/>
  <c r="S685" i="8"/>
  <c r="K685" i="8" s="1"/>
  <c r="S693" i="8"/>
  <c r="K693" i="8" s="1"/>
  <c r="S701" i="8"/>
  <c r="K701" i="8" s="1"/>
  <c r="S709" i="8"/>
  <c r="K709" i="8" s="1"/>
  <c r="S717" i="8"/>
  <c r="K717" i="8" s="1"/>
  <c r="S725" i="8"/>
  <c r="K725" i="8" s="1"/>
  <c r="S733" i="8"/>
  <c r="K733" i="8" s="1"/>
  <c r="S741" i="8"/>
  <c r="K741" i="8" s="1"/>
  <c r="S749" i="8"/>
  <c r="K749" i="8" s="1"/>
  <c r="S757" i="8"/>
  <c r="K757" i="8" s="1"/>
  <c r="S765" i="8"/>
  <c r="K765" i="8" s="1"/>
  <c r="S773" i="8"/>
  <c r="K773" i="8" s="1"/>
  <c r="S781" i="8"/>
  <c r="K781" i="8" s="1"/>
  <c r="S789" i="8"/>
  <c r="K789" i="8" s="1"/>
  <c r="S797" i="8"/>
  <c r="K797" i="8" s="1"/>
  <c r="S805" i="8"/>
  <c r="K805" i="8" s="1"/>
  <c r="S813" i="8"/>
  <c r="K813" i="8" s="1"/>
  <c r="S821" i="8"/>
  <c r="K821" i="8" s="1"/>
  <c r="S829" i="8"/>
  <c r="K829" i="8" s="1"/>
  <c r="S837" i="8"/>
  <c r="K837" i="8" s="1"/>
  <c r="S845" i="8"/>
  <c r="K845" i="8" s="1"/>
  <c r="S853" i="8"/>
  <c r="K853" i="8" s="1"/>
  <c r="S861" i="8"/>
  <c r="K861" i="8" s="1"/>
  <c r="S869" i="8"/>
  <c r="K869" i="8" s="1"/>
  <c r="S877" i="8"/>
  <c r="K877" i="8" s="1"/>
  <c r="S885" i="8"/>
  <c r="K885" i="8" s="1"/>
  <c r="S893" i="8"/>
  <c r="K893" i="8" s="1"/>
  <c r="S901" i="8"/>
  <c r="K901" i="8" s="1"/>
  <c r="S909" i="8"/>
  <c r="K909" i="8" s="1"/>
  <c r="S917" i="8"/>
  <c r="K917" i="8" s="1"/>
  <c r="S925" i="8"/>
  <c r="K925" i="8" s="1"/>
  <c r="S933" i="8"/>
  <c r="K933" i="8" s="1"/>
  <c r="S21" i="8"/>
  <c r="S30" i="8"/>
  <c r="S42" i="8"/>
  <c r="S79" i="8"/>
  <c r="S92" i="8"/>
  <c r="S120" i="8"/>
  <c r="K120" i="8" s="1"/>
  <c r="S152" i="8"/>
  <c r="K152" i="8" s="1"/>
  <c r="S184" i="8"/>
  <c r="K184" i="8" s="1"/>
  <c r="S216" i="8"/>
  <c r="K216" i="8" s="1"/>
  <c r="S248" i="8"/>
  <c r="K248" i="8" s="1"/>
  <c r="S280" i="8"/>
  <c r="K280" i="8" s="1"/>
  <c r="S312" i="8"/>
  <c r="K312" i="8" s="1"/>
  <c r="S344" i="8"/>
  <c r="K344" i="8" s="1"/>
  <c r="S376" i="8"/>
  <c r="K376" i="8" s="1"/>
  <c r="S408" i="8"/>
  <c r="K408" i="8" s="1"/>
  <c r="S434" i="8"/>
  <c r="K434" i="8" s="1"/>
  <c r="S451" i="8"/>
  <c r="K451" i="8" s="1"/>
  <c r="S461" i="8"/>
  <c r="K461" i="8" s="1"/>
  <c r="S470" i="8"/>
  <c r="K470" i="8" s="1"/>
  <c r="S478" i="8"/>
  <c r="K478" i="8" s="1"/>
  <c r="S486" i="8"/>
  <c r="K486" i="8" s="1"/>
  <c r="S494" i="8"/>
  <c r="K494" i="8" s="1"/>
  <c r="S502" i="8"/>
  <c r="K502" i="8" s="1"/>
  <c r="S510" i="8"/>
  <c r="K510" i="8" s="1"/>
  <c r="S518" i="8"/>
  <c r="K518" i="8" s="1"/>
  <c r="S526" i="8"/>
  <c r="K526" i="8" s="1"/>
  <c r="S534" i="8"/>
  <c r="K534" i="8" s="1"/>
  <c r="S542" i="8"/>
  <c r="K542" i="8" s="1"/>
  <c r="S550" i="8"/>
  <c r="K550" i="8" s="1"/>
  <c r="S558" i="8"/>
  <c r="K558" i="8" s="1"/>
  <c r="S566" i="8"/>
  <c r="K566" i="8" s="1"/>
  <c r="S574" i="8"/>
  <c r="K574" i="8" s="1"/>
  <c r="S582" i="8"/>
  <c r="K582" i="8" s="1"/>
  <c r="S590" i="8"/>
  <c r="K590" i="8" s="1"/>
  <c r="S598" i="8"/>
  <c r="K598" i="8" s="1"/>
  <c r="S606" i="8"/>
  <c r="K606" i="8" s="1"/>
  <c r="S614" i="8"/>
  <c r="K614" i="8" s="1"/>
  <c r="S622" i="8"/>
  <c r="K622" i="8" s="1"/>
  <c r="S630" i="8"/>
  <c r="K630" i="8" s="1"/>
  <c r="S638" i="8"/>
  <c r="K638" i="8" s="1"/>
  <c r="S646" i="8"/>
  <c r="K646" i="8" s="1"/>
  <c r="S654" i="8"/>
  <c r="K654" i="8" s="1"/>
  <c r="S662" i="8"/>
  <c r="K662" i="8" s="1"/>
  <c r="S670" i="8"/>
  <c r="K670" i="8" s="1"/>
  <c r="S678" i="8"/>
  <c r="K678" i="8" s="1"/>
  <c r="S686" i="8"/>
  <c r="K686" i="8" s="1"/>
  <c r="S694" i="8"/>
  <c r="K694" i="8" s="1"/>
  <c r="S702" i="8"/>
  <c r="K702" i="8" s="1"/>
  <c r="S710" i="8"/>
  <c r="K710" i="8" s="1"/>
  <c r="S718" i="8"/>
  <c r="K718" i="8" s="1"/>
  <c r="S726" i="8"/>
  <c r="K726" i="8" s="1"/>
  <c r="S734" i="8"/>
  <c r="K734" i="8" s="1"/>
  <c r="S742" i="8"/>
  <c r="K742" i="8" s="1"/>
  <c r="S750" i="8"/>
  <c r="K750" i="8" s="1"/>
  <c r="S758" i="8"/>
  <c r="K758" i="8" s="1"/>
  <c r="S766" i="8"/>
  <c r="K766" i="8" s="1"/>
  <c r="S774" i="8"/>
  <c r="K774" i="8" s="1"/>
  <c r="S782" i="8"/>
  <c r="K782" i="8" s="1"/>
  <c r="S790" i="8"/>
  <c r="K790" i="8" s="1"/>
  <c r="S798" i="8"/>
  <c r="K798" i="8" s="1"/>
  <c r="S806" i="8"/>
  <c r="K806" i="8" s="1"/>
  <c r="S814" i="8"/>
  <c r="K814" i="8" s="1"/>
  <c r="S822" i="8"/>
  <c r="K822" i="8" s="1"/>
  <c r="S830" i="8"/>
  <c r="K830" i="8" s="1"/>
  <c r="S838" i="8"/>
  <c r="K838" i="8" s="1"/>
  <c r="S846" i="8"/>
  <c r="K846" i="8" s="1"/>
  <c r="S854" i="8"/>
  <c r="K854" i="8" s="1"/>
  <c r="S862" i="8"/>
  <c r="K862" i="8" s="1"/>
  <c r="S870" i="8"/>
  <c r="K870" i="8" s="1"/>
  <c r="S878" i="8"/>
  <c r="K878" i="8" s="1"/>
  <c r="S886" i="8"/>
  <c r="K886" i="8" s="1"/>
  <c r="S894" i="8"/>
  <c r="K894" i="8" s="1"/>
  <c r="S902" i="8"/>
  <c r="K902" i="8" s="1"/>
  <c r="S910" i="8"/>
  <c r="K910" i="8" s="1"/>
  <c r="S918" i="8"/>
  <c r="K918" i="8" s="1"/>
  <c r="S926" i="8"/>
  <c r="K926" i="8" s="1"/>
  <c r="S934" i="8"/>
  <c r="K934" i="8" s="1"/>
  <c r="S942" i="8"/>
  <c r="K942" i="8" s="1"/>
  <c r="S950" i="8"/>
  <c r="K950" i="8" s="1"/>
  <c r="S35" i="8"/>
  <c r="S44" i="8"/>
  <c r="S94" i="8"/>
  <c r="S127" i="8"/>
  <c r="K127" i="8" s="1"/>
  <c r="S36" i="8"/>
  <c r="S45" i="8"/>
  <c r="S85" i="8"/>
  <c r="S95" i="8"/>
  <c r="S128" i="8"/>
  <c r="K128" i="8" s="1"/>
  <c r="S160" i="8"/>
  <c r="K160" i="8" s="1"/>
  <c r="S192" i="8"/>
  <c r="K192" i="8" s="1"/>
  <c r="S224" i="8"/>
  <c r="K224" i="8" s="1"/>
  <c r="S256" i="8"/>
  <c r="K256" i="8" s="1"/>
  <c r="S288" i="8"/>
  <c r="K288" i="8" s="1"/>
  <c r="S320" i="8"/>
  <c r="K320" i="8" s="1"/>
  <c r="S352" i="8"/>
  <c r="K352" i="8" s="1"/>
  <c r="S384" i="8"/>
  <c r="K384" i="8" s="1"/>
  <c r="S416" i="8"/>
  <c r="K416" i="8" s="1"/>
  <c r="S440" i="8"/>
  <c r="K440" i="8" s="1"/>
  <c r="S455" i="8"/>
  <c r="K455" i="8" s="1"/>
  <c r="S464" i="8"/>
  <c r="K464" i="8" s="1"/>
  <c r="S472" i="8"/>
  <c r="K472" i="8" s="1"/>
  <c r="S480" i="8"/>
  <c r="K480" i="8" s="1"/>
  <c r="S488" i="8"/>
  <c r="K488" i="8" s="1"/>
  <c r="S496" i="8"/>
  <c r="K496" i="8" s="1"/>
  <c r="S504" i="8"/>
  <c r="K504" i="8" s="1"/>
  <c r="S512" i="8"/>
  <c r="K512" i="8" s="1"/>
  <c r="S520" i="8"/>
  <c r="K520" i="8" s="1"/>
  <c r="S528" i="8"/>
  <c r="K528" i="8" s="1"/>
  <c r="S536" i="8"/>
  <c r="K536" i="8" s="1"/>
  <c r="S544" i="8"/>
  <c r="K544" i="8" s="1"/>
  <c r="S552" i="8"/>
  <c r="K552" i="8" s="1"/>
  <c r="S560" i="8"/>
  <c r="K560" i="8" s="1"/>
  <c r="S568" i="8"/>
  <c r="K568" i="8" s="1"/>
  <c r="S576" i="8"/>
  <c r="K576" i="8" s="1"/>
  <c r="S584" i="8"/>
  <c r="K584" i="8" s="1"/>
  <c r="S592" i="8"/>
  <c r="K592" i="8" s="1"/>
  <c r="S600" i="8"/>
  <c r="K600" i="8" s="1"/>
  <c r="S608" i="8"/>
  <c r="K608" i="8" s="1"/>
  <c r="S616" i="8"/>
  <c r="K616" i="8" s="1"/>
  <c r="S624" i="8"/>
  <c r="K624" i="8" s="1"/>
  <c r="S632" i="8"/>
  <c r="K632" i="8" s="1"/>
  <c r="S640" i="8"/>
  <c r="K640" i="8" s="1"/>
  <c r="S648" i="8"/>
  <c r="K648" i="8" s="1"/>
  <c r="S656" i="8"/>
  <c r="K656" i="8" s="1"/>
  <c r="S664" i="8"/>
  <c r="K664" i="8" s="1"/>
  <c r="S672" i="8"/>
  <c r="K672" i="8" s="1"/>
  <c r="S680" i="8"/>
  <c r="K680" i="8" s="1"/>
  <c r="S688" i="8"/>
  <c r="K688" i="8" s="1"/>
  <c r="S696" i="8"/>
  <c r="K696" i="8" s="1"/>
  <c r="S704" i="8"/>
  <c r="K704" i="8" s="1"/>
  <c r="S712" i="8"/>
  <c r="K712" i="8" s="1"/>
  <c r="S720" i="8"/>
  <c r="K720" i="8" s="1"/>
  <c r="S728" i="8"/>
  <c r="K728" i="8" s="1"/>
  <c r="S736" i="8"/>
  <c r="K736" i="8" s="1"/>
  <c r="S744" i="8"/>
  <c r="K744" i="8" s="1"/>
  <c r="S752" i="8"/>
  <c r="K752" i="8" s="1"/>
  <c r="S760" i="8"/>
  <c r="K760" i="8" s="1"/>
  <c r="S768" i="8"/>
  <c r="K768" i="8" s="1"/>
  <c r="S776" i="8"/>
  <c r="K776" i="8" s="1"/>
  <c r="S784" i="8"/>
  <c r="K784" i="8" s="1"/>
  <c r="S792" i="8"/>
  <c r="K792" i="8" s="1"/>
  <c r="S800" i="8"/>
  <c r="K800" i="8" s="1"/>
  <c r="S808" i="8"/>
  <c r="K808" i="8" s="1"/>
  <c r="S816" i="8"/>
  <c r="K816" i="8" s="1"/>
  <c r="S824" i="8"/>
  <c r="K824" i="8" s="1"/>
  <c r="S832" i="8"/>
  <c r="K832" i="8" s="1"/>
  <c r="S840" i="8"/>
  <c r="K840" i="8" s="1"/>
  <c r="S848" i="8"/>
  <c r="K848" i="8" s="1"/>
  <c r="S856" i="8"/>
  <c r="K856" i="8" s="1"/>
  <c r="S864" i="8"/>
  <c r="K864" i="8" s="1"/>
  <c r="S872" i="8"/>
  <c r="K872" i="8" s="1"/>
  <c r="S880" i="8"/>
  <c r="K880" i="8" s="1"/>
  <c r="S888" i="8"/>
  <c r="K888" i="8" s="1"/>
  <c r="S896" i="8"/>
  <c r="K896" i="8" s="1"/>
  <c r="S904" i="8"/>
  <c r="K904" i="8" s="1"/>
  <c r="S912" i="8"/>
  <c r="K912" i="8" s="1"/>
  <c r="S920" i="8"/>
  <c r="K920" i="8" s="1"/>
  <c r="S928" i="8"/>
  <c r="K928" i="8" s="1"/>
  <c r="S936" i="8"/>
  <c r="K936" i="8" s="1"/>
  <c r="S944" i="8"/>
  <c r="K944" i="8" s="1"/>
  <c r="S952" i="8"/>
  <c r="K952" i="8" s="1"/>
  <c r="S17" i="8"/>
  <c r="S53" i="8"/>
  <c r="S168" i="8"/>
  <c r="K168" i="8" s="1"/>
  <c r="S263" i="8"/>
  <c r="K263" i="8" s="1"/>
  <c r="S351" i="8"/>
  <c r="K351" i="8" s="1"/>
  <c r="S424" i="8"/>
  <c r="K424" i="8" s="1"/>
  <c r="S465" i="8"/>
  <c r="K465" i="8" s="1"/>
  <c r="S487" i="8"/>
  <c r="K487" i="8" s="1"/>
  <c r="S506" i="8"/>
  <c r="K506" i="8" s="1"/>
  <c r="S529" i="8"/>
  <c r="K529" i="8" s="1"/>
  <c r="S551" i="8"/>
  <c r="K551" i="8" s="1"/>
  <c r="S570" i="8"/>
  <c r="K570" i="8" s="1"/>
  <c r="S593" i="8"/>
  <c r="K593" i="8" s="1"/>
  <c r="S615" i="8"/>
  <c r="K615" i="8" s="1"/>
  <c r="S634" i="8"/>
  <c r="K634" i="8" s="1"/>
  <c r="S657" i="8"/>
  <c r="K657" i="8" s="1"/>
  <c r="S679" i="8"/>
  <c r="K679" i="8" s="1"/>
  <c r="S698" i="8"/>
  <c r="K698" i="8" s="1"/>
  <c r="S721" i="8"/>
  <c r="K721" i="8" s="1"/>
  <c r="S743" i="8"/>
  <c r="K743" i="8" s="1"/>
  <c r="S762" i="8"/>
  <c r="K762" i="8" s="1"/>
  <c r="S785" i="8"/>
  <c r="K785" i="8" s="1"/>
  <c r="S807" i="8"/>
  <c r="K807" i="8" s="1"/>
  <c r="S826" i="8"/>
  <c r="K826" i="8" s="1"/>
  <c r="S849" i="8"/>
  <c r="K849" i="8" s="1"/>
  <c r="S871" i="8"/>
  <c r="K871" i="8" s="1"/>
  <c r="S890" i="8"/>
  <c r="K890" i="8" s="1"/>
  <c r="S913" i="8"/>
  <c r="K913" i="8" s="1"/>
  <c r="S935" i="8"/>
  <c r="K935" i="8" s="1"/>
  <c r="S951" i="8"/>
  <c r="K951" i="8" s="1"/>
  <c r="S962" i="8"/>
  <c r="K962" i="8" s="1"/>
  <c r="S970" i="8"/>
  <c r="K970" i="8" s="1"/>
  <c r="S978" i="8"/>
  <c r="K978" i="8" s="1"/>
  <c r="S986" i="8"/>
  <c r="K986" i="8" s="1"/>
  <c r="S994" i="8"/>
  <c r="K994" i="8" s="1"/>
  <c r="S1002" i="8"/>
  <c r="K1002" i="8" s="1"/>
  <c r="S1010" i="8"/>
  <c r="K1010" i="8" s="1"/>
  <c r="S1018" i="8"/>
  <c r="K1018" i="8" s="1"/>
  <c r="S1026" i="8"/>
  <c r="K1026" i="8" s="1"/>
  <c r="S1034" i="8"/>
  <c r="K1034" i="8" s="1"/>
  <c r="S1042" i="8"/>
  <c r="K1042" i="8" s="1"/>
  <c r="S1050" i="8"/>
  <c r="K1050" i="8" s="1"/>
  <c r="S1058" i="8"/>
  <c r="K1058" i="8" s="1"/>
  <c r="S1066" i="8"/>
  <c r="K1066" i="8" s="1"/>
  <c r="S1074" i="8"/>
  <c r="K1074" i="8" s="1"/>
  <c r="S54" i="8"/>
  <c r="S191" i="8"/>
  <c r="K191" i="8" s="1"/>
  <c r="S264" i="8"/>
  <c r="K264" i="8" s="1"/>
  <c r="S359" i="8"/>
  <c r="K359" i="8" s="1"/>
  <c r="S439" i="8"/>
  <c r="K439" i="8" s="1"/>
  <c r="S466" i="8"/>
  <c r="K466" i="8" s="1"/>
  <c r="S489" i="8"/>
  <c r="K489" i="8" s="1"/>
  <c r="S511" i="8"/>
  <c r="K511" i="8" s="1"/>
  <c r="S530" i="8"/>
  <c r="K530" i="8" s="1"/>
  <c r="S553" i="8"/>
  <c r="K553" i="8" s="1"/>
  <c r="S575" i="8"/>
  <c r="K575" i="8" s="1"/>
  <c r="S594" i="8"/>
  <c r="K594" i="8" s="1"/>
  <c r="S617" i="8"/>
  <c r="K617" i="8" s="1"/>
  <c r="S639" i="8"/>
  <c r="K639" i="8" s="1"/>
  <c r="S658" i="8"/>
  <c r="K658" i="8" s="1"/>
  <c r="S681" i="8"/>
  <c r="K681" i="8" s="1"/>
  <c r="S703" i="8"/>
  <c r="K703" i="8" s="1"/>
  <c r="S722" i="8"/>
  <c r="K722" i="8" s="1"/>
  <c r="S745" i="8"/>
  <c r="K745" i="8" s="1"/>
  <c r="S767" i="8"/>
  <c r="K767" i="8" s="1"/>
  <c r="S786" i="8"/>
  <c r="K786" i="8" s="1"/>
  <c r="S809" i="8"/>
  <c r="K809" i="8" s="1"/>
  <c r="S831" i="8"/>
  <c r="K831" i="8" s="1"/>
  <c r="S850" i="8"/>
  <c r="K850" i="8" s="1"/>
  <c r="S873" i="8"/>
  <c r="K873" i="8" s="1"/>
  <c r="S895" i="8"/>
  <c r="K895" i="8" s="1"/>
  <c r="S914" i="8"/>
  <c r="K914" i="8" s="1"/>
  <c r="S937" i="8"/>
  <c r="K937" i="8" s="1"/>
  <c r="S953" i="8"/>
  <c r="K953" i="8" s="1"/>
  <c r="S963" i="8"/>
  <c r="K963" i="8" s="1"/>
  <c r="S971" i="8"/>
  <c r="K971" i="8" s="1"/>
  <c r="S979" i="8"/>
  <c r="K979" i="8" s="1"/>
  <c r="S987" i="8"/>
  <c r="K987" i="8" s="1"/>
  <c r="S995" i="8"/>
  <c r="K995" i="8" s="1"/>
  <c r="S1003" i="8"/>
  <c r="K1003" i="8" s="1"/>
  <c r="S1011" i="8"/>
  <c r="K1011" i="8" s="1"/>
  <c r="S1019" i="8"/>
  <c r="K1019" i="8" s="1"/>
  <c r="S1027" i="8"/>
  <c r="K1027" i="8" s="1"/>
  <c r="S1035" i="8"/>
  <c r="K1035" i="8" s="1"/>
  <c r="S1043" i="8"/>
  <c r="K1043" i="8" s="1"/>
  <c r="S1051" i="8"/>
  <c r="K1051" i="8" s="1"/>
  <c r="S1059" i="8"/>
  <c r="K1059" i="8" s="1"/>
  <c r="S1067" i="8"/>
  <c r="K1067" i="8" s="1"/>
  <c r="S1075" i="8"/>
  <c r="K1075" i="8" s="1"/>
  <c r="N7" i="8"/>
  <c r="N16" i="8"/>
  <c r="N18" i="8"/>
  <c r="N25" i="8"/>
  <c r="S103" i="8"/>
  <c r="K103" i="8" s="1"/>
  <c r="S199" i="8"/>
  <c r="K199" i="8" s="1"/>
  <c r="S287" i="8"/>
  <c r="K287" i="8" s="1"/>
  <c r="S360" i="8"/>
  <c r="K360" i="8" s="1"/>
  <c r="S442" i="8"/>
  <c r="K442" i="8" s="1"/>
  <c r="S471" i="8"/>
  <c r="K471" i="8" s="1"/>
  <c r="S490" i="8"/>
  <c r="K490" i="8" s="1"/>
  <c r="S513" i="8"/>
  <c r="K513" i="8" s="1"/>
  <c r="S535" i="8"/>
  <c r="K535" i="8" s="1"/>
  <c r="S554" i="8"/>
  <c r="K554" i="8" s="1"/>
  <c r="S577" i="8"/>
  <c r="K577" i="8" s="1"/>
  <c r="S599" i="8"/>
  <c r="K599" i="8" s="1"/>
  <c r="S618" i="8"/>
  <c r="K618" i="8" s="1"/>
  <c r="S641" i="8"/>
  <c r="K641" i="8" s="1"/>
  <c r="S663" i="8"/>
  <c r="K663" i="8" s="1"/>
  <c r="S682" i="8"/>
  <c r="K682" i="8" s="1"/>
  <c r="S705" i="8"/>
  <c r="K705" i="8" s="1"/>
  <c r="S727" i="8"/>
  <c r="K727" i="8" s="1"/>
  <c r="S746" i="8"/>
  <c r="K746" i="8" s="1"/>
  <c r="S769" i="8"/>
  <c r="K769" i="8" s="1"/>
  <c r="S791" i="8"/>
  <c r="K791" i="8" s="1"/>
  <c r="S810" i="8"/>
  <c r="K810" i="8" s="1"/>
  <c r="S833" i="8"/>
  <c r="K833" i="8" s="1"/>
  <c r="S855" i="8"/>
  <c r="K855" i="8" s="1"/>
  <c r="S874" i="8"/>
  <c r="K874" i="8" s="1"/>
  <c r="S897" i="8"/>
  <c r="K897" i="8" s="1"/>
  <c r="S919" i="8"/>
  <c r="K919" i="8" s="1"/>
  <c r="S938" i="8"/>
  <c r="K938" i="8" s="1"/>
  <c r="S954" i="8"/>
  <c r="K954" i="8" s="1"/>
  <c r="S964" i="8"/>
  <c r="K964" i="8" s="1"/>
  <c r="S972" i="8"/>
  <c r="K972" i="8" s="1"/>
  <c r="S980" i="8"/>
  <c r="K980" i="8" s="1"/>
  <c r="S988" i="8"/>
  <c r="K988" i="8" s="1"/>
  <c r="S996" i="8"/>
  <c r="K996" i="8" s="1"/>
  <c r="S1004" i="8"/>
  <c r="K1004" i="8" s="1"/>
  <c r="S1012" i="8"/>
  <c r="K1012" i="8" s="1"/>
  <c r="S1020" i="8"/>
  <c r="K1020" i="8" s="1"/>
  <c r="S1028" i="8"/>
  <c r="K1028" i="8" s="1"/>
  <c r="S1036" i="8"/>
  <c r="K1036" i="8" s="1"/>
  <c r="S1044" i="8"/>
  <c r="K1044" i="8" s="1"/>
  <c r="S1052" i="8"/>
  <c r="K1052" i="8" s="1"/>
  <c r="S1060" i="8"/>
  <c r="K1060" i="8" s="1"/>
  <c r="S1068" i="8"/>
  <c r="K1068" i="8" s="1"/>
  <c r="S1076" i="8"/>
  <c r="K1076" i="8" s="1"/>
  <c r="S67" i="8"/>
  <c r="S104" i="8"/>
  <c r="K104" i="8" s="1"/>
  <c r="S200" i="8"/>
  <c r="K200" i="8" s="1"/>
  <c r="S295" i="8"/>
  <c r="K295" i="8" s="1"/>
  <c r="S383" i="8"/>
  <c r="K383" i="8" s="1"/>
  <c r="S443" i="8"/>
  <c r="K443" i="8" s="1"/>
  <c r="S473" i="8"/>
  <c r="K473" i="8" s="1"/>
  <c r="S495" i="8"/>
  <c r="K495" i="8" s="1"/>
  <c r="S514" i="8"/>
  <c r="K514" i="8" s="1"/>
  <c r="S537" i="8"/>
  <c r="K537" i="8" s="1"/>
  <c r="S559" i="8"/>
  <c r="K559" i="8" s="1"/>
  <c r="S578" i="8"/>
  <c r="K578" i="8" s="1"/>
  <c r="S601" i="8"/>
  <c r="K601" i="8" s="1"/>
  <c r="S623" i="8"/>
  <c r="K623" i="8" s="1"/>
  <c r="S642" i="8"/>
  <c r="K642" i="8" s="1"/>
  <c r="S665" i="8"/>
  <c r="K665" i="8" s="1"/>
  <c r="S687" i="8"/>
  <c r="K687" i="8" s="1"/>
  <c r="S706" i="8"/>
  <c r="K706" i="8" s="1"/>
  <c r="S729" i="8"/>
  <c r="K729" i="8" s="1"/>
  <c r="S751" i="8"/>
  <c r="K751" i="8" s="1"/>
  <c r="S770" i="8"/>
  <c r="K770" i="8" s="1"/>
  <c r="S793" i="8"/>
  <c r="K793" i="8" s="1"/>
  <c r="S815" i="8"/>
  <c r="K815" i="8" s="1"/>
  <c r="S834" i="8"/>
  <c r="K834" i="8" s="1"/>
  <c r="S857" i="8"/>
  <c r="K857" i="8" s="1"/>
  <c r="S879" i="8"/>
  <c r="K879" i="8" s="1"/>
  <c r="S898" i="8"/>
  <c r="K898" i="8" s="1"/>
  <c r="S921" i="8"/>
  <c r="K921" i="8" s="1"/>
  <c r="S941" i="8"/>
  <c r="K941" i="8" s="1"/>
  <c r="S957" i="8"/>
  <c r="K957" i="8" s="1"/>
  <c r="S965" i="8"/>
  <c r="K965" i="8" s="1"/>
  <c r="S973" i="8"/>
  <c r="K973" i="8" s="1"/>
  <c r="S981" i="8"/>
  <c r="K981" i="8" s="1"/>
  <c r="S989" i="8"/>
  <c r="K989" i="8" s="1"/>
  <c r="S997" i="8"/>
  <c r="K997" i="8" s="1"/>
  <c r="S1005" i="8"/>
  <c r="K1005" i="8" s="1"/>
  <c r="S1013" i="8"/>
  <c r="K1013" i="8" s="1"/>
  <c r="S1021" i="8"/>
  <c r="K1021" i="8" s="1"/>
  <c r="S1029" i="8"/>
  <c r="K1029" i="8" s="1"/>
  <c r="S1037" i="8"/>
  <c r="K1037" i="8" s="1"/>
  <c r="S1045" i="8"/>
  <c r="K1045" i="8" s="1"/>
  <c r="S1053" i="8"/>
  <c r="K1053" i="8" s="1"/>
  <c r="S1061" i="8"/>
  <c r="K1061" i="8" s="1"/>
  <c r="S1069" i="8"/>
  <c r="K1069" i="8" s="1"/>
  <c r="S1077" i="8"/>
  <c r="K1077" i="8" s="1"/>
  <c r="N9" i="8"/>
  <c r="N13" i="8"/>
  <c r="S135" i="8"/>
  <c r="K135" i="8" s="1"/>
  <c r="S223" i="8"/>
  <c r="K223" i="8" s="1"/>
  <c r="S296" i="8"/>
  <c r="K296" i="8" s="1"/>
  <c r="S391" i="8"/>
  <c r="K391" i="8" s="1"/>
  <c r="S453" i="8"/>
  <c r="K453" i="8" s="1"/>
  <c r="S474" i="8"/>
  <c r="K474" i="8" s="1"/>
  <c r="S497" i="8"/>
  <c r="K497" i="8" s="1"/>
  <c r="S519" i="8"/>
  <c r="K519" i="8" s="1"/>
  <c r="S538" i="8"/>
  <c r="K538" i="8" s="1"/>
  <c r="S561" i="8"/>
  <c r="K561" i="8" s="1"/>
  <c r="S583" i="8"/>
  <c r="K583" i="8" s="1"/>
  <c r="S602" i="8"/>
  <c r="K602" i="8" s="1"/>
  <c r="S625" i="8"/>
  <c r="K625" i="8" s="1"/>
  <c r="S647" i="8"/>
  <c r="K647" i="8" s="1"/>
  <c r="S666" i="8"/>
  <c r="K666" i="8" s="1"/>
  <c r="S689" i="8"/>
  <c r="K689" i="8" s="1"/>
  <c r="S711" i="8"/>
  <c r="K711" i="8" s="1"/>
  <c r="S730" i="8"/>
  <c r="K730" i="8" s="1"/>
  <c r="S753" i="8"/>
  <c r="K753" i="8" s="1"/>
  <c r="S775" i="8"/>
  <c r="K775" i="8" s="1"/>
  <c r="S794" i="8"/>
  <c r="K794" i="8" s="1"/>
  <c r="S817" i="8"/>
  <c r="K817" i="8" s="1"/>
  <c r="S839" i="8"/>
  <c r="K839" i="8" s="1"/>
  <c r="S858" i="8"/>
  <c r="K858" i="8" s="1"/>
  <c r="S881" i="8"/>
  <c r="K881" i="8" s="1"/>
  <c r="S903" i="8"/>
  <c r="K903" i="8" s="1"/>
  <c r="S922" i="8"/>
  <c r="K922" i="8" s="1"/>
  <c r="S943" i="8"/>
  <c r="K943" i="8" s="1"/>
  <c r="S958" i="8"/>
  <c r="K958" i="8" s="1"/>
  <c r="S966" i="8"/>
  <c r="K966" i="8" s="1"/>
  <c r="S974" i="8"/>
  <c r="K974" i="8" s="1"/>
  <c r="S982" i="8"/>
  <c r="K982" i="8" s="1"/>
  <c r="S990" i="8"/>
  <c r="K990" i="8" s="1"/>
  <c r="S998" i="8"/>
  <c r="K998" i="8" s="1"/>
  <c r="S1006" i="8"/>
  <c r="K1006" i="8" s="1"/>
  <c r="S1014" i="8"/>
  <c r="K1014" i="8" s="1"/>
  <c r="S1022" i="8"/>
  <c r="K1022" i="8" s="1"/>
  <c r="S1030" i="8"/>
  <c r="K1030" i="8" s="1"/>
  <c r="S1038" i="8"/>
  <c r="K1038" i="8" s="1"/>
  <c r="S1046" i="8"/>
  <c r="K1046" i="8" s="1"/>
  <c r="S1054" i="8"/>
  <c r="K1054" i="8" s="1"/>
  <c r="S1062" i="8"/>
  <c r="K1062" i="8" s="1"/>
  <c r="S1070" i="8"/>
  <c r="K1070" i="8" s="1"/>
  <c r="S1078" i="8"/>
  <c r="K1078" i="8" s="1"/>
  <c r="N14" i="8"/>
  <c r="S136" i="8"/>
  <c r="K136" i="8" s="1"/>
  <c r="S231" i="8"/>
  <c r="K231" i="8" s="1"/>
  <c r="S319" i="8"/>
  <c r="K319" i="8" s="1"/>
  <c r="S392" i="8"/>
  <c r="K392" i="8" s="1"/>
  <c r="S456" i="8"/>
  <c r="K456" i="8" s="1"/>
  <c r="S479" i="8"/>
  <c r="K479" i="8" s="1"/>
  <c r="S498" i="8"/>
  <c r="K498" i="8" s="1"/>
  <c r="S521" i="8"/>
  <c r="K521" i="8" s="1"/>
  <c r="S543" i="8"/>
  <c r="K543" i="8" s="1"/>
  <c r="S562" i="8"/>
  <c r="K562" i="8" s="1"/>
  <c r="S585" i="8"/>
  <c r="K585" i="8" s="1"/>
  <c r="S607" i="8"/>
  <c r="K607" i="8" s="1"/>
  <c r="S626" i="8"/>
  <c r="K626" i="8" s="1"/>
  <c r="S649" i="8"/>
  <c r="K649" i="8" s="1"/>
  <c r="S671" i="8"/>
  <c r="K671" i="8" s="1"/>
  <c r="S690" i="8"/>
  <c r="K690" i="8" s="1"/>
  <c r="S713" i="8"/>
  <c r="K713" i="8" s="1"/>
  <c r="S735" i="8"/>
  <c r="K735" i="8" s="1"/>
  <c r="S754" i="8"/>
  <c r="K754" i="8" s="1"/>
  <c r="S777" i="8"/>
  <c r="K777" i="8" s="1"/>
  <c r="S799" i="8"/>
  <c r="K799" i="8" s="1"/>
  <c r="S818" i="8"/>
  <c r="K818" i="8" s="1"/>
  <c r="S841" i="8"/>
  <c r="K841" i="8" s="1"/>
  <c r="S863" i="8"/>
  <c r="K863" i="8" s="1"/>
  <c r="S882" i="8"/>
  <c r="K882" i="8" s="1"/>
  <c r="S905" i="8"/>
  <c r="K905" i="8" s="1"/>
  <c r="S927" i="8"/>
  <c r="K927" i="8" s="1"/>
  <c r="S945" i="8"/>
  <c r="K945" i="8" s="1"/>
  <c r="S959" i="8"/>
  <c r="K959" i="8" s="1"/>
  <c r="S967" i="8"/>
  <c r="K967" i="8" s="1"/>
  <c r="S975" i="8"/>
  <c r="K975" i="8" s="1"/>
  <c r="S983" i="8"/>
  <c r="K983" i="8" s="1"/>
  <c r="S991" i="8"/>
  <c r="K991" i="8" s="1"/>
  <c r="S999" i="8"/>
  <c r="K999" i="8" s="1"/>
  <c r="S1007" i="8"/>
  <c r="K1007" i="8" s="1"/>
  <c r="S1015" i="8"/>
  <c r="K1015" i="8" s="1"/>
  <c r="S1023" i="8"/>
  <c r="K1023" i="8" s="1"/>
  <c r="S1031" i="8"/>
  <c r="K1031" i="8" s="1"/>
  <c r="S1039" i="8"/>
  <c r="K1039" i="8" s="1"/>
  <c r="S1047" i="8"/>
  <c r="K1047" i="8" s="1"/>
  <c r="S1055" i="8"/>
  <c r="K1055" i="8" s="1"/>
  <c r="S1063" i="8"/>
  <c r="K1063" i="8" s="1"/>
  <c r="S1071" i="8"/>
  <c r="K1071" i="8" s="1"/>
  <c r="S1079" i="8"/>
  <c r="K1079" i="8" s="1"/>
  <c r="S3" i="8"/>
  <c r="N21" i="8"/>
  <c r="S327" i="8"/>
  <c r="K327" i="8" s="1"/>
  <c r="S503" i="8"/>
  <c r="K503" i="8" s="1"/>
  <c r="S586" i="8"/>
  <c r="K586" i="8" s="1"/>
  <c r="S673" i="8"/>
  <c r="K673" i="8" s="1"/>
  <c r="S759" i="8"/>
  <c r="K759" i="8" s="1"/>
  <c r="S842" i="8"/>
  <c r="K842" i="8" s="1"/>
  <c r="S929" i="8"/>
  <c r="K929" i="8" s="1"/>
  <c r="S976" i="8"/>
  <c r="K976" i="8" s="1"/>
  <c r="S1008" i="8"/>
  <c r="K1008" i="8" s="1"/>
  <c r="S1040" i="8"/>
  <c r="K1040" i="8" s="1"/>
  <c r="S1072" i="8"/>
  <c r="K1072" i="8" s="1"/>
  <c r="N4" i="8"/>
  <c r="N31" i="8"/>
  <c r="N46" i="8"/>
  <c r="N55" i="8"/>
  <c r="N61" i="8"/>
  <c r="N71" i="8"/>
  <c r="N80" i="8"/>
  <c r="N86" i="8"/>
  <c r="N96" i="8"/>
  <c r="N105" i="8"/>
  <c r="N113" i="8"/>
  <c r="N121" i="8"/>
  <c r="N129" i="8"/>
  <c r="N137" i="8"/>
  <c r="N145" i="8"/>
  <c r="N153" i="8"/>
  <c r="N161" i="8"/>
  <c r="N169" i="8"/>
  <c r="N177" i="8"/>
  <c r="N185" i="8"/>
  <c r="N193" i="8"/>
  <c r="N201" i="8"/>
  <c r="N209" i="8"/>
  <c r="N217" i="8"/>
  <c r="N225" i="8"/>
  <c r="N233" i="8"/>
  <c r="N241" i="8"/>
  <c r="N249" i="8"/>
  <c r="N257" i="8"/>
  <c r="N265" i="8"/>
  <c r="S328" i="8"/>
  <c r="K328" i="8" s="1"/>
  <c r="S505" i="8"/>
  <c r="K505" i="8" s="1"/>
  <c r="S591" i="8"/>
  <c r="K591" i="8" s="1"/>
  <c r="S674" i="8"/>
  <c r="K674" i="8" s="1"/>
  <c r="S761" i="8"/>
  <c r="K761" i="8" s="1"/>
  <c r="S847" i="8"/>
  <c r="K847" i="8" s="1"/>
  <c r="S930" i="8"/>
  <c r="K930" i="8" s="1"/>
  <c r="S977" i="8"/>
  <c r="K977" i="8" s="1"/>
  <c r="S1009" i="8"/>
  <c r="K1009" i="8" s="1"/>
  <c r="S1041" i="8"/>
  <c r="K1041" i="8" s="1"/>
  <c r="S1073" i="8"/>
  <c r="K1073" i="8" s="1"/>
  <c r="N5" i="8"/>
  <c r="N17" i="8"/>
  <c r="N32" i="8"/>
  <c r="N47" i="8"/>
  <c r="N52" i="8"/>
  <c r="N56" i="8"/>
  <c r="N72" i="8"/>
  <c r="N77" i="8"/>
  <c r="N81" i="8"/>
  <c r="N97" i="8"/>
  <c r="N102" i="8"/>
  <c r="N106" i="8"/>
  <c r="N114" i="8"/>
  <c r="N122" i="8"/>
  <c r="N130" i="8"/>
  <c r="N138" i="8"/>
  <c r="N146" i="8"/>
  <c r="N154" i="8"/>
  <c r="N162" i="8"/>
  <c r="N170" i="8"/>
  <c r="N178" i="8"/>
  <c r="N186" i="8"/>
  <c r="N194" i="8"/>
  <c r="N202" i="8"/>
  <c r="N210" i="8"/>
  <c r="N218" i="8"/>
  <c r="N226" i="8"/>
  <c r="N234" i="8"/>
  <c r="N242" i="8"/>
  <c r="N250" i="8"/>
  <c r="N258" i="8"/>
  <c r="N266" i="8"/>
  <c r="N274" i="8"/>
  <c r="N282" i="8"/>
  <c r="N290" i="8"/>
  <c r="N298" i="8"/>
  <c r="N306" i="8"/>
  <c r="N314" i="8"/>
  <c r="N322" i="8"/>
  <c r="N330" i="8"/>
  <c r="N338" i="8"/>
  <c r="N346" i="8"/>
  <c r="N354" i="8"/>
  <c r="N362" i="8"/>
  <c r="N370" i="8"/>
  <c r="N378" i="8"/>
  <c r="N386" i="8"/>
  <c r="N394" i="8"/>
  <c r="N402" i="8"/>
  <c r="N410" i="8"/>
  <c r="N418" i="8"/>
  <c r="N426" i="8"/>
  <c r="N434" i="8"/>
  <c r="N442" i="8"/>
  <c r="N450" i="8"/>
  <c r="N458" i="8"/>
  <c r="N466" i="8"/>
  <c r="N474" i="8"/>
  <c r="N482" i="8"/>
  <c r="N490" i="8"/>
  <c r="N498" i="8"/>
  <c r="N506" i="8"/>
  <c r="N514" i="8"/>
  <c r="N522" i="8"/>
  <c r="N530" i="8"/>
  <c r="N538" i="8"/>
  <c r="N546" i="8"/>
  <c r="N554" i="8"/>
  <c r="N562" i="8"/>
  <c r="N570" i="8"/>
  <c r="N578" i="8"/>
  <c r="N586" i="8"/>
  <c r="N594" i="8"/>
  <c r="N602" i="8"/>
  <c r="N610" i="8"/>
  <c r="N618" i="8"/>
  <c r="N626" i="8"/>
  <c r="N634" i="8"/>
  <c r="N642" i="8"/>
  <c r="N650" i="8"/>
  <c r="N658" i="8"/>
  <c r="N666" i="8"/>
  <c r="N674" i="8"/>
  <c r="N682" i="8"/>
  <c r="N690" i="8"/>
  <c r="S415" i="8"/>
  <c r="K415" i="8" s="1"/>
  <c r="S522" i="8"/>
  <c r="K522" i="8" s="1"/>
  <c r="S609" i="8"/>
  <c r="K609" i="8" s="1"/>
  <c r="S695" i="8"/>
  <c r="K695" i="8" s="1"/>
  <c r="S778" i="8"/>
  <c r="K778" i="8" s="1"/>
  <c r="S865" i="8"/>
  <c r="K865" i="8" s="1"/>
  <c r="S946" i="8"/>
  <c r="K946" i="8" s="1"/>
  <c r="S984" i="8"/>
  <c r="K984" i="8" s="1"/>
  <c r="S1016" i="8"/>
  <c r="K1016" i="8" s="1"/>
  <c r="S1048" i="8"/>
  <c r="K1048" i="8" s="1"/>
  <c r="S1080" i="8"/>
  <c r="K1080" i="8" s="1"/>
  <c r="N6" i="8"/>
  <c r="N27" i="8"/>
  <c r="N33" i="8"/>
  <c r="N37" i="8"/>
  <c r="N48" i="8"/>
  <c r="N57" i="8"/>
  <c r="N62" i="8"/>
  <c r="N73" i="8"/>
  <c r="N82" i="8"/>
  <c r="N87" i="8"/>
  <c r="N98" i="8"/>
  <c r="N107" i="8"/>
  <c r="N115" i="8"/>
  <c r="N123" i="8"/>
  <c r="N131" i="8"/>
  <c r="N139" i="8"/>
  <c r="N147" i="8"/>
  <c r="N155" i="8"/>
  <c r="N163" i="8"/>
  <c r="N171" i="8"/>
  <c r="N179" i="8"/>
  <c r="N187" i="8"/>
  <c r="N195" i="8"/>
  <c r="N203" i="8"/>
  <c r="N211" i="8"/>
  <c r="N219" i="8"/>
  <c r="N227" i="8"/>
  <c r="N235" i="8"/>
  <c r="N243" i="8"/>
  <c r="N251" i="8"/>
  <c r="S423" i="8"/>
  <c r="K423" i="8" s="1"/>
  <c r="S527" i="8"/>
  <c r="K527" i="8" s="1"/>
  <c r="S610" i="8"/>
  <c r="K610" i="8" s="1"/>
  <c r="S697" i="8"/>
  <c r="K697" i="8" s="1"/>
  <c r="S783" i="8"/>
  <c r="K783" i="8" s="1"/>
  <c r="S866" i="8"/>
  <c r="K866" i="8" s="1"/>
  <c r="S949" i="8"/>
  <c r="K949" i="8" s="1"/>
  <c r="S985" i="8"/>
  <c r="K985" i="8" s="1"/>
  <c r="S1017" i="8"/>
  <c r="K1017" i="8" s="1"/>
  <c r="S1049" i="8"/>
  <c r="K1049" i="8" s="1"/>
  <c r="S1081" i="8"/>
  <c r="K1081" i="8" s="1"/>
  <c r="N8" i="8"/>
  <c r="N34" i="8"/>
  <c r="N38" i="8"/>
  <c r="N40" i="8"/>
  <c r="N49" i="8"/>
  <c r="N58" i="8"/>
  <c r="N63" i="8"/>
  <c r="N65" i="8"/>
  <c r="N74" i="8"/>
  <c r="N83" i="8"/>
  <c r="N88" i="8"/>
  <c r="N90" i="8"/>
  <c r="N99" i="8"/>
  <c r="N108" i="8"/>
  <c r="N116" i="8"/>
  <c r="N124" i="8"/>
  <c r="N132" i="8"/>
  <c r="N140" i="8"/>
  <c r="N148" i="8"/>
  <c r="N156" i="8"/>
  <c r="N164" i="8"/>
  <c r="N172" i="8"/>
  <c r="N180" i="8"/>
  <c r="N188" i="8"/>
  <c r="N196" i="8"/>
  <c r="N204" i="8"/>
  <c r="N212" i="8"/>
  <c r="N220" i="8"/>
  <c r="N228" i="8"/>
  <c r="N236" i="8"/>
  <c r="N244" i="8"/>
  <c r="N252" i="8"/>
  <c r="N260" i="8"/>
  <c r="N268" i="8"/>
  <c r="N276" i="8"/>
  <c r="N284" i="8"/>
  <c r="N292" i="8"/>
  <c r="N300" i="8"/>
  <c r="N308" i="8"/>
  <c r="N316" i="8"/>
  <c r="N324" i="8"/>
  <c r="N332" i="8"/>
  <c r="N340" i="8"/>
  <c r="N348" i="8"/>
  <c r="N356" i="8"/>
  <c r="N364" i="8"/>
  <c r="N372" i="8"/>
  <c r="N380" i="8"/>
  <c r="N388" i="8"/>
  <c r="N396" i="8"/>
  <c r="N404" i="8"/>
  <c r="N412" i="8"/>
  <c r="N420" i="8"/>
  <c r="N428" i="8"/>
  <c r="N436" i="8"/>
  <c r="N444" i="8"/>
  <c r="N452" i="8"/>
  <c r="N460" i="8"/>
  <c r="N468" i="8"/>
  <c r="N476" i="8"/>
  <c r="N484" i="8"/>
  <c r="N492" i="8"/>
  <c r="N500" i="8"/>
  <c r="N508" i="8"/>
  <c r="N516" i="8"/>
  <c r="N524" i="8"/>
  <c r="N532" i="8"/>
  <c r="N540" i="8"/>
  <c r="N548" i="8"/>
  <c r="N556" i="8"/>
  <c r="N564" i="8"/>
  <c r="N572" i="8"/>
  <c r="N580" i="8"/>
  <c r="N588" i="8"/>
  <c r="N596" i="8"/>
  <c r="N604" i="8"/>
  <c r="N612" i="8"/>
  <c r="S159" i="8"/>
  <c r="K159" i="8" s="1"/>
  <c r="S457" i="8"/>
  <c r="K457" i="8" s="1"/>
  <c r="S545" i="8"/>
  <c r="K545" i="8" s="1"/>
  <c r="S631" i="8"/>
  <c r="K631" i="8" s="1"/>
  <c r="S714" i="8"/>
  <c r="K714" i="8" s="1"/>
  <c r="S801" i="8"/>
  <c r="K801" i="8" s="1"/>
  <c r="S887" i="8"/>
  <c r="K887" i="8" s="1"/>
  <c r="S960" i="8"/>
  <c r="K960" i="8" s="1"/>
  <c r="S992" i="8"/>
  <c r="K992" i="8" s="1"/>
  <c r="S1024" i="8"/>
  <c r="K1024" i="8" s="1"/>
  <c r="S1056" i="8"/>
  <c r="K1056" i="8" s="1"/>
  <c r="N10" i="8"/>
  <c r="N39" i="8"/>
  <c r="N41" i="8"/>
  <c r="N43" i="8"/>
  <c r="N50" i="8"/>
  <c r="N59" i="8"/>
  <c r="N64" i="8"/>
  <c r="N66" i="8"/>
  <c r="N68" i="8"/>
  <c r="N75" i="8"/>
  <c r="N84" i="8"/>
  <c r="N89" i="8"/>
  <c r="N91" i="8"/>
  <c r="N93" i="8"/>
  <c r="N100" i="8"/>
  <c r="N109" i="8"/>
  <c r="N117" i="8"/>
  <c r="N125" i="8"/>
  <c r="N133" i="8"/>
  <c r="N141" i="8"/>
  <c r="N149" i="8"/>
  <c r="N157" i="8"/>
  <c r="N165" i="8"/>
  <c r="N173" i="8"/>
  <c r="N181" i="8"/>
  <c r="N189" i="8"/>
  <c r="N197" i="8"/>
  <c r="N205" i="8"/>
  <c r="N213" i="8"/>
  <c r="N221" i="8"/>
  <c r="N229" i="8"/>
  <c r="N237" i="8"/>
  <c r="N245" i="8"/>
  <c r="N253" i="8"/>
  <c r="N261" i="8"/>
  <c r="N269" i="8"/>
  <c r="N277" i="8"/>
  <c r="N285" i="8"/>
  <c r="N293" i="8"/>
  <c r="N301" i="8"/>
  <c r="N309" i="8"/>
  <c r="N317" i="8"/>
  <c r="N325" i="8"/>
  <c r="N333" i="8"/>
  <c r="N341" i="8"/>
  <c r="N349" i="8"/>
  <c r="N357" i="8"/>
  <c r="N365" i="8"/>
  <c r="N373" i="8"/>
  <c r="N381" i="8"/>
  <c r="N389" i="8"/>
  <c r="N397" i="8"/>
  <c r="N405" i="8"/>
  <c r="N413" i="8"/>
  <c r="N421" i="8"/>
  <c r="N429" i="8"/>
  <c r="N437" i="8"/>
  <c r="N445" i="8"/>
  <c r="N453" i="8"/>
  <c r="N461" i="8"/>
  <c r="N469" i="8"/>
  <c r="N477" i="8"/>
  <c r="N485" i="8"/>
  <c r="N493" i="8"/>
  <c r="N501" i="8"/>
  <c r="N509" i="8"/>
  <c r="N517" i="8"/>
  <c r="N525" i="8"/>
  <c r="N533" i="8"/>
  <c r="N541" i="8"/>
  <c r="N549" i="8"/>
  <c r="N557" i="8"/>
  <c r="N565" i="8"/>
  <c r="N573" i="8"/>
  <c r="N581" i="8"/>
  <c r="N589" i="8"/>
  <c r="N597" i="8"/>
  <c r="S167" i="8"/>
  <c r="K167" i="8" s="1"/>
  <c r="S463" i="8"/>
  <c r="K463" i="8" s="1"/>
  <c r="S546" i="8"/>
  <c r="K546" i="8" s="1"/>
  <c r="S633" i="8"/>
  <c r="K633" i="8" s="1"/>
  <c r="S719" i="8"/>
  <c r="K719" i="8" s="1"/>
  <c r="S802" i="8"/>
  <c r="K802" i="8" s="1"/>
  <c r="S889" i="8"/>
  <c r="K889" i="8" s="1"/>
  <c r="S961" i="8"/>
  <c r="K961" i="8" s="1"/>
  <c r="S993" i="8"/>
  <c r="K993" i="8" s="1"/>
  <c r="S1025" i="8"/>
  <c r="K1025" i="8" s="1"/>
  <c r="S1057" i="8"/>
  <c r="K1057" i="8" s="1"/>
  <c r="N11" i="8"/>
  <c r="N28" i="8"/>
  <c r="N51" i="8"/>
  <c r="N76" i="8"/>
  <c r="N101" i="8"/>
  <c r="N110" i="8"/>
  <c r="N118" i="8"/>
  <c r="N126" i="8"/>
  <c r="N134" i="8"/>
  <c r="N142" i="8"/>
  <c r="N150" i="8"/>
  <c r="N158" i="8"/>
  <c r="N166" i="8"/>
  <c r="N174" i="8"/>
  <c r="N182" i="8"/>
  <c r="N190" i="8"/>
  <c r="N198" i="8"/>
  <c r="N206" i="8"/>
  <c r="N214" i="8"/>
  <c r="N222" i="8"/>
  <c r="N230" i="8"/>
  <c r="N238" i="8"/>
  <c r="N246" i="8"/>
  <c r="N254" i="8"/>
  <c r="N262" i="8"/>
  <c r="N270" i="8"/>
  <c r="N278" i="8"/>
  <c r="N286" i="8"/>
  <c r="N294" i="8"/>
  <c r="N302" i="8"/>
  <c r="N310" i="8"/>
  <c r="N318" i="8"/>
  <c r="N326" i="8"/>
  <c r="N334" i="8"/>
  <c r="N342" i="8"/>
  <c r="N350" i="8"/>
  <c r="N358" i="8"/>
  <c r="N366" i="8"/>
  <c r="N374" i="8"/>
  <c r="N382" i="8"/>
  <c r="N390" i="8"/>
  <c r="N398" i="8"/>
  <c r="N406" i="8"/>
  <c r="N414" i="8"/>
  <c r="N422" i="8"/>
  <c r="N430" i="8"/>
  <c r="N438" i="8"/>
  <c r="N446" i="8"/>
  <c r="N454" i="8"/>
  <c r="N462" i="8"/>
  <c r="N470" i="8"/>
  <c r="N478" i="8"/>
  <c r="N486" i="8"/>
  <c r="N494" i="8"/>
  <c r="N502" i="8"/>
  <c r="N510" i="8"/>
  <c r="N518" i="8"/>
  <c r="N526" i="8"/>
  <c r="N534" i="8"/>
  <c r="N542" i="8"/>
  <c r="N550" i="8"/>
  <c r="N558" i="8"/>
  <c r="N566" i="8"/>
  <c r="N574" i="8"/>
  <c r="N582" i="8"/>
  <c r="N590" i="8"/>
  <c r="N598" i="8"/>
  <c r="N606" i="8"/>
  <c r="N614" i="8"/>
  <c r="N622" i="8"/>
  <c r="N630" i="8"/>
  <c r="N638" i="8"/>
  <c r="N646" i="8"/>
  <c r="N654" i="8"/>
  <c r="N662" i="8"/>
  <c r="N670" i="8"/>
  <c r="N678" i="8"/>
  <c r="S232" i="8"/>
  <c r="K232" i="8" s="1"/>
  <c r="S737" i="8"/>
  <c r="K737" i="8" s="1"/>
  <c r="S1000" i="8"/>
  <c r="K1000" i="8" s="1"/>
  <c r="N22" i="8"/>
  <c r="N35" i="8"/>
  <c r="N44" i="8"/>
  <c r="N94" i="8"/>
  <c r="N127" i="8"/>
  <c r="N159" i="8"/>
  <c r="N191" i="8"/>
  <c r="N223" i="8"/>
  <c r="N255" i="8"/>
  <c r="S255" i="8"/>
  <c r="K255" i="8" s="1"/>
  <c r="S738" i="8"/>
  <c r="K738" i="8" s="1"/>
  <c r="S1001" i="8"/>
  <c r="K1001" i="8" s="1"/>
  <c r="N23" i="8"/>
  <c r="N36" i="8"/>
  <c r="N45" i="8"/>
  <c r="N85" i="8"/>
  <c r="N95" i="8"/>
  <c r="N128" i="8"/>
  <c r="N160" i="8"/>
  <c r="N192" i="8"/>
  <c r="N224" i="8"/>
  <c r="N256" i="8"/>
  <c r="N275" i="8"/>
  <c r="N291" i="8"/>
  <c r="N307" i="8"/>
  <c r="N323" i="8"/>
  <c r="N339" i="8"/>
  <c r="N355" i="8"/>
  <c r="N371" i="8"/>
  <c r="N387" i="8"/>
  <c r="N403" i="8"/>
  <c r="N419" i="8"/>
  <c r="N435" i="8"/>
  <c r="N451" i="8"/>
  <c r="N467" i="8"/>
  <c r="N483" i="8"/>
  <c r="N499" i="8"/>
  <c r="N515" i="8"/>
  <c r="N531" i="8"/>
  <c r="N547" i="8"/>
  <c r="N563" i="8"/>
  <c r="N579" i="8"/>
  <c r="N595" i="8"/>
  <c r="N609" i="8"/>
  <c r="N621" i="8"/>
  <c r="N632" i="8"/>
  <c r="N643" i="8"/>
  <c r="N653" i="8"/>
  <c r="N664" i="8"/>
  <c r="N675" i="8"/>
  <c r="N685" i="8"/>
  <c r="N694" i="8"/>
  <c r="N702" i="8"/>
  <c r="N710" i="8"/>
  <c r="N718" i="8"/>
  <c r="N726" i="8"/>
  <c r="N734" i="8"/>
  <c r="N742" i="8"/>
  <c r="N750" i="8"/>
  <c r="N758" i="8"/>
  <c r="N766" i="8"/>
  <c r="N774" i="8"/>
  <c r="N782" i="8"/>
  <c r="N790" i="8"/>
  <c r="N798" i="8"/>
  <c r="N806" i="8"/>
  <c r="N814" i="8"/>
  <c r="N822" i="8"/>
  <c r="N830" i="8"/>
  <c r="N838" i="8"/>
  <c r="N846" i="8"/>
  <c r="N854" i="8"/>
  <c r="N862" i="8"/>
  <c r="N870" i="8"/>
  <c r="N878" i="8"/>
  <c r="N886" i="8"/>
  <c r="N894" i="8"/>
  <c r="N902" i="8"/>
  <c r="N910" i="8"/>
  <c r="N918" i="8"/>
  <c r="N926" i="8"/>
  <c r="N934" i="8"/>
  <c r="N942" i="8"/>
  <c r="N950" i="8"/>
  <c r="N958" i="8"/>
  <c r="N966" i="8"/>
  <c r="N974" i="8"/>
  <c r="N982" i="8"/>
  <c r="N990" i="8"/>
  <c r="N998" i="8"/>
  <c r="N1006" i="8"/>
  <c r="N1014" i="8"/>
  <c r="N1022" i="8"/>
  <c r="N1030" i="8"/>
  <c r="N1038" i="8"/>
  <c r="N1046" i="8"/>
  <c r="N1054" i="8"/>
  <c r="N1062" i="8"/>
  <c r="N1070" i="8"/>
  <c r="N1078" i="8"/>
  <c r="M14" i="8"/>
  <c r="M17" i="8"/>
  <c r="M20" i="8"/>
  <c r="M29" i="8"/>
  <c r="M35" i="8"/>
  <c r="M44" i="8"/>
  <c r="M53" i="8"/>
  <c r="M69" i="8"/>
  <c r="M78" i="8"/>
  <c r="S481" i="8"/>
  <c r="K481" i="8" s="1"/>
  <c r="S823" i="8"/>
  <c r="K823" i="8" s="1"/>
  <c r="S1032" i="8"/>
  <c r="K1032" i="8" s="1"/>
  <c r="N24" i="8"/>
  <c r="N53" i="8"/>
  <c r="N103" i="8"/>
  <c r="N135" i="8"/>
  <c r="N167" i="8"/>
  <c r="N199" i="8"/>
  <c r="N231" i="8"/>
  <c r="N259" i="8"/>
  <c r="N279" i="8"/>
  <c r="N295" i="8"/>
  <c r="N311" i="8"/>
  <c r="N327" i="8"/>
  <c r="N343" i="8"/>
  <c r="N359" i="8"/>
  <c r="N375" i="8"/>
  <c r="N391" i="8"/>
  <c r="N407" i="8"/>
  <c r="N423" i="8"/>
  <c r="N439" i="8"/>
  <c r="N455" i="8"/>
  <c r="N471" i="8"/>
  <c r="N487" i="8"/>
  <c r="N503" i="8"/>
  <c r="N519" i="8"/>
  <c r="N535" i="8"/>
  <c r="N551" i="8"/>
  <c r="N567" i="8"/>
  <c r="N583" i="8"/>
  <c r="N599" i="8"/>
  <c r="N611" i="8"/>
  <c r="N623" i="8"/>
  <c r="N633" i="8"/>
  <c r="N644" i="8"/>
  <c r="N655" i="8"/>
  <c r="N665" i="8"/>
  <c r="N676" i="8"/>
  <c r="N686" i="8"/>
  <c r="N695" i="8"/>
  <c r="N703" i="8"/>
  <c r="N711" i="8"/>
  <c r="N719" i="8"/>
  <c r="N727" i="8"/>
  <c r="N735" i="8"/>
  <c r="N743" i="8"/>
  <c r="N751" i="8"/>
  <c r="N759" i="8"/>
  <c r="N767" i="8"/>
  <c r="N775" i="8"/>
  <c r="N783" i="8"/>
  <c r="N791" i="8"/>
  <c r="N799" i="8"/>
  <c r="N807" i="8"/>
  <c r="N815" i="8"/>
  <c r="N823" i="8"/>
  <c r="N831" i="8"/>
  <c r="N839" i="8"/>
  <c r="N847" i="8"/>
  <c r="N855" i="8"/>
  <c r="N863" i="8"/>
  <c r="N871" i="8"/>
  <c r="N879" i="8"/>
  <c r="N887" i="8"/>
  <c r="N895" i="8"/>
  <c r="N903" i="8"/>
  <c r="N911" i="8"/>
  <c r="N919" i="8"/>
  <c r="N927" i="8"/>
  <c r="N935" i="8"/>
  <c r="N943" i="8"/>
  <c r="N951" i="8"/>
  <c r="N959" i="8"/>
  <c r="N967" i="8"/>
  <c r="N975" i="8"/>
  <c r="N983" i="8"/>
  <c r="N991" i="8"/>
  <c r="N999" i="8"/>
  <c r="N1007" i="8"/>
  <c r="N1015" i="8"/>
  <c r="N1023" i="8"/>
  <c r="N1031" i="8"/>
  <c r="N1039" i="8"/>
  <c r="N1047" i="8"/>
  <c r="N1055" i="8"/>
  <c r="N1063" i="8"/>
  <c r="N1071" i="8"/>
  <c r="N1079" i="8"/>
  <c r="S482" i="8"/>
  <c r="K482" i="8" s="1"/>
  <c r="S825" i="8"/>
  <c r="K825" i="8" s="1"/>
  <c r="S1033" i="8"/>
  <c r="K1033" i="8" s="1"/>
  <c r="N12" i="8"/>
  <c r="N26" i="8"/>
  <c r="N54" i="8"/>
  <c r="N67" i="8"/>
  <c r="N104" i="8"/>
  <c r="N136" i="8"/>
  <c r="N168" i="8"/>
  <c r="N200" i="8"/>
  <c r="N232" i="8"/>
  <c r="N263" i="8"/>
  <c r="N280" i="8"/>
  <c r="N296" i="8"/>
  <c r="N312" i="8"/>
  <c r="N328" i="8"/>
  <c r="N344" i="8"/>
  <c r="N360" i="8"/>
  <c r="N376" i="8"/>
  <c r="N392" i="8"/>
  <c r="N408" i="8"/>
  <c r="N424" i="8"/>
  <c r="N440" i="8"/>
  <c r="N456" i="8"/>
  <c r="N472" i="8"/>
  <c r="N488" i="8"/>
  <c r="N504" i="8"/>
  <c r="N520" i="8"/>
  <c r="N536" i="8"/>
  <c r="N552" i="8"/>
  <c r="N568" i="8"/>
  <c r="N584" i="8"/>
  <c r="N600" i="8"/>
  <c r="N613" i="8"/>
  <c r="N624" i="8"/>
  <c r="N635" i="8"/>
  <c r="N645" i="8"/>
  <c r="N656" i="8"/>
  <c r="N667" i="8"/>
  <c r="N677" i="8"/>
  <c r="N687" i="8"/>
  <c r="N696" i="8"/>
  <c r="N704" i="8"/>
  <c r="N712" i="8"/>
  <c r="N720" i="8"/>
  <c r="N728" i="8"/>
  <c r="N736" i="8"/>
  <c r="N744" i="8"/>
  <c r="N752" i="8"/>
  <c r="N760" i="8"/>
  <c r="N768" i="8"/>
  <c r="N776" i="8"/>
  <c r="N784" i="8"/>
  <c r="N792" i="8"/>
  <c r="N800" i="8"/>
  <c r="N808" i="8"/>
  <c r="N816" i="8"/>
  <c r="N824" i="8"/>
  <c r="N832" i="8"/>
  <c r="N840" i="8"/>
  <c r="N848" i="8"/>
  <c r="N856" i="8"/>
  <c r="N864" i="8"/>
  <c r="N872" i="8"/>
  <c r="N880" i="8"/>
  <c r="N888" i="8"/>
  <c r="N896" i="8"/>
  <c r="N904" i="8"/>
  <c r="N912" i="8"/>
  <c r="N920" i="8"/>
  <c r="N928" i="8"/>
  <c r="N936" i="8"/>
  <c r="N944" i="8"/>
  <c r="N952" i="8"/>
  <c r="N960" i="8"/>
  <c r="N968" i="8"/>
  <c r="N976" i="8"/>
  <c r="N984" i="8"/>
  <c r="N992" i="8"/>
  <c r="N1000" i="8"/>
  <c r="N1008" i="8"/>
  <c r="N1016" i="8"/>
  <c r="N1024" i="8"/>
  <c r="N1032" i="8"/>
  <c r="N1040" i="8"/>
  <c r="N1048" i="8"/>
  <c r="N1056" i="8"/>
  <c r="N1064" i="8"/>
  <c r="N1072" i="8"/>
  <c r="N1080" i="8"/>
  <c r="M4" i="8"/>
  <c r="M10" i="8"/>
  <c r="M22" i="8"/>
  <c r="M27" i="8"/>
  <c r="M31" i="8"/>
  <c r="M46" i="8"/>
  <c r="S567" i="8"/>
  <c r="K567" i="8" s="1"/>
  <c r="S906" i="8"/>
  <c r="K906" i="8" s="1"/>
  <c r="S1064" i="8"/>
  <c r="K1064" i="8" s="1"/>
  <c r="N15" i="8"/>
  <c r="N69" i="8"/>
  <c r="N111" i="8"/>
  <c r="N143" i="8"/>
  <c r="N175" i="8"/>
  <c r="N207" i="8"/>
  <c r="N239" i="8"/>
  <c r="N264" i="8"/>
  <c r="N281" i="8"/>
  <c r="N297" i="8"/>
  <c r="N313" i="8"/>
  <c r="N329" i="8"/>
  <c r="N345" i="8"/>
  <c r="N361" i="8"/>
  <c r="N377" i="8"/>
  <c r="N393" i="8"/>
  <c r="N409" i="8"/>
  <c r="N425" i="8"/>
  <c r="N441" i="8"/>
  <c r="N457" i="8"/>
  <c r="N473" i="8"/>
  <c r="N489" i="8"/>
  <c r="N505" i="8"/>
  <c r="N521" i="8"/>
  <c r="N537" i="8"/>
  <c r="N553" i="8"/>
  <c r="N569" i="8"/>
  <c r="N585" i="8"/>
  <c r="N601" i="8"/>
  <c r="N615" i="8"/>
  <c r="N625" i="8"/>
  <c r="N636" i="8"/>
  <c r="N647" i="8"/>
  <c r="N657" i="8"/>
  <c r="N668" i="8"/>
  <c r="N679" i="8"/>
  <c r="N688" i="8"/>
  <c r="N697" i="8"/>
  <c r="N705" i="8"/>
  <c r="N713" i="8"/>
  <c r="N721" i="8"/>
  <c r="N729" i="8"/>
  <c r="N737" i="8"/>
  <c r="N745" i="8"/>
  <c r="N753" i="8"/>
  <c r="N761" i="8"/>
  <c r="N769" i="8"/>
  <c r="N777" i="8"/>
  <c r="N785" i="8"/>
  <c r="N793" i="8"/>
  <c r="N801" i="8"/>
  <c r="N809" i="8"/>
  <c r="N817" i="8"/>
  <c r="N825" i="8"/>
  <c r="N833" i="8"/>
  <c r="N841" i="8"/>
  <c r="N849" i="8"/>
  <c r="N857" i="8"/>
  <c r="N865" i="8"/>
  <c r="N873" i="8"/>
  <c r="N881" i="8"/>
  <c r="N889" i="8"/>
  <c r="N897" i="8"/>
  <c r="N905" i="8"/>
  <c r="N913" i="8"/>
  <c r="N921" i="8"/>
  <c r="N929" i="8"/>
  <c r="N937" i="8"/>
  <c r="N945" i="8"/>
  <c r="N953" i="8"/>
  <c r="N961" i="8"/>
  <c r="N969" i="8"/>
  <c r="N977" i="8"/>
  <c r="N985" i="8"/>
  <c r="N993" i="8"/>
  <c r="N1001" i="8"/>
  <c r="N1009" i="8"/>
  <c r="N1017" i="8"/>
  <c r="N1025" i="8"/>
  <c r="N1033" i="8"/>
  <c r="N1041" i="8"/>
  <c r="N1049" i="8"/>
  <c r="N1057" i="8"/>
  <c r="N1065" i="8"/>
  <c r="N1073" i="8"/>
  <c r="N1081" i="8"/>
  <c r="M5" i="8"/>
  <c r="M11" i="8"/>
  <c r="M23" i="8"/>
  <c r="M32" i="8"/>
  <c r="M47" i="8"/>
  <c r="M52" i="8"/>
  <c r="M56" i="8"/>
  <c r="S569" i="8"/>
  <c r="K569" i="8" s="1"/>
  <c r="S911" i="8"/>
  <c r="K911" i="8" s="1"/>
  <c r="S1065" i="8"/>
  <c r="K1065" i="8" s="1"/>
  <c r="N60" i="8"/>
  <c r="N70" i="8"/>
  <c r="N112" i="8"/>
  <c r="N144" i="8"/>
  <c r="N176" i="8"/>
  <c r="N208" i="8"/>
  <c r="N240" i="8"/>
  <c r="N267" i="8"/>
  <c r="N283" i="8"/>
  <c r="N299" i="8"/>
  <c r="N315" i="8"/>
  <c r="N331" i="8"/>
  <c r="N347" i="8"/>
  <c r="N363" i="8"/>
  <c r="N379" i="8"/>
  <c r="N395" i="8"/>
  <c r="N411" i="8"/>
  <c r="N427" i="8"/>
  <c r="N443" i="8"/>
  <c r="N459" i="8"/>
  <c r="N475" i="8"/>
  <c r="N491" i="8"/>
  <c r="N507" i="8"/>
  <c r="N523" i="8"/>
  <c r="N539" i="8"/>
  <c r="N555" i="8"/>
  <c r="N571" i="8"/>
  <c r="N587" i="8"/>
  <c r="N603" i="8"/>
  <c r="N616" i="8"/>
  <c r="N627" i="8"/>
  <c r="N637" i="8"/>
  <c r="N648" i="8"/>
  <c r="N659" i="8"/>
  <c r="N669" i="8"/>
  <c r="N680" i="8"/>
  <c r="N689" i="8"/>
  <c r="N698" i="8"/>
  <c r="N706" i="8"/>
  <c r="N714" i="8"/>
  <c r="N722" i="8"/>
  <c r="N730" i="8"/>
  <c r="N738" i="8"/>
  <c r="N746" i="8"/>
  <c r="N754" i="8"/>
  <c r="N762" i="8"/>
  <c r="N770" i="8"/>
  <c r="N778" i="8"/>
  <c r="N786" i="8"/>
  <c r="N794" i="8"/>
  <c r="N802" i="8"/>
  <c r="N810" i="8"/>
  <c r="N818" i="8"/>
  <c r="N826" i="8"/>
  <c r="N834" i="8"/>
  <c r="N842" i="8"/>
  <c r="N850" i="8"/>
  <c r="N858" i="8"/>
  <c r="N866" i="8"/>
  <c r="N874" i="8"/>
  <c r="N882" i="8"/>
  <c r="N890" i="8"/>
  <c r="N898" i="8"/>
  <c r="N906" i="8"/>
  <c r="N914" i="8"/>
  <c r="N922" i="8"/>
  <c r="N930" i="8"/>
  <c r="N938" i="8"/>
  <c r="N946" i="8"/>
  <c r="N954" i="8"/>
  <c r="N962" i="8"/>
  <c r="N970" i="8"/>
  <c r="N978" i="8"/>
  <c r="N986" i="8"/>
  <c r="N994" i="8"/>
  <c r="N1002" i="8"/>
  <c r="N1010" i="8"/>
  <c r="N1018" i="8"/>
  <c r="N1026" i="8"/>
  <c r="N1034" i="8"/>
  <c r="N1042" i="8"/>
  <c r="N1050" i="8"/>
  <c r="N1058" i="8"/>
  <c r="N1066" i="8"/>
  <c r="N1074" i="8"/>
  <c r="M6" i="8"/>
  <c r="M15" i="8"/>
  <c r="M24" i="8"/>
  <c r="S650" i="8"/>
  <c r="K650" i="8" s="1"/>
  <c r="S968" i="8"/>
  <c r="K968" i="8" s="1"/>
  <c r="N19" i="8"/>
  <c r="N29" i="8"/>
  <c r="N78" i="8"/>
  <c r="N119" i="8"/>
  <c r="N151" i="8"/>
  <c r="N183" i="8"/>
  <c r="N215" i="8"/>
  <c r="N247" i="8"/>
  <c r="N271" i="8"/>
  <c r="N287" i="8"/>
  <c r="N303" i="8"/>
  <c r="N319" i="8"/>
  <c r="N335" i="8"/>
  <c r="N351" i="8"/>
  <c r="N367" i="8"/>
  <c r="N383" i="8"/>
  <c r="N399" i="8"/>
  <c r="N415" i="8"/>
  <c r="N431" i="8"/>
  <c r="N447" i="8"/>
  <c r="N463" i="8"/>
  <c r="N479" i="8"/>
  <c r="N495" i="8"/>
  <c r="N511" i="8"/>
  <c r="N527" i="8"/>
  <c r="N543" i="8"/>
  <c r="N559" i="8"/>
  <c r="N575" i="8"/>
  <c r="N591" i="8"/>
  <c r="N605" i="8"/>
  <c r="N617" i="8"/>
  <c r="N628" i="8"/>
  <c r="N639" i="8"/>
  <c r="N649" i="8"/>
  <c r="N660" i="8"/>
  <c r="N671" i="8"/>
  <c r="N681" i="8"/>
  <c r="N691" i="8"/>
  <c r="N699" i="8"/>
  <c r="N707" i="8"/>
  <c r="N715" i="8"/>
  <c r="N723" i="8"/>
  <c r="N731" i="8"/>
  <c r="N739" i="8"/>
  <c r="N747" i="8"/>
  <c r="N755" i="8"/>
  <c r="N763" i="8"/>
  <c r="N771" i="8"/>
  <c r="N779" i="8"/>
  <c r="N787" i="8"/>
  <c r="S655" i="8"/>
  <c r="K655" i="8" s="1"/>
  <c r="N30" i="8"/>
  <c r="N120" i="8"/>
  <c r="N289" i="8"/>
  <c r="N353" i="8"/>
  <c r="N417" i="8"/>
  <c r="N481" i="8"/>
  <c r="N545" i="8"/>
  <c r="N608" i="8"/>
  <c r="N652" i="8"/>
  <c r="N693" i="8"/>
  <c r="N725" i="8"/>
  <c r="N757" i="8"/>
  <c r="N789" i="8"/>
  <c r="N812" i="8"/>
  <c r="N835" i="8"/>
  <c r="N853" i="8"/>
  <c r="N876" i="8"/>
  <c r="N899" i="8"/>
  <c r="N917" i="8"/>
  <c r="N940" i="8"/>
  <c r="N963" i="8"/>
  <c r="N981" i="8"/>
  <c r="N1004" i="8"/>
  <c r="N1027" i="8"/>
  <c r="N1045" i="8"/>
  <c r="N1068" i="8"/>
  <c r="M9" i="8"/>
  <c r="M19" i="8"/>
  <c r="M33" i="8"/>
  <c r="M40" i="8"/>
  <c r="M45" i="8"/>
  <c r="M60" i="8"/>
  <c r="M66" i="8"/>
  <c r="M70" i="8"/>
  <c r="M72" i="8"/>
  <c r="M97" i="8"/>
  <c r="M102" i="8"/>
  <c r="M106" i="8"/>
  <c r="M114" i="8"/>
  <c r="M122" i="8"/>
  <c r="M130" i="8"/>
  <c r="M138" i="8"/>
  <c r="M146" i="8"/>
  <c r="M154" i="8"/>
  <c r="M162" i="8"/>
  <c r="M170" i="8"/>
  <c r="M178" i="8"/>
  <c r="M186" i="8"/>
  <c r="M194" i="8"/>
  <c r="M202" i="8"/>
  <c r="M210" i="8"/>
  <c r="S969" i="8"/>
  <c r="K969" i="8" s="1"/>
  <c r="N42" i="8"/>
  <c r="N152" i="8"/>
  <c r="N304" i="8"/>
  <c r="N368" i="8"/>
  <c r="N432" i="8"/>
  <c r="N496" i="8"/>
  <c r="N560" i="8"/>
  <c r="N619" i="8"/>
  <c r="N661" i="8"/>
  <c r="N700" i="8"/>
  <c r="N732" i="8"/>
  <c r="N764" i="8"/>
  <c r="N795" i="8"/>
  <c r="N813" i="8"/>
  <c r="N836" i="8"/>
  <c r="N859" i="8"/>
  <c r="N877" i="8"/>
  <c r="N900" i="8"/>
  <c r="N923" i="8"/>
  <c r="N941" i="8"/>
  <c r="N964" i="8"/>
  <c r="N987" i="8"/>
  <c r="N1005" i="8"/>
  <c r="N1028" i="8"/>
  <c r="N1051" i="8"/>
  <c r="N1069" i="8"/>
  <c r="M34" i="8"/>
  <c r="M41" i="8"/>
  <c r="M61" i="8"/>
  <c r="M73" i="8"/>
  <c r="M74" i="8"/>
  <c r="M85" i="8"/>
  <c r="M98" i="8"/>
  <c r="M107" i="8"/>
  <c r="M115" i="8"/>
  <c r="M123" i="8"/>
  <c r="M131" i="8"/>
  <c r="M139" i="8"/>
  <c r="M147" i="8"/>
  <c r="M155" i="8"/>
  <c r="M163" i="8"/>
  <c r="M171" i="8"/>
  <c r="M179" i="8"/>
  <c r="M187" i="8"/>
  <c r="M195" i="8"/>
  <c r="M203" i="8"/>
  <c r="M211" i="8"/>
  <c r="M219" i="8"/>
  <c r="M227" i="8"/>
  <c r="M235" i="8"/>
  <c r="M243" i="8"/>
  <c r="M251" i="8"/>
  <c r="M259" i="8"/>
  <c r="M267" i="8"/>
  <c r="M275" i="8"/>
  <c r="M283" i="8"/>
  <c r="M291" i="8"/>
  <c r="N184" i="8"/>
  <c r="N305" i="8"/>
  <c r="N369" i="8"/>
  <c r="N433" i="8"/>
  <c r="N497" i="8"/>
  <c r="N561" i="8"/>
  <c r="N620" i="8"/>
  <c r="N663" i="8"/>
  <c r="N701" i="8"/>
  <c r="N733" i="8"/>
  <c r="N765" i="8"/>
  <c r="N796" i="8"/>
  <c r="N819" i="8"/>
  <c r="N837" i="8"/>
  <c r="N860" i="8"/>
  <c r="N883" i="8"/>
  <c r="N901" i="8"/>
  <c r="N924" i="8"/>
  <c r="N947" i="8"/>
  <c r="N965" i="8"/>
  <c r="N988" i="8"/>
  <c r="N1011" i="8"/>
  <c r="N1029" i="8"/>
  <c r="N1052" i="8"/>
  <c r="N1075" i="8"/>
  <c r="M16" i="8"/>
  <c r="M25" i="8"/>
  <c r="M54" i="8"/>
  <c r="M62" i="8"/>
  <c r="M67" i="8"/>
  <c r="M75" i="8"/>
  <c r="M79" i="8"/>
  <c r="M86" i="8"/>
  <c r="M99" i="8"/>
  <c r="M108" i="8"/>
  <c r="M116" i="8"/>
  <c r="M124" i="8"/>
  <c r="M132" i="8"/>
  <c r="M140" i="8"/>
  <c r="M148" i="8"/>
  <c r="M156" i="8"/>
  <c r="M164" i="8"/>
  <c r="M172" i="8"/>
  <c r="M180" i="8"/>
  <c r="M188" i="8"/>
  <c r="M196" i="8"/>
  <c r="M204" i="8"/>
  <c r="M212" i="8"/>
  <c r="M220" i="8"/>
  <c r="M228" i="8"/>
  <c r="N216" i="8"/>
  <c r="N320" i="8"/>
  <c r="N384" i="8"/>
  <c r="N448" i="8"/>
  <c r="N512" i="8"/>
  <c r="N576" i="8"/>
  <c r="N629" i="8"/>
  <c r="N672" i="8"/>
  <c r="N708" i="8"/>
  <c r="N740" i="8"/>
  <c r="N772" i="8"/>
  <c r="N797" i="8"/>
  <c r="N820" i="8"/>
  <c r="N843" i="8"/>
  <c r="N861" i="8"/>
  <c r="N884" i="8"/>
  <c r="N907" i="8"/>
  <c r="N925" i="8"/>
  <c r="N948" i="8"/>
  <c r="N971" i="8"/>
  <c r="N989" i="8"/>
  <c r="N1012" i="8"/>
  <c r="N1035" i="8"/>
  <c r="N1053" i="8"/>
  <c r="N1076" i="8"/>
  <c r="M12" i="8"/>
  <c r="M26" i="8"/>
  <c r="M42" i="8"/>
  <c r="M55" i="8"/>
  <c r="M63" i="8"/>
  <c r="M76" i="8"/>
  <c r="M80" i="8"/>
  <c r="M90" i="8"/>
  <c r="M93" i="8"/>
  <c r="M100" i="8"/>
  <c r="M109" i="8"/>
  <c r="M117" i="8"/>
  <c r="M125" i="8"/>
  <c r="M133" i="8"/>
  <c r="M141" i="8"/>
  <c r="M149" i="8"/>
  <c r="M157" i="8"/>
  <c r="M165" i="8"/>
  <c r="M173" i="8"/>
  <c r="M181" i="8"/>
  <c r="M189" i="8"/>
  <c r="M197" i="8"/>
  <c r="M205" i="8"/>
  <c r="M213" i="8"/>
  <c r="N248" i="8"/>
  <c r="N321" i="8"/>
  <c r="N385" i="8"/>
  <c r="N449" i="8"/>
  <c r="N513" i="8"/>
  <c r="N577" i="8"/>
  <c r="N631" i="8"/>
  <c r="N673" i="8"/>
  <c r="N709" i="8"/>
  <c r="N741" i="8"/>
  <c r="N773" i="8"/>
  <c r="N803" i="8"/>
  <c r="N821" i="8"/>
  <c r="N844" i="8"/>
  <c r="N867" i="8"/>
  <c r="N885" i="8"/>
  <c r="N908" i="8"/>
  <c r="N931" i="8"/>
  <c r="N949" i="8"/>
  <c r="N972" i="8"/>
  <c r="N995" i="8"/>
  <c r="N1013" i="8"/>
  <c r="N1036" i="8"/>
  <c r="N1059" i="8"/>
  <c r="N1077" i="8"/>
  <c r="M13" i="8"/>
  <c r="M36" i="8"/>
  <c r="M49" i="8"/>
  <c r="M57" i="8"/>
  <c r="M64" i="8"/>
  <c r="M81" i="8"/>
  <c r="M87" i="8"/>
  <c r="M91" i="8"/>
  <c r="M101" i="8"/>
  <c r="M110" i="8"/>
  <c r="M118" i="8"/>
  <c r="M126" i="8"/>
  <c r="M134" i="8"/>
  <c r="M142" i="8"/>
  <c r="M150" i="8"/>
  <c r="M158" i="8"/>
  <c r="M166" i="8"/>
  <c r="M174" i="8"/>
  <c r="M182" i="8"/>
  <c r="M190" i="8"/>
  <c r="M198" i="8"/>
  <c r="M206" i="8"/>
  <c r="N20" i="8"/>
  <c r="N288" i="8"/>
  <c r="N352" i="8"/>
  <c r="N416" i="8"/>
  <c r="N480" i="8"/>
  <c r="N544" i="8"/>
  <c r="N607" i="8"/>
  <c r="N651" i="8"/>
  <c r="N692" i="8"/>
  <c r="N724" i="8"/>
  <c r="N756" i="8"/>
  <c r="N788" i="8"/>
  <c r="N811" i="8"/>
  <c r="N829" i="8"/>
  <c r="N852" i="8"/>
  <c r="N875" i="8"/>
  <c r="N893" i="8"/>
  <c r="N916" i="8"/>
  <c r="N939" i="8"/>
  <c r="N957" i="8"/>
  <c r="N980" i="8"/>
  <c r="N1003" i="8"/>
  <c r="N1021" i="8"/>
  <c r="N1044" i="8"/>
  <c r="N1067" i="8"/>
  <c r="M8" i="8"/>
  <c r="M30" i="8"/>
  <c r="M39" i="8"/>
  <c r="M65" i="8"/>
  <c r="M71" i="8"/>
  <c r="M84" i="8"/>
  <c r="M96" i="8"/>
  <c r="M105" i="8"/>
  <c r="M113" i="8"/>
  <c r="M121" i="8"/>
  <c r="M129" i="8"/>
  <c r="M137" i="8"/>
  <c r="M145" i="8"/>
  <c r="M153" i="8"/>
  <c r="M161" i="8"/>
  <c r="M169" i="8"/>
  <c r="M177" i="8"/>
  <c r="M185" i="8"/>
  <c r="M193" i="8"/>
  <c r="M201" i="8"/>
  <c r="M209" i="8"/>
  <c r="N400" i="8"/>
  <c r="N640" i="8"/>
  <c r="N780" i="8"/>
  <c r="N868" i="8"/>
  <c r="N955" i="8"/>
  <c r="N1037" i="8"/>
  <c r="M37" i="8"/>
  <c r="M50" i="8"/>
  <c r="M111" i="8"/>
  <c r="M143" i="8"/>
  <c r="M175" i="8"/>
  <c r="M207" i="8"/>
  <c r="M222" i="8"/>
  <c r="M232" i="8"/>
  <c r="M241" i="8"/>
  <c r="M250" i="8"/>
  <c r="M260" i="8"/>
  <c r="M269" i="8"/>
  <c r="M278" i="8"/>
  <c r="M287" i="8"/>
  <c r="M296" i="8"/>
  <c r="M304" i="8"/>
  <c r="M312" i="8"/>
  <c r="M320" i="8"/>
  <c r="M328" i="8"/>
  <c r="M336" i="8"/>
  <c r="M344" i="8"/>
  <c r="M352" i="8"/>
  <c r="M360" i="8"/>
  <c r="M368" i="8"/>
  <c r="M376" i="8"/>
  <c r="M384" i="8"/>
  <c r="M392" i="8"/>
  <c r="M400" i="8"/>
  <c r="M408" i="8"/>
  <c r="N401" i="8"/>
  <c r="N641" i="8"/>
  <c r="N781" i="8"/>
  <c r="N869" i="8"/>
  <c r="N956" i="8"/>
  <c r="N1043" i="8"/>
  <c r="M18" i="8"/>
  <c r="M38" i="8"/>
  <c r="M51" i="8"/>
  <c r="M77" i="8"/>
  <c r="M112" i="8"/>
  <c r="M144" i="8"/>
  <c r="M176" i="8"/>
  <c r="M208" i="8"/>
  <c r="M223" i="8"/>
  <c r="M233" i="8"/>
  <c r="M242" i="8"/>
  <c r="M252" i="8"/>
  <c r="M261" i="8"/>
  <c r="M270" i="8"/>
  <c r="M279" i="8"/>
  <c r="M288" i="8"/>
  <c r="M297" i="8"/>
  <c r="M305" i="8"/>
  <c r="M313" i="8"/>
  <c r="M321" i="8"/>
  <c r="M329" i="8"/>
  <c r="M337" i="8"/>
  <c r="M345" i="8"/>
  <c r="M353" i="8"/>
  <c r="M361" i="8"/>
  <c r="M369" i="8"/>
  <c r="M377" i="8"/>
  <c r="M385" i="8"/>
  <c r="M393" i="8"/>
  <c r="M401" i="8"/>
  <c r="M409" i="8"/>
  <c r="M417" i="8"/>
  <c r="M425" i="8"/>
  <c r="M433" i="8"/>
  <c r="M441" i="8"/>
  <c r="M449" i="8"/>
  <c r="M457" i="8"/>
  <c r="M465" i="8"/>
  <c r="M473" i="8"/>
  <c r="M481" i="8"/>
  <c r="M489" i="8"/>
  <c r="M497" i="8"/>
  <c r="M505" i="8"/>
  <c r="M513" i="8"/>
  <c r="M521" i="8"/>
  <c r="M529" i="8"/>
  <c r="M537" i="8"/>
  <c r="M545" i="8"/>
  <c r="M553" i="8"/>
  <c r="M561" i="8"/>
  <c r="M569" i="8"/>
  <c r="M577" i="8"/>
  <c r="M585" i="8"/>
  <c r="M593" i="8"/>
  <c r="M601" i="8"/>
  <c r="M609" i="8"/>
  <c r="M617" i="8"/>
  <c r="M625" i="8"/>
  <c r="M633" i="8"/>
  <c r="M641" i="8"/>
  <c r="M649" i="8"/>
  <c r="M657" i="8"/>
  <c r="M665" i="8"/>
  <c r="M673" i="8"/>
  <c r="M681" i="8"/>
  <c r="M689" i="8"/>
  <c r="M697" i="8"/>
  <c r="M705" i="8"/>
  <c r="M713" i="8"/>
  <c r="M721" i="8"/>
  <c r="M729" i="8"/>
  <c r="M737" i="8"/>
  <c r="M745" i="8"/>
  <c r="M753" i="8"/>
  <c r="M761" i="8"/>
  <c r="M769" i="8"/>
  <c r="M777" i="8"/>
  <c r="M785" i="8"/>
  <c r="M793" i="8"/>
  <c r="M801" i="8"/>
  <c r="M809" i="8"/>
  <c r="M817" i="8"/>
  <c r="M825" i="8"/>
  <c r="M833" i="8"/>
  <c r="M841" i="8"/>
  <c r="M849" i="8"/>
  <c r="M857" i="8"/>
  <c r="M865" i="8"/>
  <c r="M873" i="8"/>
  <c r="M881" i="8"/>
  <c r="M889" i="8"/>
  <c r="M897" i="8"/>
  <c r="M905" i="8"/>
  <c r="M913" i="8"/>
  <c r="M921" i="8"/>
  <c r="M929" i="8"/>
  <c r="M937" i="8"/>
  <c r="M945" i="8"/>
  <c r="M953" i="8"/>
  <c r="M961" i="8"/>
  <c r="M969" i="8"/>
  <c r="M977" i="8"/>
  <c r="M985" i="8"/>
  <c r="M993" i="8"/>
  <c r="M1001" i="8"/>
  <c r="M1009" i="8"/>
  <c r="M1017" i="8"/>
  <c r="M1025" i="8"/>
  <c r="M1033" i="8"/>
  <c r="M1041" i="8"/>
  <c r="M1049" i="8"/>
  <c r="M1057" i="8"/>
  <c r="M1065" i="8"/>
  <c r="M1073" i="8"/>
  <c r="M1081" i="8"/>
  <c r="L5" i="8"/>
  <c r="L11" i="8"/>
  <c r="N79" i="8"/>
  <c r="N464" i="8"/>
  <c r="N683" i="8"/>
  <c r="N804" i="8"/>
  <c r="N891" i="8"/>
  <c r="N973" i="8"/>
  <c r="N1060" i="8"/>
  <c r="M21" i="8"/>
  <c r="M119" i="8"/>
  <c r="M151" i="8"/>
  <c r="M183" i="8"/>
  <c r="M214" i="8"/>
  <c r="M224" i="8"/>
  <c r="M234" i="8"/>
  <c r="M244" i="8"/>
  <c r="M253" i="8"/>
  <c r="M262" i="8"/>
  <c r="M271" i="8"/>
  <c r="M280" i="8"/>
  <c r="M289" i="8"/>
  <c r="M298" i="8"/>
  <c r="M306" i="8"/>
  <c r="M314" i="8"/>
  <c r="M322" i="8"/>
  <c r="M330" i="8"/>
  <c r="M338" i="8"/>
  <c r="M346" i="8"/>
  <c r="M354" i="8"/>
  <c r="M362" i="8"/>
  <c r="M370" i="8"/>
  <c r="M378" i="8"/>
  <c r="M386" i="8"/>
  <c r="M394" i="8"/>
  <c r="M402" i="8"/>
  <c r="M410" i="8"/>
  <c r="M418" i="8"/>
  <c r="M426" i="8"/>
  <c r="M434" i="8"/>
  <c r="M442" i="8"/>
  <c r="M450" i="8"/>
  <c r="M458" i="8"/>
  <c r="M466" i="8"/>
  <c r="M474" i="8"/>
  <c r="M482" i="8"/>
  <c r="M490" i="8"/>
  <c r="M498" i="8"/>
  <c r="M506" i="8"/>
  <c r="M514" i="8"/>
  <c r="M522" i="8"/>
  <c r="M530" i="8"/>
  <c r="M538" i="8"/>
  <c r="M546" i="8"/>
  <c r="M554" i="8"/>
  <c r="M562" i="8"/>
  <c r="M570" i="8"/>
  <c r="M578" i="8"/>
  <c r="M586" i="8"/>
  <c r="M594" i="8"/>
  <c r="M602" i="8"/>
  <c r="M610" i="8"/>
  <c r="M618" i="8"/>
  <c r="M626" i="8"/>
  <c r="M634" i="8"/>
  <c r="M642" i="8"/>
  <c r="M650" i="8"/>
  <c r="M658" i="8"/>
  <c r="M666" i="8"/>
  <c r="M674" i="8"/>
  <c r="M682" i="8"/>
  <c r="M690" i="8"/>
  <c r="M698" i="8"/>
  <c r="M706" i="8"/>
  <c r="M714" i="8"/>
  <c r="M722" i="8"/>
  <c r="M730" i="8"/>
  <c r="M738" i="8"/>
  <c r="M746" i="8"/>
  <c r="M754" i="8"/>
  <c r="M762" i="8"/>
  <c r="M770" i="8"/>
  <c r="M778" i="8"/>
  <c r="M786" i="8"/>
  <c r="M794" i="8"/>
  <c r="M802" i="8"/>
  <c r="M810" i="8"/>
  <c r="M818" i="8"/>
  <c r="M826" i="8"/>
  <c r="M834" i="8"/>
  <c r="M842" i="8"/>
  <c r="M850" i="8"/>
  <c r="M858" i="8"/>
  <c r="M866" i="8"/>
  <c r="M874" i="8"/>
  <c r="M882" i="8"/>
  <c r="M890" i="8"/>
  <c r="M898" i="8"/>
  <c r="M906" i="8"/>
  <c r="M914" i="8"/>
  <c r="M922" i="8"/>
  <c r="M930" i="8"/>
  <c r="M938" i="8"/>
  <c r="M946" i="8"/>
  <c r="M954" i="8"/>
  <c r="M962" i="8"/>
  <c r="M970" i="8"/>
  <c r="M978" i="8"/>
  <c r="M986" i="8"/>
  <c r="M994" i="8"/>
  <c r="M1002" i="8"/>
  <c r="M1010" i="8"/>
  <c r="M1018" i="8"/>
  <c r="M1026" i="8"/>
  <c r="M1034" i="8"/>
  <c r="M1042" i="8"/>
  <c r="M1050" i="8"/>
  <c r="M1058" i="8"/>
  <c r="M1066" i="8"/>
  <c r="M1074" i="8"/>
  <c r="L6" i="8"/>
  <c r="L15" i="8"/>
  <c r="N92" i="8"/>
  <c r="N465" i="8"/>
  <c r="N684" i="8"/>
  <c r="N805" i="8"/>
  <c r="N892" i="8"/>
  <c r="N979" i="8"/>
  <c r="N1061" i="8"/>
  <c r="M68" i="8"/>
  <c r="M92" i="8"/>
  <c r="M120" i="8"/>
  <c r="M152" i="8"/>
  <c r="M184" i="8"/>
  <c r="M215" i="8"/>
  <c r="M225" i="8"/>
  <c r="M236" i="8"/>
  <c r="M245" i="8"/>
  <c r="M254" i="8"/>
  <c r="M263" i="8"/>
  <c r="M272" i="8"/>
  <c r="M281" i="8"/>
  <c r="M290" i="8"/>
  <c r="M299" i="8"/>
  <c r="M307" i="8"/>
  <c r="M315" i="8"/>
  <c r="M323" i="8"/>
  <c r="M331" i="8"/>
  <c r="M339" i="8"/>
  <c r="M347" i="8"/>
  <c r="M355" i="8"/>
  <c r="M363" i="8"/>
  <c r="M371" i="8"/>
  <c r="M379" i="8"/>
  <c r="M387" i="8"/>
  <c r="M395" i="8"/>
  <c r="M403" i="8"/>
  <c r="M411" i="8"/>
  <c r="M419" i="8"/>
  <c r="M427" i="8"/>
  <c r="M435" i="8"/>
  <c r="M443" i="8"/>
  <c r="M451" i="8"/>
  <c r="M459" i="8"/>
  <c r="M467" i="8"/>
  <c r="M475" i="8"/>
  <c r="M483" i="8"/>
  <c r="M491" i="8"/>
  <c r="M499" i="8"/>
  <c r="M507" i="8"/>
  <c r="M515" i="8"/>
  <c r="M523" i="8"/>
  <c r="M531" i="8"/>
  <c r="M539" i="8"/>
  <c r="M547" i="8"/>
  <c r="M555" i="8"/>
  <c r="M563" i="8"/>
  <c r="M571" i="8"/>
  <c r="M579" i="8"/>
  <c r="M587" i="8"/>
  <c r="M595" i="8"/>
  <c r="M603" i="8"/>
  <c r="M611" i="8"/>
  <c r="M619" i="8"/>
  <c r="M627" i="8"/>
  <c r="M635" i="8"/>
  <c r="M643" i="8"/>
  <c r="M651" i="8"/>
  <c r="M659" i="8"/>
  <c r="M667" i="8"/>
  <c r="M675" i="8"/>
  <c r="M683" i="8"/>
  <c r="M691" i="8"/>
  <c r="M699" i="8"/>
  <c r="M707" i="8"/>
  <c r="M715" i="8"/>
  <c r="M723" i="8"/>
  <c r="M731" i="8"/>
  <c r="M739" i="8"/>
  <c r="M747" i="8"/>
  <c r="M755" i="8"/>
  <c r="M763" i="8"/>
  <c r="M771" i="8"/>
  <c r="M779" i="8"/>
  <c r="M787" i="8"/>
  <c r="M795" i="8"/>
  <c r="M803" i="8"/>
  <c r="M811" i="8"/>
  <c r="M819" i="8"/>
  <c r="M827" i="8"/>
  <c r="M835" i="8"/>
  <c r="M843" i="8"/>
  <c r="M851" i="8"/>
  <c r="M859" i="8"/>
  <c r="M867" i="8"/>
  <c r="M875" i="8"/>
  <c r="M883" i="8"/>
  <c r="M891" i="8"/>
  <c r="M899" i="8"/>
  <c r="M907" i="8"/>
  <c r="M915" i="8"/>
  <c r="M923" i="8"/>
  <c r="M931" i="8"/>
  <c r="M939" i="8"/>
  <c r="M947" i="8"/>
  <c r="M955" i="8"/>
  <c r="M963" i="8"/>
  <c r="M971" i="8"/>
  <c r="M979" i="8"/>
  <c r="M987" i="8"/>
  <c r="M995" i="8"/>
  <c r="M1003" i="8"/>
  <c r="M1011" i="8"/>
  <c r="M1019" i="8"/>
  <c r="M1027" i="8"/>
  <c r="M1035" i="8"/>
  <c r="M1043" i="8"/>
  <c r="M1051" i="8"/>
  <c r="M1059" i="8"/>
  <c r="M1067" i="8"/>
  <c r="M1075" i="8"/>
  <c r="L7" i="8"/>
  <c r="L16" i="8"/>
  <c r="L18" i="8"/>
  <c r="N272" i="8"/>
  <c r="N528" i="8"/>
  <c r="N716" i="8"/>
  <c r="N827" i="8"/>
  <c r="N909" i="8"/>
  <c r="N996" i="8"/>
  <c r="N3" i="8"/>
  <c r="M58" i="8"/>
  <c r="M82" i="8"/>
  <c r="M94" i="8"/>
  <c r="M127" i="8"/>
  <c r="M159" i="8"/>
  <c r="M191" i="8"/>
  <c r="M216" i="8"/>
  <c r="M226" i="8"/>
  <c r="M237" i="8"/>
  <c r="M246" i="8"/>
  <c r="M255" i="8"/>
  <c r="M264" i="8"/>
  <c r="M273" i="8"/>
  <c r="M282" i="8"/>
  <c r="M292" i="8"/>
  <c r="M300" i="8"/>
  <c r="M308" i="8"/>
  <c r="M316" i="8"/>
  <c r="M324" i="8"/>
  <c r="M332" i="8"/>
  <c r="M340" i="8"/>
  <c r="M348" i="8"/>
  <c r="M356" i="8"/>
  <c r="M364" i="8"/>
  <c r="M372" i="8"/>
  <c r="M380" i="8"/>
  <c r="M388" i="8"/>
  <c r="M396" i="8"/>
  <c r="M404" i="8"/>
  <c r="M412" i="8"/>
  <c r="M420" i="8"/>
  <c r="M428" i="8"/>
  <c r="M436" i="8"/>
  <c r="M444" i="8"/>
  <c r="M452" i="8"/>
  <c r="M460" i="8"/>
  <c r="M468" i="8"/>
  <c r="M476" i="8"/>
  <c r="M484" i="8"/>
  <c r="M492" i="8"/>
  <c r="M500" i="8"/>
  <c r="M508" i="8"/>
  <c r="M516" i="8"/>
  <c r="M524" i="8"/>
  <c r="M532" i="8"/>
  <c r="M540" i="8"/>
  <c r="M548" i="8"/>
  <c r="M556" i="8"/>
  <c r="M564" i="8"/>
  <c r="M572" i="8"/>
  <c r="M580" i="8"/>
  <c r="M588" i="8"/>
  <c r="M596" i="8"/>
  <c r="M604" i="8"/>
  <c r="M612" i="8"/>
  <c r="M620" i="8"/>
  <c r="M628" i="8"/>
  <c r="M636" i="8"/>
  <c r="M644" i="8"/>
  <c r="M652" i="8"/>
  <c r="M660" i="8"/>
  <c r="M668" i="8"/>
  <c r="M676" i="8"/>
  <c r="M684" i="8"/>
  <c r="M692" i="8"/>
  <c r="M700" i="8"/>
  <c r="M708" i="8"/>
  <c r="M716" i="8"/>
  <c r="M724" i="8"/>
  <c r="M732" i="8"/>
  <c r="M740" i="8"/>
  <c r="M748" i="8"/>
  <c r="M756" i="8"/>
  <c r="M764" i="8"/>
  <c r="M772" i="8"/>
  <c r="M780" i="8"/>
  <c r="M788" i="8"/>
  <c r="M796" i="8"/>
  <c r="M804" i="8"/>
  <c r="M812" i="8"/>
  <c r="M820" i="8"/>
  <c r="M828" i="8"/>
  <c r="M836" i="8"/>
  <c r="M844" i="8"/>
  <c r="M852" i="8"/>
  <c r="M860" i="8"/>
  <c r="M868" i="8"/>
  <c r="M876" i="8"/>
  <c r="M884" i="8"/>
  <c r="M892" i="8"/>
  <c r="M900" i="8"/>
  <c r="M908" i="8"/>
  <c r="M916" i="8"/>
  <c r="M924" i="8"/>
  <c r="M932" i="8"/>
  <c r="M940" i="8"/>
  <c r="M948" i="8"/>
  <c r="M956" i="8"/>
  <c r="M964" i="8"/>
  <c r="M972" i="8"/>
  <c r="M980" i="8"/>
  <c r="M988" i="8"/>
  <c r="M996" i="8"/>
  <c r="M1004" i="8"/>
  <c r="M1012" i="8"/>
  <c r="M1020" i="8"/>
  <c r="M1028" i="8"/>
  <c r="M1036" i="8"/>
  <c r="M1044" i="8"/>
  <c r="M1052" i="8"/>
  <c r="M1060" i="8"/>
  <c r="M1068" i="8"/>
  <c r="M1076" i="8"/>
  <c r="N273" i="8"/>
  <c r="N529" i="8"/>
  <c r="N717" i="8"/>
  <c r="N828" i="8"/>
  <c r="N915" i="8"/>
  <c r="N997" i="8"/>
  <c r="M7" i="8"/>
  <c r="M43" i="8"/>
  <c r="M59" i="8"/>
  <c r="M83" i="8"/>
  <c r="M95" i="8"/>
  <c r="M128" i="8"/>
  <c r="M160" i="8"/>
  <c r="M192" i="8"/>
  <c r="M217" i="8"/>
  <c r="M229" i="8"/>
  <c r="M238" i="8"/>
  <c r="M247" i="8"/>
  <c r="M256" i="8"/>
  <c r="M265" i="8"/>
  <c r="M274" i="8"/>
  <c r="N337" i="8"/>
  <c r="N593" i="8"/>
  <c r="N749" i="8"/>
  <c r="N851" i="8"/>
  <c r="N933" i="8"/>
  <c r="N1020" i="8"/>
  <c r="M28" i="8"/>
  <c r="M48" i="8"/>
  <c r="M89" i="8"/>
  <c r="M104" i="8"/>
  <c r="M136" i="8"/>
  <c r="M168" i="8"/>
  <c r="M200" i="8"/>
  <c r="M221" i="8"/>
  <c r="M231" i="8"/>
  <c r="M240" i="8"/>
  <c r="M249" i="8"/>
  <c r="M258" i="8"/>
  <c r="M268" i="8"/>
  <c r="M277" i="8"/>
  <c r="M286" i="8"/>
  <c r="M295" i="8"/>
  <c r="M303" i="8"/>
  <c r="M311" i="8"/>
  <c r="M319" i="8"/>
  <c r="M327" i="8"/>
  <c r="M335" i="8"/>
  <c r="M343" i="8"/>
  <c r="M351" i="8"/>
  <c r="M359" i="8"/>
  <c r="M367" i="8"/>
  <c r="M375" i="8"/>
  <c r="M383" i="8"/>
  <c r="M391" i="8"/>
  <c r="M399" i="8"/>
  <c r="M407" i="8"/>
  <c r="M415" i="8"/>
  <c r="M423" i="8"/>
  <c r="M431" i="8"/>
  <c r="M439" i="8"/>
  <c r="M447" i="8"/>
  <c r="M455" i="8"/>
  <c r="M463" i="8"/>
  <c r="M471" i="8"/>
  <c r="M479" i="8"/>
  <c r="M487" i="8"/>
  <c r="M495" i="8"/>
  <c r="M503" i="8"/>
  <c r="M511" i="8"/>
  <c r="M519" i="8"/>
  <c r="M527" i="8"/>
  <c r="M535" i="8"/>
  <c r="M543" i="8"/>
  <c r="M551" i="8"/>
  <c r="M559" i="8"/>
  <c r="M567" i="8"/>
  <c r="M575" i="8"/>
  <c r="M583" i="8"/>
  <c r="M591" i="8"/>
  <c r="M599" i="8"/>
  <c r="M607" i="8"/>
  <c r="M615" i="8"/>
  <c r="M623" i="8"/>
  <c r="M631" i="8"/>
  <c r="M639" i="8"/>
  <c r="M647" i="8"/>
  <c r="M655" i="8"/>
  <c r="M663" i="8"/>
  <c r="M671" i="8"/>
  <c r="M679" i="8"/>
  <c r="M687" i="8"/>
  <c r="M695" i="8"/>
  <c r="M703" i="8"/>
  <c r="M711" i="8"/>
  <c r="M719" i="8"/>
  <c r="M727" i="8"/>
  <c r="M735" i="8"/>
  <c r="M743" i="8"/>
  <c r="M751" i="8"/>
  <c r="M759" i="8"/>
  <c r="M767" i="8"/>
  <c r="M775" i="8"/>
  <c r="M783" i="8"/>
  <c r="M791" i="8"/>
  <c r="M799" i="8"/>
  <c r="M807" i="8"/>
  <c r="M815" i="8"/>
  <c r="M823" i="8"/>
  <c r="M831" i="8"/>
  <c r="M839" i="8"/>
  <c r="M847" i="8"/>
  <c r="M855" i="8"/>
  <c r="M863" i="8"/>
  <c r="M871" i="8"/>
  <c r="M879" i="8"/>
  <c r="M887" i="8"/>
  <c r="M895" i="8"/>
  <c r="M903" i="8"/>
  <c r="M911" i="8"/>
  <c r="M919" i="8"/>
  <c r="M927" i="8"/>
  <c r="M935" i="8"/>
  <c r="M943" i="8"/>
  <c r="M951" i="8"/>
  <c r="M959" i="8"/>
  <c r="M967" i="8"/>
  <c r="M975" i="8"/>
  <c r="M983" i="8"/>
  <c r="M991" i="8"/>
  <c r="M999" i="8"/>
  <c r="M1007" i="8"/>
  <c r="M1015" i="8"/>
  <c r="M1023" i="8"/>
  <c r="M1031" i="8"/>
  <c r="M1039" i="8"/>
  <c r="M1047" i="8"/>
  <c r="M1055" i="8"/>
  <c r="M1063" i="8"/>
  <c r="M1071" i="8"/>
  <c r="M1079" i="8"/>
  <c r="M3" i="8"/>
  <c r="N336" i="8"/>
  <c r="M248" i="8"/>
  <c r="M301" i="8"/>
  <c r="M333" i="8"/>
  <c r="M365" i="8"/>
  <c r="M397" i="8"/>
  <c r="M422" i="8"/>
  <c r="M445" i="8"/>
  <c r="M464" i="8"/>
  <c r="M486" i="8"/>
  <c r="M509" i="8"/>
  <c r="M528" i="8"/>
  <c r="M550" i="8"/>
  <c r="M573" i="8"/>
  <c r="M592" i="8"/>
  <c r="M614" i="8"/>
  <c r="M637" i="8"/>
  <c r="M656" i="8"/>
  <c r="M678" i="8"/>
  <c r="M701" i="8"/>
  <c r="M720" i="8"/>
  <c r="M742" i="8"/>
  <c r="M765" i="8"/>
  <c r="M784" i="8"/>
  <c r="M806" i="8"/>
  <c r="M829" i="8"/>
  <c r="M848" i="8"/>
  <c r="M870" i="8"/>
  <c r="M893" i="8"/>
  <c r="M912" i="8"/>
  <c r="M934" i="8"/>
  <c r="M957" i="8"/>
  <c r="M976" i="8"/>
  <c r="M998" i="8"/>
  <c r="M1021" i="8"/>
  <c r="M1040" i="8"/>
  <c r="M1062" i="8"/>
  <c r="L13" i="8"/>
  <c r="L25" i="8"/>
  <c r="L34" i="8"/>
  <c r="L38" i="8"/>
  <c r="L40" i="8"/>
  <c r="L49" i="8"/>
  <c r="L58" i="8"/>
  <c r="L63" i="8"/>
  <c r="L65" i="8"/>
  <c r="L74" i="8"/>
  <c r="L83" i="8"/>
  <c r="L88" i="8"/>
  <c r="L90" i="8"/>
  <c r="L99" i="8"/>
  <c r="L108" i="8"/>
  <c r="L116" i="8"/>
  <c r="L124" i="8"/>
  <c r="L132" i="8"/>
  <c r="L140" i="8"/>
  <c r="L148" i="8"/>
  <c r="L156" i="8"/>
  <c r="L164" i="8"/>
  <c r="L172" i="8"/>
  <c r="L180" i="8"/>
  <c r="L188" i="8"/>
  <c r="L196" i="8"/>
  <c r="L204" i="8"/>
  <c r="L212" i="8"/>
  <c r="L220" i="8"/>
  <c r="L228" i="8"/>
  <c r="L236" i="8"/>
  <c r="L244" i="8"/>
  <c r="L252" i="8"/>
  <c r="L260" i="8"/>
  <c r="L268" i="8"/>
  <c r="L276" i="8"/>
  <c r="L284" i="8"/>
  <c r="L292" i="8"/>
  <c r="L300" i="8"/>
  <c r="L308" i="8"/>
  <c r="L316" i="8"/>
  <c r="L324" i="8"/>
  <c r="L332" i="8"/>
  <c r="L340" i="8"/>
  <c r="L348" i="8"/>
  <c r="L356" i="8"/>
  <c r="L364" i="8"/>
  <c r="L372" i="8"/>
  <c r="L380" i="8"/>
  <c r="L388" i="8"/>
  <c r="L396" i="8"/>
  <c r="L404" i="8"/>
  <c r="L412" i="8"/>
  <c r="L420" i="8"/>
  <c r="L428" i="8"/>
  <c r="L436" i="8"/>
  <c r="L444" i="8"/>
  <c r="L452" i="8"/>
  <c r="L460" i="8"/>
  <c r="L468" i="8"/>
  <c r="L476" i="8"/>
  <c r="L484" i="8"/>
  <c r="L492" i="8"/>
  <c r="L500" i="8"/>
  <c r="L508" i="8"/>
  <c r="L516" i="8"/>
  <c r="L524" i="8"/>
  <c r="L532" i="8"/>
  <c r="L540" i="8"/>
  <c r="L548" i="8"/>
  <c r="L556" i="8"/>
  <c r="L564" i="8"/>
  <c r="L572" i="8"/>
  <c r="L580" i="8"/>
  <c r="L588" i="8"/>
  <c r="L596" i="8"/>
  <c r="L604" i="8"/>
  <c r="L612" i="8"/>
  <c r="L620" i="8"/>
  <c r="L628" i="8"/>
  <c r="L636" i="8"/>
  <c r="L644" i="8"/>
  <c r="L652" i="8"/>
  <c r="L660" i="8"/>
  <c r="L668" i="8"/>
  <c r="L676" i="8"/>
  <c r="L684" i="8"/>
  <c r="L692" i="8"/>
  <c r="L700" i="8"/>
  <c r="L708" i="8"/>
  <c r="L716" i="8"/>
  <c r="L724" i="8"/>
  <c r="L732" i="8"/>
  <c r="N592" i="8"/>
  <c r="M103" i="8"/>
  <c r="M257" i="8"/>
  <c r="M302" i="8"/>
  <c r="M334" i="8"/>
  <c r="M366" i="8"/>
  <c r="M398" i="8"/>
  <c r="M424" i="8"/>
  <c r="M446" i="8"/>
  <c r="M469" i="8"/>
  <c r="M488" i="8"/>
  <c r="M510" i="8"/>
  <c r="M533" i="8"/>
  <c r="M552" i="8"/>
  <c r="M574" i="8"/>
  <c r="M597" i="8"/>
  <c r="M616" i="8"/>
  <c r="M638" i="8"/>
  <c r="N748" i="8"/>
  <c r="M135" i="8"/>
  <c r="M266" i="8"/>
  <c r="M309" i="8"/>
  <c r="M341" i="8"/>
  <c r="M373" i="8"/>
  <c r="M405" i="8"/>
  <c r="M429" i="8"/>
  <c r="M448" i="8"/>
  <c r="M470" i="8"/>
  <c r="M493" i="8"/>
  <c r="M512" i="8"/>
  <c r="M534" i="8"/>
  <c r="M557" i="8"/>
  <c r="M576" i="8"/>
  <c r="M598" i="8"/>
  <c r="M621" i="8"/>
  <c r="M640" i="8"/>
  <c r="M662" i="8"/>
  <c r="M685" i="8"/>
  <c r="M704" i="8"/>
  <c r="M726" i="8"/>
  <c r="M749" i="8"/>
  <c r="M768" i="8"/>
  <c r="M790" i="8"/>
  <c r="M813" i="8"/>
  <c r="M832" i="8"/>
  <c r="M854" i="8"/>
  <c r="M877" i="8"/>
  <c r="M896" i="8"/>
  <c r="M918" i="8"/>
  <c r="M941" i="8"/>
  <c r="M960" i="8"/>
  <c r="M982" i="8"/>
  <c r="M1005" i="8"/>
  <c r="M1024" i="8"/>
  <c r="M1046" i="8"/>
  <c r="M1069" i="8"/>
  <c r="L4" i="8"/>
  <c r="L28" i="8"/>
  <c r="L51" i="8"/>
  <c r="L76" i="8"/>
  <c r="L101" i="8"/>
  <c r="L110" i="8"/>
  <c r="L118" i="8"/>
  <c r="L126" i="8"/>
  <c r="L134" i="8"/>
  <c r="L142" i="8"/>
  <c r="L150" i="8"/>
  <c r="L158" i="8"/>
  <c r="L166" i="8"/>
  <c r="L174" i="8"/>
  <c r="L182" i="8"/>
  <c r="L190" i="8"/>
  <c r="L198" i="8"/>
  <c r="L206" i="8"/>
  <c r="L214" i="8"/>
  <c r="L222" i="8"/>
  <c r="L230" i="8"/>
  <c r="L238" i="8"/>
  <c r="L246" i="8"/>
  <c r="L254" i="8"/>
  <c r="L262" i="8"/>
  <c r="L270" i="8"/>
  <c r="L278" i="8"/>
  <c r="L286" i="8"/>
  <c r="L294" i="8"/>
  <c r="L302" i="8"/>
  <c r="L310" i="8"/>
  <c r="L318" i="8"/>
  <c r="L326" i="8"/>
  <c r="L334" i="8"/>
  <c r="L342" i="8"/>
  <c r="L350" i="8"/>
  <c r="L358" i="8"/>
  <c r="L366" i="8"/>
  <c r="L374" i="8"/>
  <c r="L382" i="8"/>
  <c r="L390" i="8"/>
  <c r="L398" i="8"/>
  <c r="L406" i="8"/>
  <c r="L414" i="8"/>
  <c r="L422" i="8"/>
  <c r="L430" i="8"/>
  <c r="L438" i="8"/>
  <c r="L446" i="8"/>
  <c r="L454" i="8"/>
  <c r="L462" i="8"/>
  <c r="L470" i="8"/>
  <c r="L478" i="8"/>
  <c r="L486" i="8"/>
  <c r="L494" i="8"/>
  <c r="L502" i="8"/>
  <c r="L510" i="8"/>
  <c r="L518" i="8"/>
  <c r="L526" i="8"/>
  <c r="L534" i="8"/>
  <c r="L542" i="8"/>
  <c r="L550" i="8"/>
  <c r="L558" i="8"/>
  <c r="L566" i="8"/>
  <c r="L574" i="8"/>
  <c r="L582" i="8"/>
  <c r="L590" i="8"/>
  <c r="L598" i="8"/>
  <c r="N845" i="8"/>
  <c r="M167" i="8"/>
  <c r="M276" i="8"/>
  <c r="M310" i="8"/>
  <c r="M342" i="8"/>
  <c r="M374" i="8"/>
  <c r="M406" i="8"/>
  <c r="M430" i="8"/>
  <c r="M453" i="8"/>
  <c r="M472" i="8"/>
  <c r="M494" i="8"/>
  <c r="M517" i="8"/>
  <c r="M536" i="8"/>
  <c r="M558" i="8"/>
  <c r="M581" i="8"/>
  <c r="M600" i="8"/>
  <c r="M622" i="8"/>
  <c r="M645" i="8"/>
  <c r="M664" i="8"/>
  <c r="M686" i="8"/>
  <c r="M709" i="8"/>
  <c r="M728" i="8"/>
  <c r="M750" i="8"/>
  <c r="M773" i="8"/>
  <c r="M792" i="8"/>
  <c r="M814" i="8"/>
  <c r="M837" i="8"/>
  <c r="M856" i="8"/>
  <c r="M878" i="8"/>
  <c r="M901" i="8"/>
  <c r="M920" i="8"/>
  <c r="M942" i="8"/>
  <c r="M965" i="8"/>
  <c r="M984" i="8"/>
  <c r="M1006" i="8"/>
  <c r="M1029" i="8"/>
  <c r="M1048" i="8"/>
  <c r="M1070" i="8"/>
  <c r="L8" i="8"/>
  <c r="L29" i="8"/>
  <c r="L35" i="8"/>
  <c r="L44" i="8"/>
  <c r="L53" i="8"/>
  <c r="L69" i="8"/>
  <c r="L78" i="8"/>
  <c r="L94" i="8"/>
  <c r="L103" i="8"/>
  <c r="L111" i="8"/>
  <c r="L119" i="8"/>
  <c r="L127" i="8"/>
  <c r="L135" i="8"/>
  <c r="L143" i="8"/>
  <c r="L151" i="8"/>
  <c r="L159" i="8"/>
  <c r="L167" i="8"/>
  <c r="L175" i="8"/>
  <c r="L183" i="8"/>
  <c r="L191" i="8"/>
  <c r="L199" i="8"/>
  <c r="L207" i="8"/>
  <c r="L215" i="8"/>
  <c r="L223" i="8"/>
  <c r="L231" i="8"/>
  <c r="L239" i="8"/>
  <c r="L247" i="8"/>
  <c r="L255" i="8"/>
  <c r="L263" i="8"/>
  <c r="L271" i="8"/>
  <c r="L279" i="8"/>
  <c r="L287" i="8"/>
  <c r="L295" i="8"/>
  <c r="L303" i="8"/>
  <c r="L311" i="8"/>
  <c r="L319" i="8"/>
  <c r="L327" i="8"/>
  <c r="L335" i="8"/>
  <c r="L343" i="8"/>
  <c r="L351" i="8"/>
  <c r="L359" i="8"/>
  <c r="L367" i="8"/>
  <c r="L375" i="8"/>
  <c r="L383" i="8"/>
  <c r="L391" i="8"/>
  <c r="L399" i="8"/>
  <c r="L407" i="8"/>
  <c r="L415" i="8"/>
  <c r="L423" i="8"/>
  <c r="L431" i="8"/>
  <c r="L439" i="8"/>
  <c r="L447" i="8"/>
  <c r="L455" i="8"/>
  <c r="L463" i="8"/>
  <c r="L471" i="8"/>
  <c r="L479" i="8"/>
  <c r="L487" i="8"/>
  <c r="L495" i="8"/>
  <c r="L503" i="8"/>
  <c r="L511" i="8"/>
  <c r="L519" i="8"/>
  <c r="L527" i="8"/>
  <c r="L535" i="8"/>
  <c r="L543" i="8"/>
  <c r="L551" i="8"/>
  <c r="L559" i="8"/>
  <c r="L567" i="8"/>
  <c r="L575" i="8"/>
  <c r="L583" i="8"/>
  <c r="L591" i="8"/>
  <c r="N932" i="8"/>
  <c r="M199" i="8"/>
  <c r="M284" i="8"/>
  <c r="M317" i="8"/>
  <c r="M349" i="8"/>
  <c r="M381" i="8"/>
  <c r="M413" i="8"/>
  <c r="M432" i="8"/>
  <c r="M454" i="8"/>
  <c r="M477" i="8"/>
  <c r="M496" i="8"/>
  <c r="M518" i="8"/>
  <c r="M541" i="8"/>
  <c r="M560" i="8"/>
  <c r="M582" i="8"/>
  <c r="M605" i="8"/>
  <c r="M624" i="8"/>
  <c r="M646" i="8"/>
  <c r="M669" i="8"/>
  <c r="M688" i="8"/>
  <c r="M710" i="8"/>
  <c r="M733" i="8"/>
  <c r="M752" i="8"/>
  <c r="M774" i="8"/>
  <c r="M797" i="8"/>
  <c r="M816" i="8"/>
  <c r="M838" i="8"/>
  <c r="M861" i="8"/>
  <c r="M880" i="8"/>
  <c r="M902" i="8"/>
  <c r="M925" i="8"/>
  <c r="M944" i="8"/>
  <c r="M966" i="8"/>
  <c r="M989" i="8"/>
  <c r="M1008" i="8"/>
  <c r="M1030" i="8"/>
  <c r="M1053" i="8"/>
  <c r="M1072" i="8"/>
  <c r="L9" i="8"/>
  <c r="L21" i="8"/>
  <c r="L30" i="8"/>
  <c r="L36" i="8"/>
  <c r="L42" i="8"/>
  <c r="L45" i="8"/>
  <c r="L54" i="8"/>
  <c r="L60" i="8"/>
  <c r="L67" i="8"/>
  <c r="L70" i="8"/>
  <c r="L79" i="8"/>
  <c r="L85" i="8"/>
  <c r="L92" i="8"/>
  <c r="L95" i="8"/>
  <c r="L104" i="8"/>
  <c r="L112" i="8"/>
  <c r="L120" i="8"/>
  <c r="L128" i="8"/>
  <c r="L136" i="8"/>
  <c r="L144" i="8"/>
  <c r="L152" i="8"/>
  <c r="L160" i="8"/>
  <c r="L168" i="8"/>
  <c r="L176" i="8"/>
  <c r="L184" i="8"/>
  <c r="L192" i="8"/>
  <c r="L200" i="8"/>
  <c r="L208" i="8"/>
  <c r="L216" i="8"/>
  <c r="L224" i="8"/>
  <c r="L232" i="8"/>
  <c r="L240" i="8"/>
  <c r="L248" i="8"/>
  <c r="L256" i="8"/>
  <c r="L264" i="8"/>
  <c r="L272" i="8"/>
  <c r="L280" i="8"/>
  <c r="L288" i="8"/>
  <c r="L296" i="8"/>
  <c r="L304" i="8"/>
  <c r="L312" i="8"/>
  <c r="L320" i="8"/>
  <c r="L328" i="8"/>
  <c r="L336" i="8"/>
  <c r="L344" i="8"/>
  <c r="L352" i="8"/>
  <c r="L360" i="8"/>
  <c r="L368" i="8"/>
  <c r="L376" i="8"/>
  <c r="L384" i="8"/>
  <c r="L392" i="8"/>
  <c r="L400" i="8"/>
  <c r="L408" i="8"/>
  <c r="L416" i="8"/>
  <c r="L424" i="8"/>
  <c r="L432" i="8"/>
  <c r="L440" i="8"/>
  <c r="L448" i="8"/>
  <c r="L456" i="8"/>
  <c r="L464" i="8"/>
  <c r="L472" i="8"/>
  <c r="L480" i="8"/>
  <c r="L488" i="8"/>
  <c r="L496" i="8"/>
  <c r="L504" i="8"/>
  <c r="L512" i="8"/>
  <c r="L520" i="8"/>
  <c r="L528" i="8"/>
  <c r="L536" i="8"/>
  <c r="L544" i="8"/>
  <c r="L552" i="8"/>
  <c r="L560" i="8"/>
  <c r="L568" i="8"/>
  <c r="L576" i="8"/>
  <c r="L584" i="8"/>
  <c r="L592" i="8"/>
  <c r="L600" i="8"/>
  <c r="N1019" i="8"/>
  <c r="M218" i="8"/>
  <c r="M285" i="8"/>
  <c r="M318" i="8"/>
  <c r="M350" i="8"/>
  <c r="M382" i="8"/>
  <c r="M414" i="8"/>
  <c r="M437" i="8"/>
  <c r="M456" i="8"/>
  <c r="M478" i="8"/>
  <c r="M501" i="8"/>
  <c r="M520" i="8"/>
  <c r="M542" i="8"/>
  <c r="M565" i="8"/>
  <c r="M584" i="8"/>
  <c r="M606" i="8"/>
  <c r="M629" i="8"/>
  <c r="M648" i="8"/>
  <c r="M670" i="8"/>
  <c r="M693" i="8"/>
  <c r="M712" i="8"/>
  <c r="M734" i="8"/>
  <c r="M757" i="8"/>
  <c r="M776" i="8"/>
  <c r="M798" i="8"/>
  <c r="M821" i="8"/>
  <c r="M840" i="8"/>
  <c r="M862" i="8"/>
  <c r="M885" i="8"/>
  <c r="M904" i="8"/>
  <c r="M926" i="8"/>
  <c r="M949" i="8"/>
  <c r="M968" i="8"/>
  <c r="M990" i="8"/>
  <c r="M1013" i="8"/>
  <c r="M1032" i="8"/>
  <c r="M1054" i="8"/>
  <c r="M1077" i="8"/>
  <c r="L19" i="8"/>
  <c r="L22" i="8"/>
  <c r="L27" i="8"/>
  <c r="L31" i="8"/>
  <c r="L46" i="8"/>
  <c r="L55" i="8"/>
  <c r="L61" i="8"/>
  <c r="L71" i="8"/>
  <c r="L80" i="8"/>
  <c r="L86" i="8"/>
  <c r="L96" i="8"/>
  <c r="L105" i="8"/>
  <c r="L113" i="8"/>
  <c r="L121" i="8"/>
  <c r="L129" i="8"/>
  <c r="L137" i="8"/>
  <c r="L145" i="8"/>
  <c r="L153" i="8"/>
  <c r="L161" i="8"/>
  <c r="L169" i="8"/>
  <c r="L177" i="8"/>
  <c r="L185" i="8"/>
  <c r="L193" i="8"/>
  <c r="L201" i="8"/>
  <c r="L209" i="8"/>
  <c r="L217" i="8"/>
  <c r="L225" i="8"/>
  <c r="L233" i="8"/>
  <c r="L241" i="8"/>
  <c r="L249" i="8"/>
  <c r="L257" i="8"/>
  <c r="L265" i="8"/>
  <c r="L273" i="8"/>
  <c r="L281" i="8"/>
  <c r="L289" i="8"/>
  <c r="L297" i="8"/>
  <c r="L305" i="8"/>
  <c r="L313" i="8"/>
  <c r="L321" i="8"/>
  <c r="L329" i="8"/>
  <c r="L337" i="8"/>
  <c r="L345" i="8"/>
  <c r="L353" i="8"/>
  <c r="L361" i="8"/>
  <c r="L369" i="8"/>
  <c r="L377" i="8"/>
  <c r="L385" i="8"/>
  <c r="L393" i="8"/>
  <c r="L401" i="8"/>
  <c r="L409" i="8"/>
  <c r="L417" i="8"/>
  <c r="L425" i="8"/>
  <c r="L433" i="8"/>
  <c r="L441" i="8"/>
  <c r="L449" i="8"/>
  <c r="L457" i="8"/>
  <c r="L465" i="8"/>
  <c r="L473" i="8"/>
  <c r="L481" i="8"/>
  <c r="L489" i="8"/>
  <c r="L497" i="8"/>
  <c r="L505" i="8"/>
  <c r="L513" i="8"/>
  <c r="L521" i="8"/>
  <c r="L529" i="8"/>
  <c r="L537" i="8"/>
  <c r="L545" i="8"/>
  <c r="L553" i="8"/>
  <c r="L561" i="8"/>
  <c r="L569" i="8"/>
  <c r="L577" i="8"/>
  <c r="L585" i="8"/>
  <c r="L593" i="8"/>
  <c r="L601" i="8"/>
  <c r="M88" i="8"/>
  <c r="M239" i="8"/>
  <c r="M294" i="8"/>
  <c r="M326" i="8"/>
  <c r="M358" i="8"/>
  <c r="M390" i="8"/>
  <c r="M421" i="8"/>
  <c r="M440" i="8"/>
  <c r="M462" i="8"/>
  <c r="M485" i="8"/>
  <c r="M504" i="8"/>
  <c r="M526" i="8"/>
  <c r="M549" i="8"/>
  <c r="M568" i="8"/>
  <c r="M590" i="8"/>
  <c r="M613" i="8"/>
  <c r="M632" i="8"/>
  <c r="M654" i="8"/>
  <c r="M677" i="8"/>
  <c r="M696" i="8"/>
  <c r="M718" i="8"/>
  <c r="M741" i="8"/>
  <c r="M760" i="8"/>
  <c r="M438" i="8"/>
  <c r="M608" i="8"/>
  <c r="M717" i="8"/>
  <c r="M789" i="8"/>
  <c r="M846" i="8"/>
  <c r="M909" i="8"/>
  <c r="M958" i="8"/>
  <c r="M1016" i="8"/>
  <c r="M1078" i="8"/>
  <c r="L43" i="8"/>
  <c r="L56" i="8"/>
  <c r="L77" i="8"/>
  <c r="L84" i="8"/>
  <c r="L97" i="8"/>
  <c r="L115" i="8"/>
  <c r="L138" i="8"/>
  <c r="L157" i="8"/>
  <c r="L179" i="8"/>
  <c r="L202" i="8"/>
  <c r="L221" i="8"/>
  <c r="L243" i="8"/>
  <c r="L266" i="8"/>
  <c r="L285" i="8"/>
  <c r="L307" i="8"/>
  <c r="L330" i="8"/>
  <c r="L349" i="8"/>
  <c r="L371" i="8"/>
  <c r="L394" i="8"/>
  <c r="L413" i="8"/>
  <c r="L435" i="8"/>
  <c r="L458" i="8"/>
  <c r="L477" i="8"/>
  <c r="L499" i="8"/>
  <c r="L522" i="8"/>
  <c r="L541" i="8"/>
  <c r="L563" i="8"/>
  <c r="L586" i="8"/>
  <c r="L603" i="8"/>
  <c r="L613" i="8"/>
  <c r="L622" i="8"/>
  <c r="L631" i="8"/>
  <c r="L640" i="8"/>
  <c r="L649" i="8"/>
  <c r="L658" i="8"/>
  <c r="L667" i="8"/>
  <c r="L677" i="8"/>
  <c r="L686" i="8"/>
  <c r="L695" i="8"/>
  <c r="L704" i="8"/>
  <c r="L713" i="8"/>
  <c r="L722" i="8"/>
  <c r="L731" i="8"/>
  <c r="L740" i="8"/>
  <c r="L748" i="8"/>
  <c r="L756" i="8"/>
  <c r="L764" i="8"/>
  <c r="L772" i="8"/>
  <c r="L780" i="8"/>
  <c r="L788" i="8"/>
  <c r="L796" i="8"/>
  <c r="L804" i="8"/>
  <c r="L812" i="8"/>
  <c r="L820" i="8"/>
  <c r="L828" i="8"/>
  <c r="L836" i="8"/>
  <c r="L844" i="8"/>
  <c r="L852" i="8"/>
  <c r="L860" i="8"/>
  <c r="L868" i="8"/>
  <c r="L876" i="8"/>
  <c r="L884" i="8"/>
  <c r="L892" i="8"/>
  <c r="L900" i="8"/>
  <c r="L908" i="8"/>
  <c r="L916" i="8"/>
  <c r="L924" i="8"/>
  <c r="L932" i="8"/>
  <c r="L940" i="8"/>
  <c r="L948" i="8"/>
  <c r="L956" i="8"/>
  <c r="L964" i="8"/>
  <c r="L972" i="8"/>
  <c r="L980" i="8"/>
  <c r="L988" i="8"/>
  <c r="L996" i="8"/>
  <c r="L1004" i="8"/>
  <c r="L1012" i="8"/>
  <c r="L1020" i="8"/>
  <c r="L1028" i="8"/>
  <c r="L1036" i="8"/>
  <c r="L1044" i="8"/>
  <c r="L1052" i="8"/>
  <c r="L1060" i="8"/>
  <c r="L1068" i="8"/>
  <c r="L1076" i="8"/>
  <c r="M566" i="8"/>
  <c r="L12" i="8"/>
  <c r="L109" i="8"/>
  <c r="L259" i="8"/>
  <c r="L410" i="8"/>
  <c r="L538" i="8"/>
  <c r="L647" i="8"/>
  <c r="L711" i="8"/>
  <c r="L762" i="8"/>
  <c r="L818" i="8"/>
  <c r="L882" i="8"/>
  <c r="L938" i="8"/>
  <c r="L994" i="8"/>
  <c r="L1050" i="8"/>
  <c r="M461" i="8"/>
  <c r="M630" i="8"/>
  <c r="M725" i="8"/>
  <c r="M800" i="8"/>
  <c r="M853" i="8"/>
  <c r="M910" i="8"/>
  <c r="M973" i="8"/>
  <c r="M1022" i="8"/>
  <c r="M1080" i="8"/>
  <c r="L50" i="8"/>
  <c r="L57" i="8"/>
  <c r="L91" i="8"/>
  <c r="L98" i="8"/>
  <c r="L117" i="8"/>
  <c r="L139" i="8"/>
  <c r="L162" i="8"/>
  <c r="L181" i="8"/>
  <c r="L203" i="8"/>
  <c r="L226" i="8"/>
  <c r="L245" i="8"/>
  <c r="L267" i="8"/>
  <c r="L290" i="8"/>
  <c r="L309" i="8"/>
  <c r="L331" i="8"/>
  <c r="L354" i="8"/>
  <c r="L373" i="8"/>
  <c r="L395" i="8"/>
  <c r="L418" i="8"/>
  <c r="L437" i="8"/>
  <c r="L459" i="8"/>
  <c r="L482" i="8"/>
  <c r="L501" i="8"/>
  <c r="L523" i="8"/>
  <c r="L546" i="8"/>
  <c r="L565" i="8"/>
  <c r="L587" i="8"/>
  <c r="L605" i="8"/>
  <c r="L614" i="8"/>
  <c r="L623" i="8"/>
  <c r="L632" i="8"/>
  <c r="L641" i="8"/>
  <c r="L650" i="8"/>
  <c r="L659" i="8"/>
  <c r="L669" i="8"/>
  <c r="L678" i="8"/>
  <c r="L687" i="8"/>
  <c r="L696" i="8"/>
  <c r="L705" i="8"/>
  <c r="L714" i="8"/>
  <c r="L723" i="8"/>
  <c r="L733" i="8"/>
  <c r="L741" i="8"/>
  <c r="L749" i="8"/>
  <c r="L757" i="8"/>
  <c r="L765" i="8"/>
  <c r="L773" i="8"/>
  <c r="L781" i="8"/>
  <c r="L789" i="8"/>
  <c r="L797" i="8"/>
  <c r="L805" i="8"/>
  <c r="L813" i="8"/>
  <c r="L821" i="8"/>
  <c r="L829" i="8"/>
  <c r="L837" i="8"/>
  <c r="L845" i="8"/>
  <c r="L853" i="8"/>
  <c r="L861" i="8"/>
  <c r="L869" i="8"/>
  <c r="L877" i="8"/>
  <c r="L885" i="8"/>
  <c r="L893" i="8"/>
  <c r="L901" i="8"/>
  <c r="L909" i="8"/>
  <c r="L917" i="8"/>
  <c r="L925" i="8"/>
  <c r="L933" i="8"/>
  <c r="L941" i="8"/>
  <c r="L949" i="8"/>
  <c r="L957" i="8"/>
  <c r="L965" i="8"/>
  <c r="L973" i="8"/>
  <c r="L981" i="8"/>
  <c r="L989" i="8"/>
  <c r="L997" i="8"/>
  <c r="L1005" i="8"/>
  <c r="L1013" i="8"/>
  <c r="L1021" i="8"/>
  <c r="L1029" i="8"/>
  <c r="L1037" i="8"/>
  <c r="L1045" i="8"/>
  <c r="L1053" i="8"/>
  <c r="L1061" i="8"/>
  <c r="L1069" i="8"/>
  <c r="L1077" i="8"/>
  <c r="M389" i="8"/>
  <c r="M1000" i="8"/>
  <c r="L37" i="8"/>
  <c r="L131" i="8"/>
  <c r="L282" i="8"/>
  <c r="L429" i="8"/>
  <c r="L579" i="8"/>
  <c r="L638" i="8"/>
  <c r="L693" i="8"/>
  <c r="L754" i="8"/>
  <c r="L786" i="8"/>
  <c r="L842" i="8"/>
  <c r="L898" i="8"/>
  <c r="L954" i="8"/>
  <c r="L1010" i="8"/>
  <c r="L1058" i="8"/>
  <c r="M230" i="8"/>
  <c r="M480" i="8"/>
  <c r="M653" i="8"/>
  <c r="M736" i="8"/>
  <c r="M805" i="8"/>
  <c r="M864" i="8"/>
  <c r="M917" i="8"/>
  <c r="M974" i="8"/>
  <c r="M1037" i="8"/>
  <c r="L17" i="8"/>
  <c r="L24" i="8"/>
  <c r="L32" i="8"/>
  <c r="L52" i="8"/>
  <c r="L59" i="8"/>
  <c r="L72" i="8"/>
  <c r="L87" i="8"/>
  <c r="L122" i="8"/>
  <c r="L141" i="8"/>
  <c r="L163" i="8"/>
  <c r="L186" i="8"/>
  <c r="L205" i="8"/>
  <c r="L227" i="8"/>
  <c r="L250" i="8"/>
  <c r="L269" i="8"/>
  <c r="L291" i="8"/>
  <c r="L314" i="8"/>
  <c r="L333" i="8"/>
  <c r="L355" i="8"/>
  <c r="L378" i="8"/>
  <c r="L397" i="8"/>
  <c r="L419" i="8"/>
  <c r="L442" i="8"/>
  <c r="L461" i="8"/>
  <c r="L483" i="8"/>
  <c r="L506" i="8"/>
  <c r="L525" i="8"/>
  <c r="L547" i="8"/>
  <c r="L570" i="8"/>
  <c r="L589" i="8"/>
  <c r="L606" i="8"/>
  <c r="L615" i="8"/>
  <c r="L624" i="8"/>
  <c r="L633" i="8"/>
  <c r="L642" i="8"/>
  <c r="L651" i="8"/>
  <c r="L661" i="8"/>
  <c r="L670" i="8"/>
  <c r="L679" i="8"/>
  <c r="L688" i="8"/>
  <c r="L697" i="8"/>
  <c r="L706" i="8"/>
  <c r="L715" i="8"/>
  <c r="L725" i="8"/>
  <c r="L734" i="8"/>
  <c r="L742" i="8"/>
  <c r="L750" i="8"/>
  <c r="L758" i="8"/>
  <c r="L766" i="8"/>
  <c r="L774" i="8"/>
  <c r="L782" i="8"/>
  <c r="L790" i="8"/>
  <c r="L798" i="8"/>
  <c r="L806" i="8"/>
  <c r="L814" i="8"/>
  <c r="L822" i="8"/>
  <c r="L830" i="8"/>
  <c r="L838" i="8"/>
  <c r="L846" i="8"/>
  <c r="L854" i="8"/>
  <c r="L862" i="8"/>
  <c r="L870" i="8"/>
  <c r="L878" i="8"/>
  <c r="L886" i="8"/>
  <c r="L894" i="8"/>
  <c r="L902" i="8"/>
  <c r="L910" i="8"/>
  <c r="L918" i="8"/>
  <c r="L926" i="8"/>
  <c r="L934" i="8"/>
  <c r="L942" i="8"/>
  <c r="L950" i="8"/>
  <c r="L958" i="8"/>
  <c r="L966" i="8"/>
  <c r="L974" i="8"/>
  <c r="L982" i="8"/>
  <c r="L990" i="8"/>
  <c r="L998" i="8"/>
  <c r="L1006" i="8"/>
  <c r="L1014" i="8"/>
  <c r="L1022" i="8"/>
  <c r="L1030" i="8"/>
  <c r="L1038" i="8"/>
  <c r="L1046" i="8"/>
  <c r="L1054" i="8"/>
  <c r="L1062" i="8"/>
  <c r="L1070" i="8"/>
  <c r="L1078" i="8"/>
  <c r="M950" i="8"/>
  <c r="L102" i="8"/>
  <c r="L218" i="8"/>
  <c r="L365" i="8"/>
  <c r="L515" i="8"/>
  <c r="L629" i="8"/>
  <c r="L702" i="8"/>
  <c r="L770" i="8"/>
  <c r="L834" i="8"/>
  <c r="L890" i="8"/>
  <c r="L946" i="8"/>
  <c r="L1002" i="8"/>
  <c r="L1066" i="8"/>
  <c r="M293" i="8"/>
  <c r="M502" i="8"/>
  <c r="M661" i="8"/>
  <c r="M744" i="8"/>
  <c r="M808" i="8"/>
  <c r="M869" i="8"/>
  <c r="M928" i="8"/>
  <c r="M981" i="8"/>
  <c r="M1038" i="8"/>
  <c r="L20" i="8"/>
  <c r="L26" i="8"/>
  <c r="L33" i="8"/>
  <c r="L66" i="8"/>
  <c r="L73" i="8"/>
  <c r="L89" i="8"/>
  <c r="L123" i="8"/>
  <c r="L146" i="8"/>
  <c r="L165" i="8"/>
  <c r="L187" i="8"/>
  <c r="L210" i="8"/>
  <c r="L229" i="8"/>
  <c r="L251" i="8"/>
  <c r="L274" i="8"/>
  <c r="L293" i="8"/>
  <c r="L315" i="8"/>
  <c r="L338" i="8"/>
  <c r="L357" i="8"/>
  <c r="L379" i="8"/>
  <c r="L402" i="8"/>
  <c r="L421" i="8"/>
  <c r="L443" i="8"/>
  <c r="L466" i="8"/>
  <c r="L485" i="8"/>
  <c r="L507" i="8"/>
  <c r="L530" i="8"/>
  <c r="L549" i="8"/>
  <c r="L571" i="8"/>
  <c r="L594" i="8"/>
  <c r="L607" i="8"/>
  <c r="L616" i="8"/>
  <c r="L625" i="8"/>
  <c r="L634" i="8"/>
  <c r="L643" i="8"/>
  <c r="L653" i="8"/>
  <c r="L662" i="8"/>
  <c r="L671" i="8"/>
  <c r="L680" i="8"/>
  <c r="L689" i="8"/>
  <c r="L698" i="8"/>
  <c r="L707" i="8"/>
  <c r="L717" i="8"/>
  <c r="L726" i="8"/>
  <c r="L735" i="8"/>
  <c r="L743" i="8"/>
  <c r="L751" i="8"/>
  <c r="L759" i="8"/>
  <c r="L767" i="8"/>
  <c r="L775" i="8"/>
  <c r="L783" i="8"/>
  <c r="L791" i="8"/>
  <c r="L799" i="8"/>
  <c r="L807" i="8"/>
  <c r="L815" i="8"/>
  <c r="L823" i="8"/>
  <c r="L831" i="8"/>
  <c r="L839" i="8"/>
  <c r="L847" i="8"/>
  <c r="L855" i="8"/>
  <c r="L863" i="8"/>
  <c r="L871" i="8"/>
  <c r="L879" i="8"/>
  <c r="L887" i="8"/>
  <c r="L895" i="8"/>
  <c r="L903" i="8"/>
  <c r="L911" i="8"/>
  <c r="L919" i="8"/>
  <c r="L927" i="8"/>
  <c r="L935" i="8"/>
  <c r="L943" i="8"/>
  <c r="L951" i="8"/>
  <c r="L959" i="8"/>
  <c r="L967" i="8"/>
  <c r="L975" i="8"/>
  <c r="L983" i="8"/>
  <c r="L991" i="8"/>
  <c r="L999" i="8"/>
  <c r="L1007" i="8"/>
  <c r="L1015" i="8"/>
  <c r="L1023" i="8"/>
  <c r="L1031" i="8"/>
  <c r="L1039" i="8"/>
  <c r="L1047" i="8"/>
  <c r="L1055" i="8"/>
  <c r="L1063" i="8"/>
  <c r="L1071" i="8"/>
  <c r="L1079" i="8"/>
  <c r="L3" i="8"/>
  <c r="M781" i="8"/>
  <c r="L68" i="8"/>
  <c r="L154" i="8"/>
  <c r="L301" i="8"/>
  <c r="L474" i="8"/>
  <c r="L610" i="8"/>
  <c r="L665" i="8"/>
  <c r="L738" i="8"/>
  <c r="L802" i="8"/>
  <c r="L866" i="8"/>
  <c r="L930" i="8"/>
  <c r="L986" i="8"/>
  <c r="L1034" i="8"/>
  <c r="M325" i="8"/>
  <c r="M525" i="8"/>
  <c r="M672" i="8"/>
  <c r="M758" i="8"/>
  <c r="M822" i="8"/>
  <c r="M872" i="8"/>
  <c r="M933" i="8"/>
  <c r="M992" i="8"/>
  <c r="M1045" i="8"/>
  <c r="L47" i="8"/>
  <c r="L62" i="8"/>
  <c r="L93" i="8"/>
  <c r="L106" i="8"/>
  <c r="L125" i="8"/>
  <c r="L147" i="8"/>
  <c r="L170" i="8"/>
  <c r="L189" i="8"/>
  <c r="L211" i="8"/>
  <c r="L234" i="8"/>
  <c r="L253" i="8"/>
  <c r="L275" i="8"/>
  <c r="L298" i="8"/>
  <c r="L317" i="8"/>
  <c r="L339" i="8"/>
  <c r="L362" i="8"/>
  <c r="L381" i="8"/>
  <c r="L403" i="8"/>
  <c r="L426" i="8"/>
  <c r="L445" i="8"/>
  <c r="L467" i="8"/>
  <c r="L490" i="8"/>
  <c r="L509" i="8"/>
  <c r="L531" i="8"/>
  <c r="L554" i="8"/>
  <c r="L573" i="8"/>
  <c r="L595" i="8"/>
  <c r="L608" i="8"/>
  <c r="L617" i="8"/>
  <c r="L626" i="8"/>
  <c r="L635" i="8"/>
  <c r="L645" i="8"/>
  <c r="L654" i="8"/>
  <c r="L663" i="8"/>
  <c r="L672" i="8"/>
  <c r="L681" i="8"/>
  <c r="L690" i="8"/>
  <c r="L699" i="8"/>
  <c r="L709" i="8"/>
  <c r="L718" i="8"/>
  <c r="L727" i="8"/>
  <c r="L736" i="8"/>
  <c r="L744" i="8"/>
  <c r="L752" i="8"/>
  <c r="L760" i="8"/>
  <c r="L768" i="8"/>
  <c r="L776" i="8"/>
  <c r="L784" i="8"/>
  <c r="L792" i="8"/>
  <c r="L800" i="8"/>
  <c r="L808" i="8"/>
  <c r="L816" i="8"/>
  <c r="L824" i="8"/>
  <c r="L832" i="8"/>
  <c r="L840" i="8"/>
  <c r="L848" i="8"/>
  <c r="L856" i="8"/>
  <c r="L864" i="8"/>
  <c r="L872" i="8"/>
  <c r="L880" i="8"/>
  <c r="L888" i="8"/>
  <c r="L896" i="8"/>
  <c r="L904" i="8"/>
  <c r="L912" i="8"/>
  <c r="L920" i="8"/>
  <c r="L928" i="8"/>
  <c r="L936" i="8"/>
  <c r="L944" i="8"/>
  <c r="L952" i="8"/>
  <c r="L960" i="8"/>
  <c r="L968" i="8"/>
  <c r="L976" i="8"/>
  <c r="L984" i="8"/>
  <c r="L992" i="8"/>
  <c r="L1000" i="8"/>
  <c r="L1008" i="8"/>
  <c r="L1016" i="8"/>
  <c r="L1024" i="8"/>
  <c r="L1032" i="8"/>
  <c r="L1040" i="8"/>
  <c r="L1048" i="8"/>
  <c r="L1056" i="8"/>
  <c r="L1064" i="8"/>
  <c r="L1072" i="8"/>
  <c r="L1080" i="8"/>
  <c r="M888" i="8"/>
  <c r="L23" i="8"/>
  <c r="L81" i="8"/>
  <c r="L173" i="8"/>
  <c r="L323" i="8"/>
  <c r="L451" i="8"/>
  <c r="L599" i="8"/>
  <c r="L683" i="8"/>
  <c r="L746" i="8"/>
  <c r="L810" i="8"/>
  <c r="L858" i="8"/>
  <c r="L914" i="8"/>
  <c r="L970" i="8"/>
  <c r="L1026" i="8"/>
  <c r="M357" i="8"/>
  <c r="M544" i="8"/>
  <c r="M680" i="8"/>
  <c r="M766" i="8"/>
  <c r="M824" i="8"/>
  <c r="M886" i="8"/>
  <c r="M936" i="8"/>
  <c r="M997" i="8"/>
  <c r="M1056" i="8"/>
  <c r="L10" i="8"/>
  <c r="L41" i="8"/>
  <c r="L48" i="8"/>
  <c r="L64" i="8"/>
  <c r="L100" i="8"/>
  <c r="L107" i="8"/>
  <c r="L130" i="8"/>
  <c r="L149" i="8"/>
  <c r="L171" i="8"/>
  <c r="L194" i="8"/>
  <c r="L213" i="8"/>
  <c r="L235" i="8"/>
  <c r="L258" i="8"/>
  <c r="L277" i="8"/>
  <c r="L299" i="8"/>
  <c r="L322" i="8"/>
  <c r="L341" i="8"/>
  <c r="L363" i="8"/>
  <c r="L386" i="8"/>
  <c r="L405" i="8"/>
  <c r="L427" i="8"/>
  <c r="L450" i="8"/>
  <c r="L469" i="8"/>
  <c r="L491" i="8"/>
  <c r="L514" i="8"/>
  <c r="L533" i="8"/>
  <c r="L555" i="8"/>
  <c r="L578" i="8"/>
  <c r="L597" i="8"/>
  <c r="L609" i="8"/>
  <c r="L618" i="8"/>
  <c r="L627" i="8"/>
  <c r="L637" i="8"/>
  <c r="L646" i="8"/>
  <c r="L655" i="8"/>
  <c r="L664" i="8"/>
  <c r="L673" i="8"/>
  <c r="L682" i="8"/>
  <c r="L691" i="8"/>
  <c r="L701" i="8"/>
  <c r="L710" i="8"/>
  <c r="L719" i="8"/>
  <c r="L728" i="8"/>
  <c r="L737" i="8"/>
  <c r="L745" i="8"/>
  <c r="L753" i="8"/>
  <c r="L761" i="8"/>
  <c r="L769" i="8"/>
  <c r="L777" i="8"/>
  <c r="L785" i="8"/>
  <c r="L793" i="8"/>
  <c r="L801" i="8"/>
  <c r="L809" i="8"/>
  <c r="L817" i="8"/>
  <c r="L825" i="8"/>
  <c r="L833" i="8"/>
  <c r="L841" i="8"/>
  <c r="L849" i="8"/>
  <c r="L857" i="8"/>
  <c r="L865" i="8"/>
  <c r="L873" i="8"/>
  <c r="L881" i="8"/>
  <c r="L889" i="8"/>
  <c r="L897" i="8"/>
  <c r="L905" i="8"/>
  <c r="L913" i="8"/>
  <c r="L921" i="8"/>
  <c r="L929" i="8"/>
  <c r="L937" i="8"/>
  <c r="L945" i="8"/>
  <c r="L953" i="8"/>
  <c r="L961" i="8"/>
  <c r="L969" i="8"/>
  <c r="L977" i="8"/>
  <c r="L985" i="8"/>
  <c r="L993" i="8"/>
  <c r="L1001" i="8"/>
  <c r="L1009" i="8"/>
  <c r="L1017" i="8"/>
  <c r="L1025" i="8"/>
  <c r="L1033" i="8"/>
  <c r="L1041" i="8"/>
  <c r="L1049" i="8"/>
  <c r="L1057" i="8"/>
  <c r="L1065" i="8"/>
  <c r="L1073" i="8"/>
  <c r="L1081" i="8"/>
  <c r="M694" i="8"/>
  <c r="M1061" i="8"/>
  <c r="L195" i="8"/>
  <c r="L346" i="8"/>
  <c r="L493" i="8"/>
  <c r="L619" i="8"/>
  <c r="L674" i="8"/>
  <c r="L729" i="8"/>
  <c r="L794" i="8"/>
  <c r="L850" i="8"/>
  <c r="L906" i="8"/>
  <c r="L962" i="8"/>
  <c r="L1018" i="8"/>
  <c r="L1074" i="8"/>
  <c r="M416" i="8"/>
  <c r="M589" i="8"/>
  <c r="M702" i="8"/>
  <c r="M782" i="8"/>
  <c r="M845" i="8"/>
  <c r="M894" i="8"/>
  <c r="M952" i="8"/>
  <c r="M1014" i="8"/>
  <c r="M1064" i="8"/>
  <c r="L14" i="8"/>
  <c r="L39" i="8"/>
  <c r="L75" i="8"/>
  <c r="L82" i="8"/>
  <c r="L114" i="8"/>
  <c r="L133" i="8"/>
  <c r="L155" i="8"/>
  <c r="L178" i="8"/>
  <c r="L197" i="8"/>
  <c r="L219" i="8"/>
  <c r="L242" i="8"/>
  <c r="L261" i="8"/>
  <c r="L283" i="8"/>
  <c r="L306" i="8"/>
  <c r="L325" i="8"/>
  <c r="L347" i="8"/>
  <c r="L370" i="8"/>
  <c r="L389" i="8"/>
  <c r="L411" i="8"/>
  <c r="L434" i="8"/>
  <c r="L453" i="8"/>
  <c r="L475" i="8"/>
  <c r="L498" i="8"/>
  <c r="L517" i="8"/>
  <c r="L539" i="8"/>
  <c r="L562" i="8"/>
  <c r="L581" i="8"/>
  <c r="L602" i="8"/>
  <c r="L611" i="8"/>
  <c r="L621" i="8"/>
  <c r="L630" i="8"/>
  <c r="L639" i="8"/>
  <c r="L648" i="8"/>
  <c r="L657" i="8"/>
  <c r="L666" i="8"/>
  <c r="L675" i="8"/>
  <c r="L685" i="8"/>
  <c r="L694" i="8"/>
  <c r="L703" i="8"/>
  <c r="L712" i="8"/>
  <c r="L721" i="8"/>
  <c r="L730" i="8"/>
  <c r="L739" i="8"/>
  <c r="L747" i="8"/>
  <c r="L755" i="8"/>
  <c r="L763" i="8"/>
  <c r="L771" i="8"/>
  <c r="L779" i="8"/>
  <c r="L787" i="8"/>
  <c r="L795" i="8"/>
  <c r="L803" i="8"/>
  <c r="L811" i="8"/>
  <c r="L819" i="8"/>
  <c r="L827" i="8"/>
  <c r="L835" i="8"/>
  <c r="L843" i="8"/>
  <c r="L851" i="8"/>
  <c r="L859" i="8"/>
  <c r="L867" i="8"/>
  <c r="L875" i="8"/>
  <c r="L883" i="8"/>
  <c r="L891" i="8"/>
  <c r="L899" i="8"/>
  <c r="L907" i="8"/>
  <c r="L915" i="8"/>
  <c r="L923" i="8"/>
  <c r="L931" i="8"/>
  <c r="L939" i="8"/>
  <c r="L947" i="8"/>
  <c r="L955" i="8"/>
  <c r="L963" i="8"/>
  <c r="L971" i="8"/>
  <c r="L979" i="8"/>
  <c r="L987" i="8"/>
  <c r="L995" i="8"/>
  <c r="L1003" i="8"/>
  <c r="L1011" i="8"/>
  <c r="L1019" i="8"/>
  <c r="L1027" i="8"/>
  <c r="L1035" i="8"/>
  <c r="L1043" i="8"/>
  <c r="L1051" i="8"/>
  <c r="L1059" i="8"/>
  <c r="L1067" i="8"/>
  <c r="L1075" i="8"/>
  <c r="M830" i="8"/>
  <c r="L237" i="8"/>
  <c r="L387" i="8"/>
  <c r="L557" i="8"/>
  <c r="L656" i="8"/>
  <c r="L720" i="8"/>
  <c r="L778" i="8"/>
  <c r="L826" i="8"/>
  <c r="L874" i="8"/>
  <c r="L922" i="8"/>
  <c r="L978" i="8"/>
  <c r="L1042" i="8"/>
  <c r="K5" i="4"/>
  <c r="N5" i="4" s="1"/>
  <c r="K11" i="4"/>
  <c r="N11" i="4" s="1"/>
  <c r="K23" i="4"/>
  <c r="N23" i="4" s="1"/>
  <c r="K32" i="4"/>
  <c r="N32" i="4" s="1"/>
  <c r="K40" i="4"/>
  <c r="N40" i="4" s="1"/>
  <c r="K48" i="4"/>
  <c r="N48" i="4" s="1"/>
  <c r="K56" i="4"/>
  <c r="N56" i="4" s="1"/>
  <c r="K64" i="4"/>
  <c r="N64" i="4" s="1"/>
  <c r="K72" i="4"/>
  <c r="N72" i="4" s="1"/>
  <c r="K80" i="4"/>
  <c r="N80" i="4" s="1"/>
  <c r="K88" i="4"/>
  <c r="N88" i="4" s="1"/>
  <c r="K96" i="4"/>
  <c r="N96" i="4" s="1"/>
  <c r="K104" i="4"/>
  <c r="N104" i="4" s="1"/>
  <c r="K112" i="4"/>
  <c r="N112" i="4" s="1"/>
  <c r="K120" i="4"/>
  <c r="N120" i="4" s="1"/>
  <c r="K128" i="4"/>
  <c r="N128" i="4" s="1"/>
  <c r="K136" i="4"/>
  <c r="N136" i="4" s="1"/>
  <c r="K144" i="4"/>
  <c r="N144" i="4" s="1"/>
  <c r="K152" i="4"/>
  <c r="N152" i="4" s="1"/>
  <c r="K160" i="4"/>
  <c r="N160" i="4" s="1"/>
  <c r="K168" i="4"/>
  <c r="N168" i="4" s="1"/>
  <c r="K176" i="4"/>
  <c r="N176" i="4" s="1"/>
  <c r="J5" i="4"/>
  <c r="M5" i="4" s="1"/>
  <c r="J11" i="4"/>
  <c r="M11" i="4" s="1"/>
  <c r="J23" i="4"/>
  <c r="M23" i="4" s="1"/>
  <c r="J32" i="4"/>
  <c r="M32" i="4" s="1"/>
  <c r="J40" i="4"/>
  <c r="M40" i="4" s="1"/>
  <c r="J48" i="4"/>
  <c r="M48" i="4" s="1"/>
  <c r="J56" i="4"/>
  <c r="M56" i="4" s="1"/>
  <c r="J64" i="4"/>
  <c r="M64" i="4" s="1"/>
  <c r="J72" i="4"/>
  <c r="M72" i="4" s="1"/>
  <c r="J80" i="4"/>
  <c r="M80" i="4" s="1"/>
  <c r="J88" i="4"/>
  <c r="M88" i="4" s="1"/>
  <c r="J96" i="4"/>
  <c r="M96" i="4" s="1"/>
  <c r="J104" i="4"/>
  <c r="M104" i="4" s="1"/>
  <c r="J112" i="4"/>
  <c r="M112" i="4" s="1"/>
  <c r="J120" i="4"/>
  <c r="M120" i="4" s="1"/>
  <c r="J128" i="4"/>
  <c r="M128" i="4" s="1"/>
  <c r="J136" i="4"/>
  <c r="M136" i="4" s="1"/>
  <c r="J144" i="4"/>
  <c r="M144" i="4" s="1"/>
  <c r="J152" i="4"/>
  <c r="M152" i="4" s="1"/>
  <c r="J160" i="4"/>
  <c r="M160" i="4" s="1"/>
  <c r="J168" i="4"/>
  <c r="M168" i="4" s="1"/>
  <c r="J176" i="4"/>
  <c r="M176" i="4" s="1"/>
  <c r="I5" i="4"/>
  <c r="L5" i="4" s="1"/>
  <c r="I11" i="4"/>
  <c r="L11" i="4" s="1"/>
  <c r="I23" i="4"/>
  <c r="L23" i="4" s="1"/>
  <c r="I32" i="4"/>
  <c r="L32" i="4" s="1"/>
  <c r="I40" i="4"/>
  <c r="L40" i="4" s="1"/>
  <c r="I48" i="4"/>
  <c r="L48" i="4" s="1"/>
  <c r="I56" i="4"/>
  <c r="L56" i="4" s="1"/>
  <c r="I64" i="4"/>
  <c r="L64" i="4" s="1"/>
  <c r="I72" i="4"/>
  <c r="L72" i="4" s="1"/>
  <c r="I80" i="4"/>
  <c r="L80" i="4" s="1"/>
  <c r="I88" i="4"/>
  <c r="L88" i="4" s="1"/>
  <c r="I96" i="4"/>
  <c r="L96" i="4" s="1"/>
  <c r="I104" i="4"/>
  <c r="L104" i="4" s="1"/>
  <c r="I112" i="4"/>
  <c r="L112" i="4" s="1"/>
  <c r="I120" i="4"/>
  <c r="L120" i="4" s="1"/>
  <c r="I128" i="4"/>
  <c r="L128" i="4" s="1"/>
  <c r="I136" i="4"/>
  <c r="L136" i="4" s="1"/>
  <c r="I144" i="4"/>
  <c r="L144" i="4" s="1"/>
  <c r="I152" i="4"/>
  <c r="L152" i="4" s="1"/>
  <c r="I160" i="4"/>
  <c r="L160" i="4" s="1"/>
  <c r="I168" i="4"/>
  <c r="L168" i="4" s="1"/>
  <c r="I176" i="4"/>
  <c r="L176" i="4" s="1"/>
  <c r="K60" i="4"/>
  <c r="N60" i="4" s="1"/>
  <c r="K116" i="4"/>
  <c r="N116" i="4" s="1"/>
  <c r="K156" i="4"/>
  <c r="N156" i="4" s="1"/>
  <c r="J13" i="4"/>
  <c r="M13" i="4" s="1"/>
  <c r="J60" i="4"/>
  <c r="M60" i="4" s="1"/>
  <c r="J100" i="4"/>
  <c r="M100" i="4" s="1"/>
  <c r="J156" i="4"/>
  <c r="M156" i="4" s="1"/>
  <c r="I60" i="4"/>
  <c r="L60" i="4" s="1"/>
  <c r="I108" i="4"/>
  <c r="L108" i="4" s="1"/>
  <c r="I164" i="4"/>
  <c r="L164" i="4" s="1"/>
  <c r="J86" i="4"/>
  <c r="M86" i="4" s="1"/>
  <c r="J150" i="4"/>
  <c r="M150" i="4" s="1"/>
  <c r="I62" i="4"/>
  <c r="L62" i="4" s="1"/>
  <c r="I126" i="4"/>
  <c r="L126" i="4" s="1"/>
  <c r="K6" i="4"/>
  <c r="N6" i="4" s="1"/>
  <c r="K15" i="4"/>
  <c r="N15" i="4" s="1"/>
  <c r="K24" i="4"/>
  <c r="N24" i="4" s="1"/>
  <c r="K33" i="4"/>
  <c r="N33" i="4" s="1"/>
  <c r="K41" i="4"/>
  <c r="N41" i="4" s="1"/>
  <c r="K49" i="4"/>
  <c r="N49" i="4" s="1"/>
  <c r="K57" i="4"/>
  <c r="N57" i="4" s="1"/>
  <c r="K65" i="4"/>
  <c r="N65" i="4" s="1"/>
  <c r="K73" i="4"/>
  <c r="N73" i="4" s="1"/>
  <c r="K81" i="4"/>
  <c r="N81" i="4" s="1"/>
  <c r="K89" i="4"/>
  <c r="N89" i="4" s="1"/>
  <c r="K97" i="4"/>
  <c r="N97" i="4" s="1"/>
  <c r="K105" i="4"/>
  <c r="N105" i="4" s="1"/>
  <c r="K113" i="4"/>
  <c r="N113" i="4" s="1"/>
  <c r="K121" i="4"/>
  <c r="N121" i="4" s="1"/>
  <c r="K129" i="4"/>
  <c r="N129" i="4" s="1"/>
  <c r="K137" i="4"/>
  <c r="N137" i="4" s="1"/>
  <c r="K145" i="4"/>
  <c r="N145" i="4" s="1"/>
  <c r="K153" i="4"/>
  <c r="N153" i="4" s="1"/>
  <c r="K161" i="4"/>
  <c r="N161" i="4" s="1"/>
  <c r="K169" i="4"/>
  <c r="N169" i="4" s="1"/>
  <c r="K177" i="4"/>
  <c r="N177" i="4" s="1"/>
  <c r="J6" i="4"/>
  <c r="M6" i="4" s="1"/>
  <c r="J15" i="4"/>
  <c r="M15" i="4" s="1"/>
  <c r="J24" i="4"/>
  <c r="M24" i="4" s="1"/>
  <c r="J33" i="4"/>
  <c r="M33" i="4" s="1"/>
  <c r="J41" i="4"/>
  <c r="M41" i="4" s="1"/>
  <c r="J49" i="4"/>
  <c r="M49" i="4" s="1"/>
  <c r="J57" i="4"/>
  <c r="M57" i="4" s="1"/>
  <c r="J65" i="4"/>
  <c r="M65" i="4" s="1"/>
  <c r="J73" i="4"/>
  <c r="M73" i="4" s="1"/>
  <c r="J81" i="4"/>
  <c r="M81" i="4" s="1"/>
  <c r="J89" i="4"/>
  <c r="M89" i="4" s="1"/>
  <c r="J97" i="4"/>
  <c r="M97" i="4" s="1"/>
  <c r="J105" i="4"/>
  <c r="M105" i="4" s="1"/>
  <c r="J113" i="4"/>
  <c r="M113" i="4" s="1"/>
  <c r="J121" i="4"/>
  <c r="M121" i="4" s="1"/>
  <c r="J129" i="4"/>
  <c r="M129" i="4" s="1"/>
  <c r="J137" i="4"/>
  <c r="M137" i="4" s="1"/>
  <c r="J145" i="4"/>
  <c r="M145" i="4" s="1"/>
  <c r="J153" i="4"/>
  <c r="M153" i="4" s="1"/>
  <c r="J161" i="4"/>
  <c r="M161" i="4" s="1"/>
  <c r="J169" i="4"/>
  <c r="M169" i="4" s="1"/>
  <c r="J177" i="4"/>
  <c r="M177" i="4" s="1"/>
  <c r="I6" i="4"/>
  <c r="L6" i="4" s="1"/>
  <c r="I15" i="4"/>
  <c r="L15" i="4" s="1"/>
  <c r="I24" i="4"/>
  <c r="L24" i="4" s="1"/>
  <c r="I33" i="4"/>
  <c r="L33" i="4" s="1"/>
  <c r="I41" i="4"/>
  <c r="L41" i="4" s="1"/>
  <c r="I49" i="4"/>
  <c r="L49" i="4" s="1"/>
  <c r="I57" i="4"/>
  <c r="L57" i="4" s="1"/>
  <c r="I65" i="4"/>
  <c r="L65" i="4" s="1"/>
  <c r="I73" i="4"/>
  <c r="L73" i="4" s="1"/>
  <c r="I81" i="4"/>
  <c r="L81" i="4" s="1"/>
  <c r="I89" i="4"/>
  <c r="L89" i="4" s="1"/>
  <c r="I97" i="4"/>
  <c r="L97" i="4" s="1"/>
  <c r="I105" i="4"/>
  <c r="L105" i="4" s="1"/>
  <c r="I113" i="4"/>
  <c r="L113" i="4" s="1"/>
  <c r="I121" i="4"/>
  <c r="L121" i="4" s="1"/>
  <c r="I129" i="4"/>
  <c r="L129" i="4" s="1"/>
  <c r="I137" i="4"/>
  <c r="L137" i="4" s="1"/>
  <c r="I145" i="4"/>
  <c r="L145" i="4" s="1"/>
  <c r="I153" i="4"/>
  <c r="L153" i="4" s="1"/>
  <c r="I161" i="4"/>
  <c r="L161" i="4" s="1"/>
  <c r="I169" i="4"/>
  <c r="L169" i="4" s="1"/>
  <c r="I177" i="4"/>
  <c r="L177" i="4" s="1"/>
  <c r="K19" i="4"/>
  <c r="N19" i="4" s="1"/>
  <c r="K100" i="4"/>
  <c r="N100" i="4" s="1"/>
  <c r="K164" i="4"/>
  <c r="N164" i="4" s="1"/>
  <c r="J36" i="4"/>
  <c r="M36" i="4" s="1"/>
  <c r="J84" i="4"/>
  <c r="M84" i="4" s="1"/>
  <c r="J132" i="4"/>
  <c r="M132" i="4" s="1"/>
  <c r="J180" i="4"/>
  <c r="M180" i="4" s="1"/>
  <c r="I28" i="4"/>
  <c r="L28" i="4" s="1"/>
  <c r="I76" i="4"/>
  <c r="L76" i="4" s="1"/>
  <c r="I124" i="4"/>
  <c r="L124" i="4" s="1"/>
  <c r="I172" i="4"/>
  <c r="L172" i="4" s="1"/>
  <c r="J118" i="4"/>
  <c r="M118" i="4" s="1"/>
  <c r="J3" i="4"/>
  <c r="M3" i="4" s="1"/>
  <c r="I78" i="4"/>
  <c r="L78" i="4" s="1"/>
  <c r="I142" i="4"/>
  <c r="L142" i="4" s="1"/>
  <c r="K7" i="4"/>
  <c r="N7" i="4" s="1"/>
  <c r="K16" i="4"/>
  <c r="N16" i="4" s="1"/>
  <c r="K18" i="4"/>
  <c r="N18" i="4" s="1"/>
  <c r="K25" i="4"/>
  <c r="N25" i="4" s="1"/>
  <c r="K34" i="4"/>
  <c r="N34" i="4" s="1"/>
  <c r="K42" i="4"/>
  <c r="N42" i="4" s="1"/>
  <c r="K50" i="4"/>
  <c r="N50" i="4" s="1"/>
  <c r="K58" i="4"/>
  <c r="N58" i="4" s="1"/>
  <c r="K66" i="4"/>
  <c r="N66" i="4" s="1"/>
  <c r="K74" i="4"/>
  <c r="N74" i="4" s="1"/>
  <c r="K82" i="4"/>
  <c r="N82" i="4" s="1"/>
  <c r="K90" i="4"/>
  <c r="N90" i="4" s="1"/>
  <c r="K98" i="4"/>
  <c r="N98" i="4" s="1"/>
  <c r="K106" i="4"/>
  <c r="N106" i="4" s="1"/>
  <c r="K114" i="4"/>
  <c r="N114" i="4" s="1"/>
  <c r="K122" i="4"/>
  <c r="N122" i="4" s="1"/>
  <c r="K130" i="4"/>
  <c r="N130" i="4" s="1"/>
  <c r="K138" i="4"/>
  <c r="N138" i="4" s="1"/>
  <c r="K146" i="4"/>
  <c r="N146" i="4" s="1"/>
  <c r="K154" i="4"/>
  <c r="N154" i="4" s="1"/>
  <c r="K162" i="4"/>
  <c r="N162" i="4" s="1"/>
  <c r="K170" i="4"/>
  <c r="N170" i="4" s="1"/>
  <c r="K178" i="4"/>
  <c r="N178" i="4" s="1"/>
  <c r="J7" i="4"/>
  <c r="M7" i="4" s="1"/>
  <c r="J16" i="4"/>
  <c r="M16" i="4" s="1"/>
  <c r="J18" i="4"/>
  <c r="M18" i="4" s="1"/>
  <c r="J25" i="4"/>
  <c r="M25" i="4" s="1"/>
  <c r="J34" i="4"/>
  <c r="M34" i="4" s="1"/>
  <c r="J42" i="4"/>
  <c r="M42" i="4" s="1"/>
  <c r="J50" i="4"/>
  <c r="M50" i="4" s="1"/>
  <c r="J58" i="4"/>
  <c r="M58" i="4" s="1"/>
  <c r="J66" i="4"/>
  <c r="M66" i="4" s="1"/>
  <c r="J74" i="4"/>
  <c r="M74" i="4" s="1"/>
  <c r="J82" i="4"/>
  <c r="M82" i="4" s="1"/>
  <c r="J90" i="4"/>
  <c r="M90" i="4" s="1"/>
  <c r="J98" i="4"/>
  <c r="M98" i="4" s="1"/>
  <c r="J106" i="4"/>
  <c r="M106" i="4" s="1"/>
  <c r="J114" i="4"/>
  <c r="M114" i="4" s="1"/>
  <c r="J122" i="4"/>
  <c r="M122" i="4" s="1"/>
  <c r="J130" i="4"/>
  <c r="M130" i="4" s="1"/>
  <c r="J138" i="4"/>
  <c r="M138" i="4" s="1"/>
  <c r="J146" i="4"/>
  <c r="M146" i="4" s="1"/>
  <c r="J154" i="4"/>
  <c r="M154" i="4" s="1"/>
  <c r="J162" i="4"/>
  <c r="M162" i="4" s="1"/>
  <c r="J170" i="4"/>
  <c r="M170" i="4" s="1"/>
  <c r="J178" i="4"/>
  <c r="M178" i="4" s="1"/>
  <c r="I7" i="4"/>
  <c r="L7" i="4" s="1"/>
  <c r="I16" i="4"/>
  <c r="L16" i="4" s="1"/>
  <c r="I18" i="4"/>
  <c r="L18" i="4" s="1"/>
  <c r="I25" i="4"/>
  <c r="L25" i="4" s="1"/>
  <c r="I34" i="4"/>
  <c r="L34" i="4" s="1"/>
  <c r="I42" i="4"/>
  <c r="L42" i="4" s="1"/>
  <c r="I50" i="4"/>
  <c r="L50" i="4" s="1"/>
  <c r="I58" i="4"/>
  <c r="L58" i="4" s="1"/>
  <c r="I66" i="4"/>
  <c r="L66" i="4" s="1"/>
  <c r="I74" i="4"/>
  <c r="L74" i="4" s="1"/>
  <c r="I82" i="4"/>
  <c r="L82" i="4" s="1"/>
  <c r="I90" i="4"/>
  <c r="L90" i="4" s="1"/>
  <c r="I98" i="4"/>
  <c r="L98" i="4" s="1"/>
  <c r="I106" i="4"/>
  <c r="L106" i="4" s="1"/>
  <c r="I114" i="4"/>
  <c r="L114" i="4" s="1"/>
  <c r="I122" i="4"/>
  <c r="L122" i="4" s="1"/>
  <c r="I130" i="4"/>
  <c r="L130" i="4" s="1"/>
  <c r="I138" i="4"/>
  <c r="L138" i="4" s="1"/>
  <c r="I146" i="4"/>
  <c r="L146" i="4" s="1"/>
  <c r="I154" i="4"/>
  <c r="L154" i="4" s="1"/>
  <c r="I162" i="4"/>
  <c r="L162" i="4" s="1"/>
  <c r="I170" i="4"/>
  <c r="L170" i="4" s="1"/>
  <c r="I178" i="4"/>
  <c r="L178" i="4" s="1"/>
  <c r="K76" i="4"/>
  <c r="N76" i="4" s="1"/>
  <c r="K132" i="4"/>
  <c r="N132" i="4" s="1"/>
  <c r="K172" i="4"/>
  <c r="N172" i="4" s="1"/>
  <c r="J19" i="4"/>
  <c r="M19" i="4" s="1"/>
  <c r="J44" i="4"/>
  <c r="M44" i="4" s="1"/>
  <c r="J92" i="4"/>
  <c r="M92" i="4" s="1"/>
  <c r="J140" i="4"/>
  <c r="M140" i="4" s="1"/>
  <c r="I9" i="4"/>
  <c r="L9" i="4" s="1"/>
  <c r="I52" i="4"/>
  <c r="L52" i="4" s="1"/>
  <c r="I100" i="4"/>
  <c r="L100" i="4" s="1"/>
  <c r="I148" i="4"/>
  <c r="L148" i="4" s="1"/>
  <c r="J70" i="4"/>
  <c r="M70" i="4" s="1"/>
  <c r="J134" i="4"/>
  <c r="M134" i="4" s="1"/>
  <c r="I30" i="4"/>
  <c r="L30" i="4" s="1"/>
  <c r="I94" i="4"/>
  <c r="L94" i="4" s="1"/>
  <c r="I158" i="4"/>
  <c r="L158" i="4" s="1"/>
  <c r="K8" i="4"/>
  <c r="N8" i="4" s="1"/>
  <c r="K12" i="4"/>
  <c r="N12" i="4" s="1"/>
  <c r="K26" i="4"/>
  <c r="N26" i="4" s="1"/>
  <c r="K35" i="4"/>
  <c r="N35" i="4" s="1"/>
  <c r="K43" i="4"/>
  <c r="N43" i="4" s="1"/>
  <c r="K51" i="4"/>
  <c r="N51" i="4" s="1"/>
  <c r="K59" i="4"/>
  <c r="N59" i="4" s="1"/>
  <c r="K67" i="4"/>
  <c r="N67" i="4" s="1"/>
  <c r="K75" i="4"/>
  <c r="N75" i="4" s="1"/>
  <c r="K83" i="4"/>
  <c r="N83" i="4" s="1"/>
  <c r="K91" i="4"/>
  <c r="N91" i="4" s="1"/>
  <c r="K99" i="4"/>
  <c r="N99" i="4" s="1"/>
  <c r="K107" i="4"/>
  <c r="N107" i="4" s="1"/>
  <c r="K115" i="4"/>
  <c r="N115" i="4" s="1"/>
  <c r="K123" i="4"/>
  <c r="N123" i="4" s="1"/>
  <c r="K131" i="4"/>
  <c r="N131" i="4" s="1"/>
  <c r="K139" i="4"/>
  <c r="N139" i="4" s="1"/>
  <c r="K147" i="4"/>
  <c r="N147" i="4" s="1"/>
  <c r="K155" i="4"/>
  <c r="N155" i="4" s="1"/>
  <c r="K163" i="4"/>
  <c r="N163" i="4" s="1"/>
  <c r="K171" i="4"/>
  <c r="N171" i="4" s="1"/>
  <c r="K179" i="4"/>
  <c r="N179" i="4" s="1"/>
  <c r="J8" i="4"/>
  <c r="M8" i="4" s="1"/>
  <c r="J12" i="4"/>
  <c r="M12" i="4" s="1"/>
  <c r="J26" i="4"/>
  <c r="M26" i="4" s="1"/>
  <c r="J35" i="4"/>
  <c r="M35" i="4" s="1"/>
  <c r="J43" i="4"/>
  <c r="M43" i="4" s="1"/>
  <c r="J51" i="4"/>
  <c r="M51" i="4" s="1"/>
  <c r="J59" i="4"/>
  <c r="M59" i="4" s="1"/>
  <c r="J67" i="4"/>
  <c r="M67" i="4" s="1"/>
  <c r="J75" i="4"/>
  <c r="M75" i="4" s="1"/>
  <c r="J83" i="4"/>
  <c r="M83" i="4" s="1"/>
  <c r="J91" i="4"/>
  <c r="M91" i="4" s="1"/>
  <c r="J99" i="4"/>
  <c r="M99" i="4" s="1"/>
  <c r="J107" i="4"/>
  <c r="M107" i="4" s="1"/>
  <c r="J115" i="4"/>
  <c r="M115" i="4" s="1"/>
  <c r="J123" i="4"/>
  <c r="M123" i="4" s="1"/>
  <c r="J131" i="4"/>
  <c r="M131" i="4" s="1"/>
  <c r="J139" i="4"/>
  <c r="M139" i="4" s="1"/>
  <c r="J147" i="4"/>
  <c r="M147" i="4" s="1"/>
  <c r="J155" i="4"/>
  <c r="M155" i="4" s="1"/>
  <c r="J163" i="4"/>
  <c r="M163" i="4" s="1"/>
  <c r="J171" i="4"/>
  <c r="M171" i="4" s="1"/>
  <c r="J179" i="4"/>
  <c r="M179" i="4" s="1"/>
  <c r="I8" i="4"/>
  <c r="L8" i="4" s="1"/>
  <c r="I12" i="4"/>
  <c r="L12" i="4" s="1"/>
  <c r="I26" i="4"/>
  <c r="L26" i="4" s="1"/>
  <c r="I35" i="4"/>
  <c r="L35" i="4" s="1"/>
  <c r="I43" i="4"/>
  <c r="L43" i="4" s="1"/>
  <c r="I51" i="4"/>
  <c r="L51" i="4" s="1"/>
  <c r="I59" i="4"/>
  <c r="L59" i="4" s="1"/>
  <c r="I67" i="4"/>
  <c r="L67" i="4" s="1"/>
  <c r="I75" i="4"/>
  <c r="L75" i="4" s="1"/>
  <c r="I83" i="4"/>
  <c r="L83" i="4" s="1"/>
  <c r="I91" i="4"/>
  <c r="L91" i="4" s="1"/>
  <c r="I99" i="4"/>
  <c r="L99" i="4" s="1"/>
  <c r="I107" i="4"/>
  <c r="L107" i="4" s="1"/>
  <c r="I115" i="4"/>
  <c r="L115" i="4" s="1"/>
  <c r="I123" i="4"/>
  <c r="L123" i="4" s="1"/>
  <c r="I131" i="4"/>
  <c r="L131" i="4" s="1"/>
  <c r="I139" i="4"/>
  <c r="L139" i="4" s="1"/>
  <c r="I147" i="4"/>
  <c r="L147" i="4" s="1"/>
  <c r="I155" i="4"/>
  <c r="L155" i="4" s="1"/>
  <c r="I163" i="4"/>
  <c r="L163" i="4" s="1"/>
  <c r="I171" i="4"/>
  <c r="L171" i="4" s="1"/>
  <c r="I179" i="4"/>
  <c r="L179" i="4" s="1"/>
  <c r="K84" i="4"/>
  <c r="N84" i="4" s="1"/>
  <c r="K124" i="4"/>
  <c r="N124" i="4" s="1"/>
  <c r="K180" i="4"/>
  <c r="N180" i="4" s="1"/>
  <c r="J28" i="4"/>
  <c r="M28" i="4" s="1"/>
  <c r="J76" i="4"/>
  <c r="M76" i="4" s="1"/>
  <c r="J116" i="4"/>
  <c r="M116" i="4" s="1"/>
  <c r="J164" i="4"/>
  <c r="M164" i="4" s="1"/>
  <c r="I44" i="4"/>
  <c r="L44" i="4" s="1"/>
  <c r="I84" i="4"/>
  <c r="L84" i="4" s="1"/>
  <c r="I132" i="4"/>
  <c r="L132" i="4" s="1"/>
  <c r="I180" i="4"/>
  <c r="L180" i="4" s="1"/>
  <c r="J94" i="4"/>
  <c r="M94" i="4" s="1"/>
  <c r="J158" i="4"/>
  <c r="M158" i="4" s="1"/>
  <c r="I21" i="4"/>
  <c r="L21" i="4" s="1"/>
  <c r="I46" i="4"/>
  <c r="L46" i="4" s="1"/>
  <c r="I110" i="4"/>
  <c r="L110" i="4" s="1"/>
  <c r="I174" i="4"/>
  <c r="L174" i="4" s="1"/>
  <c r="K9" i="4"/>
  <c r="N9" i="4" s="1"/>
  <c r="K13" i="4"/>
  <c r="N13" i="4" s="1"/>
  <c r="K28" i="4"/>
  <c r="N28" i="4" s="1"/>
  <c r="K36" i="4"/>
  <c r="N36" i="4" s="1"/>
  <c r="K44" i="4"/>
  <c r="N44" i="4" s="1"/>
  <c r="K52" i="4"/>
  <c r="N52" i="4" s="1"/>
  <c r="K92" i="4"/>
  <c r="N92" i="4" s="1"/>
  <c r="K148" i="4"/>
  <c r="N148" i="4" s="1"/>
  <c r="J68" i="4"/>
  <c r="M68" i="4" s="1"/>
  <c r="J124" i="4"/>
  <c r="M124" i="4" s="1"/>
  <c r="J172" i="4"/>
  <c r="M172" i="4" s="1"/>
  <c r="I19" i="4"/>
  <c r="L19" i="4" s="1"/>
  <c r="I36" i="4"/>
  <c r="L36" i="4" s="1"/>
  <c r="I92" i="4"/>
  <c r="L92" i="4" s="1"/>
  <c r="I140" i="4"/>
  <c r="L140" i="4" s="1"/>
  <c r="J62" i="4"/>
  <c r="M62" i="4" s="1"/>
  <c r="J126" i="4"/>
  <c r="M126" i="4" s="1"/>
  <c r="I86" i="4"/>
  <c r="L86" i="4" s="1"/>
  <c r="I150" i="4"/>
  <c r="L150" i="4" s="1"/>
  <c r="K14" i="4"/>
  <c r="N14" i="4" s="1"/>
  <c r="K17" i="4"/>
  <c r="N17" i="4" s="1"/>
  <c r="K20" i="4"/>
  <c r="N20" i="4" s="1"/>
  <c r="K29" i="4"/>
  <c r="N29" i="4" s="1"/>
  <c r="K37" i="4"/>
  <c r="N37" i="4" s="1"/>
  <c r="K45" i="4"/>
  <c r="N45" i="4" s="1"/>
  <c r="K53" i="4"/>
  <c r="N53" i="4" s="1"/>
  <c r="K61" i="4"/>
  <c r="N61" i="4" s="1"/>
  <c r="K69" i="4"/>
  <c r="N69" i="4" s="1"/>
  <c r="K77" i="4"/>
  <c r="N77" i="4" s="1"/>
  <c r="K85" i="4"/>
  <c r="N85" i="4" s="1"/>
  <c r="K93" i="4"/>
  <c r="N93" i="4" s="1"/>
  <c r="K101" i="4"/>
  <c r="N101" i="4" s="1"/>
  <c r="K109" i="4"/>
  <c r="N109" i="4" s="1"/>
  <c r="K117" i="4"/>
  <c r="N117" i="4" s="1"/>
  <c r="K125" i="4"/>
  <c r="N125" i="4" s="1"/>
  <c r="K133" i="4"/>
  <c r="N133" i="4" s="1"/>
  <c r="K141" i="4"/>
  <c r="N141" i="4" s="1"/>
  <c r="K149" i="4"/>
  <c r="N149" i="4" s="1"/>
  <c r="K157" i="4"/>
  <c r="N157" i="4" s="1"/>
  <c r="K165" i="4"/>
  <c r="N165" i="4" s="1"/>
  <c r="K173" i="4"/>
  <c r="N173" i="4" s="1"/>
  <c r="K181" i="4"/>
  <c r="N181" i="4" s="1"/>
  <c r="J14" i="4"/>
  <c r="M14" i="4" s="1"/>
  <c r="J17" i="4"/>
  <c r="M17" i="4" s="1"/>
  <c r="J20" i="4"/>
  <c r="M20" i="4" s="1"/>
  <c r="J29" i="4"/>
  <c r="M29" i="4" s="1"/>
  <c r="J37" i="4"/>
  <c r="M37" i="4" s="1"/>
  <c r="J45" i="4"/>
  <c r="M45" i="4" s="1"/>
  <c r="J53" i="4"/>
  <c r="M53" i="4" s="1"/>
  <c r="J61" i="4"/>
  <c r="M61" i="4" s="1"/>
  <c r="J69" i="4"/>
  <c r="M69" i="4" s="1"/>
  <c r="J77" i="4"/>
  <c r="M77" i="4" s="1"/>
  <c r="J85" i="4"/>
  <c r="M85" i="4" s="1"/>
  <c r="J93" i="4"/>
  <c r="M93" i="4" s="1"/>
  <c r="J101" i="4"/>
  <c r="M101" i="4" s="1"/>
  <c r="J109" i="4"/>
  <c r="M109" i="4" s="1"/>
  <c r="J117" i="4"/>
  <c r="M117" i="4" s="1"/>
  <c r="J125" i="4"/>
  <c r="M125" i="4" s="1"/>
  <c r="J133" i="4"/>
  <c r="M133" i="4" s="1"/>
  <c r="J141" i="4"/>
  <c r="M141" i="4" s="1"/>
  <c r="J149" i="4"/>
  <c r="M149" i="4" s="1"/>
  <c r="J157" i="4"/>
  <c r="M157" i="4" s="1"/>
  <c r="J165" i="4"/>
  <c r="M165" i="4" s="1"/>
  <c r="J173" i="4"/>
  <c r="M173" i="4" s="1"/>
  <c r="J181" i="4"/>
  <c r="M181" i="4" s="1"/>
  <c r="I14" i="4"/>
  <c r="L14" i="4" s="1"/>
  <c r="I17" i="4"/>
  <c r="L17" i="4" s="1"/>
  <c r="I20" i="4"/>
  <c r="L20" i="4" s="1"/>
  <c r="I29" i="4"/>
  <c r="L29" i="4" s="1"/>
  <c r="I37" i="4"/>
  <c r="L37" i="4" s="1"/>
  <c r="I45" i="4"/>
  <c r="L45" i="4" s="1"/>
  <c r="I53" i="4"/>
  <c r="L53" i="4" s="1"/>
  <c r="I61" i="4"/>
  <c r="L61" i="4" s="1"/>
  <c r="I69" i="4"/>
  <c r="L69" i="4" s="1"/>
  <c r="I77" i="4"/>
  <c r="L77" i="4" s="1"/>
  <c r="I85" i="4"/>
  <c r="L85" i="4" s="1"/>
  <c r="I93" i="4"/>
  <c r="L93" i="4" s="1"/>
  <c r="I101" i="4"/>
  <c r="L101" i="4" s="1"/>
  <c r="I109" i="4"/>
  <c r="L109" i="4" s="1"/>
  <c r="I117" i="4"/>
  <c r="L117" i="4" s="1"/>
  <c r="I125" i="4"/>
  <c r="L125" i="4" s="1"/>
  <c r="I133" i="4"/>
  <c r="L133" i="4" s="1"/>
  <c r="I141" i="4"/>
  <c r="L141" i="4" s="1"/>
  <c r="I149" i="4"/>
  <c r="L149" i="4" s="1"/>
  <c r="I157" i="4"/>
  <c r="L157" i="4" s="1"/>
  <c r="I165" i="4"/>
  <c r="L165" i="4" s="1"/>
  <c r="I173" i="4"/>
  <c r="L173" i="4" s="1"/>
  <c r="I181" i="4"/>
  <c r="L181" i="4" s="1"/>
  <c r="K21" i="4"/>
  <c r="N21" i="4" s="1"/>
  <c r="K30" i="4"/>
  <c r="N30" i="4" s="1"/>
  <c r="K38" i="4"/>
  <c r="N38" i="4" s="1"/>
  <c r="K62" i="4"/>
  <c r="N62" i="4" s="1"/>
  <c r="K78" i="4"/>
  <c r="N78" i="4" s="1"/>
  <c r="K94" i="4"/>
  <c r="N94" i="4" s="1"/>
  <c r="K110" i="4"/>
  <c r="N110" i="4" s="1"/>
  <c r="K126" i="4"/>
  <c r="N126" i="4" s="1"/>
  <c r="K142" i="4"/>
  <c r="N142" i="4" s="1"/>
  <c r="K150" i="4"/>
  <c r="N150" i="4" s="1"/>
  <c r="K166" i="4"/>
  <c r="N166" i="4" s="1"/>
  <c r="K3" i="4"/>
  <c r="N3" i="4" s="1"/>
  <c r="J38" i="4"/>
  <c r="M38" i="4" s="1"/>
  <c r="J54" i="4"/>
  <c r="M54" i="4" s="1"/>
  <c r="J110" i="4"/>
  <c r="M110" i="4" s="1"/>
  <c r="J166" i="4"/>
  <c r="M166" i="4" s="1"/>
  <c r="I38" i="4"/>
  <c r="L38" i="4" s="1"/>
  <c r="I102" i="4"/>
  <c r="L102" i="4" s="1"/>
  <c r="I166" i="4"/>
  <c r="L166" i="4" s="1"/>
  <c r="K46" i="4"/>
  <c r="N46" i="4" s="1"/>
  <c r="K54" i="4"/>
  <c r="N54" i="4" s="1"/>
  <c r="K70" i="4"/>
  <c r="N70" i="4" s="1"/>
  <c r="K86" i="4"/>
  <c r="N86" i="4" s="1"/>
  <c r="K102" i="4"/>
  <c r="N102" i="4" s="1"/>
  <c r="K118" i="4"/>
  <c r="N118" i="4" s="1"/>
  <c r="K134" i="4"/>
  <c r="N134" i="4" s="1"/>
  <c r="K158" i="4"/>
  <c r="N158" i="4" s="1"/>
  <c r="K174" i="4"/>
  <c r="N174" i="4" s="1"/>
  <c r="J30" i="4"/>
  <c r="M30" i="4" s="1"/>
  <c r="J46" i="4"/>
  <c r="M46" i="4" s="1"/>
  <c r="J102" i="4"/>
  <c r="M102" i="4" s="1"/>
  <c r="J174" i="4"/>
  <c r="M174" i="4" s="1"/>
  <c r="I70" i="4"/>
  <c r="L70" i="4" s="1"/>
  <c r="I134" i="4"/>
  <c r="L134" i="4" s="1"/>
  <c r="K4" i="4"/>
  <c r="N4" i="4" s="1"/>
  <c r="K10" i="4"/>
  <c r="N10" i="4" s="1"/>
  <c r="K22" i="4"/>
  <c r="N22" i="4" s="1"/>
  <c r="K27" i="4"/>
  <c r="N27" i="4" s="1"/>
  <c r="K31" i="4"/>
  <c r="N31" i="4" s="1"/>
  <c r="K39" i="4"/>
  <c r="N39" i="4" s="1"/>
  <c r="K47" i="4"/>
  <c r="N47" i="4" s="1"/>
  <c r="K55" i="4"/>
  <c r="N55" i="4" s="1"/>
  <c r="K63" i="4"/>
  <c r="N63" i="4" s="1"/>
  <c r="K71" i="4"/>
  <c r="N71" i="4" s="1"/>
  <c r="K79" i="4"/>
  <c r="N79" i="4" s="1"/>
  <c r="K87" i="4"/>
  <c r="N87" i="4" s="1"/>
  <c r="K95" i="4"/>
  <c r="N95" i="4" s="1"/>
  <c r="K103" i="4"/>
  <c r="N103" i="4" s="1"/>
  <c r="K111" i="4"/>
  <c r="N111" i="4" s="1"/>
  <c r="K119" i="4"/>
  <c r="N119" i="4" s="1"/>
  <c r="K127" i="4"/>
  <c r="N127" i="4" s="1"/>
  <c r="K135" i="4"/>
  <c r="N135" i="4" s="1"/>
  <c r="K143" i="4"/>
  <c r="N143" i="4" s="1"/>
  <c r="K151" i="4"/>
  <c r="N151" i="4" s="1"/>
  <c r="K159" i="4"/>
  <c r="N159" i="4" s="1"/>
  <c r="K167" i="4"/>
  <c r="N167" i="4" s="1"/>
  <c r="K175" i="4"/>
  <c r="N175" i="4" s="1"/>
  <c r="J4" i="4"/>
  <c r="M4" i="4" s="1"/>
  <c r="J10" i="4"/>
  <c r="M10" i="4" s="1"/>
  <c r="J22" i="4"/>
  <c r="M22" i="4" s="1"/>
  <c r="J27" i="4"/>
  <c r="M27" i="4" s="1"/>
  <c r="J31" i="4"/>
  <c r="M31" i="4" s="1"/>
  <c r="J39" i="4"/>
  <c r="M39" i="4" s="1"/>
  <c r="J47" i="4"/>
  <c r="M47" i="4" s="1"/>
  <c r="J55" i="4"/>
  <c r="M55" i="4" s="1"/>
  <c r="J63" i="4"/>
  <c r="M63" i="4" s="1"/>
  <c r="J71" i="4"/>
  <c r="M71" i="4" s="1"/>
  <c r="J79" i="4"/>
  <c r="M79" i="4" s="1"/>
  <c r="J87" i="4"/>
  <c r="M87" i="4" s="1"/>
  <c r="J95" i="4"/>
  <c r="M95" i="4" s="1"/>
  <c r="J103" i="4"/>
  <c r="M103" i="4" s="1"/>
  <c r="J111" i="4"/>
  <c r="M111" i="4" s="1"/>
  <c r="J119" i="4"/>
  <c r="M119" i="4" s="1"/>
  <c r="J127" i="4"/>
  <c r="M127" i="4" s="1"/>
  <c r="J135" i="4"/>
  <c r="M135" i="4" s="1"/>
  <c r="J143" i="4"/>
  <c r="M143" i="4" s="1"/>
  <c r="J151" i="4"/>
  <c r="M151" i="4" s="1"/>
  <c r="J159" i="4"/>
  <c r="M159" i="4" s="1"/>
  <c r="J167" i="4"/>
  <c r="M167" i="4" s="1"/>
  <c r="J175" i="4"/>
  <c r="M175" i="4" s="1"/>
  <c r="I4" i="4"/>
  <c r="L4" i="4" s="1"/>
  <c r="I10" i="4"/>
  <c r="L10" i="4" s="1"/>
  <c r="I22" i="4"/>
  <c r="L22" i="4" s="1"/>
  <c r="I27" i="4"/>
  <c r="L27" i="4" s="1"/>
  <c r="I31" i="4"/>
  <c r="L31" i="4" s="1"/>
  <c r="I39" i="4"/>
  <c r="L39" i="4" s="1"/>
  <c r="I47" i="4"/>
  <c r="L47" i="4" s="1"/>
  <c r="I55" i="4"/>
  <c r="L55" i="4" s="1"/>
  <c r="I63" i="4"/>
  <c r="L63" i="4" s="1"/>
  <c r="I71" i="4"/>
  <c r="L71" i="4" s="1"/>
  <c r="I79" i="4"/>
  <c r="L79" i="4" s="1"/>
  <c r="I87" i="4"/>
  <c r="L87" i="4" s="1"/>
  <c r="I95" i="4"/>
  <c r="L95" i="4" s="1"/>
  <c r="I103" i="4"/>
  <c r="L103" i="4" s="1"/>
  <c r="I111" i="4"/>
  <c r="L111" i="4" s="1"/>
  <c r="I119" i="4"/>
  <c r="L119" i="4" s="1"/>
  <c r="I127" i="4"/>
  <c r="L127" i="4" s="1"/>
  <c r="I135" i="4"/>
  <c r="L135" i="4" s="1"/>
  <c r="I143" i="4"/>
  <c r="L143" i="4" s="1"/>
  <c r="I151" i="4"/>
  <c r="L151" i="4" s="1"/>
  <c r="I159" i="4"/>
  <c r="L159" i="4" s="1"/>
  <c r="I167" i="4"/>
  <c r="L167" i="4" s="1"/>
  <c r="I175" i="4"/>
  <c r="L175" i="4" s="1"/>
  <c r="K68" i="4"/>
  <c r="N68" i="4" s="1"/>
  <c r="K108" i="4"/>
  <c r="N108" i="4" s="1"/>
  <c r="K140" i="4"/>
  <c r="N140" i="4" s="1"/>
  <c r="J9" i="4"/>
  <c r="M9" i="4" s="1"/>
  <c r="J52" i="4"/>
  <c r="M52" i="4" s="1"/>
  <c r="J108" i="4"/>
  <c r="M108" i="4" s="1"/>
  <c r="J148" i="4"/>
  <c r="M148" i="4" s="1"/>
  <c r="I13" i="4"/>
  <c r="L13" i="4" s="1"/>
  <c r="I68" i="4"/>
  <c r="L68" i="4" s="1"/>
  <c r="I116" i="4"/>
  <c r="L116" i="4" s="1"/>
  <c r="I156" i="4"/>
  <c r="L156" i="4" s="1"/>
  <c r="J21" i="4"/>
  <c r="M21" i="4" s="1"/>
  <c r="J78" i="4"/>
  <c r="M78" i="4" s="1"/>
  <c r="J142" i="4"/>
  <c r="M142" i="4" s="1"/>
  <c r="I54" i="4"/>
  <c r="L54" i="4" s="1"/>
  <c r="I118" i="4"/>
  <c r="L118" i="4" s="1"/>
  <c r="I3" i="4"/>
  <c r="L3" i="4" s="1"/>
  <c r="K46" i="8"/>
  <c r="K31" i="8"/>
  <c r="K5" i="8"/>
  <c r="B1079" i="8"/>
  <c r="B1076" i="8"/>
  <c r="B1068" i="8"/>
  <c r="B1060" i="8"/>
  <c r="B1052" i="8"/>
  <c r="B1044" i="8"/>
  <c r="B1036" i="8"/>
  <c r="B1028" i="8"/>
  <c r="B1020" i="8"/>
  <c r="B1012" i="8"/>
  <c r="B1004" i="8"/>
  <c r="B996" i="8"/>
  <c r="B988" i="8"/>
  <c r="B980" i="8"/>
  <c r="B972" i="8"/>
  <c r="B964" i="8"/>
  <c r="B956" i="8"/>
  <c r="B948" i="8"/>
  <c r="B940" i="8"/>
  <c r="B932" i="8"/>
  <c r="B924" i="8"/>
  <c r="B916" i="8"/>
  <c r="B908" i="8"/>
  <c r="B900" i="8"/>
  <c r="B892" i="8"/>
  <c r="B884" i="8"/>
  <c r="B876" i="8"/>
  <c r="B868" i="8"/>
  <c r="B860" i="8"/>
  <c r="B1081" i="8"/>
  <c r="B1073" i="8"/>
  <c r="B1065" i="8"/>
  <c r="B1057" i="8"/>
  <c r="B1049" i="8"/>
  <c r="B1041" i="8"/>
  <c r="B1033" i="8"/>
  <c r="B1025" i="8"/>
  <c r="B1017" i="8"/>
  <c r="B1009" i="8"/>
  <c r="B1001" i="8"/>
  <c r="B993" i="8"/>
  <c r="B985" i="8"/>
  <c r="B977" i="8"/>
  <c r="B969" i="8"/>
  <c r="B961" i="8"/>
  <c r="B953" i="8"/>
  <c r="B945" i="8"/>
  <c r="B937" i="8"/>
  <c r="B929" i="8"/>
  <c r="B921" i="8"/>
  <c r="B913" i="8"/>
  <c r="B905" i="8"/>
  <c r="B897" i="8"/>
  <c r="B1078" i="8"/>
  <c r="B1070" i="8"/>
  <c r="B1062" i="8"/>
  <c r="B1054" i="8"/>
  <c r="B1046" i="8"/>
  <c r="B1038" i="8"/>
  <c r="B1030" i="8"/>
  <c r="B1022" i="8"/>
  <c r="B1014" i="8"/>
  <c r="B1006" i="8"/>
  <c r="B998" i="8"/>
  <c r="B990" i="8"/>
  <c r="B982" i="8"/>
  <c r="B974" i="8"/>
  <c r="B966" i="8"/>
  <c r="B958" i="8"/>
  <c r="B950" i="8"/>
  <c r="B942" i="8"/>
  <c r="B934" i="8"/>
  <c r="B926" i="8"/>
  <c r="B918" i="8"/>
  <c r="B910" i="8"/>
  <c r="B902" i="8"/>
  <c r="B894" i="8"/>
  <c r="B886" i="8"/>
  <c r="B878" i="8"/>
  <c r="B870" i="8"/>
  <c r="B1075" i="8"/>
  <c r="B1080" i="8"/>
  <c r="B1072" i="8"/>
  <c r="B1064" i="8"/>
  <c r="B1056" i="8"/>
  <c r="B1048" i="8"/>
  <c r="B1040" i="8"/>
  <c r="B1032" i="8"/>
  <c r="B1024" i="8"/>
  <c r="B1016" i="8"/>
  <c r="B1008" i="8"/>
  <c r="B1000" i="8"/>
  <c r="B992" i="8"/>
  <c r="B984" i="8"/>
  <c r="B976" i="8"/>
  <c r="B968" i="8"/>
  <c r="B960" i="8"/>
  <c r="B952" i="8"/>
  <c r="B944" i="8"/>
  <c r="B936" i="8"/>
  <c r="B928" i="8"/>
  <c r="B920" i="8"/>
  <c r="B912" i="8"/>
  <c r="B904" i="8"/>
  <c r="B896" i="8"/>
  <c r="B888" i="8"/>
  <c r="B880" i="8"/>
  <c r="B872" i="8"/>
  <c r="B864" i="8"/>
  <c r="B856" i="8"/>
  <c r="B1077" i="8"/>
  <c r="B1074" i="8"/>
  <c r="B1066" i="8"/>
  <c r="B1058" i="8"/>
  <c r="B1050" i="8"/>
  <c r="B1042" i="8"/>
  <c r="B1034" i="8"/>
  <c r="B1026" i="8"/>
  <c r="B1018" i="8"/>
  <c r="B1010" i="8"/>
  <c r="B1002" i="8"/>
  <c r="B994" i="8"/>
  <c r="B986" i="8"/>
  <c r="B978" i="8"/>
  <c r="B970" i="8"/>
  <c r="B962" i="8"/>
  <c r="B954" i="8"/>
  <c r="B946" i="8"/>
  <c r="B938" i="8"/>
  <c r="B930" i="8"/>
  <c r="B922" i="8"/>
  <c r="B914" i="8"/>
  <c r="B906" i="8"/>
  <c r="B898" i="8"/>
  <c r="B890" i="8"/>
  <c r="B882" i="8"/>
  <c r="B874" i="8"/>
  <c r="B866" i="8"/>
  <c r="B858" i="8"/>
  <c r="B1061" i="8"/>
  <c r="B1047" i="8"/>
  <c r="B1011" i="8"/>
  <c r="B997" i="8"/>
  <c r="B983" i="8"/>
  <c r="B947" i="8"/>
  <c r="B933" i="8"/>
  <c r="B919" i="8"/>
  <c r="B881" i="8"/>
  <c r="B865" i="8"/>
  <c r="B853" i="8"/>
  <c r="B845" i="8"/>
  <c r="B837" i="8"/>
  <c r="B829" i="8"/>
  <c r="B821" i="8"/>
  <c r="B813" i="8"/>
  <c r="B805" i="8"/>
  <c r="B797" i="8"/>
  <c r="B789" i="8"/>
  <c r="B781" i="8"/>
  <c r="B773" i="8"/>
  <c r="B765" i="8"/>
  <c r="B757" i="8"/>
  <c r="B749" i="8"/>
  <c r="B741" i="8"/>
  <c r="B733" i="8"/>
  <c r="B725" i="8"/>
  <c r="B1067" i="8"/>
  <c r="B1053" i="8"/>
  <c r="B1039" i="8"/>
  <c r="B1003" i="8"/>
  <c r="B989" i="8"/>
  <c r="B975" i="8"/>
  <c r="B939" i="8"/>
  <c r="B925" i="8"/>
  <c r="B911" i="8"/>
  <c r="B891" i="8"/>
  <c r="B875" i="8"/>
  <c r="B850" i="8"/>
  <c r="B842" i="8"/>
  <c r="B834" i="8"/>
  <c r="B826" i="8"/>
  <c r="B818" i="8"/>
  <c r="B810" i="8"/>
  <c r="B802" i="8"/>
  <c r="B794" i="8"/>
  <c r="B786" i="8"/>
  <c r="B778" i="8"/>
  <c r="B770" i="8"/>
  <c r="B762" i="8"/>
  <c r="B754" i="8"/>
  <c r="B746" i="8"/>
  <c r="B738" i="8"/>
  <c r="B730" i="8"/>
  <c r="B722" i="8"/>
  <c r="B1059" i="8"/>
  <c r="B1045" i="8"/>
  <c r="B1031" i="8"/>
  <c r="B995" i="8"/>
  <c r="B981" i="8"/>
  <c r="B967" i="8"/>
  <c r="B931" i="8"/>
  <c r="B917" i="8"/>
  <c r="B903" i="8"/>
  <c r="B885" i="8"/>
  <c r="B869" i="8"/>
  <c r="B855" i="8"/>
  <c r="B847" i="8"/>
  <c r="B839" i="8"/>
  <c r="B831" i="8"/>
  <c r="B823" i="8"/>
  <c r="B815" i="8"/>
  <c r="B807" i="8"/>
  <c r="B799" i="8"/>
  <c r="B791" i="8"/>
  <c r="B783" i="8"/>
  <c r="B775" i="8"/>
  <c r="B767" i="8"/>
  <c r="B759" i="8"/>
  <c r="B751" i="8"/>
  <c r="B743" i="8"/>
  <c r="B735" i="8"/>
  <c r="B727" i="8"/>
  <c r="B719" i="8"/>
  <c r="B1051" i="8"/>
  <c r="B1037" i="8"/>
  <c r="B1023" i="8"/>
  <c r="B987" i="8"/>
  <c r="B973" i="8"/>
  <c r="B959" i="8"/>
  <c r="B923" i="8"/>
  <c r="B909" i="8"/>
  <c r="B895" i="8"/>
  <c r="B879" i="8"/>
  <c r="B863" i="8"/>
  <c r="B859" i="8"/>
  <c r="B852" i="8"/>
  <c r="B844" i="8"/>
  <c r="B836" i="8"/>
  <c r="B828" i="8"/>
  <c r="B820" i="8"/>
  <c r="B812" i="8"/>
  <c r="B804" i="8"/>
  <c r="B796" i="8"/>
  <c r="B788" i="8"/>
  <c r="B780" i="8"/>
  <c r="B772" i="8"/>
  <c r="B764" i="8"/>
  <c r="B756" i="8"/>
  <c r="B748" i="8"/>
  <c r="B740" i="8"/>
  <c r="B732" i="8"/>
  <c r="B1071" i="8"/>
  <c r="B1035" i="8"/>
  <c r="B1021" i="8"/>
  <c r="B1007" i="8"/>
  <c r="B971" i="8"/>
  <c r="B957" i="8"/>
  <c r="B943" i="8"/>
  <c r="B907" i="8"/>
  <c r="B883" i="8"/>
  <c r="B867" i="8"/>
  <c r="B862" i="8"/>
  <c r="B854" i="8"/>
  <c r="B846" i="8"/>
  <c r="B838" i="8"/>
  <c r="B830" i="8"/>
  <c r="B822" i="8"/>
  <c r="B814" i="8"/>
  <c r="B806" i="8"/>
  <c r="B798" i="8"/>
  <c r="B790" i="8"/>
  <c r="B782" i="8"/>
  <c r="B1063" i="8"/>
  <c r="B1027" i="8"/>
  <c r="B1013" i="8"/>
  <c r="B999" i="8"/>
  <c r="B963" i="8"/>
  <c r="B949" i="8"/>
  <c r="B935" i="8"/>
  <c r="B899" i="8"/>
  <c r="B893" i="8"/>
  <c r="B877" i="8"/>
  <c r="B857" i="8"/>
  <c r="B851" i="8"/>
  <c r="B843" i="8"/>
  <c r="B835" i="8"/>
  <c r="B827" i="8"/>
  <c r="B819" i="8"/>
  <c r="B811" i="8"/>
  <c r="B803" i="8"/>
  <c r="B795" i="8"/>
  <c r="B787" i="8"/>
  <c r="B779" i="8"/>
  <c r="B1043" i="8"/>
  <c r="B1015" i="8"/>
  <c r="B901" i="8"/>
  <c r="B825" i="8"/>
  <c r="B793" i="8"/>
  <c r="B776" i="8"/>
  <c r="B760" i="8"/>
  <c r="B744" i="8"/>
  <c r="B720" i="8"/>
  <c r="B716" i="8"/>
  <c r="B708" i="8"/>
  <c r="B700" i="8"/>
  <c r="B692" i="8"/>
  <c r="B684" i="8"/>
  <c r="B676" i="8"/>
  <c r="B668" i="8"/>
  <c r="B660" i="8"/>
  <c r="B652" i="8"/>
  <c r="B644" i="8"/>
  <c r="B636" i="8"/>
  <c r="B628" i="8"/>
  <c r="B620" i="8"/>
  <c r="B612" i="8"/>
  <c r="B604" i="8"/>
  <c r="B596" i="8"/>
  <c r="B588" i="8"/>
  <c r="B580" i="8"/>
  <c r="B572" i="8"/>
  <c r="B564" i="8"/>
  <c r="B1069" i="8"/>
  <c r="B955" i="8"/>
  <c r="B927" i="8"/>
  <c r="B824" i="8"/>
  <c r="B792" i="8"/>
  <c r="B769" i="8"/>
  <c r="B753" i="8"/>
  <c r="B737" i="8"/>
  <c r="B728" i="8"/>
  <c r="B713" i="8"/>
  <c r="B705" i="8"/>
  <c r="B697" i="8"/>
  <c r="B689" i="8"/>
  <c r="B681" i="8"/>
  <c r="B673" i="8"/>
  <c r="B665" i="8"/>
  <c r="B657" i="8"/>
  <c r="B649" i="8"/>
  <c r="B641" i="8"/>
  <c r="B633" i="8"/>
  <c r="B625" i="8"/>
  <c r="B617" i="8"/>
  <c r="B609" i="8"/>
  <c r="B979" i="8"/>
  <c r="B951" i="8"/>
  <c r="B873" i="8"/>
  <c r="B833" i="8"/>
  <c r="B801" i="8"/>
  <c r="B774" i="8"/>
  <c r="B758" i="8"/>
  <c r="B742" i="8"/>
  <c r="B723" i="8"/>
  <c r="B710" i="8"/>
  <c r="B702" i="8"/>
  <c r="B694" i="8"/>
  <c r="B686" i="8"/>
  <c r="B678" i="8"/>
  <c r="B670" i="8"/>
  <c r="B662" i="8"/>
  <c r="B654" i="8"/>
  <c r="B646" i="8"/>
  <c r="B638" i="8"/>
  <c r="B630" i="8"/>
  <c r="B622" i="8"/>
  <c r="B614" i="8"/>
  <c r="B606" i="8"/>
  <c r="B598" i="8"/>
  <c r="B590" i="8"/>
  <c r="B582" i="8"/>
  <c r="B574" i="8"/>
  <c r="B566" i="8"/>
  <c r="B1005" i="8"/>
  <c r="B871" i="8"/>
  <c r="B832" i="8"/>
  <c r="B800" i="8"/>
  <c r="B763" i="8"/>
  <c r="B747" i="8"/>
  <c r="B731" i="8"/>
  <c r="B718" i="8"/>
  <c r="B715" i="8"/>
  <c r="B707" i="8"/>
  <c r="B699" i="8"/>
  <c r="B691" i="8"/>
  <c r="B683" i="8"/>
  <c r="B675" i="8"/>
  <c r="B667" i="8"/>
  <c r="B659" i="8"/>
  <c r="B651" i="8"/>
  <c r="B643" i="8"/>
  <c r="B635" i="8"/>
  <c r="B627" i="8"/>
  <c r="B619" i="8"/>
  <c r="B611" i="8"/>
  <c r="B603" i="8"/>
  <c r="B595" i="8"/>
  <c r="B587" i="8"/>
  <c r="B579" i="8"/>
  <c r="B571" i="8"/>
  <c r="B1055" i="8"/>
  <c r="B941" i="8"/>
  <c r="B887" i="8"/>
  <c r="B840" i="8"/>
  <c r="B808" i="8"/>
  <c r="B777" i="8"/>
  <c r="B761" i="8"/>
  <c r="B745" i="8"/>
  <c r="B721" i="8"/>
  <c r="B709" i="8"/>
  <c r="B701" i="8"/>
  <c r="B693" i="8"/>
  <c r="B685" i="8"/>
  <c r="B677" i="8"/>
  <c r="B669" i="8"/>
  <c r="B661" i="8"/>
  <c r="B653" i="8"/>
  <c r="B645" i="8"/>
  <c r="B637" i="8"/>
  <c r="B629" i="8"/>
  <c r="B621" i="8"/>
  <c r="B613" i="8"/>
  <c r="B605" i="8"/>
  <c r="B597" i="8"/>
  <c r="B589" i="8"/>
  <c r="B581" i="8"/>
  <c r="B965" i="8"/>
  <c r="B849" i="8"/>
  <c r="B817" i="8"/>
  <c r="B785" i="8"/>
  <c r="B766" i="8"/>
  <c r="B750" i="8"/>
  <c r="B734" i="8"/>
  <c r="B729" i="8"/>
  <c r="B717" i="8"/>
  <c r="B714" i="8"/>
  <c r="B706" i="8"/>
  <c r="B698" i="8"/>
  <c r="B690" i="8"/>
  <c r="B682" i="8"/>
  <c r="B674" i="8"/>
  <c r="B666" i="8"/>
  <c r="B658" i="8"/>
  <c r="B650" i="8"/>
  <c r="B642" i="8"/>
  <c r="B634" i="8"/>
  <c r="B626" i="8"/>
  <c r="B618" i="8"/>
  <c r="B610" i="8"/>
  <c r="B602" i="8"/>
  <c r="B594" i="8"/>
  <c r="B586" i="8"/>
  <c r="B809" i="8"/>
  <c r="B752" i="8"/>
  <c r="B704" i="8"/>
  <c r="B672" i="8"/>
  <c r="B640" i="8"/>
  <c r="B608" i="8"/>
  <c r="B601" i="8"/>
  <c r="B576" i="8"/>
  <c r="B561" i="8"/>
  <c r="B553" i="8"/>
  <c r="B545" i="8"/>
  <c r="B537" i="8"/>
  <c r="B529" i="8"/>
  <c r="B521" i="8"/>
  <c r="B513" i="8"/>
  <c r="B505" i="8"/>
  <c r="B497" i="8"/>
  <c r="B489" i="8"/>
  <c r="B481" i="8"/>
  <c r="B473" i="8"/>
  <c r="B465" i="8"/>
  <c r="B457" i="8"/>
  <c r="B449" i="8"/>
  <c r="B441" i="8"/>
  <c r="B433" i="8"/>
  <c r="B425" i="8"/>
  <c r="B417" i="8"/>
  <c r="B409" i="8"/>
  <c r="B401" i="8"/>
  <c r="B393" i="8"/>
  <c r="B385" i="8"/>
  <c r="B377" i="8"/>
  <c r="B369" i="8"/>
  <c r="B361" i="8"/>
  <c r="B353" i="8"/>
  <c r="B345" i="8"/>
  <c r="B337" i="8"/>
  <c r="B848" i="8"/>
  <c r="B771" i="8"/>
  <c r="B703" i="8"/>
  <c r="B671" i="8"/>
  <c r="B639" i="8"/>
  <c r="B607" i="8"/>
  <c r="B600" i="8"/>
  <c r="B593" i="8"/>
  <c r="B558" i="8"/>
  <c r="B550" i="8"/>
  <c r="B542" i="8"/>
  <c r="B534" i="8"/>
  <c r="B526" i="8"/>
  <c r="B518" i="8"/>
  <c r="B510" i="8"/>
  <c r="B502" i="8"/>
  <c r="B494" i="8"/>
  <c r="B486" i="8"/>
  <c r="B478" i="8"/>
  <c r="B470" i="8"/>
  <c r="B462" i="8"/>
  <c r="B454" i="8"/>
  <c r="B446" i="8"/>
  <c r="B438" i="8"/>
  <c r="B430" i="8"/>
  <c r="B422" i="8"/>
  <c r="B414" i="8"/>
  <c r="B406" i="8"/>
  <c r="B398" i="8"/>
  <c r="B390" i="8"/>
  <c r="B382" i="8"/>
  <c r="B374" i="8"/>
  <c r="B366" i="8"/>
  <c r="B358" i="8"/>
  <c r="B350" i="8"/>
  <c r="B342" i="8"/>
  <c r="B334" i="8"/>
  <c r="B1029" i="8"/>
  <c r="B915" i="8"/>
  <c r="B841" i="8"/>
  <c r="B768" i="8"/>
  <c r="B726" i="8"/>
  <c r="B712" i="8"/>
  <c r="B680" i="8"/>
  <c r="B648" i="8"/>
  <c r="B616" i="8"/>
  <c r="B599" i="8"/>
  <c r="B592" i="8"/>
  <c r="B585" i="8"/>
  <c r="B567" i="8"/>
  <c r="B563" i="8"/>
  <c r="B555" i="8"/>
  <c r="B547" i="8"/>
  <c r="B539" i="8"/>
  <c r="B531" i="8"/>
  <c r="B523" i="8"/>
  <c r="B515" i="8"/>
  <c r="B507" i="8"/>
  <c r="B499" i="8"/>
  <c r="B491" i="8"/>
  <c r="B483" i="8"/>
  <c r="B475" i="8"/>
  <c r="B467" i="8"/>
  <c r="B459" i="8"/>
  <c r="B451" i="8"/>
  <c r="B443" i="8"/>
  <c r="B435" i="8"/>
  <c r="B427" i="8"/>
  <c r="B419" i="8"/>
  <c r="B411" i="8"/>
  <c r="B403" i="8"/>
  <c r="B395" i="8"/>
  <c r="B387" i="8"/>
  <c r="B379" i="8"/>
  <c r="B371" i="8"/>
  <c r="B363" i="8"/>
  <c r="B355" i="8"/>
  <c r="B347" i="8"/>
  <c r="B339" i="8"/>
  <c r="B1019" i="8"/>
  <c r="B724" i="8"/>
  <c r="B711" i="8"/>
  <c r="B679" i="8"/>
  <c r="B647" i="8"/>
  <c r="B615" i="8"/>
  <c r="B591" i="8"/>
  <c r="B584" i="8"/>
  <c r="B575" i="8"/>
  <c r="B560" i="8"/>
  <c r="B552" i="8"/>
  <c r="B544" i="8"/>
  <c r="B536" i="8"/>
  <c r="B528" i="8"/>
  <c r="B520" i="8"/>
  <c r="B512" i="8"/>
  <c r="B504" i="8"/>
  <c r="B496" i="8"/>
  <c r="B488" i="8"/>
  <c r="B480" i="8"/>
  <c r="B472" i="8"/>
  <c r="B464" i="8"/>
  <c r="B456" i="8"/>
  <c r="B448" i="8"/>
  <c r="B440" i="8"/>
  <c r="B432" i="8"/>
  <c r="B424" i="8"/>
  <c r="B416" i="8"/>
  <c r="B408" i="8"/>
  <c r="B400" i="8"/>
  <c r="B392" i="8"/>
  <c r="B384" i="8"/>
  <c r="B376" i="8"/>
  <c r="B368" i="8"/>
  <c r="B360" i="8"/>
  <c r="B352" i="8"/>
  <c r="B344" i="8"/>
  <c r="B336" i="8"/>
  <c r="B991" i="8"/>
  <c r="B784" i="8"/>
  <c r="B739" i="8"/>
  <c r="B687" i="8"/>
  <c r="B655" i="8"/>
  <c r="B623" i="8"/>
  <c r="B583" i="8"/>
  <c r="B578" i="8"/>
  <c r="B565" i="8"/>
  <c r="B562" i="8"/>
  <c r="B554" i="8"/>
  <c r="B546" i="8"/>
  <c r="B538" i="8"/>
  <c r="B530" i="8"/>
  <c r="B522" i="8"/>
  <c r="B514" i="8"/>
  <c r="B506" i="8"/>
  <c r="B498" i="8"/>
  <c r="B490" i="8"/>
  <c r="B482" i="8"/>
  <c r="B474" i="8"/>
  <c r="B466" i="8"/>
  <c r="B458" i="8"/>
  <c r="B450" i="8"/>
  <c r="B442" i="8"/>
  <c r="B434" i="8"/>
  <c r="B426" i="8"/>
  <c r="B418" i="8"/>
  <c r="B410" i="8"/>
  <c r="B402" i="8"/>
  <c r="B394" i="8"/>
  <c r="B386" i="8"/>
  <c r="B378" i="8"/>
  <c r="B370" i="8"/>
  <c r="B362" i="8"/>
  <c r="B354" i="8"/>
  <c r="B346" i="8"/>
  <c r="B338" i="8"/>
  <c r="B736" i="8"/>
  <c r="B696" i="8"/>
  <c r="B664" i="8"/>
  <c r="B632" i="8"/>
  <c r="B573" i="8"/>
  <c r="B569" i="8"/>
  <c r="B559" i="8"/>
  <c r="B551" i="8"/>
  <c r="B543" i="8"/>
  <c r="B535" i="8"/>
  <c r="B527" i="8"/>
  <c r="B519" i="8"/>
  <c r="B511" i="8"/>
  <c r="B503" i="8"/>
  <c r="B495" i="8"/>
  <c r="B487" i="8"/>
  <c r="B479" i="8"/>
  <c r="B471" i="8"/>
  <c r="B463" i="8"/>
  <c r="B455" i="8"/>
  <c r="B447" i="8"/>
  <c r="B439" i="8"/>
  <c r="B431" i="8"/>
  <c r="B423" i="8"/>
  <c r="B415" i="8"/>
  <c r="B407" i="8"/>
  <c r="B656" i="8"/>
  <c r="B533" i="8"/>
  <c r="B501" i="8"/>
  <c r="B469" i="8"/>
  <c r="B437" i="8"/>
  <c r="B405" i="8"/>
  <c r="B397" i="8"/>
  <c r="B383" i="8"/>
  <c r="B348" i="8"/>
  <c r="B331" i="8"/>
  <c r="B328" i="8"/>
  <c r="B320" i="8"/>
  <c r="B312" i="8"/>
  <c r="B304" i="8"/>
  <c r="B296" i="8"/>
  <c r="B288" i="8"/>
  <c r="B280" i="8"/>
  <c r="B272" i="8"/>
  <c r="B264" i="8"/>
  <c r="B256" i="8"/>
  <c r="B248" i="8"/>
  <c r="B240" i="8"/>
  <c r="B232" i="8"/>
  <c r="B224" i="8"/>
  <c r="B216" i="8"/>
  <c r="B208" i="8"/>
  <c r="B200" i="8"/>
  <c r="B755" i="8"/>
  <c r="B695" i="8"/>
  <c r="B532" i="8"/>
  <c r="B500" i="8"/>
  <c r="B468" i="8"/>
  <c r="B436" i="8"/>
  <c r="B404" i="8"/>
  <c r="B389" i="8"/>
  <c r="B375" i="8"/>
  <c r="B340" i="8"/>
  <c r="B325" i="8"/>
  <c r="B317" i="8"/>
  <c r="B309" i="8"/>
  <c r="B301" i="8"/>
  <c r="B293" i="8"/>
  <c r="B285" i="8"/>
  <c r="B277" i="8"/>
  <c r="B269" i="8"/>
  <c r="B261" i="8"/>
  <c r="B253" i="8"/>
  <c r="B245" i="8"/>
  <c r="B889" i="8"/>
  <c r="B688" i="8"/>
  <c r="B541" i="8"/>
  <c r="B509" i="8"/>
  <c r="B477" i="8"/>
  <c r="B445" i="8"/>
  <c r="B413" i="8"/>
  <c r="B396" i="8"/>
  <c r="B381" i="8"/>
  <c r="B367" i="8"/>
  <c r="B322" i="8"/>
  <c r="B314" i="8"/>
  <c r="B306" i="8"/>
  <c r="B298" i="8"/>
  <c r="B290" i="8"/>
  <c r="B282" i="8"/>
  <c r="B274" i="8"/>
  <c r="B266" i="8"/>
  <c r="B258" i="8"/>
  <c r="B250" i="8"/>
  <c r="B242" i="8"/>
  <c r="B234" i="8"/>
  <c r="B226" i="8"/>
  <c r="B218" i="8"/>
  <c r="B210" i="8"/>
  <c r="B202" i="8"/>
  <c r="B194" i="8"/>
  <c r="B186" i="8"/>
  <c r="B861" i="8"/>
  <c r="B577" i="8"/>
  <c r="B540" i="8"/>
  <c r="B508" i="8"/>
  <c r="B476" i="8"/>
  <c r="B444" i="8"/>
  <c r="B412" i="8"/>
  <c r="B388" i="8"/>
  <c r="B373" i="8"/>
  <c r="B359" i="8"/>
  <c r="B333" i="8"/>
  <c r="B330" i="8"/>
  <c r="B327" i="8"/>
  <c r="B319" i="8"/>
  <c r="B311" i="8"/>
  <c r="B303" i="8"/>
  <c r="B295" i="8"/>
  <c r="B287" i="8"/>
  <c r="B279" i="8"/>
  <c r="B271" i="8"/>
  <c r="B263" i="8"/>
  <c r="B255" i="8"/>
  <c r="B247" i="8"/>
  <c r="B239" i="8"/>
  <c r="B231" i="8"/>
  <c r="B223" i="8"/>
  <c r="B549" i="8"/>
  <c r="B517" i="8"/>
  <c r="B485" i="8"/>
  <c r="B453" i="8"/>
  <c r="B421" i="8"/>
  <c r="B380" i="8"/>
  <c r="B365" i="8"/>
  <c r="B351" i="8"/>
  <c r="B324" i="8"/>
  <c r="B316" i="8"/>
  <c r="B308" i="8"/>
  <c r="B300" i="8"/>
  <c r="B292" i="8"/>
  <c r="B284" i="8"/>
  <c r="B276" i="8"/>
  <c r="B268" i="8"/>
  <c r="B260" i="8"/>
  <c r="B252" i="8"/>
  <c r="B244" i="8"/>
  <c r="B236" i="8"/>
  <c r="B228" i="8"/>
  <c r="B220" i="8"/>
  <c r="B212" i="8"/>
  <c r="B204" i="8"/>
  <c r="B196" i="8"/>
  <c r="B816" i="8"/>
  <c r="B631" i="8"/>
  <c r="B548" i="8"/>
  <c r="B516" i="8"/>
  <c r="B484" i="8"/>
  <c r="B452" i="8"/>
  <c r="B420" i="8"/>
  <c r="B372" i="8"/>
  <c r="B357" i="8"/>
  <c r="B343" i="8"/>
  <c r="B321" i="8"/>
  <c r="B313" i="8"/>
  <c r="B305" i="8"/>
  <c r="B297" i="8"/>
  <c r="B289" i="8"/>
  <c r="B281" i="8"/>
  <c r="B273" i="8"/>
  <c r="B265" i="8"/>
  <c r="B257" i="8"/>
  <c r="B624" i="8"/>
  <c r="B570" i="8"/>
  <c r="B557" i="8"/>
  <c r="B525" i="8"/>
  <c r="B493" i="8"/>
  <c r="B461" i="8"/>
  <c r="B429" i="8"/>
  <c r="B399" i="8"/>
  <c r="B364" i="8"/>
  <c r="B349" i="8"/>
  <c r="B332" i="8"/>
  <c r="B329" i="8"/>
  <c r="B326" i="8"/>
  <c r="B318" i="8"/>
  <c r="B310" i="8"/>
  <c r="B302" i="8"/>
  <c r="B294" i="8"/>
  <c r="B286" i="8"/>
  <c r="B278" i="8"/>
  <c r="B270" i="8"/>
  <c r="B262" i="8"/>
  <c r="B254" i="8"/>
  <c r="B246" i="8"/>
  <c r="B238" i="8"/>
  <c r="B230" i="8"/>
  <c r="B222" i="8"/>
  <c r="B307" i="8"/>
  <c r="B219" i="8"/>
  <c r="B206" i="8"/>
  <c r="B193" i="8"/>
  <c r="B181" i="8"/>
  <c r="B173" i="8"/>
  <c r="B165" i="8"/>
  <c r="B157" i="8"/>
  <c r="B149" i="8"/>
  <c r="B141" i="8"/>
  <c r="B133" i="8"/>
  <c r="B125" i="8"/>
  <c r="B117" i="8"/>
  <c r="B109" i="8"/>
  <c r="B100" i="8"/>
  <c r="B93" i="8"/>
  <c r="B91" i="8"/>
  <c r="B89" i="8"/>
  <c r="B84" i="8"/>
  <c r="B75" i="8"/>
  <c r="B68" i="8"/>
  <c r="B66" i="8"/>
  <c r="B64" i="8"/>
  <c r="B59" i="8"/>
  <c r="B50" i="8"/>
  <c r="B43" i="8"/>
  <c r="B41" i="8"/>
  <c r="B39" i="8"/>
  <c r="B26" i="8"/>
  <c r="B12" i="8"/>
  <c r="B524" i="8"/>
  <c r="B283" i="8"/>
  <c r="B214" i="8"/>
  <c r="B201" i="8"/>
  <c r="B197" i="8"/>
  <c r="B178" i="8"/>
  <c r="B170" i="8"/>
  <c r="B162" i="8"/>
  <c r="B154" i="8"/>
  <c r="B146" i="8"/>
  <c r="B138" i="8"/>
  <c r="B130" i="8"/>
  <c r="B122" i="8"/>
  <c r="B114" i="8"/>
  <c r="B106" i="8"/>
  <c r="B102" i="8"/>
  <c r="B97" i="8"/>
  <c r="B81" i="8"/>
  <c r="B77" i="8"/>
  <c r="B72" i="8"/>
  <c r="B56" i="8"/>
  <c r="B52" i="8"/>
  <c r="B47" i="8"/>
  <c r="B32" i="8"/>
  <c r="B23" i="8"/>
  <c r="B11" i="8"/>
  <c r="B663" i="8"/>
  <c r="B428" i="8"/>
  <c r="B323" i="8"/>
  <c r="B259" i="8"/>
  <c r="B237" i="8"/>
  <c r="B209" i="8"/>
  <c r="B205" i="8"/>
  <c r="B189" i="8"/>
  <c r="B183" i="8"/>
  <c r="B175" i="8"/>
  <c r="B167" i="8"/>
  <c r="B159" i="8"/>
  <c r="B151" i="8"/>
  <c r="B143" i="8"/>
  <c r="B135" i="8"/>
  <c r="B127" i="8"/>
  <c r="B119" i="8"/>
  <c r="B111" i="8"/>
  <c r="B103" i="8"/>
  <c r="B94" i="8"/>
  <c r="B78" i="8"/>
  <c r="B69" i="8"/>
  <c r="B53" i="8"/>
  <c r="B44" i="8"/>
  <c r="B35" i="8"/>
  <c r="B29" i="8"/>
  <c r="B20" i="8"/>
  <c r="B17" i="8"/>
  <c r="B14" i="8"/>
  <c r="B356" i="8"/>
  <c r="B299" i="8"/>
  <c r="B243" i="8"/>
  <c r="B229" i="8"/>
  <c r="B217" i="8"/>
  <c r="B213" i="8"/>
  <c r="B192" i="8"/>
  <c r="B180" i="8"/>
  <c r="B172" i="8"/>
  <c r="B164" i="8"/>
  <c r="B156" i="8"/>
  <c r="B148" i="8"/>
  <c r="B140" i="8"/>
  <c r="B132" i="8"/>
  <c r="B124" i="8"/>
  <c r="B116" i="8"/>
  <c r="B108" i="8"/>
  <c r="B99" i="8"/>
  <c r="B90" i="8"/>
  <c r="B88" i="8"/>
  <c r="B83" i="8"/>
  <c r="B74" i="8"/>
  <c r="B65" i="8"/>
  <c r="B63" i="8"/>
  <c r="B58" i="8"/>
  <c r="B49" i="8"/>
  <c r="B40" i="8"/>
  <c r="B38" i="8"/>
  <c r="B34" i="8"/>
  <c r="B25" i="8"/>
  <c r="B18" i="8"/>
  <c r="B16" i="8"/>
  <c r="B568" i="8"/>
  <c r="B341" i="8"/>
  <c r="B315" i="8"/>
  <c r="B251" i="8"/>
  <c r="B241" i="8"/>
  <c r="B227" i="8"/>
  <c r="B199" i="8"/>
  <c r="B195" i="8"/>
  <c r="B191" i="8"/>
  <c r="B182" i="8"/>
  <c r="B174" i="8"/>
  <c r="B166" i="8"/>
  <c r="B158" i="8"/>
  <c r="B150" i="8"/>
  <c r="B142" i="8"/>
  <c r="B134" i="8"/>
  <c r="B126" i="8"/>
  <c r="B118" i="8"/>
  <c r="B110" i="8"/>
  <c r="B101" i="8"/>
  <c r="B76" i="8"/>
  <c r="B51" i="8"/>
  <c r="B28" i="8"/>
  <c r="B19" i="8"/>
  <c r="B556" i="8"/>
  <c r="B391" i="8"/>
  <c r="B335" i="8"/>
  <c r="B291" i="8"/>
  <c r="B249" i="8"/>
  <c r="B233" i="8"/>
  <c r="B207" i="8"/>
  <c r="B203" i="8"/>
  <c r="B179" i="8"/>
  <c r="B171" i="8"/>
  <c r="B163" i="8"/>
  <c r="B155" i="8"/>
  <c r="B147" i="8"/>
  <c r="B139" i="8"/>
  <c r="B131" i="8"/>
  <c r="B123" i="8"/>
  <c r="B115" i="8"/>
  <c r="B107" i="8"/>
  <c r="B98" i="8"/>
  <c r="B87" i="8"/>
  <c r="B82" i="8"/>
  <c r="B73" i="8"/>
  <c r="B62" i="8"/>
  <c r="B57" i="8"/>
  <c r="B48" i="8"/>
  <c r="B37" i="8"/>
  <c r="B33" i="8"/>
  <c r="B24" i="8"/>
  <c r="B15" i="8"/>
  <c r="B185" i="8"/>
  <c r="B153" i="8"/>
  <c r="B121" i="8"/>
  <c r="B80" i="8"/>
  <c r="B71" i="8"/>
  <c r="B31" i="8"/>
  <c r="B22" i="8"/>
  <c r="B10" i="8"/>
  <c r="B9" i="8"/>
  <c r="B6" i="8"/>
  <c r="O179" i="4" a="1"/>
  <c r="O179" i="4" s="1"/>
  <c r="H179" i="4" s="1"/>
  <c r="O175" i="4" a="1"/>
  <c r="O175" i="4" s="1"/>
  <c r="H175" i="4" s="1"/>
  <c r="O171" i="4" a="1"/>
  <c r="O171" i="4" s="1"/>
  <c r="H171" i="4" s="1"/>
  <c r="O167" i="4" a="1"/>
  <c r="O167" i="4" s="1"/>
  <c r="H167" i="4" s="1"/>
  <c r="O163" i="4" a="1"/>
  <c r="O163" i="4" s="1"/>
  <c r="H163" i="4" s="1"/>
  <c r="O159" i="4" a="1"/>
  <c r="O159" i="4" s="1"/>
  <c r="H159" i="4" s="1"/>
  <c r="O155" i="4" a="1"/>
  <c r="O155" i="4" s="1"/>
  <c r="H155" i="4" s="1"/>
  <c r="O151" i="4" a="1"/>
  <c r="O151" i="4" s="1"/>
  <c r="H151" i="4" s="1"/>
  <c r="O147" i="4" a="1"/>
  <c r="O147" i="4" s="1"/>
  <c r="H147" i="4" s="1"/>
  <c r="O143" i="4" a="1"/>
  <c r="O143" i="4" s="1"/>
  <c r="H143" i="4" s="1"/>
  <c r="O139" i="4" a="1"/>
  <c r="O139" i="4" s="1"/>
  <c r="H139" i="4" s="1"/>
  <c r="O135" i="4" a="1"/>
  <c r="O135" i="4" s="1"/>
  <c r="H135" i="4" s="1"/>
  <c r="O131" i="4" a="1"/>
  <c r="O131" i="4" s="1"/>
  <c r="H131" i="4" s="1"/>
  <c r="O127" i="4" a="1"/>
  <c r="O127" i="4" s="1"/>
  <c r="H127" i="4" s="1"/>
  <c r="O123" i="4" a="1"/>
  <c r="O123" i="4" s="1"/>
  <c r="H123" i="4" s="1"/>
  <c r="O119" i="4" a="1"/>
  <c r="O119" i="4" s="1"/>
  <c r="H119" i="4" s="1"/>
  <c r="O115" i="4" a="1"/>
  <c r="O115" i="4" s="1"/>
  <c r="H115" i="4" s="1"/>
  <c r="O111" i="4" a="1"/>
  <c r="O111" i="4" s="1"/>
  <c r="H111" i="4" s="1"/>
  <c r="O107" i="4" a="1"/>
  <c r="O107" i="4" s="1"/>
  <c r="H107" i="4" s="1"/>
  <c r="O103" i="4" a="1"/>
  <c r="O103" i="4" s="1"/>
  <c r="H103" i="4" s="1"/>
  <c r="O99" i="4" a="1"/>
  <c r="O99" i="4" s="1"/>
  <c r="H99" i="4" s="1"/>
  <c r="O95" i="4" a="1"/>
  <c r="O95" i="4" s="1"/>
  <c r="H95" i="4" s="1"/>
  <c r="O91" i="4" a="1"/>
  <c r="O91" i="4" s="1"/>
  <c r="H91" i="4" s="1"/>
  <c r="O87" i="4" a="1"/>
  <c r="O87" i="4" s="1"/>
  <c r="H87" i="4" s="1"/>
  <c r="O83" i="4" a="1"/>
  <c r="O83" i="4" s="1"/>
  <c r="H83" i="4" s="1"/>
  <c r="O79" i="4" a="1"/>
  <c r="O79" i="4" s="1"/>
  <c r="H79" i="4" s="1"/>
  <c r="O75" i="4" a="1"/>
  <c r="O75" i="4" s="1"/>
  <c r="H75" i="4" s="1"/>
  <c r="O71" i="4" a="1"/>
  <c r="O71" i="4" s="1"/>
  <c r="H71" i="4" s="1"/>
  <c r="O67" i="4" a="1"/>
  <c r="O67" i="4" s="1"/>
  <c r="H67" i="4" s="1"/>
  <c r="B215" i="8"/>
  <c r="B198" i="8"/>
  <c r="B184" i="8"/>
  <c r="B152" i="8"/>
  <c r="B120" i="8"/>
  <c r="B92" i="8"/>
  <c r="B79" i="8"/>
  <c r="B42" i="8"/>
  <c r="B30" i="8"/>
  <c r="B21" i="8"/>
  <c r="B3" i="8"/>
  <c r="B492" i="8"/>
  <c r="B235" i="8"/>
  <c r="B161" i="8"/>
  <c r="B129" i="8"/>
  <c r="B86" i="8"/>
  <c r="O178" i="4" a="1"/>
  <c r="O178" i="4" s="1"/>
  <c r="H178" i="4" s="1"/>
  <c r="O174" i="4" a="1"/>
  <c r="O174" i="4" s="1"/>
  <c r="H174" i="4" s="1"/>
  <c r="O170" i="4" a="1"/>
  <c r="O170" i="4" s="1"/>
  <c r="H170" i="4" s="1"/>
  <c r="O166" i="4" a="1"/>
  <c r="O166" i="4" s="1"/>
  <c r="H166" i="4" s="1"/>
  <c r="O162" i="4" a="1"/>
  <c r="O162" i="4" s="1"/>
  <c r="H162" i="4" s="1"/>
  <c r="O158" i="4" a="1"/>
  <c r="O158" i="4" s="1"/>
  <c r="H158" i="4" s="1"/>
  <c r="O154" i="4" a="1"/>
  <c r="O154" i="4" s="1"/>
  <c r="H154" i="4" s="1"/>
  <c r="O150" i="4" a="1"/>
  <c r="O150" i="4" s="1"/>
  <c r="H150" i="4" s="1"/>
  <c r="O146" i="4" a="1"/>
  <c r="O146" i="4" s="1"/>
  <c r="H146" i="4" s="1"/>
  <c r="O142" i="4" a="1"/>
  <c r="O142" i="4" s="1"/>
  <c r="H142" i="4" s="1"/>
  <c r="O138" i="4" a="1"/>
  <c r="O138" i="4" s="1"/>
  <c r="H138" i="4" s="1"/>
  <c r="B460" i="8"/>
  <c r="B211" i="8"/>
  <c r="B160" i="8"/>
  <c r="B128" i="8"/>
  <c r="B95" i="8"/>
  <c r="B85" i="8"/>
  <c r="B45" i="8"/>
  <c r="B36" i="8"/>
  <c r="B8" i="8"/>
  <c r="B5" i="8"/>
  <c r="B267" i="8"/>
  <c r="B225" i="8"/>
  <c r="B190" i="8"/>
  <c r="B168" i="8"/>
  <c r="B136" i="8"/>
  <c r="B104" i="8"/>
  <c r="B67" i="8"/>
  <c r="B54" i="8"/>
  <c r="B7" i="8"/>
  <c r="B221" i="8"/>
  <c r="B188" i="8"/>
  <c r="B177" i="8"/>
  <c r="B145" i="8"/>
  <c r="B113" i="8"/>
  <c r="B61" i="8"/>
  <c r="B13" i="8"/>
  <c r="B4" i="8"/>
  <c r="O180" i="4" a="1"/>
  <c r="O180" i="4" s="1"/>
  <c r="H180" i="4" s="1"/>
  <c r="O176" i="4" a="1"/>
  <c r="O176" i="4" s="1"/>
  <c r="H176" i="4" s="1"/>
  <c r="O172" i="4" a="1"/>
  <c r="O172" i="4" s="1"/>
  <c r="H172" i="4" s="1"/>
  <c r="O168" i="4" a="1"/>
  <c r="O168" i="4" s="1"/>
  <c r="H168" i="4" s="1"/>
  <c r="O164" i="4" a="1"/>
  <c r="O164" i="4" s="1"/>
  <c r="H164" i="4" s="1"/>
  <c r="O160" i="4" a="1"/>
  <c r="O160" i="4" s="1"/>
  <c r="H160" i="4" s="1"/>
  <c r="O156" i="4" a="1"/>
  <c r="O156" i="4" s="1"/>
  <c r="H156" i="4" s="1"/>
  <c r="O152" i="4" a="1"/>
  <c r="O152" i="4" s="1"/>
  <c r="H152" i="4" s="1"/>
  <c r="O148" i="4" a="1"/>
  <c r="O148" i="4" s="1"/>
  <c r="H148" i="4" s="1"/>
  <c r="O144" i="4" a="1"/>
  <c r="O144" i="4" s="1"/>
  <c r="H144" i="4" s="1"/>
  <c r="O140" i="4" a="1"/>
  <c r="O140" i="4" s="1"/>
  <c r="H140" i="4" s="1"/>
  <c r="O136" i="4" a="1"/>
  <c r="O136" i="4" s="1"/>
  <c r="H136" i="4" s="1"/>
  <c r="O132" i="4" a="1"/>
  <c r="O132" i="4" s="1"/>
  <c r="H132" i="4" s="1"/>
  <c r="O128" i="4" a="1"/>
  <c r="O128" i="4" s="1"/>
  <c r="H128" i="4" s="1"/>
  <c r="O124" i="4" a="1"/>
  <c r="O124" i="4" s="1"/>
  <c r="H124" i="4" s="1"/>
  <c r="O120" i="4" a="1"/>
  <c r="O120" i="4" s="1"/>
  <c r="H120" i="4" s="1"/>
  <c r="O116" i="4" a="1"/>
  <c r="O116" i="4" s="1"/>
  <c r="H116" i="4" s="1"/>
  <c r="O112" i="4" a="1"/>
  <c r="O112" i="4" s="1"/>
  <c r="H112" i="4" s="1"/>
  <c r="O108" i="4" a="1"/>
  <c r="O108" i="4" s="1"/>
  <c r="H108" i="4" s="1"/>
  <c r="B105" i="8"/>
  <c r="B27" i="8"/>
  <c r="O173" i="4" a="1"/>
  <c r="O173" i="4" s="1"/>
  <c r="H173" i="4" s="1"/>
  <c r="O157" i="4" a="1"/>
  <c r="O157" i="4" s="1"/>
  <c r="H157" i="4" s="1"/>
  <c r="O141" i="4" a="1"/>
  <c r="O141" i="4" s="1"/>
  <c r="H141" i="4" s="1"/>
  <c r="O129" i="4" a="1"/>
  <c r="O129" i="4" s="1"/>
  <c r="H129" i="4" s="1"/>
  <c r="O118" i="4" a="1"/>
  <c r="O118" i="4" s="1"/>
  <c r="H118" i="4" s="1"/>
  <c r="O60" i="4" a="1"/>
  <c r="O60" i="4" s="1"/>
  <c r="H60" i="4" s="1"/>
  <c r="O54" i="4" a="1"/>
  <c r="O54" i="4" s="1"/>
  <c r="H54" i="4" s="1"/>
  <c r="O41" i="4" a="1"/>
  <c r="O41" i="4" s="1"/>
  <c r="H41" i="4" s="1"/>
  <c r="O35" i="4" a="1"/>
  <c r="O35" i="4" s="1"/>
  <c r="H35" i="4" s="1"/>
  <c r="O28" i="4" a="1"/>
  <c r="O28" i="4" s="1"/>
  <c r="H28" i="4" s="1"/>
  <c r="O24" i="4" a="1"/>
  <c r="O24" i="4" s="1"/>
  <c r="H24" i="4" s="1"/>
  <c r="O15" i="4" a="1"/>
  <c r="O15" i="4" s="1"/>
  <c r="H15" i="4" s="1"/>
  <c r="O13" i="4" a="1"/>
  <c r="O13" i="4" s="1"/>
  <c r="H13" i="4" s="1"/>
  <c r="B187" i="8"/>
  <c r="B144" i="8"/>
  <c r="O117" i="4" a="1"/>
  <c r="O117" i="4" s="1"/>
  <c r="H117" i="4" s="1"/>
  <c r="O106" i="4" a="1"/>
  <c r="O106" i="4" s="1"/>
  <c r="H106" i="4" s="1"/>
  <c r="O98" i="4" a="1"/>
  <c r="O98" i="4" s="1"/>
  <c r="H98" i="4" s="1"/>
  <c r="O90" i="4" a="1"/>
  <c r="O90" i="4" s="1"/>
  <c r="H90" i="4" s="1"/>
  <c r="O82" i="4" a="1"/>
  <c r="O82" i="4" s="1"/>
  <c r="H82" i="4" s="1"/>
  <c r="O74" i="4" a="1"/>
  <c r="O74" i="4" s="1"/>
  <c r="H74" i="4" s="1"/>
  <c r="O66" i="4" a="1"/>
  <c r="O66" i="4" s="1"/>
  <c r="H66" i="4" s="1"/>
  <c r="O53" i="4" a="1"/>
  <c r="O53" i="4" s="1"/>
  <c r="H53" i="4" s="1"/>
  <c r="O47" i="4" a="1"/>
  <c r="O47" i="4" s="1"/>
  <c r="H47" i="4" s="1"/>
  <c r="O40" i="4" a="1"/>
  <c r="O40" i="4" s="1"/>
  <c r="H40" i="4" s="1"/>
  <c r="O34" i="4" a="1"/>
  <c r="O34" i="4" s="1"/>
  <c r="H34" i="4" s="1"/>
  <c r="O27" i="4" a="1"/>
  <c r="O27" i="4" s="1"/>
  <c r="H27" i="4" s="1"/>
  <c r="O20" i="4" a="1"/>
  <c r="O20" i="4" s="1"/>
  <c r="H20" i="4" s="1"/>
  <c r="O4" i="4" a="1"/>
  <c r="O4" i="4" s="1"/>
  <c r="H4" i="4" s="1"/>
  <c r="B275" i="8"/>
  <c r="B137" i="8"/>
  <c r="O169" i="4" a="1"/>
  <c r="O169" i="4" s="1"/>
  <c r="H169" i="4" s="1"/>
  <c r="O153" i="4" a="1"/>
  <c r="O153" i="4" s="1"/>
  <c r="H153" i="4" s="1"/>
  <c r="O137" i="4" a="1"/>
  <c r="O137" i="4" s="1"/>
  <c r="H137" i="4" s="1"/>
  <c r="O126" i="4" a="1"/>
  <c r="O126" i="4" s="1"/>
  <c r="H126" i="4" s="1"/>
  <c r="O105" i="4" a="1"/>
  <c r="O105" i="4" s="1"/>
  <c r="H105" i="4" s="1"/>
  <c r="O97" i="4" a="1"/>
  <c r="O97" i="4" s="1"/>
  <c r="H97" i="4" s="1"/>
  <c r="O89" i="4" a="1"/>
  <c r="O89" i="4" s="1"/>
  <c r="H89" i="4" s="1"/>
  <c r="O81" i="4" a="1"/>
  <c r="O81" i="4" s="1"/>
  <c r="H81" i="4" s="1"/>
  <c r="O73" i="4" a="1"/>
  <c r="O73" i="4" s="1"/>
  <c r="H73" i="4" s="1"/>
  <c r="O65" i="4" a="1"/>
  <c r="O65" i="4" s="1"/>
  <c r="H65" i="4" s="1"/>
  <c r="O59" i="4" a="1"/>
  <c r="O59" i="4" s="1"/>
  <c r="H59" i="4" s="1"/>
  <c r="O52" i="4" a="1"/>
  <c r="O52" i="4" s="1"/>
  <c r="H52" i="4" s="1"/>
  <c r="O46" i="4" a="1"/>
  <c r="O46" i="4" s="1"/>
  <c r="H46" i="4" s="1"/>
  <c r="O33" i="4" a="1"/>
  <c r="O33" i="4" s="1"/>
  <c r="H33" i="4" s="1"/>
  <c r="O19" i="4" a="1"/>
  <c r="O19" i="4" s="1"/>
  <c r="H19" i="4" s="1"/>
  <c r="O12" i="4" a="1"/>
  <c r="O12" i="4" s="1"/>
  <c r="H12" i="4" s="1"/>
  <c r="O9" i="4" a="1"/>
  <c r="O9" i="4" s="1"/>
  <c r="H9" i="4" s="1"/>
  <c r="O3" i="4" a="1"/>
  <c r="O3" i="4" s="1"/>
  <c r="H3" i="4" s="1"/>
  <c r="B176" i="8"/>
  <c r="O125" i="4" a="1"/>
  <c r="O125" i="4" s="1"/>
  <c r="H125" i="4" s="1"/>
  <c r="O114" i="4" a="1"/>
  <c r="O114" i="4" s="1"/>
  <c r="H114" i="4" s="1"/>
  <c r="O104" i="4" a="1"/>
  <c r="O104" i="4" s="1"/>
  <c r="H104" i="4" s="1"/>
  <c r="O96" i="4" a="1"/>
  <c r="O96" i="4" s="1"/>
  <c r="H96" i="4" s="1"/>
  <c r="O88" i="4" a="1"/>
  <c r="O88" i="4" s="1"/>
  <c r="H88" i="4" s="1"/>
  <c r="O80" i="4" a="1"/>
  <c r="O80" i="4" s="1"/>
  <c r="H80" i="4" s="1"/>
  <c r="O72" i="4" a="1"/>
  <c r="O72" i="4" s="1"/>
  <c r="H72" i="4" s="1"/>
  <c r="O64" i="4" a="1"/>
  <c r="O64" i="4" s="1"/>
  <c r="H64" i="4" s="1"/>
  <c r="O58" i="4" a="1"/>
  <c r="O58" i="4" s="1"/>
  <c r="H58" i="4" s="1"/>
  <c r="O45" i="4" a="1"/>
  <c r="O45" i="4" s="1"/>
  <c r="H45" i="4" s="1"/>
  <c r="O39" i="4" a="1"/>
  <c r="O39" i="4" s="1"/>
  <c r="H39" i="4" s="1"/>
  <c r="O32" i="4" a="1"/>
  <c r="O32" i="4" s="1"/>
  <c r="H32" i="4" s="1"/>
  <c r="O23" i="4" a="1"/>
  <c r="O23" i="4" s="1"/>
  <c r="H23" i="4" s="1"/>
  <c r="O17" i="4" a="1"/>
  <c r="O17" i="4" s="1"/>
  <c r="H17" i="4" s="1"/>
  <c r="B60" i="8"/>
  <c r="O133" i="4" a="1"/>
  <c r="O133" i="4" s="1"/>
  <c r="H133" i="4" s="1"/>
  <c r="O122" i="4" a="1"/>
  <c r="O122" i="4" s="1"/>
  <c r="H122" i="4" s="1"/>
  <c r="O102" i="4" a="1"/>
  <c r="O102" i="4" s="1"/>
  <c r="H102" i="4" s="1"/>
  <c r="O94" i="4" a="1"/>
  <c r="O94" i="4" s="1"/>
  <c r="H94" i="4" s="1"/>
  <c r="O86" i="4" a="1"/>
  <c r="O86" i="4" s="1"/>
  <c r="H86" i="4" s="1"/>
  <c r="O78" i="4" a="1"/>
  <c r="O78" i="4" s="1"/>
  <c r="H78" i="4" s="1"/>
  <c r="O70" i="4" a="1"/>
  <c r="O70" i="4" s="1"/>
  <c r="H70" i="4" s="1"/>
  <c r="O63" i="4" a="1"/>
  <c r="O63" i="4" s="1"/>
  <c r="H63" i="4" s="1"/>
  <c r="O56" i="4" a="1"/>
  <c r="O56" i="4" s="1"/>
  <c r="H56" i="4" s="1"/>
  <c r="O50" i="4" a="1"/>
  <c r="O50" i="4" s="1"/>
  <c r="H50" i="4" s="1"/>
  <c r="O37" i="4" a="1"/>
  <c r="O37" i="4" s="1"/>
  <c r="H37" i="4" s="1"/>
  <c r="O31" i="4" a="1"/>
  <c r="O31" i="4" s="1"/>
  <c r="H31" i="4" s="1"/>
  <c r="O22" i="4" a="1"/>
  <c r="O22" i="4" s="1"/>
  <c r="H22" i="4" s="1"/>
  <c r="O18" i="4" a="1"/>
  <c r="O18" i="4" s="1"/>
  <c r="H18" i="4" s="1"/>
  <c r="O11" i="4" a="1"/>
  <c r="O11" i="4" s="1"/>
  <c r="H11" i="4" s="1"/>
  <c r="O7" i="4" a="1"/>
  <c r="O7" i="4" s="1"/>
  <c r="H7" i="4" s="1"/>
  <c r="B96" i="8"/>
  <c r="B55" i="8"/>
  <c r="O177" i="4" a="1"/>
  <c r="O177" i="4" s="1"/>
  <c r="H177" i="4" s="1"/>
  <c r="O161" i="4" a="1"/>
  <c r="O161" i="4" s="1"/>
  <c r="H161" i="4" s="1"/>
  <c r="O145" i="4" a="1"/>
  <c r="O145" i="4" s="1"/>
  <c r="H145" i="4" s="1"/>
  <c r="O121" i="4" a="1"/>
  <c r="O121" i="4" s="1"/>
  <c r="H121" i="4" s="1"/>
  <c r="O110" i="4" a="1"/>
  <c r="O110" i="4" s="1"/>
  <c r="H110" i="4" s="1"/>
  <c r="O101" i="4" a="1"/>
  <c r="O101" i="4" s="1"/>
  <c r="H101" i="4" s="1"/>
  <c r="O93" i="4" a="1"/>
  <c r="O93" i="4" s="1"/>
  <c r="H93" i="4" s="1"/>
  <c r="O85" i="4" a="1"/>
  <c r="O85" i="4" s="1"/>
  <c r="H85" i="4" s="1"/>
  <c r="O77" i="4" a="1"/>
  <c r="O77" i="4" s="1"/>
  <c r="H77" i="4" s="1"/>
  <c r="O69" i="4" a="1"/>
  <c r="O69" i="4" s="1"/>
  <c r="H69" i="4" s="1"/>
  <c r="O62" i="4" a="1"/>
  <c r="O62" i="4" s="1"/>
  <c r="H62" i="4" s="1"/>
  <c r="O49" i="4" a="1"/>
  <c r="O49" i="4" s="1"/>
  <c r="H49" i="4" s="1"/>
  <c r="O43" i="4" a="1"/>
  <c r="O43" i="4" s="1"/>
  <c r="H43" i="4" s="1"/>
  <c r="O36" i="4" a="1"/>
  <c r="O36" i="4" s="1"/>
  <c r="H36" i="4" s="1"/>
  <c r="O30" i="4" a="1"/>
  <c r="O30" i="4" s="1"/>
  <c r="H30" i="4" s="1"/>
  <c r="O26" i="4" a="1"/>
  <c r="O26" i="4" s="1"/>
  <c r="H26" i="4" s="1"/>
  <c r="O21" i="4" a="1"/>
  <c r="O21" i="4" s="1"/>
  <c r="H21" i="4" s="1"/>
  <c r="O6" i="4" a="1"/>
  <c r="O6" i="4" s="1"/>
  <c r="H6" i="4" s="1"/>
  <c r="O165" i="4" a="1"/>
  <c r="O165" i="4" s="1"/>
  <c r="H165" i="4" s="1"/>
  <c r="O113" i="4" a="1"/>
  <c r="O113" i="4" s="1"/>
  <c r="H113" i="4" s="1"/>
  <c r="O51" i="4" a="1"/>
  <c r="O51" i="4" s="1"/>
  <c r="H51" i="4" s="1"/>
  <c r="O109" i="4" a="1"/>
  <c r="O109" i="4" s="1"/>
  <c r="H109" i="4" s="1"/>
  <c r="O76" i="4" a="1"/>
  <c r="O76" i="4" s="1"/>
  <c r="H76" i="4" s="1"/>
  <c r="O48" i="4" a="1"/>
  <c r="O48" i="4" s="1"/>
  <c r="H48" i="4" s="1"/>
  <c r="H3" i="3" a="1"/>
  <c r="H3" i="3" s="1"/>
  <c r="B169" i="8"/>
  <c r="O149" i="4" a="1"/>
  <c r="O149" i="4" s="1"/>
  <c r="H149" i="4" s="1"/>
  <c r="O44" i="4" a="1"/>
  <c r="O44" i="4" s="1"/>
  <c r="H44" i="4" s="1"/>
  <c r="G3" i="3" a="1"/>
  <c r="G3" i="3" s="1"/>
  <c r="B70" i="8"/>
  <c r="O100" i="4" a="1"/>
  <c r="O100" i="4" s="1"/>
  <c r="H100" i="4" s="1"/>
  <c r="O68" i="4" a="1"/>
  <c r="O68" i="4" s="1"/>
  <c r="H68" i="4" s="1"/>
  <c r="O42" i="4" a="1"/>
  <c r="O42" i="4" s="1"/>
  <c r="H42" i="4" s="1"/>
  <c r="O14" i="4" a="1"/>
  <c r="O14" i="4" s="1"/>
  <c r="H14" i="4" s="1"/>
  <c r="O134" i="4" a="1"/>
  <c r="O134" i="4" s="1"/>
  <c r="H134" i="4" s="1"/>
  <c r="O38" i="4" a="1"/>
  <c r="O38" i="4" s="1"/>
  <c r="H38" i="4" s="1"/>
  <c r="B112" i="8"/>
  <c r="O130" i="4" a="1"/>
  <c r="O130" i="4" s="1"/>
  <c r="H130" i="4" s="1"/>
  <c r="O92" i="4" a="1"/>
  <c r="O92" i="4" s="1"/>
  <c r="H92" i="4" s="1"/>
  <c r="O61" i="4" a="1"/>
  <c r="O61" i="4" s="1"/>
  <c r="H61" i="4" s="1"/>
  <c r="O25" i="4" a="1"/>
  <c r="O25" i="4" s="1"/>
  <c r="H25" i="4" s="1"/>
  <c r="O10" i="4" a="1"/>
  <c r="O10" i="4" s="1"/>
  <c r="H10" i="4" s="1"/>
  <c r="B46" i="8"/>
  <c r="O181" i="4" a="1"/>
  <c r="O181" i="4" s="1"/>
  <c r="H181" i="4" s="1"/>
  <c r="O57" i="4" a="1"/>
  <c r="O57" i="4" s="1"/>
  <c r="H57" i="4" s="1"/>
  <c r="O8" i="4" a="1"/>
  <c r="O8" i="4" s="1"/>
  <c r="H8" i="4" s="1"/>
  <c r="O84" i="4" a="1"/>
  <c r="O84" i="4" s="1"/>
  <c r="H84" i="4" s="1"/>
  <c r="O55" i="4" a="1"/>
  <c r="O55" i="4" s="1"/>
  <c r="H55" i="4" s="1"/>
  <c r="O29" i="4" a="1"/>
  <c r="O29" i="4" s="1"/>
  <c r="H29" i="4" s="1"/>
  <c r="O16" i="4" a="1"/>
  <c r="O16" i="4" s="1"/>
  <c r="H16" i="4" s="1"/>
  <c r="O5" i="4" a="1"/>
  <c r="O5" i="4" s="1"/>
  <c r="H5" i="4" s="1"/>
  <c r="BB41" i="2" a="1"/>
  <c r="BB41" i="2" s="1"/>
  <c r="BB38" i="2" a="1"/>
  <c r="BB38" i="2" s="1"/>
  <c r="BB37" i="2" a="1"/>
  <c r="BB37" i="2" s="1"/>
  <c r="BB36" i="2" a="1"/>
  <c r="BB36" i="2" s="1"/>
  <c r="BB35" i="2" a="1"/>
  <c r="BB35" i="2" s="1"/>
  <c r="BB34" i="2" a="1"/>
  <c r="BB34" i="2" s="1"/>
  <c r="BB40" i="2" a="1"/>
  <c r="BB40" i="2" s="1"/>
  <c r="BB39" i="2" a="1"/>
  <c r="BB39" i="2" s="1"/>
  <c r="BB46" i="2" a="1"/>
  <c r="BB46" i="2" s="1"/>
  <c r="BB45" i="2" a="1"/>
  <c r="BB45" i="2" s="1"/>
  <c r="BB44" i="2" a="1"/>
  <c r="BB44" i="2" s="1"/>
  <c r="BB43" i="2" a="1"/>
  <c r="BB43" i="2" s="1"/>
  <c r="BB42" i="2" a="1"/>
  <c r="BB42" i="2" s="1"/>
  <c r="BB31" i="2" a="1"/>
  <c r="BB31" i="2" s="1"/>
  <c r="BB30" i="2" a="1"/>
  <c r="BB30" i="2" s="1"/>
  <c r="BB28" i="2" a="1"/>
  <c r="BB28" i="2" s="1"/>
  <c r="BB27" i="2" a="1"/>
  <c r="BB27" i="2" s="1"/>
  <c r="BB26" i="2" a="1"/>
  <c r="BB26" i="2" s="1"/>
  <c r="BB25" i="2" a="1"/>
  <c r="BB25" i="2" s="1"/>
  <c r="BB29" i="2" a="1"/>
  <c r="BB29" i="2" s="1"/>
  <c r="BB19" i="2" a="1"/>
  <c r="BB19" i="2" s="1"/>
  <c r="BB17" i="2" a="1"/>
  <c r="BB17" i="2" s="1"/>
  <c r="BB16" i="2" a="1"/>
  <c r="BB16" i="2" s="1"/>
  <c r="BB15" i="2" a="1"/>
  <c r="BB15" i="2" s="1"/>
  <c r="BB14" i="2" a="1"/>
  <c r="BB14" i="2" s="1"/>
  <c r="BB13" i="2" a="1"/>
  <c r="BB13" i="2" s="1"/>
  <c r="BB12" i="2" a="1"/>
  <c r="BB12" i="2" s="1"/>
  <c r="BB11" i="2" a="1"/>
  <c r="BB11" i="2" s="1"/>
  <c r="BB10" i="2" a="1"/>
  <c r="BB10" i="2" s="1"/>
  <c r="BB9" i="2" a="1"/>
  <c r="BB9" i="2" s="1"/>
  <c r="BB8" i="2" a="1"/>
  <c r="BB8" i="2" s="1"/>
  <c r="BB7" i="2" a="1"/>
  <c r="BB7" i="2" s="1"/>
  <c r="BB6" i="2" a="1"/>
  <c r="BB6" i="2" s="1"/>
  <c r="BB5" i="2" a="1"/>
  <c r="BB5" i="2" s="1"/>
  <c r="BB4" i="2" a="1"/>
  <c r="BB4" i="2" s="1"/>
  <c r="BB32" i="2" a="1"/>
  <c r="BB32" i="2" s="1"/>
  <c r="BB23" i="2" a="1"/>
  <c r="BB23" i="2" s="1"/>
  <c r="BB21" i="2" a="1"/>
  <c r="BB21" i="2" s="1"/>
  <c r="BB22" i="2" a="1"/>
  <c r="BB22" i="2" s="1"/>
  <c r="BB20" i="2" a="1"/>
  <c r="BB20" i="2" s="1"/>
  <c r="BB18" i="2" a="1"/>
  <c r="BB18" i="2" s="1"/>
  <c r="BB33" i="2" a="1"/>
  <c r="BB33" i="2" s="1"/>
  <c r="BB24" i="2" a="1"/>
  <c r="BB24" i="2" s="1"/>
  <c r="BB3" i="2" a="1"/>
  <c r="BB3" i="2" s="1"/>
  <c r="K39" i="8" l="1"/>
  <c r="K9" i="8"/>
  <c r="K79" i="8"/>
  <c r="K28" i="8"/>
  <c r="K92" i="8"/>
  <c r="K91" i="8"/>
  <c r="K50" i="8"/>
  <c r="K8" i="8"/>
  <c r="K89" i="8"/>
  <c r="K45" i="8"/>
  <c r="K43" i="8"/>
  <c r="K98" i="8"/>
  <c r="K21" i="8"/>
  <c r="K100" i="8"/>
  <c r="K41" i="8"/>
  <c r="K86" i="8"/>
  <c r="K32" i="8"/>
  <c r="K82" i="8"/>
  <c r="K11" i="8"/>
  <c r="K56" i="8"/>
  <c r="K37" i="8"/>
  <c r="K47" i="8"/>
  <c r="K24" i="8"/>
  <c r="K26" i="8"/>
  <c r="K52" i="8"/>
  <c r="K60" i="8"/>
  <c r="K80" i="8"/>
  <c r="K42" i="8"/>
  <c r="K36" i="8"/>
  <c r="K67" i="8"/>
  <c r="K19" i="8"/>
  <c r="K27" i="8"/>
  <c r="K96" i="8"/>
  <c r="K72" i="8"/>
  <c r="K13" i="8"/>
  <c r="K51" i="8"/>
  <c r="K22" i="8"/>
  <c r="K71" i="8"/>
  <c r="K10" i="8"/>
  <c r="K66" i="8"/>
  <c r="K30" i="8"/>
  <c r="K68" i="8"/>
  <c r="K78" i="8"/>
  <c r="K76" i="8"/>
  <c r="K81" i="8"/>
  <c r="K77" i="8"/>
  <c r="K59" i="8"/>
  <c r="K14" i="8"/>
  <c r="K3" i="8"/>
  <c r="K64" i="8"/>
  <c r="K35" i="8"/>
  <c r="K44" i="8"/>
  <c r="K97" i="8"/>
  <c r="K69" i="8"/>
  <c r="K17" i="8"/>
  <c r="K15" i="8"/>
  <c r="K94" i="8"/>
  <c r="K62" i="8"/>
  <c r="K102" i="8"/>
  <c r="K73" i="8"/>
  <c r="K83" i="8"/>
  <c r="K29" i="8"/>
  <c r="K12" i="8"/>
  <c r="K61" i="8"/>
  <c r="K23" i="8"/>
  <c r="K84" i="8"/>
  <c r="K93" i="8"/>
  <c r="K53" i="8"/>
  <c r="K4" i="8"/>
  <c r="K87" i="8"/>
  <c r="K101" i="8"/>
  <c r="K54" i="8"/>
  <c r="K75" i="8"/>
  <c r="K57" i="8"/>
  <c r="K70" i="8"/>
  <c r="K7" i="8"/>
  <c r="K18" i="8"/>
  <c r="K58" i="8"/>
  <c r="K40" i="8"/>
  <c r="K49" i="8"/>
  <c r="K63" i="8"/>
  <c r="K90" i="8"/>
  <c r="K99" i="8"/>
  <c r="K20" i="8"/>
  <c r="K33" i="8"/>
  <c r="K85" i="8"/>
  <c r="K95" i="8"/>
  <c r="K34" i="8"/>
  <c r="K6" i="8"/>
  <c r="K48" i="8"/>
  <c r="K16" i="8"/>
  <c r="K25" i="8"/>
  <c r="K38" i="8"/>
  <c r="K65" i="8"/>
  <c r="K74" i="8"/>
  <c r="K88" i="8"/>
</calcChain>
</file>

<file path=xl/sharedStrings.xml><?xml version="1.0" encoding="utf-8"?>
<sst xmlns="http://schemas.openxmlformats.org/spreadsheetml/2006/main" count="1288" uniqueCount="439">
  <si>
    <t>Default Currency</t>
  </si>
  <si>
    <t>@default-currency</t>
  </si>
  <si>
    <t>GBP</t>
  </si>
  <si>
    <t>Reporting Organisation Name</t>
  </si>
  <si>
    <t>reporting-org/narrative</t>
  </si>
  <si>
    <t>UK - UK Integrated Security Fund (UKISF)</t>
  </si>
  <si>
    <t>Reporting Organisation Reference</t>
  </si>
  <si>
    <t>reporting-org/@ref</t>
  </si>
  <si>
    <t>GB-GOV-53</t>
  </si>
  <si>
    <t>Reporting Organisation Type</t>
  </si>
  <si>
    <t>reporting-org/@type</t>
  </si>
  <si>
    <t>Funding Organisation Reference</t>
  </si>
  <si>
    <t>participating-org/0/@ref</t>
  </si>
  <si>
    <t>Funding Organisation Name</t>
  </si>
  <si>
    <t>participating-org/0/narrative</t>
  </si>
  <si>
    <t>Funding Organisation Role</t>
  </si>
  <si>
    <t>participating-org/0/@role</t>
  </si>
  <si>
    <t>Default Aid Type Code</t>
  </si>
  <si>
    <t>default-aid-type/@code</t>
  </si>
  <si>
    <t>C01</t>
  </si>
  <si>
    <t>Default Finance Type</t>
  </si>
  <si>
    <t>default-finance-type/@code</t>
  </si>
  <si>
    <t>Default Flow Type</t>
  </si>
  <si>
    <t>default-flow-type/@code</t>
  </si>
  <si>
    <t>Defult Tied Status</t>
  </si>
  <si>
    <t>default-tied-status/@code</t>
  </si>
  <si>
    <t>Contact Type</t>
  </si>
  <si>
    <t>contact-info/@type</t>
  </si>
  <si>
    <t>Contact Org</t>
  </si>
  <si>
    <t>contact-info/organisation/narrative</t>
  </si>
  <si>
    <t>UK Integrated Security Fund (UKISF)</t>
  </si>
  <si>
    <t>Contact Address</t>
  </si>
  <si>
    <t>contact-info/mailing-address/narrative</t>
  </si>
  <si>
    <t>c/o Cabinet Office</t>
  </si>
  <si>
    <t>Contact Phone</t>
  </si>
  <si>
    <t>contact-info/telephone</t>
  </si>
  <si>
    <t>Contact Email</t>
  </si>
  <si>
    <t>contact-info/email</t>
  </si>
  <si>
    <t>Capital Spend</t>
  </si>
  <si>
    <t>capital-spend/@percentage</t>
  </si>
  <si>
    <t>Other Identifer (FCO - ref)</t>
  </si>
  <si>
    <t>other-identifier/1/@ref</t>
  </si>
  <si>
    <t>Other Identifier (FCO - type)</t>
  </si>
  <si>
    <t>other-identifier/1/@type</t>
  </si>
  <si>
    <t>B1</t>
  </si>
  <si>
    <t>Last Updated</t>
  </si>
  <si>
    <t>@last-updated-datetime</t>
  </si>
  <si>
    <t>Hierarchy</t>
  </si>
  <si>
    <t>Other Identifer</t>
  </si>
  <si>
    <t>Other Identifier Code</t>
  </si>
  <si>
    <t>Participating Org Type</t>
  </si>
  <si>
    <t>Combined Area</t>
  </si>
  <si>
    <t>DAC 5 Digit Sector</t>
  </si>
  <si>
    <t>Sector Narrative</t>
  </si>
  <si>
    <t>Sector Vocabulary</t>
  </si>
  <si>
    <t>Constants</t>
  </si>
  <si>
    <t>Capital Spend Percentage</t>
  </si>
  <si>
    <t>Other Identifer (FCO - type)</t>
  </si>
  <si>
    <t>iati-identifier</t>
  </si>
  <si>
    <t>@hierarchy</t>
  </si>
  <si>
    <t>other-identifier/0/@ref</t>
  </si>
  <si>
    <t>other-identifier/0/@type</t>
  </si>
  <si>
    <t>participating-org/1/@ref</t>
  </si>
  <si>
    <t>participating-org/1/narrative</t>
  </si>
  <si>
    <t>participating-org/1/@type</t>
  </si>
  <si>
    <t>participating-org/1/@role</t>
  </si>
  <si>
    <t>title/narrative</t>
  </si>
  <si>
    <t>description/narrative</t>
  </si>
  <si>
    <t>description/@type</t>
  </si>
  <si>
    <t>activity-date/0/@iso-date</t>
  </si>
  <si>
    <t>activity-date/0/@type</t>
  </si>
  <si>
    <t>activity-date/1/@iso-date</t>
  </si>
  <si>
    <t>activity-date/1/@type</t>
  </si>
  <si>
    <t>activity-date/2/@iso-date</t>
  </si>
  <si>
    <t>activity-date/2/@type</t>
  </si>
  <si>
    <t>activity-date/3/@iso-date</t>
  </si>
  <si>
    <t>activity-date/3/@type</t>
  </si>
  <si>
    <t>activity-scope/@code</t>
  </si>
  <si>
    <t>activity-status/@code</t>
  </si>
  <si>
    <t>crs-add/channel-code</t>
  </si>
  <si>
    <t>recipient-country/@code</t>
  </si>
  <si>
    <t>recipient-country/narrative</t>
  </si>
  <si>
    <t>recipient-region/@code</t>
  </si>
  <si>
    <t>recipient-region/narrative</t>
  </si>
  <si>
    <t>recipient-region/@vocabulary</t>
  </si>
  <si>
    <t>#combined</t>
  </si>
  <si>
    <t>policy-marker/@code</t>
  </si>
  <si>
    <t>policy-marker/@significance</t>
  </si>
  <si>
    <t>sector/0/@code</t>
  </si>
  <si>
    <t>sector/0/narrative</t>
  </si>
  <si>
    <t>sector/0/@vocabulary</t>
  </si>
  <si>
    <t># constants ➡️</t>
  </si>
  <si>
    <t>GB-GOV-53-UKISF</t>
  </si>
  <si>
    <t>1</t>
  </si>
  <si>
    <t>➡️</t>
  </si>
  <si>
    <t>GB-GOV-53-UKISF-01-000001</t>
  </si>
  <si>
    <t>2</t>
  </si>
  <si>
    <t>A1</t>
  </si>
  <si>
    <t>East Africa Threats Programme</t>
  </si>
  <si>
    <t>Reduce the threat from Violent Extremist Organisations in the region, including al-Shabaab and Daesh affiliates, through a mix of activity aimed at dealing with root causes, including the manipulation of local grievances. </t>
  </si>
  <si>
    <t>Africa, regional</t>
  </si>
  <si>
    <t>Civilian peace building, conflict prevention and resolution</t>
  </si>
  <si>
    <t>GB-GOV-53-UKISF-01-000002</t>
  </si>
  <si>
    <t>Lake Chad Basin Programme</t>
  </si>
  <si>
    <t>Support governments and other actors in countering the threat posed by Boko Haram, and mitigating the humanitarian impact of this threat through helping to reduce violence and promote stability in the Lake Chad Basin through a combination of means, including efforts to promote dialogue and build trust in the state, including through stabilisation.</t>
  </si>
  <si>
    <t>GB-GOV-53-UKISF-01-000003</t>
  </si>
  <si>
    <t>Nigeria Stability Programme</t>
  </si>
  <si>
    <t>Help reduce violence and promote stability through increasing access to justice, increasing insitutional capacity, and by supporting wider community and female engagement in peace processes.</t>
  </si>
  <si>
    <t>NG</t>
  </si>
  <si>
    <t>Nigeria</t>
  </si>
  <si>
    <t>GB-GOV-53-UKISF-01-000004</t>
  </si>
  <si>
    <t>Sahel Programme</t>
  </si>
  <si>
    <t>Reduce the impact of Violent Extremist Organisation led insurgency, plus provision of expertise, human rights monitoring, conflict prevention work and stabilisation support to local communities including on gender and women peace and security.</t>
  </si>
  <si>
    <t>GB-GOV-53-UKISF-01-000005</t>
  </si>
  <si>
    <t>Somalia Programme</t>
  </si>
  <si>
    <t>Support Somalia’s transition through promoting security sector reform, enabling greater capability of Somali security providers, and facilitating reduced dependency on international support.  Activity to reduce the threat of al-Shabaab and stabilise recovered areas.</t>
  </si>
  <si>
    <t>SO</t>
  </si>
  <si>
    <t>Somalia</t>
  </si>
  <si>
    <t>GB-GOV-53-UKISF-01-000006</t>
  </si>
  <si>
    <t>West Africa Stability Programme (WASP)</t>
  </si>
  <si>
    <t>Reinforce African led Initiatives, enhancing coordination on peace initiatives and response to Violent Extremist Organisations, leveraging regional influence and addressing causes of conflict. The programme supports and enables community level conflict early warning, prevention and resolution, and training of security actors to be more effective at countering the threat.</t>
  </si>
  <si>
    <t>GB-GOV-53-UKISF-01-000007</t>
  </si>
  <si>
    <t>Africa Peace Security Operations</t>
  </si>
  <si>
    <t>Strengthen African countries ability to manage conflicts by providing training and support to Troop Contributing Countries deployed/aiming to deploy to Africa Union (AU) and UN peace support operations. Working with the AU to strengthen its peace and security architecture.</t>
  </si>
  <si>
    <t>GB-GOV-53-UKISF-02-000001</t>
  </si>
  <si>
    <t>Combatting Illicit Economies Programme (CIEP) - Latin America</t>
  </si>
  <si>
    <t xml:space="preserve">Tackling Serious and Organised Crime, environmental crime, grand corruption and instability by focusing on illicit economies and financial flows across the Latin America region. The programme embeds expert advisors across the region to work with host-nation counterparts, Non-Governmental Organisations, and multilateral capacity building efforts. </t>
  </si>
  <si>
    <t>South America, regional</t>
  </si>
  <si>
    <t>GB-GOV-53-UKISF-02-000002</t>
  </si>
  <si>
    <t>Colombia Peace and Security Programme (CPSP)</t>
  </si>
  <si>
    <t>Support implementation of the 2015 peace agreement with the Revolutionary Armed Forces of Colombia (FARC) and tackles underlying causes of conflict and spoilers to sustainable peace.</t>
  </si>
  <si>
    <t>CO</t>
  </si>
  <si>
    <t>Colombia</t>
  </si>
  <si>
    <t>GB-GOV-53-UKISF-03-000001</t>
  </si>
  <si>
    <t>Myanmar Programme</t>
  </si>
  <si>
    <t>Supporting accountability for human rights abuses, analysis of conflict dynamics, and seeking to assess opportunities for a peaceful resolution to crisis.</t>
  </si>
  <si>
    <t>MM</t>
  </si>
  <si>
    <t>Myanmar</t>
  </si>
  <si>
    <t>GB-GOV-53-UKISF-03-000002</t>
  </si>
  <si>
    <t>Pacific Programme</t>
  </si>
  <si>
    <t xml:space="preserve">Responding to conflict and stability challenges in the Pacific, addressing transnational threats and promoting peace and security. </t>
  </si>
  <si>
    <t>Far East Asia, regional</t>
  </si>
  <si>
    <t>GB-GOV-53-UKISF-03-000003</t>
  </si>
  <si>
    <t>Philippines Programme</t>
  </si>
  <si>
    <t xml:space="preserve">Addressing key drivers of conflict and instability in the Bangsamoro region of the Philippines. Focusing on capacity building for the new regional parliament, strengthening women’s political participation, and increasing awareness of Parliamentary systems. </t>
  </si>
  <si>
    <t>PH</t>
  </si>
  <si>
    <t>Philippines (the)</t>
  </si>
  <si>
    <t>GB-GOV-53-UKISF-06-000001</t>
  </si>
  <si>
    <t>Eastern Neighbourhood Programme</t>
  </si>
  <si>
    <t>Strengthens resilience against threats to stability in the South Caucasus and Moldova. Increase focus includes capability support in information threats and cyber security to host government.</t>
  </si>
  <si>
    <t>Europe, regional</t>
  </si>
  <si>
    <t>GB-GOV-53-UKISF-06-000002</t>
  </si>
  <si>
    <t>Central Asia Programme</t>
  </si>
  <si>
    <t>Focusing on Peacebuilding, Women, Peace and Security, and security threats. For example, working on achieving stability and reducing risk in the Afghan/Central Asian borders and areas crossing Uzbekistan, Kyrgyzstan and Tajikistan.</t>
  </si>
  <si>
    <t>Central Asia, regional</t>
  </si>
  <si>
    <t>GB-GOV-53-UKISF-07-000001</t>
  </si>
  <si>
    <t>Western Balkans Serious and Organised Crime Programme</t>
  </si>
  <si>
    <t>Activities on the wider criminal justice responses, disrupting illicit commodity supply chains, and sustainable institutional capacity building. Tackling socio-economic enablers, anti-corruption,  addressing problems, both politically and though investment, in transparency and accountability.</t>
  </si>
  <si>
    <t>GB-GOV-53-UKISF-08-000001</t>
  </si>
  <si>
    <t>Sri Lanka Programme</t>
  </si>
  <si>
    <t>Support to reconciliation, accountability and Transitional Justice focussing on 4 pillars – conflict drivers; reducing democratic fragility; reducing future inter-community tensions due to climate change; and tackling gender-based violence in society and barriers to women’s inclusion.</t>
  </si>
  <si>
    <t>LK</t>
  </si>
  <si>
    <t>Sri Lanka</t>
  </si>
  <si>
    <t>GB-GOV-53-UKISF-09-000001</t>
  </si>
  <si>
    <t>Eastern Route (Turkey) Programme</t>
  </si>
  <si>
    <t>Support Turkey’s ability to address its irregular migration challenges, while promoting the self-reliance of non-Syrians in Turkey. Enable Turkey to maintain compliance in line with its human rights and legal obligations – particularly around the management and return of migrants.</t>
  </si>
  <si>
    <t>TR</t>
  </si>
  <si>
    <t>Turkiye</t>
  </si>
  <si>
    <t>GB-GOV-53-UKISF-09-000002</t>
  </si>
  <si>
    <t>Collaboration Against Trafficking &amp; Smuggling in Nigeria/Niger (CATS NN) Programme</t>
  </si>
  <si>
    <t>The programme aims to support governments in Eritrea, Nigeria and Niger to be more effective at ensuring safe, managed and regular migration, including countering human trafficking and people smuggling in countries of origin and transit.</t>
  </si>
  <si>
    <t>GB-GOV-53-UKISF-11-000001</t>
  </si>
  <si>
    <t>Iraq Programme</t>
  </si>
  <si>
    <t>Increasing women's empowerment, assisting the reintegration of Internally Displaced Persons and supporting the state to create strong institutions to provide effective service delivery, resist shocks and increase the capabilities of the Iraqi government.  </t>
  </si>
  <si>
    <t>IQ</t>
  </si>
  <si>
    <t>Iraq</t>
  </si>
  <si>
    <t>GB-GOV-53-UKISF-11-000002</t>
  </si>
  <si>
    <t>Jordan: Shared Security and Stability Programme (SSSP)</t>
  </si>
  <si>
    <t>Working with the Jordanian government to increase capability on security threats, including terrorism and responding to HM King Abdullah II’s request for UK assistance with policing.  Supporting delivery on the UN Security Council Resolution on Women, Peace and Security.</t>
  </si>
  <si>
    <t>JO</t>
  </si>
  <si>
    <t>Jordan</t>
  </si>
  <si>
    <t>GB-GOV-53-UKISF-11-000003</t>
  </si>
  <si>
    <t>Tunisia Programme</t>
  </si>
  <si>
    <t>Activity focused on inclusive economic reform; open and inclusive society; and improved security. Tackling risks to stability in Tunisia and increasing economic resilience to shocks to the economy.</t>
  </si>
  <si>
    <t>TN</t>
  </si>
  <si>
    <t>Tunisia</t>
  </si>
  <si>
    <t>GB-GOV-53-UKISF-12-000001</t>
  </si>
  <si>
    <t>Overseas Territories Border Security Programme</t>
  </si>
  <si>
    <t xml:space="preserve">Improving capability of Overseas Territories to detect and respond to threats to their borders, through implementation of modern customs and immigration systems, maritime and cyber security. </t>
  </si>
  <si>
    <t>Developing countries, unspecified</t>
  </si>
  <si>
    <t>GB-GOV-53-UKISF-12-000002</t>
  </si>
  <si>
    <t>Overseas Territories Justice Programme</t>
  </si>
  <si>
    <t>Strengthening internal security of the Overseas Territories by improving justice and safeguarding systems and capabilities, addressing poor governance standards, policies and processes across policing, prisons and child safeguarding.</t>
  </si>
  <si>
    <t>Legal and judicial development</t>
  </si>
  <si>
    <t>GB-GOV-53-UKISF-12-000003</t>
  </si>
  <si>
    <t>Environment Security and Climate Change (ESCC) Programme</t>
  </si>
  <si>
    <t>Strengthened resilience against climate change security risks in the Overseas Territories, by targeting vulnerable areas including water security, food security, energy security, climate change related migration, natural disaster resilience and environmental crime</t>
  </si>
  <si>
    <t>GB-GOV-53-UKISF-13-000001</t>
  </si>
  <si>
    <t>Non-Discretionary Peacekeeping Contributions</t>
  </si>
  <si>
    <t xml:space="preserve">The UK contribution to UN Peacekeeping, which includes Overseas Development Assistance (ODA) funds, provides financial support for the deployment and training of personnel to peacekeeping operations. </t>
  </si>
  <si>
    <t>GB-GOV-53-UKISF-14-000001</t>
  </si>
  <si>
    <t>Amazon Security Programme</t>
  </si>
  <si>
    <t>The Amazon Security Programme (AmSec) aims to address the complex challenges of climate security and environmental crime that thrive in and pose significant threats to the Amazon Basin and the broader Latin America region.  Building on environmental initiatives piloted through the ISF Americas’ Countering Illicit Economies Programme, the AmSec Programme seeks to address the threats associated with environmental and climate security in the Amazon and wider Latin America region.</t>
  </si>
  <si>
    <t>GB-GOV-53-UKISF-15-000001</t>
  </si>
  <si>
    <t>Gender and National Security Programme</t>
  </si>
  <si>
    <t>To support work that increases the UK’s ability to tackle gender and identity threats to national security - including Violence Against Women and Girls (VAWG) - in the UK and globally.</t>
  </si>
  <si>
    <t>Budget area</t>
  </si>
  <si>
    <t>Sector</t>
  </si>
  <si>
    <t>budget/0/value</t>
  </si>
  <si>
    <t>budget/0/value/@value-date</t>
  </si>
  <si>
    <t>budget/0/period-start/@iso-date</t>
  </si>
  <si>
    <t>budget/0/period-end/@iso-date</t>
  </si>
  <si>
    <t>budget/0/@status</t>
  </si>
  <si>
    <t>#budget-area</t>
  </si>
  <si>
    <t>#sector</t>
  </si>
  <si>
    <t>Column3</t>
  </si>
  <si>
    <t>Column4</t>
  </si>
  <si>
    <t>Column5</t>
  </si>
  <si>
    <t>Column6</t>
  </si>
  <si>
    <t>Column7</t>
  </si>
  <si>
    <t>Column8</t>
  </si>
  <si>
    <t>Column9</t>
  </si>
  <si>
    <t>Column10</t>
  </si>
  <si>
    <t>Column11</t>
  </si>
  <si>
    <t>Column12</t>
  </si>
  <si>
    <t>Column13</t>
  </si>
  <si>
    <t>Column14</t>
  </si>
  <si>
    <t>Column15</t>
  </si>
  <si>
    <t>Column16</t>
  </si>
  <si>
    <t>Column17</t>
  </si>
  <si>
    <t>Column18</t>
  </si>
  <si>
    <t>Column19</t>
  </si>
  <si>
    <t>Column20</t>
  </si>
  <si>
    <t>IATI Identifier</t>
  </si>
  <si>
    <t>Commitment value</t>
  </si>
  <si>
    <t>Transaction Date</t>
  </si>
  <si>
    <t>Value Date</t>
  </si>
  <si>
    <t>Transaction Type</t>
  </si>
  <si>
    <t>Budget Year Start</t>
  </si>
  <si>
    <t>Budget Year End</t>
  </si>
  <si>
    <t>Transaction Description</t>
  </si>
  <si>
    <t>Provider Org Name</t>
  </si>
  <si>
    <t>Provider Org Ref</t>
  </si>
  <si>
    <t>Provider Org Type</t>
  </si>
  <si>
    <t>Receiver Org Name</t>
  </si>
  <si>
    <t>Receiver Org Ref</t>
  </si>
  <si>
    <t>Receiver Org Type</t>
  </si>
  <si>
    <t>Activity Name</t>
  </si>
  <si>
    <t>transaction/0/value</t>
  </si>
  <si>
    <t>transaction/0/transaction-date/@iso-date</t>
  </si>
  <si>
    <t>transaction/0/value/@value-date</t>
  </si>
  <si>
    <t>transaction/0/transaction-type/@code</t>
  </si>
  <si>
    <t>#start</t>
  </si>
  <si>
    <t>#end</t>
  </si>
  <si>
    <t>transaction/0/description/narrative</t>
  </si>
  <si>
    <t>transaction/0/provider-org/narrative</t>
  </si>
  <si>
    <t>transaction/0/provider-org/@ref</t>
  </si>
  <si>
    <t>transaction/0/provider-org/@type</t>
  </si>
  <si>
    <t>transaction/0/receiver-org/narrative</t>
  </si>
  <si>
    <t>transaction/0/receiver-org/@ref</t>
  </si>
  <si>
    <t>transaction/0/receiver-org/@type</t>
  </si>
  <si>
    <t>#activity</t>
  </si>
  <si>
    <t>Region</t>
  </si>
  <si>
    <t>Region Vocab</t>
  </si>
  <si>
    <t>Region Percentage</t>
  </si>
  <si>
    <t>recipient-region/0/@code</t>
  </si>
  <si>
    <t>recipient-region/0/@vocabulary</t>
  </si>
  <si>
    <t>recipient-region/0/@percentage</t>
  </si>
  <si>
    <t>recipient-country/0/@code</t>
  </si>
  <si>
    <t>recipient-country/0/@percentage</t>
  </si>
  <si>
    <t>Sector Vocab</t>
  </si>
  <si>
    <t>Sector Percentage</t>
  </si>
  <si>
    <t>sector/0/@percentage</t>
  </si>
  <si>
    <t>SUM of Budget Value</t>
  </si>
  <si>
    <t>Row Labels</t>
  </si>
  <si>
    <t>Sum of budget/0/value</t>
  </si>
  <si>
    <t>Grand Total</t>
  </si>
  <si>
    <t>AF</t>
  </si>
  <si>
    <t>DZ</t>
  </si>
  <si>
    <t>EG</t>
  </si>
  <si>
    <t>LB</t>
  </si>
  <si>
    <t>LY</t>
  </si>
  <si>
    <t>MA</t>
  </si>
  <si>
    <t>NP</t>
  </si>
  <si>
    <t>PK</t>
  </si>
  <si>
    <t>SD</t>
  </si>
  <si>
    <t>SS</t>
  </si>
  <si>
    <t>SY</t>
  </si>
  <si>
    <t>YE</t>
  </si>
  <si>
    <t>Activity check</t>
  </si>
  <si>
    <t>Transaction Value</t>
  </si>
  <si>
    <t>Month</t>
  </si>
  <si>
    <t>Quarter</t>
  </si>
  <si>
    <t>Year End</t>
  </si>
  <si>
    <t>Fiscal Year</t>
  </si>
  <si>
    <t>Description</t>
  </si>
  <si>
    <t>Transaction Region</t>
  </si>
  <si>
    <t>#check</t>
  </si>
  <si>
    <t>transaction/1/value</t>
  </si>
  <si>
    <t>transaction/1/transaction-date/@iso-date</t>
  </si>
  <si>
    <t>transaction/1/value/@value-date</t>
  </si>
  <si>
    <t>transaction/1/transaction-type/@code</t>
  </si>
  <si>
    <t>#month</t>
  </si>
  <si>
    <t>#quarter</t>
  </si>
  <si>
    <t>#year end</t>
  </si>
  <si>
    <t>#fiscal year</t>
  </si>
  <si>
    <t>transaction/1/description/narrative</t>
  </si>
  <si>
    <t>transaction/1/provider-org/narrative</t>
  </si>
  <si>
    <t>transaction/1/provider-org/@ref</t>
  </si>
  <si>
    <t>transaction/1/provider-org/@type</t>
  </si>
  <si>
    <t>transaction/1/receiver-org/narrative</t>
  </si>
  <si>
    <t>transaction/1/receiver-org/@ref</t>
  </si>
  <si>
    <t>transaction/1/receiver-org/@type</t>
  </si>
  <si>
    <t>#region</t>
  </si>
  <si>
    <t>Document Title</t>
  </si>
  <si>
    <t>Document Date</t>
  </si>
  <si>
    <t>Document URL</t>
  </si>
  <si>
    <t>Document Format</t>
  </si>
  <si>
    <t>Document Category 1</t>
  </si>
  <si>
    <t>Document Category 2</t>
  </si>
  <si>
    <t>Column1</t>
  </si>
  <si>
    <t>Column2</t>
  </si>
  <si>
    <t>document-link/0/title/0/narrative</t>
  </si>
  <si>
    <t>document-link/0/document-date/@iso-date</t>
  </si>
  <si>
    <t>document-link/0/@url</t>
  </si>
  <si>
    <t>document-link/0/@format</t>
  </si>
  <si>
    <t>document-link/0/category/0/@code</t>
  </si>
  <si>
    <t>document-link/0/category/1/@code</t>
  </si>
  <si>
    <t>UK Integrated Security Fund - Overview</t>
  </si>
  <si>
    <t>https://www.gov.uk/government/organisations/uk-integrated-security-fund</t>
  </si>
  <si>
    <t>text/html</t>
  </si>
  <si>
    <t>A02</t>
  </si>
  <si>
    <t>B</t>
  </si>
  <si>
    <t>Contracts Finder</t>
  </si>
  <si>
    <t>Search results - Contracts Finder</t>
  </si>
  <si>
    <t>A11</t>
  </si>
  <si>
    <t>UK Integrated Security Fund - Annual Reports</t>
  </si>
  <si>
    <t>B01</t>
  </si>
  <si>
    <t>Related Activity</t>
  </si>
  <si>
    <t>Related Activity Type</t>
  </si>
  <si>
    <t>related-activity/0/@ref</t>
  </si>
  <si>
    <t>related-activity/0/@type</t>
  </si>
  <si>
    <t>#</t>
  </si>
  <si>
    <t>hashComments</t>
  </si>
  <si>
    <t>skipRows 1</t>
  </si>
  <si>
    <t>@version</t>
  </si>
  <si>
    <t>@generated-datetime</t>
  </si>
  <si>
    <t>Sheet Title</t>
  </si>
  <si>
    <t>Actvity Xpath</t>
  </si>
  <si>
    <t>Column Name</t>
  </si>
  <si>
    <t>URL</t>
  </si>
  <si>
    <t>Budget Xpath</t>
  </si>
  <si>
    <t>Transaction XPath</t>
  </si>
  <si>
    <t>Transaction Name</t>
  </si>
  <si>
    <t>http://reference.iatistandard.org/202/activity-standard/iati-activities/iati-activity/iati-identifier</t>
  </si>
  <si>
    <t>http://reference.iatistandard.org/202/activity-standard/iati-activities/iati-activity/iati-activities/iati-activity/</t>
  </si>
  <si>
    <t>Budget Value</t>
  </si>
  <si>
    <t>http://reference.iatistandard.org/202/activity-standard/iati-activities/iati-activity/budget/value/</t>
  </si>
  <si>
    <t>http://reference.iatistandard.org/202/activity-standard/iati-activities/iati-activity/transaction/value/</t>
  </si>
  <si>
    <t>http://reference.iatistandard.org/202/activity-standard/iati-activities/iati-activity/reporting-org</t>
  </si>
  <si>
    <t>Budget Value Date</t>
  </si>
  <si>
    <t>http://reference.iatistandard.org/202/activity-standard/iati-activities/iati-activity/transaction/transaction-date/</t>
  </si>
  <si>
    <t>Budget Start Date</t>
  </si>
  <si>
    <t>http://reference.iatistandard.org/202/activity-standard/iati-activities/iati-activity/budget/period-start/</t>
  </si>
  <si>
    <t>Transaction Value Date</t>
  </si>
  <si>
    <t>Budget End Date</t>
  </si>
  <si>
    <t>http://reference.iatistandard.org/202/activity-standard/iati-activities/iati-activity/budget/period-end/</t>
  </si>
  <si>
    <t>Transaction Type Code</t>
  </si>
  <si>
    <t>http://reference.iatistandard.org/202/activity-standard/iati-activities/iati-activity/transaction/transaction-type/</t>
  </si>
  <si>
    <t>other-identifier/@ref</t>
  </si>
  <si>
    <t>Other Identifier Reference</t>
  </si>
  <si>
    <t>http://reference.iatistandard.org/202/activity-standard/iati-activities/iati-activity/other-identifier</t>
  </si>
  <si>
    <t>Budget Status</t>
  </si>
  <si>
    <t>http://reference.iatistandard.org/202/activity-standard/iati-activities/iati-activity/budget/</t>
  </si>
  <si>
    <t>other-identifier/@type</t>
  </si>
  <si>
    <t>Other Identifier Type</t>
  </si>
  <si>
    <t>http://reference.iatistandard.org/202/activity-standard/iati-activities/iati-activity/participating-org</t>
  </si>
  <si>
    <t>Participating Organisation Reference</t>
  </si>
  <si>
    <t>Participating Organisation Name</t>
  </si>
  <si>
    <t>Participating Organisation Role</t>
  </si>
  <si>
    <t>Activity Title</t>
  </si>
  <si>
    <t>http://reference.iatistandard.org/202/activity-standard/iati-activities/iati-activity/title</t>
  </si>
  <si>
    <t>Activity Decription</t>
  </si>
  <si>
    <t>http://reference.iatistandard.org/202/activity-standard/iati-activities/iati-activity/description</t>
  </si>
  <si>
    <t>Planned Start Date</t>
  </si>
  <si>
    <t>http://reference.iatistandard.org/202/activity-standard/iati-activities/iati-activity/activity-date</t>
  </si>
  <si>
    <t>Planned Start Date (Type)</t>
  </si>
  <si>
    <t>Actual Start Date</t>
  </si>
  <si>
    <t>Actual Start Date (Type)</t>
  </si>
  <si>
    <t>Planned End Date</t>
  </si>
  <si>
    <t>Planned End Date (Type)</t>
  </si>
  <si>
    <t>Actual End Date</t>
  </si>
  <si>
    <t>Actual End Date (Type)</t>
  </si>
  <si>
    <t>Activity Scope Code</t>
  </si>
  <si>
    <t>http://reference.iatistandard.org/202/activity-standard/iati-activities/iati-activity/activity-scope</t>
  </si>
  <si>
    <t>Activity Status Code</t>
  </si>
  <si>
    <t>http://reference.iatistandard.org/202/activity-standard/iati-activities/iati-activity/activity-status</t>
  </si>
  <si>
    <t>http://reference.iatistandard.org/202/activity-standard/iati-activities/iati-activity/default-aid-type</t>
  </si>
  <si>
    <t>CRS Channel Code</t>
  </si>
  <si>
    <t>http://reference.iatistandard.org/202/activity-standard/iati-activities/iati-activity/crs-add</t>
  </si>
  <si>
    <t>Recipient Country Code</t>
  </si>
  <si>
    <t>http://reference.iatistandard.org/202/activity-standard/iati-activities/iati-activity/recipient-country</t>
  </si>
  <si>
    <t>Recipient Country Name</t>
  </si>
  <si>
    <t>Recipient Region Code</t>
  </si>
  <si>
    <t>http://reference.iatistandard.org/202/activity-standard/iati-activities/iati-activity/recipient-region</t>
  </si>
  <si>
    <t>Recipient Region Name</t>
  </si>
  <si>
    <t>Recipient Region Narrative</t>
  </si>
  <si>
    <t>http://reference.iatistandard.org/202/activity-standard/iati-activities/iati-activity/default-finance-type</t>
  </si>
  <si>
    <t>http://reference.iatistandard.org/202/activity-standard/iati-activities/iati-activity/default-flow-type</t>
  </si>
  <si>
    <t>Policy Marker Code</t>
  </si>
  <si>
    <t>http://reference.iatistandard.org/202/activity-standard/iati-activities/iati-activity/policy-marker</t>
  </si>
  <si>
    <t>Policy Marker Significance</t>
  </si>
  <si>
    <t>sector/@code</t>
  </si>
  <si>
    <t>Sector Code</t>
  </si>
  <si>
    <t>http://reference.iatistandard.org/202/activity-standard/iati-activities/iati-activity/sector</t>
  </si>
  <si>
    <t>sector/narrative</t>
  </si>
  <si>
    <t>Sector Description</t>
  </si>
  <si>
    <t>sector/@vocabulary</t>
  </si>
  <si>
    <t>http://reference.iatistandard.org/202/activity-standard/iati-activities/iati-activity/default-tied-status</t>
  </si>
  <si>
    <t>Primary Document Link URL</t>
  </si>
  <si>
    <t>http://reference.iatistandard.org/202/activity-standard/iati-activities/iati-activity/document-link</t>
  </si>
  <si>
    <t>Primary Document Format</t>
  </si>
  <si>
    <t>document-link/0/title/narrative</t>
  </si>
  <si>
    <t>Primary Document Title</t>
  </si>
  <si>
    <t>document-link/0/category/@code</t>
  </si>
  <si>
    <t>Primary Docment Category</t>
  </si>
  <si>
    <t>document-link/0/language/@code</t>
  </si>
  <si>
    <t>Primary Docment language</t>
  </si>
  <si>
    <t>document-link/1/@url</t>
  </si>
  <si>
    <t>Secondary Document Link URL</t>
  </si>
  <si>
    <t>document-link/1/@format</t>
  </si>
  <si>
    <t>Secondary Document Format</t>
  </si>
  <si>
    <t>document-link/1/title/narrative</t>
  </si>
  <si>
    <t>Secondary Document Title</t>
  </si>
  <si>
    <t>document-link/1/category/@code</t>
  </si>
  <si>
    <t>Secondary Docment Category</t>
  </si>
  <si>
    <t>document-link/1/language/@code</t>
  </si>
  <si>
    <t>Secondary Docment language</t>
  </si>
  <si>
    <t>http://reference.iatistandard.org/202/activity-standard/iati-activities/iati-activity/contact-info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</si>
</sst>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Red]0.00"/>
    <numFmt numFmtId="165" formatCode="yyyy\-mm\-dd"/>
    <numFmt numFmtId="166" formatCode="m/d/yyyy&quot; &quot;h&quot;:&quot;mm&quot;:&quot;ss"/>
    <numFmt numFmtId="167" formatCode="d/m/yyyy"/>
  </numFmts>
  <fonts count="26">
    <font>
      <sz val="11"/>
      <color rgb="FF000000"/>
      <name val="Arial"/>
      <family val="2"/>
    </font>
    <font>
      <sz val="11"/>
      <color rgb="FF000000"/>
      <name val="Arial"/>
      <family val="2"/>
    </font>
    <font>
      <b/>
      <u/>
      <sz val="10"/>
      <color rgb="FF1155CC"/>
      <name val="Arial"/>
      <family val="2"/>
    </font>
    <font>
      <sz val="10"/>
      <color rgb="FF000000"/>
      <name val="Arial"/>
      <family val="2"/>
    </font>
    <font>
      <b/>
      <sz val="10"/>
      <color rgb="FF1155CC"/>
      <name val="Arial"/>
      <family val="2"/>
    </font>
    <font>
      <sz val="11"/>
      <color rgb="FF000000"/>
      <name val="Calibri"/>
      <family val="2"/>
    </font>
    <font>
      <sz val="12"/>
      <color rgb="FF000000"/>
      <name val="Arial"/>
      <family val="2"/>
    </font>
    <font>
      <b/>
      <u/>
      <sz val="10"/>
      <color rgb="FF0000FF"/>
      <name val="Arial"/>
      <family val="2"/>
    </font>
    <font>
      <b/>
      <sz val="10"/>
      <color rgb="FF0000FF"/>
      <name val="Arial"/>
      <family val="2"/>
    </font>
    <font>
      <b/>
      <sz val="10"/>
      <color rgb="FF666666"/>
      <name val="Arial"/>
      <family val="2"/>
    </font>
    <font>
      <b/>
      <sz val="9"/>
      <color rgb="FF666666"/>
      <name val="Arial"/>
      <family val="2"/>
    </font>
    <font>
      <b/>
      <sz val="10"/>
      <color rgb="FF666666"/>
      <name val="Calibri"/>
      <family val="2"/>
    </font>
    <font>
      <sz val="10"/>
      <color rgb="FF303030"/>
      <name val="Arial"/>
      <family val="2"/>
    </font>
    <font>
      <sz val="9"/>
      <color rgb="FF666666"/>
      <name val="Arial"/>
      <family val="2"/>
    </font>
    <font>
      <sz val="10"/>
      <color rgb="FF666666"/>
      <name val="Arial"/>
      <family val="2"/>
    </font>
    <font>
      <sz val="10"/>
      <color rgb="FF000000"/>
      <name val="Calibri"/>
      <family val="2"/>
    </font>
    <font>
      <u/>
      <sz val="11"/>
      <color rgb="FF1155CC"/>
      <name val="Arial"/>
      <family val="2"/>
    </font>
    <font>
      <b/>
      <sz val="10"/>
      <color rgb="FF000000"/>
      <name val="Arial"/>
      <family val="2"/>
    </font>
    <font>
      <u/>
      <sz val="10"/>
      <color rgb="FF0563C1"/>
      <name val="Arial"/>
      <family val="2"/>
    </font>
    <font>
      <b/>
      <u/>
      <sz val="11"/>
      <color rgb="FF1155CC"/>
      <name val="Calibri"/>
      <family val="2"/>
    </font>
    <font>
      <sz val="11"/>
      <color rgb="FF666666"/>
      <name val="Calibri"/>
      <family val="2"/>
    </font>
    <font>
      <u/>
      <sz val="12"/>
      <color rgb="FF1155CC"/>
      <name val="Arial"/>
      <family val="2"/>
    </font>
    <font>
      <sz val="8"/>
      <name val="Arial"/>
      <family val="2"/>
    </font>
    <font>
      <u/>
      <sz val="11"/>
      <color theme="10"/>
      <name val="Arial"/>
      <family val="2"/>
    </font>
    <font>
      <sz val="10"/>
      <color rgb="FF000000"/>
      <name val="Arial"/>
    </font>
    <font>
      <sz val="11"/>
      <name val="Aptos Narrow"/>
    </font>
  </fonts>
  <fills count="26">
    <fill>
      <patternFill patternType="none"/>
    </fill>
    <fill>
      <patternFill patternType="gray125"/>
    </fill>
    <fill>
      <patternFill patternType="solid">
        <fgColor rgb="FFF4C7C3"/>
        <bgColor rgb="FFF4C7C3"/>
      </patternFill>
    </fill>
    <fill>
      <patternFill patternType="solid">
        <fgColor rgb="FFD9EAD3"/>
        <bgColor rgb="FFD9EAD3"/>
      </patternFill>
    </fill>
    <fill>
      <patternFill patternType="solid">
        <fgColor rgb="FFEFEFEF"/>
        <bgColor rgb="FFEFEFEF"/>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E2F0D9"/>
        <bgColor rgb="FFE2F0D9"/>
      </patternFill>
    </fill>
    <fill>
      <patternFill patternType="solid">
        <fgColor rgb="FFE2EFD9"/>
        <bgColor rgb="FFE2EFD9"/>
      </patternFill>
    </fill>
    <fill>
      <patternFill patternType="solid">
        <fgColor rgb="FFEBF1DE"/>
        <bgColor rgb="FFEBF1DE"/>
      </patternFill>
    </fill>
    <fill>
      <patternFill patternType="solid">
        <fgColor rgb="FFB7B7B7"/>
        <bgColor rgb="FFB7B7B7"/>
      </patternFill>
    </fill>
    <fill>
      <patternFill patternType="solid">
        <fgColor rgb="FFBFBFBF"/>
        <bgColor rgb="FFBFBFBF"/>
      </patternFill>
    </fill>
    <fill>
      <patternFill patternType="solid">
        <fgColor rgb="FFD9D2E9"/>
        <bgColor rgb="FFD9D2E9"/>
      </patternFill>
    </fill>
    <fill>
      <patternFill patternType="solid">
        <fgColor rgb="FFFBE5D6"/>
        <bgColor rgb="FFFBE5D6"/>
      </patternFill>
    </fill>
    <fill>
      <patternFill patternType="solid">
        <fgColor rgb="FFFCE5CD"/>
        <bgColor rgb="FFFCE5CD"/>
      </patternFill>
    </fill>
    <fill>
      <patternFill patternType="solid">
        <fgColor rgb="FFFCE4D6"/>
        <bgColor rgb="FFFCE4D6"/>
      </patternFill>
    </fill>
    <fill>
      <patternFill patternType="solid">
        <fgColor rgb="FFFDE9D9"/>
        <bgColor rgb="FFFDE9D9"/>
      </patternFill>
    </fill>
    <fill>
      <patternFill patternType="solid">
        <fgColor rgb="FFFF99CC"/>
        <bgColor rgb="FFFF99CC"/>
      </patternFill>
    </fill>
    <fill>
      <patternFill patternType="solid">
        <fgColor rgb="FFFFFF00"/>
        <bgColor rgb="FFD8D8D8"/>
      </patternFill>
    </fill>
    <fill>
      <patternFill patternType="solid">
        <fgColor theme="6" tint="0.59999389629810485"/>
        <bgColor rgb="FFD9D9D9"/>
      </patternFill>
    </fill>
    <fill>
      <patternFill patternType="solid">
        <fgColor theme="6" tint="0.59999389629810485"/>
        <bgColor rgb="FFD8D8D8"/>
      </patternFill>
    </fill>
    <fill>
      <patternFill patternType="solid">
        <fgColor rgb="FFFFC000"/>
        <bgColor rgb="FFD8D8D8"/>
      </patternFill>
    </fill>
    <fill>
      <patternFill patternType="solid">
        <fgColor rgb="FFEBF1DE"/>
        <bgColor indexed="64"/>
      </patternFill>
    </fill>
    <fill>
      <patternFill patternType="solid">
        <fgColor rgb="FFEBF1DE"/>
        <bgColor rgb="FFE2EFD9"/>
      </patternFill>
    </fill>
    <fill>
      <patternFill patternType="solid">
        <fgColor rgb="FFD9D2E9"/>
        <bgColor indexed="64"/>
      </patternFill>
    </fill>
  </fills>
  <borders count="28">
    <border>
      <left/>
      <right/>
      <top/>
      <bottom/>
      <diagonal/>
    </border>
    <border>
      <left style="thin">
        <color rgb="FFCCCCCC"/>
      </left>
      <right style="thin">
        <color rgb="FFCCCCCC"/>
      </right>
      <top/>
      <bottom style="thin">
        <color rgb="FFCCCCCC"/>
      </bottom>
      <diagonal/>
    </border>
    <border>
      <left style="thin">
        <color rgb="FFCCCCCC"/>
      </left>
      <right style="thin">
        <color rgb="FFCCCCCC"/>
      </right>
      <top style="thin">
        <color rgb="FFCCCCCC"/>
      </top>
      <bottom style="thin">
        <color rgb="FFCCCCCC"/>
      </bottom>
      <diagonal/>
    </border>
    <border>
      <left/>
      <right style="thin">
        <color rgb="FFCCCCCC"/>
      </right>
      <top style="thin">
        <color rgb="FFCCCCCC"/>
      </top>
      <bottom style="thin">
        <color rgb="FFCCCCCC"/>
      </bottom>
      <diagonal/>
    </border>
    <border>
      <left style="thin">
        <color rgb="FF000000"/>
      </left>
      <right style="thin">
        <color rgb="FF000000"/>
      </right>
      <top style="thin">
        <color rgb="FF000000"/>
      </top>
      <bottom style="thin">
        <color rgb="FF000000"/>
      </bottom>
      <diagonal/>
    </border>
    <border>
      <left style="thin">
        <color rgb="FFCCCCCC"/>
      </left>
      <right/>
      <top style="thin">
        <color rgb="FFCCCCCC"/>
      </top>
      <bottom style="thin">
        <color rgb="FFCCCCCC"/>
      </bottom>
      <diagonal/>
    </border>
    <border>
      <left style="thin">
        <color rgb="FFCCCCCC"/>
      </left>
      <right style="thin">
        <color rgb="FFCCCCCC"/>
      </right>
      <top style="thin">
        <color rgb="FFCCCCCC"/>
      </top>
      <bottom/>
      <diagonal/>
    </border>
    <border>
      <left style="thin">
        <color rgb="FF808080"/>
      </left>
      <right style="thin">
        <color rgb="FF808080"/>
      </right>
      <top style="thin">
        <color rgb="FF808080"/>
      </top>
      <bottom style="thin">
        <color rgb="FF808080"/>
      </bottom>
      <diagonal/>
    </border>
    <border>
      <left style="thin">
        <color rgb="FFCCCCCC"/>
      </left>
      <right/>
      <top style="thin">
        <color rgb="FFCCCCCC"/>
      </top>
      <bottom/>
      <diagonal/>
    </border>
    <border>
      <left style="thin">
        <color rgb="FFD0CECE"/>
      </left>
      <right style="thin">
        <color rgb="FFD0CECE"/>
      </right>
      <top style="thin">
        <color rgb="FFD0CECE"/>
      </top>
      <bottom style="thin">
        <color rgb="FFCCCCCC"/>
      </bottom>
      <diagonal/>
    </border>
    <border>
      <left style="thin">
        <color rgb="FFD0CECE"/>
      </left>
      <right style="thin">
        <color rgb="FFD0CECE"/>
      </right>
      <top style="thin">
        <color rgb="FFCCCCCC"/>
      </top>
      <bottom style="thin">
        <color rgb="FFCCCCCC"/>
      </bottom>
      <diagonal/>
    </border>
    <border>
      <left style="thin">
        <color rgb="FFD0CECE"/>
      </left>
      <right style="thin">
        <color rgb="FFD0CECE"/>
      </right>
      <top/>
      <bottom/>
      <diagonal/>
    </border>
    <border>
      <left style="thin">
        <color rgb="FFD0CECE"/>
      </left>
      <right style="thin">
        <color rgb="FFD0CECE"/>
      </right>
      <top style="thin">
        <color rgb="FFCCCCCC"/>
      </top>
      <bottom/>
      <diagonal/>
    </border>
    <border>
      <left style="thin">
        <color rgb="FFD0CECE"/>
      </left>
      <right style="thin">
        <color rgb="FFD0CECE"/>
      </right>
      <top/>
      <bottom style="thin">
        <color rgb="FFCCCCCC"/>
      </bottom>
      <diagonal/>
    </border>
    <border>
      <left style="thin">
        <color rgb="FFD0CECE"/>
      </left>
      <right style="thin">
        <color rgb="FFD0CECE"/>
      </right>
      <top style="thin">
        <color rgb="FF000000"/>
      </top>
      <bottom style="thin">
        <color rgb="FF000000"/>
      </bottom>
      <diagonal/>
    </border>
    <border>
      <left/>
      <right style="thin">
        <color rgb="FFCCCCCC"/>
      </right>
      <top style="thin">
        <color rgb="FFCCCCCC"/>
      </top>
      <bottom/>
      <diagonal/>
    </border>
    <border>
      <left style="thin">
        <color rgb="FFD0CECE"/>
      </left>
      <right style="thin">
        <color rgb="FFD0CECE"/>
      </right>
      <top style="thin">
        <color rgb="FFD0CECE"/>
      </top>
      <bottom/>
      <diagonal/>
    </border>
    <border>
      <left/>
      <right style="thin">
        <color rgb="FFD0CECE"/>
      </right>
      <top style="thin">
        <color rgb="FFD0CECE"/>
      </top>
      <bottom/>
      <diagonal/>
    </border>
    <border>
      <left/>
      <right style="thin">
        <color rgb="FFD0CECE"/>
      </right>
      <top style="thin">
        <color rgb="FFD0CECE"/>
      </top>
      <bottom style="thin">
        <color rgb="FFD0CECE"/>
      </bottom>
      <diagonal/>
    </border>
    <border>
      <left style="thin">
        <color rgb="FFD0CECE"/>
      </left>
      <right style="thin">
        <color rgb="FFD0CECE"/>
      </right>
      <top style="dotted">
        <color rgb="FFD0CECE"/>
      </top>
      <bottom/>
      <diagonal/>
    </border>
    <border>
      <left style="thin">
        <color rgb="FFD0CECE"/>
      </left>
      <right style="thin">
        <color rgb="FFD0CECE"/>
      </right>
      <top style="thin">
        <color rgb="FFD0CECE"/>
      </top>
      <bottom style="thin">
        <color rgb="FFD0CECE"/>
      </bottom>
      <diagonal/>
    </border>
    <border>
      <left style="thin">
        <color rgb="FFD0CECE"/>
      </left>
      <right style="thin">
        <color rgb="FFD0CECE"/>
      </right>
      <top/>
      <bottom style="thin">
        <color rgb="FFD0CECE"/>
      </bottom>
      <diagonal/>
    </border>
    <border>
      <left style="thin">
        <color rgb="FFD0CECE"/>
      </left>
      <right/>
      <top style="thin">
        <color rgb="FFD0CECE"/>
      </top>
      <bottom style="thin">
        <color rgb="FFCCCCCC"/>
      </bottom>
      <diagonal/>
    </border>
    <border>
      <left/>
      <right style="thin">
        <color rgb="FFD0CECE"/>
      </right>
      <top/>
      <bottom/>
      <diagonal/>
    </border>
    <border>
      <left style="thin">
        <color rgb="FFD0CECE"/>
      </left>
      <right/>
      <top style="thin">
        <color rgb="FFCCCCCC"/>
      </top>
      <bottom style="thin">
        <color rgb="FFD0CECE"/>
      </bottom>
      <diagonal/>
    </border>
    <border>
      <left style="thin">
        <color rgb="FFCCCCCC"/>
      </left>
      <right/>
      <top/>
      <bottom style="thin">
        <color rgb="FFCCCCCC"/>
      </bottom>
      <diagonal/>
    </border>
    <border>
      <left style="thin">
        <color rgb="FFD0CECE"/>
      </left>
      <right/>
      <top style="thin">
        <color rgb="FFD0CECE"/>
      </top>
      <bottom style="thin">
        <color rgb="FFD0CECE"/>
      </bottom>
      <diagonal/>
    </border>
    <border>
      <left/>
      <right style="thin">
        <color rgb="FFD0CECE"/>
      </right>
      <top/>
      <bottom style="thin">
        <color rgb="FFD0CECE"/>
      </bottom>
      <diagonal/>
    </border>
  </borders>
  <cellStyleXfs count="5">
    <xf numFmtId="0" fontId="0" fillId="0" borderId="0"/>
    <xf numFmtId="0" fontId="1" fillId="2" borderId="0" applyNumberFormat="0" applyBorder="0" applyAlignment="0" applyProtection="0"/>
    <xf numFmtId="0" fontId="23" fillId="0" borderId="0" applyNumberFormat="0" applyFill="0" applyBorder="0" applyAlignment="0" applyProtection="0"/>
    <xf numFmtId="9" fontId="1" fillId="0" borderId="0" applyFont="0" applyFill="0" applyBorder="0" applyAlignment="0" applyProtection="0"/>
    <xf numFmtId="0" fontId="25" fillId="0" borderId="0"/>
  </cellStyleXfs>
  <cellXfs count="189">
    <xf numFmtId="0" fontId="0" fillId="0" borderId="0" xfId="0"/>
    <xf numFmtId="0" fontId="2" fillId="3" borderId="0" xfId="0" applyFont="1" applyFill="1" applyAlignment="1">
      <alignment wrapText="1"/>
    </xf>
    <xf numFmtId="0" fontId="3" fillId="4" borderId="0" xfId="0" applyFont="1" applyFill="1"/>
    <xf numFmtId="0" fontId="3" fillId="0" borderId="0" xfId="0" applyFont="1" applyAlignment="1">
      <alignment horizontal="right"/>
    </xf>
    <xf numFmtId="0" fontId="3" fillId="0" borderId="1" xfId="0" applyFont="1" applyBorder="1" applyAlignment="1">
      <alignment horizontal="right"/>
    </xf>
    <xf numFmtId="0" fontId="3" fillId="0" borderId="2" xfId="0" applyFont="1" applyBorder="1" applyAlignment="1">
      <alignment horizontal="right"/>
    </xf>
    <xf numFmtId="0" fontId="3" fillId="0" borderId="3" xfId="0" applyFont="1" applyBorder="1" applyAlignment="1">
      <alignment horizontal="right"/>
    </xf>
    <xf numFmtId="0" fontId="0" fillId="0" borderId="0" xfId="0" applyAlignment="1">
      <alignment horizontal="right"/>
    </xf>
    <xf numFmtId="0" fontId="4" fillId="3" borderId="0" xfId="0" applyFont="1" applyFill="1" applyAlignment="1">
      <alignment wrapText="1"/>
    </xf>
    <xf numFmtId="0" fontId="5" fillId="0" borderId="0" xfId="0" applyFont="1" applyAlignment="1">
      <alignment horizontal="right"/>
    </xf>
    <xf numFmtId="0" fontId="6" fillId="0" borderId="4" xfId="0" applyFont="1" applyBorder="1"/>
    <xf numFmtId="166" fontId="6" fillId="0" borderId="0" xfId="0" applyNumberFormat="1" applyFont="1" applyAlignment="1">
      <alignment horizontal="right"/>
    </xf>
    <xf numFmtId="49" fontId="2" fillId="5" borderId="2" xfId="0" applyNumberFormat="1" applyFont="1" applyFill="1" applyBorder="1" applyAlignment="1">
      <alignment wrapText="1"/>
    </xf>
    <xf numFmtId="49" fontId="7" fillId="6" borderId="0" xfId="0" applyNumberFormat="1" applyFont="1" applyFill="1" applyAlignment="1">
      <alignment wrapText="1"/>
    </xf>
    <xf numFmtId="49" fontId="2" fillId="5" borderId="5" xfId="0" applyNumberFormat="1" applyFont="1" applyFill="1" applyBorder="1" applyAlignment="1">
      <alignment wrapText="1"/>
    </xf>
    <xf numFmtId="49" fontId="8" fillId="6" borderId="0" xfId="0" applyNumberFormat="1" applyFont="1" applyFill="1" applyAlignment="1">
      <alignment wrapText="1"/>
    </xf>
    <xf numFmtId="49" fontId="9" fillId="0" borderId="2" xfId="0" applyNumberFormat="1" applyFont="1" applyBorder="1" applyAlignment="1">
      <alignment wrapText="1"/>
    </xf>
    <xf numFmtId="49" fontId="10" fillId="4" borderId="0" xfId="0" applyNumberFormat="1" applyFont="1" applyFill="1" applyAlignment="1">
      <alignment wrapText="1"/>
    </xf>
    <xf numFmtId="49" fontId="9" fillId="7" borderId="2" xfId="0" applyNumberFormat="1" applyFont="1" applyFill="1" applyBorder="1" applyAlignment="1">
      <alignment wrapText="1"/>
    </xf>
    <xf numFmtId="49" fontId="9" fillId="7" borderId="0" xfId="0" applyNumberFormat="1" applyFont="1" applyFill="1" applyAlignment="1">
      <alignment wrapText="1"/>
    </xf>
    <xf numFmtId="49" fontId="11" fillId="4" borderId="0" xfId="0" applyNumberFormat="1" applyFont="1" applyFill="1"/>
    <xf numFmtId="49" fontId="3" fillId="5" borderId="2" xfId="0" applyNumberFormat="1" applyFont="1" applyFill="1" applyBorder="1"/>
    <xf numFmtId="49" fontId="3" fillId="8" borderId="0" xfId="0" applyNumberFormat="1" applyFont="1" applyFill="1" applyAlignment="1">
      <alignment wrapText="1"/>
    </xf>
    <xf numFmtId="0" fontId="3" fillId="9" borderId="0" xfId="0" applyFont="1" applyFill="1"/>
    <xf numFmtId="0" fontId="3" fillId="9" borderId="2" xfId="0" applyFont="1" applyFill="1" applyBorder="1"/>
    <xf numFmtId="0" fontId="3" fillId="10" borderId="2" xfId="0" applyFont="1" applyFill="1" applyBorder="1"/>
    <xf numFmtId="0" fontId="3" fillId="9" borderId="2" xfId="0" applyFont="1" applyFill="1" applyBorder="1" applyAlignment="1">
      <alignment horizontal="right"/>
    </xf>
    <xf numFmtId="165" fontId="3" fillId="9" borderId="2" xfId="0" applyNumberFormat="1" applyFont="1" applyFill="1" applyBorder="1" applyAlignment="1">
      <alignment horizontal="right"/>
    </xf>
    <xf numFmtId="165" fontId="3" fillId="9" borderId="2" xfId="0" applyNumberFormat="1" applyFont="1" applyFill="1" applyBorder="1"/>
    <xf numFmtId="0" fontId="12" fillId="8" borderId="0" xfId="0" applyFont="1" applyFill="1"/>
    <xf numFmtId="0" fontId="3" fillId="11" borderId="2" xfId="0" applyFont="1" applyFill="1" applyBorder="1"/>
    <xf numFmtId="166" fontId="3" fillId="11" borderId="2" xfId="0" applyNumberFormat="1" applyFont="1" applyFill="1" applyBorder="1"/>
    <xf numFmtId="49" fontId="3" fillId="8" borderId="2" xfId="0" applyNumberFormat="1" applyFont="1" applyFill="1" applyBorder="1" applyAlignment="1">
      <alignment wrapText="1"/>
    </xf>
    <xf numFmtId="0" fontId="3" fillId="9" borderId="5" xfId="0" applyFont="1" applyFill="1" applyBorder="1"/>
    <xf numFmtId="0" fontId="3" fillId="12" borderId="6" xfId="0" applyFont="1" applyFill="1" applyBorder="1"/>
    <xf numFmtId="0" fontId="3" fillId="8" borderId="0" xfId="0" applyFont="1" applyFill="1"/>
    <xf numFmtId="49" fontId="2" fillId="6" borderId="2" xfId="0" applyNumberFormat="1" applyFont="1" applyFill="1" applyBorder="1" applyAlignment="1">
      <alignment wrapText="1"/>
    </xf>
    <xf numFmtId="0" fontId="2" fillId="13" borderId="2" xfId="0" applyFont="1" applyFill="1" applyBorder="1" applyAlignment="1">
      <alignment horizontal="left" wrapText="1"/>
    </xf>
    <xf numFmtId="0" fontId="2" fillId="13" borderId="2" xfId="0" applyFont="1" applyFill="1" applyBorder="1" applyAlignment="1">
      <alignment wrapText="1"/>
    </xf>
    <xf numFmtId="0" fontId="2" fillId="13" borderId="0" xfId="0" applyFont="1" applyFill="1" applyAlignment="1">
      <alignment wrapText="1"/>
    </xf>
    <xf numFmtId="49" fontId="13" fillId="4" borderId="2" xfId="0" applyNumberFormat="1" applyFont="1" applyFill="1" applyBorder="1" applyAlignment="1">
      <alignment wrapText="1"/>
    </xf>
    <xf numFmtId="0" fontId="13" fillId="4" borderId="6" xfId="0" applyFont="1" applyFill="1" applyBorder="1" applyAlignment="1">
      <alignment horizontal="left" wrapText="1"/>
    </xf>
    <xf numFmtId="49" fontId="14" fillId="4" borderId="0" xfId="0" applyNumberFormat="1" applyFont="1" applyFill="1" applyAlignment="1">
      <alignment wrapText="1"/>
    </xf>
    <xf numFmtId="49" fontId="3" fillId="6" borderId="5" xfId="0" applyNumberFormat="1" applyFont="1" applyFill="1" applyBorder="1"/>
    <xf numFmtId="165" fontId="3" fillId="13" borderId="2" xfId="0" applyNumberFormat="1" applyFont="1" applyFill="1" applyBorder="1"/>
    <xf numFmtId="0" fontId="3" fillId="13" borderId="2" xfId="0" applyFont="1" applyFill="1" applyBorder="1"/>
    <xf numFmtId="0" fontId="15" fillId="13" borderId="0" xfId="0" applyFont="1" applyFill="1"/>
    <xf numFmtId="49" fontId="3" fillId="6" borderId="2" xfId="0" applyNumberFormat="1" applyFont="1" applyFill="1" applyBorder="1"/>
    <xf numFmtId="0" fontId="3" fillId="6" borderId="2" xfId="0" applyFont="1" applyFill="1" applyBorder="1"/>
    <xf numFmtId="0" fontId="3" fillId="6" borderId="5" xfId="0" applyFont="1" applyFill="1" applyBorder="1"/>
    <xf numFmtId="165" fontId="3" fillId="13" borderId="3" xfId="0" applyNumberFormat="1" applyFont="1" applyFill="1" applyBorder="1"/>
    <xf numFmtId="49" fontId="3" fillId="6" borderId="5" xfId="0" applyNumberFormat="1" applyFont="1" applyFill="1" applyBorder="1" applyAlignment="1">
      <alignment wrapText="1"/>
    </xf>
    <xf numFmtId="0" fontId="3" fillId="6" borderId="0" xfId="0" applyFont="1" applyFill="1"/>
    <xf numFmtId="49" fontId="3" fillId="5" borderId="5" xfId="0" applyNumberFormat="1" applyFont="1" applyFill="1" applyBorder="1"/>
    <xf numFmtId="0" fontId="3" fillId="6" borderId="8" xfId="0" applyFont="1" applyFill="1" applyBorder="1"/>
    <xf numFmtId="49" fontId="16" fillId="6" borderId="0" xfId="0" applyNumberFormat="1" applyFont="1" applyFill="1" applyAlignment="1">
      <alignment wrapText="1"/>
    </xf>
    <xf numFmtId="2" fontId="16" fillId="13" borderId="0" xfId="0" applyNumberFormat="1" applyFont="1" applyFill="1" applyAlignment="1">
      <alignment wrapText="1"/>
    </xf>
    <xf numFmtId="165" fontId="16" fillId="13" borderId="0" xfId="0" applyNumberFormat="1" applyFont="1" applyFill="1" applyAlignment="1">
      <alignment wrapText="1"/>
    </xf>
    <xf numFmtId="0" fontId="16" fillId="13" borderId="0" xfId="0" applyFont="1" applyFill="1" applyAlignment="1">
      <alignment wrapText="1"/>
    </xf>
    <xf numFmtId="2" fontId="14" fillId="4" borderId="0" xfId="0" applyNumberFormat="1" applyFont="1" applyFill="1" applyAlignment="1">
      <alignment wrapText="1"/>
    </xf>
    <xf numFmtId="165" fontId="14" fillId="4" borderId="0" xfId="0" applyNumberFormat="1" applyFont="1" applyFill="1" applyAlignment="1">
      <alignment wrapText="1"/>
    </xf>
    <xf numFmtId="0" fontId="3" fillId="13" borderId="0" xfId="0" applyFont="1" applyFill="1"/>
    <xf numFmtId="2" fontId="0" fillId="0" borderId="0" xfId="0" applyNumberFormat="1"/>
    <xf numFmtId="165" fontId="0" fillId="0" borderId="0" xfId="0" applyNumberFormat="1"/>
    <xf numFmtId="49" fontId="2" fillId="6" borderId="0" xfId="0" applyNumberFormat="1" applyFont="1" applyFill="1" applyAlignment="1">
      <alignment wrapText="1"/>
    </xf>
    <xf numFmtId="49" fontId="9" fillId="4" borderId="0" xfId="0" applyNumberFormat="1" applyFont="1" applyFill="1" applyAlignment="1">
      <alignment wrapText="1"/>
    </xf>
    <xf numFmtId="49" fontId="0" fillId="0" borderId="0" xfId="0" applyNumberFormat="1"/>
    <xf numFmtId="10" fontId="0" fillId="0" borderId="0" xfId="0" applyNumberFormat="1"/>
    <xf numFmtId="49" fontId="2" fillId="12" borderId="2" xfId="0" applyNumberFormat="1" applyFont="1" applyFill="1" applyBorder="1" applyAlignment="1">
      <alignment wrapText="1"/>
    </xf>
    <xf numFmtId="1" fontId="2" fillId="14" borderId="2" xfId="0" applyNumberFormat="1" applyFont="1" applyFill="1" applyBorder="1" applyAlignment="1">
      <alignment wrapText="1"/>
    </xf>
    <xf numFmtId="164" fontId="2" fillId="14" borderId="6" xfId="0" applyNumberFormat="1" applyFont="1" applyFill="1" applyBorder="1" applyAlignment="1">
      <alignment wrapText="1"/>
    </xf>
    <xf numFmtId="165" fontId="2" fillId="14" borderId="2" xfId="0" applyNumberFormat="1" applyFont="1" applyFill="1" applyBorder="1" applyAlignment="1">
      <alignment wrapText="1"/>
    </xf>
    <xf numFmtId="0" fontId="2" fillId="14" borderId="5" xfId="0" applyFont="1" applyFill="1" applyBorder="1" applyAlignment="1">
      <alignment wrapText="1"/>
    </xf>
    <xf numFmtId="0" fontId="17" fillId="15" borderId="0" xfId="0" applyFont="1" applyFill="1"/>
    <xf numFmtId="0" fontId="2" fillId="15" borderId="0" xfId="0" applyFont="1" applyFill="1" applyAlignment="1">
      <alignment wrapText="1"/>
    </xf>
    <xf numFmtId="0" fontId="2" fillId="14" borderId="3" xfId="0" applyFont="1" applyFill="1" applyBorder="1" applyAlignment="1">
      <alignment wrapText="1"/>
    </xf>
    <xf numFmtId="0" fontId="3" fillId="14" borderId="0" xfId="0" applyFont="1" applyFill="1"/>
    <xf numFmtId="49" fontId="13" fillId="12" borderId="2" xfId="0" applyNumberFormat="1" applyFont="1" applyFill="1" applyBorder="1" applyAlignment="1">
      <alignment wrapText="1"/>
    </xf>
    <xf numFmtId="1" fontId="13" fillId="0" borderId="5" xfId="0" applyNumberFormat="1" applyFont="1" applyBorder="1" applyAlignment="1">
      <alignment wrapText="1"/>
    </xf>
    <xf numFmtId="164" fontId="13" fillId="0" borderId="9" xfId="0" applyNumberFormat="1" applyFont="1" applyBorder="1" applyAlignment="1">
      <alignment wrapText="1"/>
    </xf>
    <xf numFmtId="0" fontId="13" fillId="0" borderId="3" xfId="0" applyFont="1" applyBorder="1" applyAlignment="1">
      <alignment wrapText="1"/>
    </xf>
    <xf numFmtId="0" fontId="13" fillId="0" borderId="2" xfId="0" applyFont="1" applyBorder="1" applyAlignment="1">
      <alignment wrapText="1"/>
    </xf>
    <xf numFmtId="49" fontId="13" fillId="0" borderId="5" xfId="0" applyNumberFormat="1" applyFont="1" applyBorder="1" applyAlignment="1">
      <alignment wrapText="1"/>
    </xf>
    <xf numFmtId="49" fontId="3" fillId="15" borderId="0" xfId="0" applyNumberFormat="1" applyFont="1" applyFill="1"/>
    <xf numFmtId="49" fontId="13" fillId="0" borderId="3" xfId="0" applyNumberFormat="1" applyFont="1" applyBorder="1" applyAlignment="1">
      <alignment wrapText="1"/>
    </xf>
    <xf numFmtId="0" fontId="3" fillId="0" borderId="0" xfId="0" applyFont="1"/>
    <xf numFmtId="49" fontId="3" fillId="12" borderId="2" xfId="0" applyNumberFormat="1" applyFont="1" applyFill="1" applyBorder="1"/>
    <xf numFmtId="1" fontId="3" fillId="14" borderId="5" xfId="0" applyNumberFormat="1" applyFont="1" applyFill="1" applyBorder="1" applyAlignment="1">
      <alignment horizontal="left" vertical="top" wrapText="1"/>
    </xf>
    <xf numFmtId="164" fontId="3" fillId="14" borderId="10" xfId="0" applyNumberFormat="1" applyFont="1" applyFill="1" applyBorder="1" applyAlignment="1">
      <alignment horizontal="right" vertical="top" wrapText="1"/>
    </xf>
    <xf numFmtId="165" fontId="3" fillId="14" borderId="3" xfId="0" applyNumberFormat="1" applyFont="1" applyFill="1" applyBorder="1" applyAlignment="1">
      <alignment horizontal="right"/>
    </xf>
    <xf numFmtId="165" fontId="3" fillId="14" borderId="2" xfId="0" applyNumberFormat="1" applyFont="1" applyFill="1" applyBorder="1" applyAlignment="1">
      <alignment horizontal="right"/>
    </xf>
    <xf numFmtId="0" fontId="3" fillId="14" borderId="5" xfId="0" applyFont="1" applyFill="1" applyBorder="1" applyAlignment="1">
      <alignment horizontal="right"/>
    </xf>
    <xf numFmtId="0" fontId="3" fillId="15" borderId="0" xfId="0" applyFont="1" applyFill="1" applyAlignment="1">
      <alignment horizontal="right"/>
    </xf>
    <xf numFmtId="0" fontId="3" fillId="15" borderId="0" xfId="0" applyFont="1" applyFill="1"/>
    <xf numFmtId="0" fontId="3" fillId="7" borderId="3" xfId="0" applyFont="1" applyFill="1" applyBorder="1" applyAlignment="1">
      <alignment horizontal="right"/>
    </xf>
    <xf numFmtId="0" fontId="3" fillId="7" borderId="0" xfId="0" applyFont="1" applyFill="1"/>
    <xf numFmtId="0" fontId="3" fillId="14" borderId="2" xfId="0" applyFont="1" applyFill="1" applyBorder="1" applyAlignment="1">
      <alignment horizontal="right"/>
    </xf>
    <xf numFmtId="0" fontId="3" fillId="7" borderId="2" xfId="0" applyFont="1" applyFill="1" applyBorder="1" applyAlignment="1">
      <alignment horizontal="right"/>
    </xf>
    <xf numFmtId="164" fontId="3" fillId="14" borderId="11" xfId="0" applyNumberFormat="1" applyFont="1" applyFill="1" applyBorder="1" applyAlignment="1">
      <alignment horizontal="right" vertical="top"/>
    </xf>
    <xf numFmtId="49" fontId="3" fillId="12" borderId="5" xfId="0" applyNumberFormat="1" applyFont="1" applyFill="1" applyBorder="1"/>
    <xf numFmtId="164" fontId="3" fillId="14" borderId="10" xfId="0" applyNumberFormat="1" applyFont="1" applyFill="1" applyBorder="1" applyAlignment="1">
      <alignment horizontal="right" vertical="top"/>
    </xf>
    <xf numFmtId="0" fontId="3" fillId="12" borderId="2" xfId="0" applyFont="1" applyFill="1" applyBorder="1"/>
    <xf numFmtId="49" fontId="3" fillId="12" borderId="2" xfId="0" applyNumberFormat="1" applyFont="1" applyFill="1" applyBorder="1" applyAlignment="1">
      <alignment wrapText="1"/>
    </xf>
    <xf numFmtId="0" fontId="3" fillId="12" borderId="0" xfId="0" applyFont="1" applyFill="1"/>
    <xf numFmtId="164" fontId="3" fillId="16" borderId="12" xfId="0" applyNumberFormat="1" applyFont="1" applyFill="1" applyBorder="1" applyAlignment="1">
      <alignment horizontal="right" vertical="top" wrapText="1"/>
    </xf>
    <xf numFmtId="0" fontId="3" fillId="7" borderId="0" xfId="0" applyFont="1" applyFill="1" applyAlignment="1">
      <alignment horizontal="right"/>
    </xf>
    <xf numFmtId="0" fontId="0" fillId="7" borderId="0" xfId="0" applyFill="1"/>
    <xf numFmtId="164" fontId="3" fillId="14" borderId="10" xfId="0" applyNumberFormat="1" applyFont="1" applyFill="1" applyBorder="1" applyAlignment="1">
      <alignment horizontal="right" vertical="center"/>
    </xf>
    <xf numFmtId="164" fontId="3" fillId="14" borderId="13" xfId="0" applyNumberFormat="1" applyFont="1" applyFill="1" applyBorder="1" applyAlignment="1">
      <alignment horizontal="right" vertical="top"/>
    </xf>
    <xf numFmtId="164" fontId="3" fillId="14" borderId="12" xfId="0" applyNumberFormat="1" applyFont="1" applyFill="1" applyBorder="1" applyAlignment="1">
      <alignment horizontal="right" vertical="top"/>
    </xf>
    <xf numFmtId="164" fontId="3" fillId="14" borderId="14" xfId="0" applyNumberFormat="1" applyFont="1" applyFill="1" applyBorder="1" applyAlignment="1">
      <alignment horizontal="right" vertical="center"/>
    </xf>
    <xf numFmtId="49" fontId="3" fillId="12" borderId="0" xfId="0" applyNumberFormat="1" applyFont="1" applyFill="1"/>
    <xf numFmtId="49" fontId="3" fillId="12" borderId="6" xfId="0" applyNumberFormat="1" applyFont="1" applyFill="1" applyBorder="1"/>
    <xf numFmtId="0" fontId="3" fillId="12" borderId="5" xfId="0" applyFont="1" applyFill="1" applyBorder="1"/>
    <xf numFmtId="164" fontId="3" fillId="17" borderId="10" xfId="0" applyNumberFormat="1" applyFont="1" applyFill="1" applyBorder="1" applyAlignment="1">
      <alignment horizontal="right" vertical="top"/>
    </xf>
    <xf numFmtId="0" fontId="3" fillId="16" borderId="2" xfId="0" applyFont="1" applyFill="1" applyBorder="1" applyAlignment="1">
      <alignment horizontal="right"/>
    </xf>
    <xf numFmtId="165" fontId="3" fillId="14" borderId="15" xfId="0" applyNumberFormat="1" applyFont="1" applyFill="1" applyBorder="1" applyAlignment="1">
      <alignment horizontal="right"/>
    </xf>
    <xf numFmtId="165" fontId="3" fillId="14" borderId="6" xfId="0" applyNumberFormat="1" applyFont="1" applyFill="1" applyBorder="1" applyAlignment="1">
      <alignment horizontal="right"/>
    </xf>
    <xf numFmtId="164" fontId="3" fillId="14" borderId="16" xfId="0" applyNumberFormat="1" applyFont="1" applyFill="1" applyBorder="1" applyAlignment="1">
      <alignment horizontal="right" vertical="top" wrapText="1"/>
    </xf>
    <xf numFmtId="165" fontId="3" fillId="14" borderId="17" xfId="0" applyNumberFormat="1" applyFont="1" applyFill="1" applyBorder="1" applyAlignment="1">
      <alignment horizontal="right"/>
    </xf>
    <xf numFmtId="165" fontId="3" fillId="14" borderId="18" xfId="0" applyNumberFormat="1" applyFont="1" applyFill="1" applyBorder="1" applyAlignment="1">
      <alignment horizontal="right"/>
    </xf>
    <xf numFmtId="0" fontId="3" fillId="14" borderId="3" xfId="0" applyFont="1" applyFill="1" applyBorder="1" applyAlignment="1">
      <alignment horizontal="right"/>
    </xf>
    <xf numFmtId="164" fontId="3" fillId="14" borderId="19" xfId="0" applyNumberFormat="1" applyFont="1" applyFill="1" applyBorder="1" applyAlignment="1">
      <alignment horizontal="right" vertical="top" wrapText="1"/>
    </xf>
    <xf numFmtId="164" fontId="3" fillId="14" borderId="16" xfId="0" applyNumberFormat="1" applyFont="1" applyFill="1" applyBorder="1" applyAlignment="1">
      <alignment horizontal="right"/>
    </xf>
    <xf numFmtId="164" fontId="3" fillId="14" borderId="20" xfId="0" applyNumberFormat="1" applyFont="1" applyFill="1" applyBorder="1" applyAlignment="1">
      <alignment horizontal="right"/>
    </xf>
    <xf numFmtId="164" fontId="3" fillId="14" borderId="21" xfId="0" applyNumberFormat="1" applyFont="1" applyFill="1" applyBorder="1" applyAlignment="1">
      <alignment horizontal="right"/>
    </xf>
    <xf numFmtId="164" fontId="3" fillId="14" borderId="11" xfId="0" applyNumberFormat="1" applyFont="1" applyFill="1" applyBorder="1" applyAlignment="1">
      <alignment horizontal="right"/>
    </xf>
    <xf numFmtId="1" fontId="3" fillId="14" borderId="8" xfId="0" applyNumberFormat="1" applyFont="1" applyFill="1" applyBorder="1" applyAlignment="1">
      <alignment horizontal="left" vertical="top" wrapText="1"/>
    </xf>
    <xf numFmtId="1" fontId="3" fillId="14" borderId="22" xfId="0" applyNumberFormat="1" applyFont="1" applyFill="1" applyBorder="1" applyAlignment="1">
      <alignment horizontal="left" vertical="top" wrapText="1"/>
    </xf>
    <xf numFmtId="165" fontId="3" fillId="14" borderId="23" xfId="0" applyNumberFormat="1" applyFont="1" applyFill="1" applyBorder="1" applyAlignment="1">
      <alignment horizontal="right"/>
    </xf>
    <xf numFmtId="1" fontId="3" fillId="14" borderId="24" xfId="0" applyNumberFormat="1" applyFont="1" applyFill="1" applyBorder="1" applyAlignment="1">
      <alignment horizontal="left" vertical="top" wrapText="1"/>
    </xf>
    <xf numFmtId="1" fontId="3" fillId="14" borderId="25" xfId="0" applyNumberFormat="1" applyFont="1" applyFill="1" applyBorder="1" applyAlignment="1">
      <alignment horizontal="left" vertical="top" wrapText="1"/>
    </xf>
    <xf numFmtId="1" fontId="3" fillId="14" borderId="26" xfId="0" applyNumberFormat="1" applyFont="1" applyFill="1" applyBorder="1" applyAlignment="1">
      <alignment horizontal="left" vertical="top" wrapText="1"/>
    </xf>
    <xf numFmtId="165" fontId="3" fillId="14" borderId="27" xfId="0" applyNumberFormat="1" applyFont="1" applyFill="1" applyBorder="1" applyAlignment="1">
      <alignment horizontal="right"/>
    </xf>
    <xf numFmtId="164" fontId="3" fillId="14" borderId="11" xfId="0" applyNumberFormat="1" applyFont="1" applyFill="1" applyBorder="1" applyAlignment="1">
      <alignment horizontal="right" vertical="top" wrapText="1"/>
    </xf>
    <xf numFmtId="164" fontId="3" fillId="14" borderId="20" xfId="0" applyNumberFormat="1" applyFont="1" applyFill="1" applyBorder="1" applyAlignment="1">
      <alignment horizontal="right" vertical="top" wrapText="1"/>
    </xf>
    <xf numFmtId="164" fontId="3" fillId="14" borderId="16" xfId="0" applyNumberFormat="1" applyFont="1" applyFill="1" applyBorder="1" applyAlignment="1">
      <alignment horizontal="right" vertical="center" wrapText="1"/>
    </xf>
    <xf numFmtId="164" fontId="3" fillId="14" borderId="20" xfId="0" applyNumberFormat="1" applyFont="1" applyFill="1" applyBorder="1" applyAlignment="1">
      <alignment horizontal="right" vertical="center" wrapText="1"/>
    </xf>
    <xf numFmtId="165" fontId="3" fillId="14" borderId="11" xfId="0" applyNumberFormat="1" applyFont="1" applyFill="1" applyBorder="1" applyAlignment="1">
      <alignment horizontal="right"/>
    </xf>
    <xf numFmtId="165" fontId="3" fillId="14" borderId="16" xfId="0" applyNumberFormat="1" applyFont="1" applyFill="1" applyBorder="1" applyAlignment="1">
      <alignment horizontal="right"/>
    </xf>
    <xf numFmtId="49" fontId="2" fillId="6" borderId="0" xfId="0" applyNumberFormat="1" applyFont="1" applyFill="1" applyAlignment="1">
      <alignment horizontal="left"/>
    </xf>
    <xf numFmtId="49" fontId="2" fillId="18" borderId="0" xfId="0" applyNumberFormat="1" applyFont="1" applyFill="1" applyAlignment="1">
      <alignment horizontal="left"/>
    </xf>
    <xf numFmtId="167" fontId="2" fillId="18" borderId="0" xfId="0" applyNumberFormat="1" applyFont="1" applyFill="1" applyAlignment="1">
      <alignment horizontal="left"/>
    </xf>
    <xf numFmtId="0" fontId="3" fillId="0" borderId="0" xfId="0" applyFont="1" applyAlignment="1">
      <alignment horizontal="left"/>
    </xf>
    <xf numFmtId="49" fontId="14" fillId="4" borderId="0" xfId="0" applyNumberFormat="1" applyFont="1" applyFill="1" applyAlignment="1">
      <alignment horizontal="left"/>
    </xf>
    <xf numFmtId="49" fontId="9" fillId="18" borderId="0" xfId="0" applyNumberFormat="1" applyFont="1" applyFill="1" applyAlignment="1">
      <alignment horizontal="left"/>
    </xf>
    <xf numFmtId="167" fontId="9" fillId="18" borderId="0" xfId="0" applyNumberFormat="1" applyFont="1" applyFill="1" applyAlignment="1">
      <alignment horizontal="left"/>
    </xf>
    <xf numFmtId="0" fontId="9" fillId="18" borderId="0" xfId="0" applyFont="1" applyFill="1" applyAlignment="1">
      <alignment horizontal="left"/>
    </xf>
    <xf numFmtId="165" fontId="9" fillId="18" borderId="0" xfId="0" applyNumberFormat="1" applyFont="1" applyFill="1" applyAlignment="1">
      <alignment horizontal="left"/>
    </xf>
    <xf numFmtId="0" fontId="3" fillId="18" borderId="0" xfId="0" applyFont="1" applyFill="1" applyAlignment="1">
      <alignment horizontal="left"/>
    </xf>
    <xf numFmtId="49" fontId="3" fillId="0" borderId="0" xfId="0" applyNumberFormat="1" applyFont="1" applyAlignment="1">
      <alignment horizontal="left"/>
    </xf>
    <xf numFmtId="0" fontId="18" fillId="18" borderId="0" xfId="0" applyFont="1" applyFill="1" applyAlignment="1">
      <alignment horizontal="left"/>
    </xf>
    <xf numFmtId="165" fontId="3" fillId="0" borderId="0" xfId="0" applyNumberFormat="1" applyFont="1" applyAlignment="1">
      <alignment horizontal="left"/>
    </xf>
    <xf numFmtId="0" fontId="12" fillId="18" borderId="0" xfId="0" applyFont="1" applyFill="1" applyAlignment="1">
      <alignment horizontal="left"/>
    </xf>
    <xf numFmtId="49" fontId="3" fillId="6" borderId="2" xfId="0" applyNumberFormat="1" applyFont="1" applyFill="1" applyBorder="1" applyAlignment="1">
      <alignment horizontal="left"/>
    </xf>
    <xf numFmtId="49" fontId="3" fillId="18" borderId="0" xfId="0" applyNumberFormat="1" applyFont="1" applyFill="1" applyAlignment="1">
      <alignment horizontal="left"/>
    </xf>
    <xf numFmtId="165" fontId="3" fillId="18" borderId="0" xfId="0" applyNumberFormat="1" applyFont="1" applyFill="1" applyAlignment="1">
      <alignment horizontal="left"/>
    </xf>
    <xf numFmtId="49" fontId="3" fillId="6" borderId="0" xfId="0" applyNumberFormat="1" applyFont="1" applyFill="1" applyAlignment="1">
      <alignment horizontal="left"/>
    </xf>
    <xf numFmtId="0" fontId="3" fillId="6" borderId="0" xfId="0" applyFont="1" applyFill="1" applyAlignment="1">
      <alignment horizontal="left"/>
    </xf>
    <xf numFmtId="49" fontId="19" fillId="6" borderId="0" xfId="0" applyNumberFormat="1" applyFont="1" applyFill="1" applyAlignment="1">
      <alignment wrapText="1"/>
    </xf>
    <xf numFmtId="49" fontId="20" fillId="4" borderId="0" xfId="0" applyNumberFormat="1" applyFont="1" applyFill="1"/>
    <xf numFmtId="166" fontId="3" fillId="0" borderId="0" xfId="0" applyNumberFormat="1" applyFont="1" applyAlignment="1">
      <alignment horizontal="right"/>
    </xf>
    <xf numFmtId="0" fontId="6" fillId="0" borderId="0" xfId="0" applyFont="1"/>
    <xf numFmtId="0" fontId="21" fillId="0" borderId="0" xfId="0" applyFont="1"/>
    <xf numFmtId="165" fontId="6" fillId="0" borderId="0" xfId="0" applyNumberFormat="1" applyFont="1"/>
    <xf numFmtId="14" fontId="0" fillId="0" borderId="0" xfId="0" applyNumberFormat="1"/>
    <xf numFmtId="0" fontId="23" fillId="18" borderId="0" xfId="2" applyFill="1" applyAlignment="1">
      <alignment horizontal="left"/>
    </xf>
    <xf numFmtId="0" fontId="23" fillId="0" borderId="0" xfId="2"/>
    <xf numFmtId="0" fontId="3" fillId="8" borderId="2" xfId="0" applyFont="1" applyFill="1" applyBorder="1" applyAlignment="1">
      <alignment wrapText="1"/>
    </xf>
    <xf numFmtId="49" fontId="2" fillId="19" borderId="2" xfId="0" applyNumberFormat="1" applyFont="1" applyFill="1" applyBorder="1" applyAlignment="1">
      <alignment wrapText="1"/>
    </xf>
    <xf numFmtId="0" fontId="3" fillId="9" borderId="3" xfId="0" applyFont="1" applyFill="1" applyBorder="1" applyAlignment="1">
      <alignment horizontal="right"/>
    </xf>
    <xf numFmtId="0" fontId="3" fillId="9" borderId="3" xfId="0" applyFont="1" applyFill="1" applyBorder="1"/>
    <xf numFmtId="49" fontId="7" fillId="20" borderId="0" xfId="0" applyNumberFormat="1" applyFont="1" applyFill="1" applyAlignment="1">
      <alignment wrapText="1"/>
    </xf>
    <xf numFmtId="49" fontId="2" fillId="21" borderId="2" xfId="0" applyNumberFormat="1" applyFont="1" applyFill="1" applyBorder="1" applyAlignment="1">
      <alignment wrapText="1"/>
    </xf>
    <xf numFmtId="49" fontId="2" fillId="22" borderId="2" xfId="0" applyNumberFormat="1" applyFont="1" applyFill="1" applyBorder="1" applyAlignment="1">
      <alignment wrapText="1"/>
    </xf>
    <xf numFmtId="0" fontId="0" fillId="0" borderId="0" xfId="0" pivotButton="1"/>
    <xf numFmtId="0" fontId="0" fillId="0" borderId="0" xfId="0" applyAlignment="1">
      <alignment horizontal="left"/>
    </xf>
    <xf numFmtId="10" fontId="0" fillId="0" borderId="0" xfId="3" applyNumberFormat="1" applyFont="1"/>
    <xf numFmtId="0" fontId="24" fillId="9" borderId="5" xfId="0" applyFont="1" applyFill="1" applyBorder="1"/>
    <xf numFmtId="0" fontId="24" fillId="23" borderId="5" xfId="0" applyFont="1" applyFill="1" applyBorder="1"/>
    <xf numFmtId="1" fontId="3" fillId="13" borderId="2" xfId="0" applyNumberFormat="1" applyFont="1" applyFill="1" applyBorder="1" applyAlignment="1">
      <alignment horizontal="left"/>
    </xf>
    <xf numFmtId="1" fontId="3" fillId="13" borderId="6" xfId="0" applyNumberFormat="1" applyFont="1" applyFill="1" applyBorder="1" applyAlignment="1">
      <alignment horizontal="left"/>
    </xf>
    <xf numFmtId="1" fontId="3" fillId="13" borderId="7" xfId="0" applyNumberFormat="1" applyFont="1" applyFill="1" applyBorder="1" applyAlignment="1">
      <alignment horizontal="left"/>
    </xf>
    <xf numFmtId="1" fontId="3" fillId="13" borderId="2" xfId="0" applyNumberFormat="1" applyFont="1" applyFill="1" applyBorder="1"/>
    <xf numFmtId="1" fontId="3" fillId="13" borderId="1" xfId="0" applyNumberFormat="1" applyFont="1" applyFill="1" applyBorder="1"/>
    <xf numFmtId="1" fontId="3" fillId="13" borderId="0" xfId="0" applyNumberFormat="1" applyFont="1" applyFill="1"/>
    <xf numFmtId="1" fontId="3" fillId="13" borderId="0" xfId="0" applyNumberFormat="1" applyFont="1" applyFill="1" applyAlignment="1">
      <alignment horizontal="left"/>
    </xf>
    <xf numFmtId="0" fontId="3" fillId="24" borderId="5" xfId="0" applyFont="1" applyFill="1" applyBorder="1"/>
    <xf numFmtId="1" fontId="3" fillId="25" borderId="2" xfId="0" applyNumberFormat="1" applyFont="1" applyFill="1" applyBorder="1"/>
  </cellXfs>
  <cellStyles count="5">
    <cellStyle name="cf1" xfId="1" xr:uid="{00000000-0005-0000-0000-000000000000}"/>
    <cellStyle name="Hyperlink" xfId="2" builtinId="8"/>
    <cellStyle name="Normal" xfId="0" builtinId="0" customBuiltin="1"/>
    <cellStyle name="Normal 2" xfId="4" xr:uid="{EF0E7A09-224E-47F2-9468-54E5FBB3BD36}"/>
    <cellStyle name="Percent" xfId="3" builtinId="5"/>
  </cellStyles>
  <dxfs count="1">
    <dxf>
      <font>
        <color rgb="FF000000"/>
        <family val="2"/>
      </font>
      <fill>
        <patternFill patternType="solid">
          <fgColor rgb="FFF4C7C3"/>
          <bgColor rgb="FFF4C7C3"/>
        </patternFill>
      </fill>
    </dxf>
  </dxfs>
  <tableStyles count="0" defaultTableStyle="TableStyleMedium2" defaultPivotStyle="PivotStyleLight16"/>
  <colors>
    <mruColors>
      <color rgb="FFD9D2E9"/>
      <color rgb="FFEBF1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980.468131481481" createdVersion="8" refreshedVersion="8" minRefreshableVersion="3" recordCount="51" xr:uid="{6DCBB3D2-22C8-4FD4-8825-226E9E83B40D}">
  <cacheSource type="worksheet">
    <worksheetSource ref="A2:Z53" sheet="Budgets"/>
  </cacheSource>
  <cacheFields count="26">
    <cacheField name="iati-identifier" numFmtId="49">
      <sharedItems/>
    </cacheField>
    <cacheField name="budget/0/value" numFmtId="1">
      <sharedItems containsSemiMixedTypes="0" containsString="0" containsNumber="1" containsInteger="1" minValue="0" maxValue="42000000"/>
    </cacheField>
    <cacheField name="budget/0/value/@value-date" numFmtId="165">
      <sharedItems containsSemiMixedTypes="0" containsNonDate="0" containsDate="1" containsString="0" minDate="2024-04-01T00:00:00" maxDate="2025-04-02T00:00:00"/>
    </cacheField>
    <cacheField name="budget/0/period-start/@iso-date" numFmtId="165">
      <sharedItems containsSemiMixedTypes="0" containsNonDate="0" containsDate="1" containsString="0" minDate="2024-04-01T00:00:00" maxDate="2025-04-02T00:00:00"/>
    </cacheField>
    <cacheField name="budget/0/period-end/@iso-date" numFmtId="165">
      <sharedItems containsSemiMixedTypes="0" containsNonDate="0" containsDate="1" containsString="0" minDate="2025-03-31T00:00:00" maxDate="2026-04-01T00:00:00"/>
    </cacheField>
    <cacheField name="budget/0/@status" numFmtId="0">
      <sharedItems containsSemiMixedTypes="0" containsString="0" containsNumber="1" containsInteger="1" minValue="1" maxValue="1"/>
    </cacheField>
    <cacheField name="#budget-area" numFmtId="0">
      <sharedItems containsMixedTypes="1" containsNumber="1" containsInteger="1" minValue="89" maxValue="998" count="16">
        <n v="298"/>
        <s v="NG"/>
        <s v="SO"/>
        <n v="489"/>
        <s v="CO"/>
        <s v="MM"/>
        <n v="789"/>
        <s v="PH"/>
        <n v="89"/>
        <n v="619"/>
        <s v="LK"/>
        <s v="TR"/>
        <s v="IQ"/>
        <s v="JO"/>
        <s v="TN"/>
        <n v="998"/>
      </sharedItems>
    </cacheField>
    <cacheField name="#sector" numFmtId="0">
      <sharedItems containsSemiMixedTypes="0" containsString="0" containsNumber="1" containsInteger="1" minValue="15130" maxValue="15220" count="2">
        <n v="15220"/>
        <n v="15130"/>
      </sharedItems>
    </cacheField>
    <cacheField name="Column3" numFmtId="0">
      <sharedItems containsNonDate="0" containsString="0" containsBlank="1"/>
    </cacheField>
    <cacheField name="Column4" numFmtId="0">
      <sharedItems containsNonDate="0" containsString="0" containsBlank="1"/>
    </cacheField>
    <cacheField name="Column5" numFmtId="0">
      <sharedItems containsNonDate="0" containsString="0" containsBlank="1"/>
    </cacheField>
    <cacheField name="Column6" numFmtId="0">
      <sharedItems containsNonDate="0" containsString="0" containsBlank="1"/>
    </cacheField>
    <cacheField name="Column7" numFmtId="0">
      <sharedItems containsNonDate="0" containsString="0" containsBlank="1"/>
    </cacheField>
    <cacheField name="Column8" numFmtId="0">
      <sharedItems containsNonDate="0" containsString="0" containsBlank="1"/>
    </cacheField>
    <cacheField name="Column9" numFmtId="0">
      <sharedItems containsNonDate="0" containsString="0" containsBlank="1"/>
    </cacheField>
    <cacheField name="Column10" numFmtId="0">
      <sharedItems containsNonDate="0" containsString="0" containsBlank="1"/>
    </cacheField>
    <cacheField name="Column11" numFmtId="0">
      <sharedItems containsNonDate="0" containsString="0" containsBlank="1"/>
    </cacheField>
    <cacheField name="Column12" numFmtId="0">
      <sharedItems containsNonDate="0" containsString="0" containsBlank="1"/>
    </cacheField>
    <cacheField name="Column13" numFmtId="0">
      <sharedItems containsNonDate="0" containsString="0" containsBlank="1"/>
    </cacheField>
    <cacheField name="Column14" numFmtId="0">
      <sharedItems containsNonDate="0" containsString="0" containsBlank="1"/>
    </cacheField>
    <cacheField name="Column15" numFmtId="0">
      <sharedItems containsNonDate="0" containsString="0" containsBlank="1"/>
    </cacheField>
    <cacheField name="Column16" numFmtId="0">
      <sharedItems containsNonDate="0" containsString="0" containsBlank="1"/>
    </cacheField>
    <cacheField name="Column17" numFmtId="0">
      <sharedItems containsNonDate="0" containsString="0" containsBlank="1"/>
    </cacheField>
    <cacheField name="Column18" numFmtId="0">
      <sharedItems containsNonDate="0" containsString="0" containsBlank="1"/>
    </cacheField>
    <cacheField name="Column19" numFmtId="0">
      <sharedItems containsNonDate="0" containsString="0" containsBlank="1"/>
    </cacheField>
    <cacheField name="Column20"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1"/>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D8F8456-F9AE-4B4D-A8A8-40165158FB4A}"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M1:N4" firstHeaderRow="1" firstDataRow="1" firstDataCol="1"/>
  <pivotFields count="26">
    <pivotField showAll="0"/>
    <pivotField dataField="1" showAll="0"/>
    <pivotField numFmtId="165" showAll="0"/>
    <pivotField numFmtId="165" showAll="0"/>
    <pivotField numFmtId="165" showAll="0"/>
    <pivotField showAll="0"/>
    <pivotField showAll="0"/>
    <pivotField axis="axisRow"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3">
    <i>
      <x/>
    </i>
    <i>
      <x v="1"/>
    </i>
    <i t="grand">
      <x/>
    </i>
  </rowItems>
  <colItems count="1">
    <i/>
  </colItems>
  <dataFields count="1">
    <dataField name="Sum of budget/0/value" fld="1" baseField="7"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B29CE718-9581-4CF7-99CF-B7ED8FE75205}"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Q1:R18" firstHeaderRow="1" firstDataRow="1" firstDataCol="1"/>
  <pivotFields count="26">
    <pivotField showAll="0"/>
    <pivotField dataField="1" showAll="0"/>
    <pivotField numFmtId="165" showAll="0"/>
    <pivotField numFmtId="165" showAll="0"/>
    <pivotField numFmtId="165" showAll="0"/>
    <pivotField showAll="0"/>
    <pivotField axis="axisRow" showAll="0">
      <items count="17">
        <item x="8"/>
        <item x="0"/>
        <item x="3"/>
        <item x="9"/>
        <item x="6"/>
        <item x="15"/>
        <item x="4"/>
        <item x="12"/>
        <item x="13"/>
        <item x="10"/>
        <item x="5"/>
        <item x="1"/>
        <item x="7"/>
        <item x="2"/>
        <item x="14"/>
        <item x="1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
  </rowFields>
  <rowItems count="17">
    <i>
      <x/>
    </i>
    <i>
      <x v="1"/>
    </i>
    <i>
      <x v="2"/>
    </i>
    <i>
      <x v="3"/>
    </i>
    <i>
      <x v="4"/>
    </i>
    <i>
      <x v="5"/>
    </i>
    <i>
      <x v="6"/>
    </i>
    <i>
      <x v="7"/>
    </i>
    <i>
      <x v="8"/>
    </i>
    <i>
      <x v="9"/>
    </i>
    <i>
      <x v="10"/>
    </i>
    <i>
      <x v="11"/>
    </i>
    <i>
      <x v="12"/>
    </i>
    <i>
      <x v="13"/>
    </i>
    <i>
      <x v="14"/>
    </i>
    <i>
      <x v="15"/>
    </i>
    <i t="grand">
      <x/>
    </i>
  </rowItems>
  <colItems count="1">
    <i/>
  </colItems>
  <dataFields count="1">
    <dataField name="Sum of budget/0/value" fld="1" baseField="7"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3" Type="http://schemas.openxmlformats.org/officeDocument/2006/relationships/hyperlink" Target="http://reference.iatistandard.org/202/activity-standard/iati-activities/iati-activity/reporting-org" TargetMode="External"/><Relationship Id="rId18" Type="http://schemas.openxmlformats.org/officeDocument/2006/relationships/hyperlink" Target="http://reference.iatistandard.org/202/activity-standard/iati-activities/iati-activity/other-identifier" TargetMode="External"/><Relationship Id="rId26" Type="http://schemas.openxmlformats.org/officeDocument/2006/relationships/hyperlink" Target="http://reference.iatistandard.org/202/activity-standard/iati-activities/iati-activity/description" TargetMode="External"/><Relationship Id="rId39" Type="http://schemas.openxmlformats.org/officeDocument/2006/relationships/hyperlink" Target="http://reference.iatistandard.org/202/activity-standard/iati-activities/iati-activity/crs-add" TargetMode="External"/><Relationship Id="rId21" Type="http://schemas.openxmlformats.org/officeDocument/2006/relationships/hyperlink" Target="http://reference.iatistandard.org/202/activity-standard/iati-activities/iati-activity/participating-org" TargetMode="External"/><Relationship Id="rId34" Type="http://schemas.openxmlformats.org/officeDocument/2006/relationships/hyperlink" Target="http://reference.iatistandard.org/202/activity-standard/iati-activities/iati-activity/activity-date" TargetMode="External"/><Relationship Id="rId42" Type="http://schemas.openxmlformats.org/officeDocument/2006/relationships/hyperlink" Target="http://reference.iatistandard.org/202/activity-standard/iati-activities/iati-activity/recipient-region" TargetMode="External"/><Relationship Id="rId47" Type="http://schemas.openxmlformats.org/officeDocument/2006/relationships/hyperlink" Target="http://reference.iatistandard.org/202/activity-standard/iati-activities/iati-activity/policy-marker" TargetMode="External"/><Relationship Id="rId50" Type="http://schemas.openxmlformats.org/officeDocument/2006/relationships/hyperlink" Target="http://reference.iatistandard.org/202/activity-standard/iati-activities/iati-activity/sector" TargetMode="External"/><Relationship Id="rId55" Type="http://schemas.openxmlformats.org/officeDocument/2006/relationships/hyperlink" Target="http://reference.iatistandard.org/202/activity-standard/iati-activities/iati-activity/document-link" TargetMode="External"/><Relationship Id="rId63" Type="http://schemas.openxmlformats.org/officeDocument/2006/relationships/hyperlink" Target="http://reference.iatistandard.org/202/activity-standard/iati-activities/iati-activity/contact-info" TargetMode="External"/><Relationship Id="rId7" Type="http://schemas.openxmlformats.org/officeDocument/2006/relationships/hyperlink" Target="http://reference.iatistandard.org/202/activity-standard/iati-activities/iati-activity/reporting-org" TargetMode="External"/><Relationship Id="rId2" Type="http://schemas.openxmlformats.org/officeDocument/2006/relationships/hyperlink" Target="http://reference.iatistandard.org/202/activity-standard/iati-activities/iati-activity/iati-identifier" TargetMode="External"/><Relationship Id="rId16" Type="http://schemas.openxmlformats.org/officeDocument/2006/relationships/hyperlink" Target="http://reference.iatistandard.org/202/activity-standard/iati-activities/iati-activity/other-identifier" TargetMode="External"/><Relationship Id="rId29" Type="http://schemas.openxmlformats.org/officeDocument/2006/relationships/hyperlink" Target="http://reference.iatistandard.org/202/activity-standard/iati-activities/iati-activity/activity-date" TargetMode="External"/><Relationship Id="rId11" Type="http://schemas.openxmlformats.org/officeDocument/2006/relationships/hyperlink" Target="http://reference.iatistandard.org/202/activity-standard/iati-activities/iati-activity/budget/period-start/" TargetMode="External"/><Relationship Id="rId24" Type="http://schemas.openxmlformats.org/officeDocument/2006/relationships/hyperlink" Target="http://reference.iatistandard.org/202/activity-standard/iati-activities/iati-activity/participating-org" TargetMode="External"/><Relationship Id="rId32" Type="http://schemas.openxmlformats.org/officeDocument/2006/relationships/hyperlink" Target="http://reference.iatistandard.org/202/activity-standard/iati-activities/iati-activity/activity-date" TargetMode="External"/><Relationship Id="rId37" Type="http://schemas.openxmlformats.org/officeDocument/2006/relationships/hyperlink" Target="http://reference.iatistandard.org/202/activity-standard/iati-activities/iati-activity/activity-status" TargetMode="External"/><Relationship Id="rId40" Type="http://schemas.openxmlformats.org/officeDocument/2006/relationships/hyperlink" Target="http://reference.iatistandard.org/202/activity-standard/iati-activities/iati-activity/recipient-country" TargetMode="External"/><Relationship Id="rId45" Type="http://schemas.openxmlformats.org/officeDocument/2006/relationships/hyperlink" Target="http://reference.iatistandard.org/202/activity-standard/iati-activities/iati-activity/default-finance-type" TargetMode="External"/><Relationship Id="rId53" Type="http://schemas.openxmlformats.org/officeDocument/2006/relationships/hyperlink" Target="http://reference.iatistandard.org/202/activity-standard/iati-activities/iati-activity/document-link" TargetMode="External"/><Relationship Id="rId58" Type="http://schemas.openxmlformats.org/officeDocument/2006/relationships/hyperlink" Target="http://reference.iatistandard.org/202/activity-standard/iati-activities/iati-activity/document-link" TargetMode="External"/><Relationship Id="rId5" Type="http://schemas.openxmlformats.org/officeDocument/2006/relationships/hyperlink" Target="http://reference.iatistandard.org/202/activity-standard/iati-activities/iati-activity/budget/value/" TargetMode="External"/><Relationship Id="rId61" Type="http://schemas.openxmlformats.org/officeDocument/2006/relationships/hyperlink" Target="http://reference.iatistandard.org/202/activity-standard/iati-activities/iati-activity/document-link" TargetMode="External"/><Relationship Id="rId19" Type="http://schemas.openxmlformats.org/officeDocument/2006/relationships/hyperlink" Target="http://reference.iatistandard.org/202/activity-standard/iati-activities/iati-activity/participating-org" TargetMode="External"/><Relationship Id="rId14" Type="http://schemas.openxmlformats.org/officeDocument/2006/relationships/hyperlink" Target="http://reference.iatistandard.org/202/activity-standard/iati-activities/iati-activity/budget/period-end/" TargetMode="External"/><Relationship Id="rId22" Type="http://schemas.openxmlformats.org/officeDocument/2006/relationships/hyperlink" Target="http://reference.iatistandard.org/202/activity-standard/iati-activities/iati-activity/participating-org" TargetMode="External"/><Relationship Id="rId27" Type="http://schemas.openxmlformats.org/officeDocument/2006/relationships/hyperlink" Target="http://reference.iatistandard.org/202/activity-standard/iati-activities/iati-activity/description" TargetMode="External"/><Relationship Id="rId30" Type="http://schemas.openxmlformats.org/officeDocument/2006/relationships/hyperlink" Target="http://reference.iatistandard.org/202/activity-standard/iati-activities/iati-activity/activity-date" TargetMode="External"/><Relationship Id="rId35" Type="http://schemas.openxmlformats.org/officeDocument/2006/relationships/hyperlink" Target="http://reference.iatistandard.org/202/activity-standard/iati-activities/iati-activity/activity-date" TargetMode="External"/><Relationship Id="rId43" Type="http://schemas.openxmlformats.org/officeDocument/2006/relationships/hyperlink" Target="http://reference.iatistandard.org/202/activity-standard/iati-activities/iati-activity/recipient-region" TargetMode="External"/><Relationship Id="rId48" Type="http://schemas.openxmlformats.org/officeDocument/2006/relationships/hyperlink" Target="http://reference.iatistandard.org/202/activity-standard/iati-activities/iati-activity/policy-marker" TargetMode="External"/><Relationship Id="rId56" Type="http://schemas.openxmlformats.org/officeDocument/2006/relationships/hyperlink" Target="http://reference.iatistandard.org/202/activity-standard/iati-activities/iati-activity/document-link" TargetMode="External"/><Relationship Id="rId64" Type="http://schemas.openxmlformats.org/officeDocument/2006/relationships/printerSettings" Target="../printerSettings/printerSettings13.bin"/><Relationship Id="rId8" Type="http://schemas.openxmlformats.org/officeDocument/2006/relationships/hyperlink" Target="http://reference.iatistandard.org/202/activity-standard/iati-activities/iati-activity/budget/value/" TargetMode="External"/><Relationship Id="rId51" Type="http://schemas.openxmlformats.org/officeDocument/2006/relationships/hyperlink" Target="http://reference.iatistandard.org/202/activity-standard/iati-activities/iati-activity/sector" TargetMode="External"/><Relationship Id="rId3" Type="http://schemas.openxmlformats.org/officeDocument/2006/relationships/hyperlink" Target="http://reference.iatistandard.org/202/activity-standard/iati-activities/iati-activity/iati-identifier" TargetMode="External"/><Relationship Id="rId12" Type="http://schemas.openxmlformats.org/officeDocument/2006/relationships/hyperlink" Target="http://reference.iatistandard.org/202/activity-standard/iati-activities/iati-activity/transaction/value/" TargetMode="External"/><Relationship Id="rId17" Type="http://schemas.openxmlformats.org/officeDocument/2006/relationships/hyperlink" Target="http://reference.iatistandard.org/202/activity-standard/iati-activities/iati-activity/budget/" TargetMode="External"/><Relationship Id="rId25" Type="http://schemas.openxmlformats.org/officeDocument/2006/relationships/hyperlink" Target="http://reference.iatistandard.org/202/activity-standard/iati-activities/iati-activity/title" TargetMode="External"/><Relationship Id="rId33" Type="http://schemas.openxmlformats.org/officeDocument/2006/relationships/hyperlink" Target="http://reference.iatistandard.org/202/activity-standard/iati-activities/iati-activity/activity-date" TargetMode="External"/><Relationship Id="rId38" Type="http://schemas.openxmlformats.org/officeDocument/2006/relationships/hyperlink" Target="http://reference.iatistandard.org/202/activity-standard/iati-activities/iati-activity/default-aid-type" TargetMode="External"/><Relationship Id="rId46" Type="http://schemas.openxmlformats.org/officeDocument/2006/relationships/hyperlink" Target="http://reference.iatistandard.org/202/activity-standard/iati-activities/iati-activity/default-flow-type" TargetMode="External"/><Relationship Id="rId59" Type="http://schemas.openxmlformats.org/officeDocument/2006/relationships/hyperlink" Target="http://reference.iatistandard.org/202/activity-standard/iati-activities/iati-activity/document-link" TargetMode="External"/><Relationship Id="rId20" Type="http://schemas.openxmlformats.org/officeDocument/2006/relationships/hyperlink" Target="http://reference.iatistandard.org/202/activity-standard/iati-activities/iati-activity/iati-activities/iati-activity/" TargetMode="External"/><Relationship Id="rId41" Type="http://schemas.openxmlformats.org/officeDocument/2006/relationships/hyperlink" Target="http://reference.iatistandard.org/202/activity-standard/iati-activities/iati-activity/recipient-country" TargetMode="External"/><Relationship Id="rId54" Type="http://schemas.openxmlformats.org/officeDocument/2006/relationships/hyperlink" Target="http://reference.iatistandard.org/202/activity-standard/iati-activities/iati-activity/document-link" TargetMode="External"/><Relationship Id="rId62" Type="http://schemas.openxmlformats.org/officeDocument/2006/relationships/hyperlink" Target="http://reference.iatistandard.org/202/activity-standard/iati-activities/iati-activity/document-link" TargetMode="External"/><Relationship Id="rId1" Type="http://schemas.openxmlformats.org/officeDocument/2006/relationships/hyperlink" Target="http://reference.iatistandard.org/202/activity-standard/iati-activities/iati-activity/iati-identifier" TargetMode="External"/><Relationship Id="rId6" Type="http://schemas.openxmlformats.org/officeDocument/2006/relationships/hyperlink" Target="http://reference.iatistandard.org/202/activity-standard/iati-activities/iati-activity/transaction/value/" TargetMode="External"/><Relationship Id="rId15" Type="http://schemas.openxmlformats.org/officeDocument/2006/relationships/hyperlink" Target="http://reference.iatistandard.org/202/activity-standard/iati-activities/iati-activity/transaction/transaction-type/" TargetMode="External"/><Relationship Id="rId23" Type="http://schemas.openxmlformats.org/officeDocument/2006/relationships/hyperlink" Target="http://reference.iatistandard.org/202/activity-standard/iati-activities/iati-activity/participating-org" TargetMode="External"/><Relationship Id="rId28" Type="http://schemas.openxmlformats.org/officeDocument/2006/relationships/hyperlink" Target="http://reference.iatistandard.org/202/activity-standard/iati-activities/iati-activity/activity-date" TargetMode="External"/><Relationship Id="rId36" Type="http://schemas.openxmlformats.org/officeDocument/2006/relationships/hyperlink" Target="http://reference.iatistandard.org/202/activity-standard/iati-activities/iati-activity/activity-scope" TargetMode="External"/><Relationship Id="rId49" Type="http://schemas.openxmlformats.org/officeDocument/2006/relationships/hyperlink" Target="http://reference.iatistandard.org/202/activity-standard/iati-activities/iati-activity/sector" TargetMode="External"/><Relationship Id="rId57" Type="http://schemas.openxmlformats.org/officeDocument/2006/relationships/hyperlink" Target="http://reference.iatistandard.org/202/activity-standard/iati-activities/iati-activity/document-link" TargetMode="External"/><Relationship Id="rId10" Type="http://schemas.openxmlformats.org/officeDocument/2006/relationships/hyperlink" Target="http://reference.iatistandard.org/202/activity-standard/iati-activities/iati-activity/reporting-org" TargetMode="External"/><Relationship Id="rId31" Type="http://schemas.openxmlformats.org/officeDocument/2006/relationships/hyperlink" Target="http://reference.iatistandard.org/202/activity-standard/iati-activities/iati-activity/activity-date" TargetMode="External"/><Relationship Id="rId44" Type="http://schemas.openxmlformats.org/officeDocument/2006/relationships/hyperlink" Target="http://reference.iatistandard.org/202/activity-standard/iati-activities/iati-activity/recipient-region" TargetMode="External"/><Relationship Id="rId52" Type="http://schemas.openxmlformats.org/officeDocument/2006/relationships/hyperlink" Target="http://reference.iatistandard.org/202/activity-standard/iati-activities/iati-activity/default-tied-status" TargetMode="External"/><Relationship Id="rId60" Type="http://schemas.openxmlformats.org/officeDocument/2006/relationships/hyperlink" Target="http://reference.iatistandard.org/202/activity-standard/iati-activities/iati-activity/document-link" TargetMode="External"/><Relationship Id="rId4" Type="http://schemas.openxmlformats.org/officeDocument/2006/relationships/hyperlink" Target="http://reference.iatistandard.org/202/activity-standard/iati-activities/iati-activity/iati-activities/iati-activity/" TargetMode="External"/><Relationship Id="rId9" Type="http://schemas.openxmlformats.org/officeDocument/2006/relationships/hyperlink" Target="http://reference.iatistandard.org/202/activity-standard/iati-activities/iati-activity/transaction/transaction-dat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C1000"/>
  <sheetViews>
    <sheetView workbookViewId="0">
      <selection activeCell="C20" sqref="C20"/>
    </sheetView>
  </sheetViews>
  <sheetFormatPr defaultColWidth="12.58203125" defaultRowHeight="15" customHeight="1"/>
  <cols>
    <col min="1" max="1" width="29.25" customWidth="1"/>
    <col min="2" max="2" width="24.83203125" customWidth="1"/>
    <col min="3" max="3" width="45.5" customWidth="1"/>
    <col min="4" max="6" width="13.25" customWidth="1"/>
    <col min="7" max="26" width="9" customWidth="1"/>
    <col min="27" max="27" width="12.58203125" customWidth="1"/>
  </cols>
  <sheetData>
    <row r="1" spans="1:3" ht="15" customHeight="1">
      <c r="A1" s="1" t="s">
        <v>0</v>
      </c>
      <c r="B1" s="2" t="s">
        <v>1</v>
      </c>
      <c r="C1" s="3" t="s">
        <v>2</v>
      </c>
    </row>
    <row r="2" spans="1:3" ht="15" customHeight="1">
      <c r="A2" s="1" t="s">
        <v>3</v>
      </c>
      <c r="B2" s="2" t="s">
        <v>4</v>
      </c>
      <c r="C2" s="3" t="s">
        <v>5</v>
      </c>
    </row>
    <row r="3" spans="1:3" ht="15" customHeight="1">
      <c r="A3" s="1" t="s">
        <v>6</v>
      </c>
      <c r="B3" s="2" t="s">
        <v>7</v>
      </c>
      <c r="C3" s="3" t="s">
        <v>8</v>
      </c>
    </row>
    <row r="4" spans="1:3" ht="15" customHeight="1">
      <c r="A4" s="1" t="s">
        <v>9</v>
      </c>
      <c r="B4" s="2" t="s">
        <v>10</v>
      </c>
      <c r="C4" s="3">
        <v>10</v>
      </c>
    </row>
    <row r="5" spans="1:3" ht="15" customHeight="1">
      <c r="A5" s="1" t="s">
        <v>11</v>
      </c>
      <c r="B5" s="2" t="s">
        <v>12</v>
      </c>
      <c r="C5" s="4" t="s">
        <v>8</v>
      </c>
    </row>
    <row r="6" spans="1:3" ht="15" customHeight="1">
      <c r="A6" s="1" t="s">
        <v>13</v>
      </c>
      <c r="B6" s="2" t="s">
        <v>14</v>
      </c>
      <c r="C6" s="3" t="s">
        <v>5</v>
      </c>
    </row>
    <row r="7" spans="1:3" ht="15" customHeight="1">
      <c r="A7" s="1" t="s">
        <v>15</v>
      </c>
      <c r="B7" s="2" t="s">
        <v>16</v>
      </c>
      <c r="C7" s="5">
        <v>1</v>
      </c>
    </row>
    <row r="8" spans="1:3" ht="15" customHeight="1">
      <c r="A8" s="1" t="s">
        <v>17</v>
      </c>
      <c r="B8" s="2" t="s">
        <v>18</v>
      </c>
      <c r="C8" s="5" t="s">
        <v>19</v>
      </c>
    </row>
    <row r="9" spans="1:3" ht="15" customHeight="1">
      <c r="A9" s="1" t="s">
        <v>20</v>
      </c>
      <c r="B9" s="2" t="s">
        <v>21</v>
      </c>
      <c r="C9" s="5">
        <v>110</v>
      </c>
    </row>
    <row r="10" spans="1:3" ht="15" customHeight="1">
      <c r="A10" s="1" t="s">
        <v>22</v>
      </c>
      <c r="B10" s="2" t="s">
        <v>23</v>
      </c>
      <c r="C10" s="6">
        <v>10</v>
      </c>
    </row>
    <row r="11" spans="1:3" ht="15" customHeight="1">
      <c r="A11" s="1" t="s">
        <v>24</v>
      </c>
      <c r="B11" s="2" t="s">
        <v>25</v>
      </c>
      <c r="C11" s="7">
        <v>5</v>
      </c>
    </row>
    <row r="12" spans="1:3" ht="15" customHeight="1">
      <c r="A12" s="1" t="s">
        <v>26</v>
      </c>
      <c r="B12" s="2" t="s">
        <v>27</v>
      </c>
      <c r="C12" s="3">
        <v>1</v>
      </c>
    </row>
    <row r="13" spans="1:3" ht="15" customHeight="1">
      <c r="A13" s="1" t="s">
        <v>28</v>
      </c>
      <c r="B13" s="2" t="s">
        <v>29</v>
      </c>
      <c r="C13" s="3" t="s">
        <v>30</v>
      </c>
    </row>
    <row r="14" spans="1:3" ht="15" customHeight="1">
      <c r="A14" s="1" t="s">
        <v>31</v>
      </c>
      <c r="B14" s="2" t="s">
        <v>32</v>
      </c>
      <c r="C14" s="3" t="s">
        <v>33</v>
      </c>
    </row>
    <row r="15" spans="1:3" ht="15" customHeight="1">
      <c r="A15" s="1" t="s">
        <v>34</v>
      </c>
      <c r="B15" s="2" t="s">
        <v>35</v>
      </c>
      <c r="C15" s="3"/>
    </row>
    <row r="16" spans="1:3" ht="15" customHeight="1">
      <c r="A16" s="1" t="s">
        <v>36</v>
      </c>
      <c r="B16" s="2" t="s">
        <v>37</v>
      </c>
      <c r="C16" s="3"/>
    </row>
    <row r="17" spans="1:3" ht="13.5" customHeight="1">
      <c r="A17" s="1" t="s">
        <v>38</v>
      </c>
      <c r="B17" s="2" t="s">
        <v>39</v>
      </c>
      <c r="C17" s="5">
        <v>0</v>
      </c>
    </row>
    <row r="18" spans="1:3" ht="13.5" customHeight="1">
      <c r="A18" s="8" t="s">
        <v>40</v>
      </c>
      <c r="B18" s="2" t="s">
        <v>41</v>
      </c>
      <c r="C18" s="7" t="s">
        <v>8</v>
      </c>
    </row>
    <row r="19" spans="1:3" ht="13.5" customHeight="1">
      <c r="A19" s="1" t="s">
        <v>42</v>
      </c>
      <c r="B19" s="2" t="s">
        <v>43</v>
      </c>
      <c r="C19" s="9" t="s">
        <v>44</v>
      </c>
    </row>
    <row r="20" spans="1:3" ht="13.5" customHeight="1">
      <c r="A20" s="10" t="s">
        <v>45</v>
      </c>
      <c r="B20" s="10" t="s">
        <v>46</v>
      </c>
      <c r="C20" s="11">
        <f ca="1">NOW()</f>
        <v>46083.654127314818</v>
      </c>
    </row>
    <row r="21" spans="1:3" ht="13.5" customHeight="1"/>
    <row r="22" spans="1:3" ht="13.5" customHeight="1"/>
    <row r="23" spans="1:3" ht="13.5" customHeight="1"/>
    <row r="24" spans="1:3" ht="13.5" customHeight="1"/>
    <row r="25" spans="1:3" ht="15.75" customHeight="1"/>
    <row r="26" spans="1:3" ht="15.75" customHeight="1"/>
    <row r="27" spans="1:3" ht="15.75" customHeight="1"/>
    <row r="28" spans="1:3" ht="15.75" customHeight="1"/>
    <row r="29" spans="1:3" ht="15.75" customHeight="1"/>
    <row r="30" spans="1:3" ht="15.75" customHeight="1"/>
    <row r="31" spans="1:3" ht="15.75" customHeight="1"/>
    <row r="32" spans="1:3"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0000000000000007" right="0.70000000000000007" top="0.39375000000000004" bottom="0.39375000000000004" header="0" footer="0"/>
  <pageSetup paperSize="9" fitToWidth="0"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V1000"/>
  <sheetViews>
    <sheetView workbookViewId="0">
      <selection activeCell="A3" sqref="A3"/>
    </sheetView>
  </sheetViews>
  <sheetFormatPr defaultColWidth="12.58203125" defaultRowHeight="15" customHeight="1"/>
  <cols>
    <col min="1" max="1" width="30" customWidth="1"/>
    <col min="2" max="2" width="57.58203125" customWidth="1"/>
    <col min="3" max="22" width="30" customWidth="1"/>
    <col min="23" max="26" width="9" customWidth="1"/>
    <col min="27" max="27" width="12.58203125" customWidth="1"/>
  </cols>
  <sheetData>
    <row r="1" spans="1:22" ht="12.75" customHeight="1">
      <c r="A1" s="140" t="s">
        <v>233</v>
      </c>
      <c r="B1" s="141" t="s">
        <v>314</v>
      </c>
      <c r="C1" s="142" t="s">
        <v>315</v>
      </c>
      <c r="D1" s="141" t="s">
        <v>316</v>
      </c>
      <c r="E1" s="141" t="s">
        <v>317</v>
      </c>
      <c r="F1" s="141" t="s">
        <v>318</v>
      </c>
      <c r="G1" s="141" t="s">
        <v>319</v>
      </c>
      <c r="H1" s="143" t="s">
        <v>320</v>
      </c>
      <c r="I1" s="143" t="s">
        <v>321</v>
      </c>
      <c r="J1" s="143" t="s">
        <v>215</v>
      </c>
      <c r="K1" s="143" t="s">
        <v>216</v>
      </c>
      <c r="L1" s="143" t="s">
        <v>217</v>
      </c>
      <c r="M1" s="143" t="s">
        <v>218</v>
      </c>
      <c r="N1" s="143" t="s">
        <v>219</v>
      </c>
      <c r="O1" s="143" t="s">
        <v>220</v>
      </c>
      <c r="P1" s="143" t="s">
        <v>221</v>
      </c>
      <c r="Q1" s="143" t="s">
        <v>222</v>
      </c>
      <c r="R1" s="143" t="s">
        <v>223</v>
      </c>
      <c r="S1" s="143" t="s">
        <v>224</v>
      </c>
      <c r="T1" s="143" t="s">
        <v>225</v>
      </c>
      <c r="U1" s="143" t="s">
        <v>226</v>
      </c>
      <c r="V1" s="143" t="s">
        <v>227</v>
      </c>
    </row>
    <row r="2" spans="1:22" ht="12.75" customHeight="1">
      <c r="A2" s="144" t="s">
        <v>58</v>
      </c>
      <c r="B2" s="145" t="s">
        <v>322</v>
      </c>
      <c r="C2" s="146" t="s">
        <v>323</v>
      </c>
      <c r="D2" s="147" t="s">
        <v>324</v>
      </c>
      <c r="E2" s="147" t="s">
        <v>325</v>
      </c>
      <c r="F2" s="148" t="s">
        <v>326</v>
      </c>
      <c r="G2" s="148" t="s">
        <v>327</v>
      </c>
      <c r="H2" s="143"/>
      <c r="I2" s="143"/>
      <c r="J2" s="143"/>
      <c r="K2" s="143"/>
      <c r="L2" s="143"/>
      <c r="M2" s="143"/>
      <c r="N2" s="143"/>
      <c r="O2" s="143"/>
      <c r="P2" s="143"/>
      <c r="Q2" s="143"/>
      <c r="R2" s="143"/>
      <c r="S2" s="143"/>
      <c r="T2" s="143"/>
      <c r="U2" s="143"/>
      <c r="V2" s="143"/>
    </row>
    <row r="3" spans="1:22" ht="12.75" customHeight="1">
      <c r="A3" s="21"/>
      <c r="B3" s="149"/>
      <c r="C3" s="150"/>
      <c r="D3" s="151"/>
      <c r="E3" s="149"/>
      <c r="F3" s="149"/>
      <c r="G3" s="149"/>
      <c r="H3" s="143"/>
      <c r="I3" s="143"/>
      <c r="J3" s="143"/>
      <c r="K3" s="143"/>
      <c r="L3" s="143"/>
      <c r="M3" s="143"/>
      <c r="N3" s="143"/>
      <c r="O3" s="143"/>
      <c r="P3" s="143"/>
      <c r="Q3" s="143"/>
      <c r="R3" s="143"/>
      <c r="S3" s="143"/>
      <c r="T3" s="143"/>
      <c r="U3" s="143"/>
      <c r="V3" s="143"/>
    </row>
    <row r="4" spans="1:22" ht="12.75" customHeight="1">
      <c r="A4" s="21"/>
      <c r="B4" s="149"/>
      <c r="C4" s="150"/>
      <c r="D4" s="151"/>
      <c r="E4" s="149"/>
      <c r="F4" s="149"/>
      <c r="G4" s="149"/>
      <c r="H4" s="143"/>
      <c r="I4" s="143"/>
      <c r="J4" s="143"/>
      <c r="K4" s="143"/>
      <c r="L4" s="143"/>
      <c r="M4" s="143"/>
      <c r="N4" s="143"/>
      <c r="O4" s="143"/>
      <c r="P4" s="143"/>
      <c r="Q4" s="143"/>
      <c r="R4" s="143"/>
      <c r="S4" s="143"/>
      <c r="T4" s="143"/>
      <c r="U4" s="143"/>
      <c r="V4" s="143"/>
    </row>
    <row r="5" spans="1:22" ht="12.75" customHeight="1">
      <c r="A5" s="21"/>
      <c r="B5" s="149"/>
      <c r="C5" s="150"/>
      <c r="D5" s="151"/>
      <c r="E5" s="149"/>
      <c r="F5" s="149"/>
      <c r="G5" s="149"/>
      <c r="H5" s="143"/>
      <c r="I5" s="143"/>
      <c r="J5" s="143"/>
      <c r="K5" s="143"/>
      <c r="L5" s="143"/>
      <c r="M5" s="143"/>
      <c r="N5" s="143"/>
      <c r="O5" s="143"/>
      <c r="P5" s="143"/>
      <c r="Q5" s="143"/>
      <c r="R5" s="143"/>
      <c r="S5" s="143"/>
      <c r="T5" s="143"/>
      <c r="U5" s="143"/>
      <c r="V5" s="143"/>
    </row>
    <row r="6" spans="1:22" ht="12.75" customHeight="1">
      <c r="A6" s="21"/>
      <c r="B6" s="149"/>
      <c r="C6" s="152"/>
      <c r="D6" s="151"/>
      <c r="E6" s="153"/>
      <c r="F6" s="149"/>
      <c r="G6" s="149"/>
      <c r="H6" s="143"/>
      <c r="I6" s="143"/>
      <c r="J6" s="143"/>
      <c r="K6" s="143"/>
      <c r="L6" s="143"/>
      <c r="M6" s="143"/>
      <c r="N6" s="143"/>
      <c r="O6" s="143"/>
      <c r="P6" s="143"/>
      <c r="Q6" s="143"/>
      <c r="R6" s="143"/>
      <c r="S6" s="143"/>
      <c r="T6" s="143"/>
      <c r="U6" s="143"/>
      <c r="V6" s="143"/>
    </row>
    <row r="7" spans="1:22" ht="12.75" customHeight="1">
      <c r="A7" s="154"/>
      <c r="B7" s="149"/>
      <c r="C7" s="155"/>
      <c r="D7" s="151"/>
      <c r="E7" s="149"/>
      <c r="F7" s="149"/>
      <c r="G7" s="149"/>
      <c r="H7" s="143"/>
      <c r="I7" s="143"/>
      <c r="J7" s="143"/>
      <c r="K7" s="143"/>
      <c r="L7" s="143"/>
      <c r="M7" s="143"/>
      <c r="N7" s="143"/>
      <c r="O7" s="143"/>
      <c r="P7" s="143"/>
      <c r="Q7" s="143"/>
      <c r="R7" s="143"/>
      <c r="S7" s="143"/>
      <c r="T7" s="143"/>
      <c r="U7" s="143"/>
      <c r="V7" s="143"/>
    </row>
    <row r="8" spans="1:22" ht="12.75" customHeight="1">
      <c r="A8" s="154"/>
      <c r="B8" s="149"/>
      <c r="C8" s="155"/>
      <c r="D8" s="151"/>
      <c r="E8" s="149"/>
      <c r="F8" s="149"/>
      <c r="G8" s="149"/>
      <c r="H8" s="143"/>
      <c r="I8" s="143"/>
      <c r="J8" s="143"/>
      <c r="K8" s="143"/>
      <c r="L8" s="143"/>
      <c r="M8" s="143"/>
      <c r="N8" s="143"/>
      <c r="O8" s="143"/>
      <c r="P8" s="143"/>
      <c r="Q8" s="143"/>
      <c r="R8" s="143"/>
      <c r="S8" s="143"/>
      <c r="T8" s="143"/>
      <c r="U8" s="143"/>
      <c r="V8" s="143"/>
    </row>
    <row r="9" spans="1:22" ht="12.75" customHeight="1">
      <c r="A9" s="154"/>
      <c r="B9" s="149"/>
      <c r="C9" s="155"/>
      <c r="D9" s="151"/>
      <c r="E9" s="149"/>
      <c r="F9" s="149"/>
      <c r="G9" s="149"/>
      <c r="H9" s="143"/>
      <c r="I9" s="143"/>
      <c r="J9" s="143"/>
      <c r="K9" s="143"/>
      <c r="L9" s="143"/>
      <c r="M9" s="143"/>
      <c r="N9" s="143"/>
      <c r="O9" s="143"/>
      <c r="P9" s="143"/>
      <c r="Q9" s="143"/>
      <c r="R9" s="143"/>
      <c r="S9" s="143"/>
      <c r="T9" s="143"/>
      <c r="U9" s="143"/>
      <c r="V9" s="143"/>
    </row>
    <row r="10" spans="1:22" ht="12.75" customHeight="1">
      <c r="A10" s="154"/>
      <c r="B10" s="149"/>
      <c r="C10" s="156"/>
      <c r="D10" s="151"/>
      <c r="E10" s="153"/>
      <c r="F10" s="149"/>
      <c r="G10" s="149"/>
      <c r="H10" s="143"/>
      <c r="I10" s="143"/>
      <c r="J10" s="143"/>
      <c r="K10" s="143"/>
      <c r="L10" s="143"/>
      <c r="M10" s="143"/>
      <c r="N10" s="143"/>
      <c r="O10" s="143"/>
      <c r="P10" s="143"/>
      <c r="Q10" s="143"/>
      <c r="R10" s="143"/>
      <c r="S10" s="143"/>
      <c r="T10" s="143"/>
      <c r="U10" s="143"/>
      <c r="V10" s="143"/>
    </row>
    <row r="11" spans="1:22" ht="12.75" customHeight="1">
      <c r="A11" s="154"/>
      <c r="B11" s="149"/>
      <c r="C11" s="155"/>
      <c r="D11" s="151"/>
      <c r="E11" s="149"/>
      <c r="F11" s="149"/>
      <c r="G11" s="149"/>
      <c r="H11" s="143"/>
      <c r="I11" s="143"/>
      <c r="J11" s="143"/>
      <c r="K11" s="143"/>
      <c r="L11" s="143"/>
      <c r="M11" s="143"/>
      <c r="N11" s="143"/>
      <c r="O11" s="143"/>
      <c r="P11" s="143"/>
      <c r="Q11" s="143"/>
      <c r="R11" s="143"/>
      <c r="S11" s="143"/>
      <c r="T11" s="143"/>
      <c r="U11" s="143"/>
      <c r="V11" s="143"/>
    </row>
    <row r="12" spans="1:22" ht="12.75" customHeight="1">
      <c r="A12" s="154"/>
      <c r="B12" s="149"/>
      <c r="C12" s="155"/>
      <c r="D12" s="151"/>
      <c r="E12" s="149"/>
      <c r="F12" s="149"/>
      <c r="G12" s="149"/>
      <c r="H12" s="143"/>
      <c r="I12" s="143"/>
      <c r="J12" s="143"/>
      <c r="K12" s="143"/>
      <c r="L12" s="143"/>
      <c r="M12" s="143"/>
      <c r="N12" s="143"/>
      <c r="O12" s="143"/>
      <c r="P12" s="143"/>
      <c r="Q12" s="143"/>
      <c r="R12" s="143"/>
      <c r="S12" s="143"/>
      <c r="T12" s="143"/>
      <c r="U12" s="143"/>
      <c r="V12" s="143"/>
    </row>
    <row r="13" spans="1:22" ht="12.75" customHeight="1">
      <c r="A13" s="154"/>
      <c r="B13" s="149"/>
      <c r="C13" s="155"/>
      <c r="D13" s="151"/>
      <c r="E13" s="149"/>
      <c r="F13" s="149"/>
      <c r="G13" s="149"/>
      <c r="H13" s="143"/>
      <c r="I13" s="143"/>
      <c r="J13" s="143"/>
      <c r="K13" s="143"/>
      <c r="L13" s="143"/>
      <c r="M13" s="143"/>
      <c r="N13" s="143"/>
      <c r="O13" s="143"/>
      <c r="P13" s="143"/>
      <c r="Q13" s="143"/>
      <c r="R13" s="143"/>
      <c r="S13" s="143"/>
      <c r="T13" s="143"/>
      <c r="U13" s="143"/>
      <c r="V13" s="143"/>
    </row>
    <row r="14" spans="1:22" ht="12.75" customHeight="1">
      <c r="A14" s="154"/>
      <c r="B14" s="149"/>
      <c r="C14" s="156"/>
      <c r="D14" s="151"/>
      <c r="E14" s="153"/>
      <c r="F14" s="149"/>
      <c r="G14" s="149"/>
      <c r="H14" s="143"/>
      <c r="I14" s="143"/>
      <c r="J14" s="143"/>
      <c r="K14" s="143"/>
      <c r="L14" s="143"/>
      <c r="M14" s="143"/>
      <c r="N14" s="143"/>
      <c r="O14" s="143"/>
      <c r="P14" s="143"/>
      <c r="Q14" s="143"/>
      <c r="R14" s="143"/>
      <c r="S14" s="143"/>
      <c r="T14" s="143"/>
      <c r="U14" s="143"/>
      <c r="V14" s="143"/>
    </row>
    <row r="15" spans="1:22" ht="12.75" customHeight="1">
      <c r="A15" s="154"/>
      <c r="B15" s="149"/>
      <c r="C15" s="155"/>
      <c r="D15" s="151"/>
      <c r="E15" s="149"/>
      <c r="F15" s="149"/>
      <c r="G15" s="149"/>
      <c r="H15" s="143"/>
      <c r="I15" s="143"/>
      <c r="J15" s="143"/>
      <c r="K15" s="143"/>
      <c r="L15" s="143"/>
      <c r="M15" s="143"/>
      <c r="N15" s="143"/>
      <c r="O15" s="143"/>
      <c r="P15" s="143"/>
      <c r="Q15" s="143"/>
      <c r="R15" s="143"/>
      <c r="S15" s="143"/>
      <c r="T15" s="143"/>
      <c r="U15" s="143"/>
      <c r="V15" s="143"/>
    </row>
    <row r="16" spans="1:22" ht="12.75" customHeight="1">
      <c r="A16" s="154"/>
      <c r="B16" s="149"/>
      <c r="C16" s="155"/>
      <c r="D16" s="151"/>
      <c r="E16" s="149"/>
      <c r="F16" s="149"/>
      <c r="G16" s="149"/>
      <c r="H16" s="143"/>
      <c r="I16" s="143"/>
      <c r="J16" s="143"/>
      <c r="K16" s="143"/>
      <c r="L16" s="143"/>
      <c r="M16" s="143"/>
      <c r="N16" s="143"/>
      <c r="O16" s="143"/>
      <c r="P16" s="143"/>
      <c r="Q16" s="143"/>
      <c r="R16" s="143"/>
      <c r="S16" s="143"/>
      <c r="T16" s="143"/>
      <c r="U16" s="143"/>
      <c r="V16" s="143"/>
    </row>
    <row r="17" spans="1:22" ht="12.75" customHeight="1">
      <c r="A17" s="154"/>
      <c r="B17" s="149"/>
      <c r="C17" s="155"/>
      <c r="D17" s="151"/>
      <c r="E17" s="149"/>
      <c r="F17" s="149"/>
      <c r="G17" s="149"/>
      <c r="H17" s="143"/>
      <c r="I17" s="143"/>
      <c r="J17" s="143"/>
      <c r="K17" s="143"/>
      <c r="L17" s="143"/>
      <c r="M17" s="143"/>
      <c r="N17" s="143"/>
      <c r="O17" s="143"/>
      <c r="P17" s="143"/>
      <c r="Q17" s="143"/>
      <c r="R17" s="143"/>
      <c r="S17" s="143"/>
      <c r="T17" s="143"/>
      <c r="U17" s="143"/>
      <c r="V17" s="143"/>
    </row>
    <row r="18" spans="1:22" ht="12.75" customHeight="1">
      <c r="A18" s="154"/>
      <c r="B18" s="149"/>
      <c r="C18" s="156"/>
      <c r="D18" s="151"/>
      <c r="E18" s="153"/>
      <c r="F18" s="149"/>
      <c r="G18" s="149"/>
      <c r="H18" s="143"/>
      <c r="I18" s="143"/>
      <c r="J18" s="143"/>
      <c r="K18" s="143"/>
      <c r="L18" s="143"/>
      <c r="M18" s="143"/>
      <c r="N18" s="143"/>
      <c r="O18" s="143"/>
      <c r="P18" s="143"/>
      <c r="Q18" s="143"/>
      <c r="R18" s="143"/>
      <c r="S18" s="143"/>
      <c r="T18" s="143"/>
      <c r="U18" s="143"/>
      <c r="V18" s="143"/>
    </row>
    <row r="19" spans="1:22" ht="12.75" customHeight="1">
      <c r="A19" s="154"/>
      <c r="B19" s="149"/>
      <c r="C19" s="155"/>
      <c r="D19" s="151"/>
      <c r="E19" s="149"/>
      <c r="F19" s="149"/>
      <c r="G19" s="149"/>
      <c r="H19" s="143"/>
      <c r="I19" s="143"/>
      <c r="J19" s="143"/>
      <c r="K19" s="143"/>
      <c r="L19" s="143"/>
      <c r="M19" s="143"/>
      <c r="N19" s="143"/>
      <c r="O19" s="143"/>
      <c r="P19" s="143"/>
      <c r="Q19" s="143"/>
      <c r="R19" s="143"/>
      <c r="S19" s="143"/>
      <c r="T19" s="143"/>
      <c r="U19" s="143"/>
      <c r="V19" s="143"/>
    </row>
    <row r="20" spans="1:22" ht="12.75" customHeight="1">
      <c r="A20" s="154"/>
      <c r="B20" s="149"/>
      <c r="C20" s="155"/>
      <c r="D20" s="151"/>
      <c r="E20" s="149"/>
      <c r="F20" s="149"/>
      <c r="G20" s="149"/>
      <c r="H20" s="143"/>
      <c r="I20" s="143"/>
      <c r="J20" s="143"/>
      <c r="K20" s="143"/>
      <c r="L20" s="143"/>
      <c r="M20" s="143"/>
      <c r="N20" s="143"/>
      <c r="O20" s="143"/>
      <c r="P20" s="143"/>
      <c r="Q20" s="143"/>
      <c r="R20" s="143"/>
      <c r="S20" s="143"/>
      <c r="T20" s="143"/>
      <c r="U20" s="143"/>
      <c r="V20" s="143"/>
    </row>
    <row r="21" spans="1:22" ht="12.75" customHeight="1">
      <c r="A21" s="154"/>
      <c r="B21" s="149"/>
      <c r="C21" s="156"/>
      <c r="D21" s="151"/>
      <c r="E21" s="153"/>
      <c r="F21" s="149"/>
      <c r="G21" s="149"/>
      <c r="H21" s="143"/>
      <c r="I21" s="143"/>
      <c r="J21" s="143"/>
      <c r="K21" s="143"/>
      <c r="L21" s="143"/>
      <c r="M21" s="143"/>
      <c r="N21" s="143"/>
      <c r="O21" s="143"/>
      <c r="P21" s="143"/>
      <c r="Q21" s="143"/>
      <c r="R21" s="143"/>
      <c r="S21" s="143"/>
      <c r="T21" s="143"/>
      <c r="U21" s="143"/>
      <c r="V21" s="143"/>
    </row>
    <row r="22" spans="1:22" ht="12.75" customHeight="1">
      <c r="A22" s="154"/>
      <c r="B22" s="149"/>
      <c r="C22" s="155"/>
      <c r="D22" s="151"/>
      <c r="E22" s="149"/>
      <c r="F22" s="149"/>
      <c r="G22" s="149"/>
      <c r="H22" s="143"/>
      <c r="I22" s="143"/>
      <c r="J22" s="143"/>
      <c r="K22" s="143"/>
      <c r="L22" s="143"/>
      <c r="M22" s="143"/>
      <c r="N22" s="143"/>
      <c r="O22" s="143"/>
      <c r="P22" s="143"/>
      <c r="Q22" s="143"/>
      <c r="R22" s="143"/>
      <c r="S22" s="143"/>
      <c r="T22" s="143"/>
      <c r="U22" s="143"/>
      <c r="V22" s="143"/>
    </row>
    <row r="23" spans="1:22" ht="12.75" customHeight="1">
      <c r="A23" s="154"/>
      <c r="B23" s="149"/>
      <c r="C23" s="155"/>
      <c r="D23" s="151"/>
      <c r="E23" s="149"/>
      <c r="F23" s="149"/>
      <c r="G23" s="149"/>
      <c r="H23" s="143"/>
      <c r="I23" s="143"/>
      <c r="J23" s="143"/>
      <c r="K23" s="143"/>
      <c r="L23" s="143"/>
      <c r="M23" s="143"/>
      <c r="N23" s="143"/>
      <c r="O23" s="143"/>
      <c r="P23" s="143"/>
      <c r="Q23" s="143"/>
      <c r="R23" s="143"/>
      <c r="S23" s="143"/>
      <c r="T23" s="143"/>
      <c r="U23" s="143"/>
      <c r="V23" s="143"/>
    </row>
    <row r="24" spans="1:22" ht="12.75" customHeight="1">
      <c r="A24" s="154"/>
      <c r="B24" s="149"/>
      <c r="C24" s="155"/>
      <c r="D24" s="151"/>
      <c r="E24" s="149"/>
      <c r="F24" s="149"/>
      <c r="G24" s="149"/>
      <c r="H24" s="143"/>
      <c r="I24" s="143"/>
      <c r="J24" s="143"/>
      <c r="K24" s="143"/>
      <c r="L24" s="143"/>
      <c r="M24" s="143"/>
      <c r="N24" s="143"/>
      <c r="O24" s="143"/>
      <c r="P24" s="143"/>
      <c r="Q24" s="143"/>
      <c r="R24" s="143"/>
      <c r="S24" s="143"/>
      <c r="T24" s="143"/>
      <c r="U24" s="143"/>
      <c r="V24" s="143"/>
    </row>
    <row r="25" spans="1:22" ht="12.75" customHeight="1">
      <c r="A25" s="154"/>
      <c r="B25" s="149"/>
      <c r="C25" s="156"/>
      <c r="D25" s="151"/>
      <c r="E25" s="153"/>
      <c r="F25" s="149"/>
      <c r="G25" s="149"/>
      <c r="H25" s="143"/>
      <c r="I25" s="143"/>
      <c r="J25" s="143"/>
      <c r="K25" s="143"/>
      <c r="L25" s="143"/>
      <c r="M25" s="143"/>
      <c r="N25" s="143"/>
      <c r="O25" s="143"/>
      <c r="P25" s="143"/>
      <c r="Q25" s="143"/>
      <c r="R25" s="143"/>
      <c r="S25" s="143"/>
      <c r="T25" s="143"/>
      <c r="U25" s="143"/>
      <c r="V25" s="143"/>
    </row>
    <row r="26" spans="1:22" ht="12.75" customHeight="1">
      <c r="A26" s="154"/>
      <c r="B26" s="149"/>
      <c r="C26" s="155"/>
      <c r="D26" s="151"/>
      <c r="E26" s="149"/>
      <c r="F26" s="149"/>
      <c r="G26" s="149"/>
      <c r="H26" s="143"/>
      <c r="I26" s="143"/>
      <c r="J26" s="143"/>
      <c r="K26" s="143"/>
      <c r="L26" s="143"/>
      <c r="M26" s="143"/>
      <c r="N26" s="143"/>
      <c r="O26" s="143"/>
      <c r="P26" s="143"/>
      <c r="Q26" s="143"/>
      <c r="R26" s="143"/>
      <c r="S26" s="143"/>
      <c r="T26" s="143"/>
      <c r="U26" s="143"/>
      <c r="V26" s="143"/>
    </row>
    <row r="27" spans="1:22" ht="12.75" customHeight="1">
      <c r="A27" s="154"/>
      <c r="B27" s="149"/>
      <c r="C27" s="156"/>
      <c r="D27" s="151"/>
      <c r="E27" s="153"/>
      <c r="F27" s="149"/>
      <c r="G27" s="149"/>
      <c r="H27" s="143"/>
      <c r="I27" s="143"/>
      <c r="J27" s="143"/>
      <c r="K27" s="143"/>
      <c r="L27" s="143"/>
      <c r="M27" s="143"/>
      <c r="N27" s="143"/>
      <c r="O27" s="143"/>
      <c r="P27" s="143"/>
      <c r="Q27" s="143"/>
      <c r="R27" s="143"/>
      <c r="S27" s="143"/>
      <c r="T27" s="143"/>
      <c r="U27" s="143"/>
      <c r="V27" s="143"/>
    </row>
    <row r="28" spans="1:22" ht="12.75" customHeight="1">
      <c r="A28" s="154"/>
      <c r="B28" s="149"/>
      <c r="C28" s="155"/>
      <c r="D28" s="151"/>
      <c r="E28" s="149"/>
      <c r="F28" s="149"/>
      <c r="G28" s="149"/>
      <c r="H28" s="143"/>
      <c r="I28" s="143"/>
      <c r="J28" s="143"/>
      <c r="K28" s="143"/>
      <c r="L28" s="143"/>
      <c r="M28" s="143"/>
      <c r="N28" s="143"/>
      <c r="O28" s="143"/>
      <c r="P28" s="143"/>
      <c r="Q28" s="143"/>
      <c r="R28" s="143"/>
      <c r="S28" s="143"/>
      <c r="T28" s="143"/>
      <c r="U28" s="143"/>
      <c r="V28" s="143"/>
    </row>
    <row r="29" spans="1:22" ht="12.75" customHeight="1">
      <c r="A29" s="154"/>
      <c r="B29" s="149"/>
      <c r="C29" s="155"/>
      <c r="D29" s="151"/>
      <c r="E29" s="149"/>
      <c r="F29" s="149"/>
      <c r="G29" s="149"/>
      <c r="H29" s="143"/>
      <c r="I29" s="143"/>
      <c r="J29" s="143"/>
      <c r="K29" s="143"/>
      <c r="L29" s="143"/>
      <c r="M29" s="143"/>
      <c r="N29" s="143"/>
      <c r="O29" s="143"/>
      <c r="P29" s="143"/>
      <c r="Q29" s="143"/>
      <c r="R29" s="143"/>
      <c r="S29" s="143"/>
      <c r="T29" s="143"/>
      <c r="U29" s="143"/>
      <c r="V29" s="143"/>
    </row>
    <row r="30" spans="1:22" ht="12.75" customHeight="1">
      <c r="A30" s="154"/>
      <c r="B30" s="149"/>
      <c r="C30" s="156"/>
      <c r="D30" s="151"/>
      <c r="E30" s="153"/>
      <c r="F30" s="149"/>
      <c r="G30" s="149"/>
      <c r="H30" s="143"/>
      <c r="I30" s="143"/>
      <c r="J30" s="143"/>
      <c r="K30" s="143"/>
      <c r="L30" s="143"/>
      <c r="M30" s="143"/>
      <c r="N30" s="143"/>
      <c r="O30" s="143"/>
      <c r="P30" s="143"/>
      <c r="Q30" s="143"/>
      <c r="R30" s="143"/>
      <c r="S30" s="143"/>
      <c r="T30" s="143"/>
      <c r="U30" s="143"/>
      <c r="V30" s="143"/>
    </row>
    <row r="31" spans="1:22" ht="12.75" customHeight="1">
      <c r="A31" s="157"/>
      <c r="B31" s="149"/>
      <c r="C31" s="155"/>
      <c r="D31" s="151"/>
      <c r="E31" s="149"/>
      <c r="F31" s="149"/>
      <c r="G31" s="149"/>
      <c r="H31" s="143"/>
      <c r="I31" s="143"/>
      <c r="J31" s="143"/>
      <c r="K31" s="143"/>
      <c r="L31" s="143"/>
      <c r="M31" s="143"/>
      <c r="N31" s="143"/>
      <c r="O31" s="143"/>
      <c r="P31" s="143"/>
      <c r="Q31" s="143"/>
      <c r="R31" s="143"/>
      <c r="S31" s="143"/>
      <c r="T31" s="143"/>
      <c r="U31" s="143"/>
      <c r="V31" s="143"/>
    </row>
    <row r="32" spans="1:22" ht="12.75" customHeight="1">
      <c r="A32" s="157"/>
      <c r="B32" s="149"/>
      <c r="C32" s="155"/>
      <c r="D32" s="151"/>
      <c r="E32" s="149"/>
      <c r="F32" s="149"/>
      <c r="G32" s="149"/>
      <c r="H32" s="143"/>
      <c r="I32" s="143"/>
      <c r="J32" s="143"/>
      <c r="K32" s="143"/>
      <c r="L32" s="143"/>
      <c r="M32" s="143"/>
      <c r="N32" s="143"/>
      <c r="O32" s="143"/>
      <c r="P32" s="143"/>
      <c r="Q32" s="143"/>
      <c r="R32" s="143"/>
      <c r="S32" s="143"/>
      <c r="T32" s="143"/>
      <c r="U32" s="143"/>
      <c r="V32" s="143"/>
    </row>
    <row r="33" spans="1:22" ht="12.75" customHeight="1">
      <c r="A33" s="157"/>
      <c r="B33" s="149"/>
      <c r="C33" s="156"/>
      <c r="D33" s="151"/>
      <c r="E33" s="153"/>
      <c r="F33" s="149"/>
      <c r="G33" s="149"/>
      <c r="H33" s="143"/>
      <c r="I33" s="143"/>
      <c r="J33" s="143"/>
      <c r="K33" s="143"/>
      <c r="L33" s="143"/>
      <c r="M33" s="143"/>
      <c r="N33" s="143"/>
      <c r="O33" s="143"/>
      <c r="P33" s="143"/>
      <c r="Q33" s="143"/>
      <c r="R33" s="143"/>
      <c r="S33" s="143"/>
      <c r="T33" s="143"/>
      <c r="U33" s="143"/>
      <c r="V33" s="143"/>
    </row>
    <row r="34" spans="1:22" ht="12.75" customHeight="1">
      <c r="A34" s="154"/>
      <c r="B34" s="149"/>
      <c r="C34" s="155"/>
      <c r="D34" s="151"/>
      <c r="E34" s="149"/>
      <c r="F34" s="149"/>
      <c r="G34" s="149"/>
      <c r="H34" s="143"/>
      <c r="I34" s="143"/>
      <c r="J34" s="143"/>
      <c r="K34" s="143"/>
      <c r="L34" s="143"/>
      <c r="M34" s="143"/>
      <c r="N34" s="143"/>
      <c r="O34" s="143"/>
      <c r="P34" s="143"/>
      <c r="Q34" s="143"/>
      <c r="R34" s="143"/>
      <c r="S34" s="143"/>
      <c r="T34" s="143"/>
      <c r="U34" s="143"/>
      <c r="V34" s="143"/>
    </row>
    <row r="35" spans="1:22" ht="12.75" customHeight="1">
      <c r="A35" s="154"/>
      <c r="B35" s="149"/>
      <c r="C35" s="155"/>
      <c r="D35" s="151"/>
      <c r="E35" s="149"/>
      <c r="F35" s="149"/>
      <c r="G35" s="149"/>
      <c r="H35" s="143"/>
      <c r="I35" s="143"/>
      <c r="J35" s="143"/>
      <c r="K35" s="143"/>
      <c r="L35" s="143"/>
      <c r="M35" s="143"/>
      <c r="N35" s="143"/>
      <c r="O35" s="143"/>
      <c r="P35" s="143"/>
      <c r="Q35" s="143"/>
      <c r="R35" s="143"/>
      <c r="S35" s="143"/>
      <c r="T35" s="143"/>
      <c r="U35" s="143"/>
      <c r="V35" s="143"/>
    </row>
    <row r="36" spans="1:22" ht="12.75" customHeight="1">
      <c r="A36" s="154"/>
      <c r="B36" s="149"/>
      <c r="C36" s="156"/>
      <c r="D36" s="151"/>
      <c r="E36" s="153"/>
      <c r="F36" s="149"/>
      <c r="G36" s="149"/>
      <c r="H36" s="143"/>
      <c r="I36" s="143"/>
      <c r="J36" s="143"/>
      <c r="K36" s="143"/>
      <c r="L36" s="143"/>
      <c r="M36" s="143"/>
      <c r="N36" s="143"/>
      <c r="O36" s="143"/>
      <c r="P36" s="143"/>
      <c r="Q36" s="143"/>
      <c r="R36" s="143"/>
      <c r="S36" s="143"/>
      <c r="T36" s="143"/>
      <c r="U36" s="143"/>
      <c r="V36" s="143"/>
    </row>
    <row r="37" spans="1:22" ht="12.75" customHeight="1">
      <c r="A37" s="154"/>
      <c r="B37" s="149"/>
      <c r="C37" s="155"/>
      <c r="D37" s="151"/>
      <c r="E37" s="149"/>
      <c r="F37" s="149"/>
      <c r="G37" s="149"/>
      <c r="H37" s="143"/>
      <c r="I37" s="143"/>
      <c r="J37" s="143"/>
      <c r="K37" s="143"/>
      <c r="L37" s="143"/>
      <c r="M37" s="143"/>
      <c r="N37" s="143"/>
      <c r="O37" s="143"/>
      <c r="P37" s="143"/>
      <c r="Q37" s="143"/>
      <c r="R37" s="143"/>
      <c r="S37" s="143"/>
      <c r="T37" s="143"/>
      <c r="U37" s="143"/>
      <c r="V37" s="143"/>
    </row>
    <row r="38" spans="1:22" ht="12.75" customHeight="1">
      <c r="A38" s="154"/>
      <c r="B38" s="149"/>
      <c r="C38" s="155"/>
      <c r="D38" s="151"/>
      <c r="E38" s="149"/>
      <c r="F38" s="149"/>
      <c r="G38" s="149"/>
      <c r="H38" s="143"/>
      <c r="I38" s="143"/>
      <c r="J38" s="143"/>
      <c r="K38" s="143"/>
      <c r="L38" s="143"/>
      <c r="M38" s="143"/>
      <c r="N38" s="143"/>
      <c r="O38" s="143"/>
      <c r="P38" s="143"/>
      <c r="Q38" s="143"/>
      <c r="R38" s="143"/>
      <c r="S38" s="143"/>
      <c r="T38" s="143"/>
      <c r="U38" s="143"/>
      <c r="V38" s="143"/>
    </row>
    <row r="39" spans="1:22" ht="12.75" customHeight="1">
      <c r="A39" s="154"/>
      <c r="B39" s="149"/>
      <c r="C39" s="155"/>
      <c r="D39" s="151"/>
      <c r="E39" s="149"/>
      <c r="F39" s="149"/>
      <c r="G39" s="149"/>
      <c r="H39" s="143"/>
      <c r="I39" s="143"/>
      <c r="J39" s="143"/>
      <c r="K39" s="143"/>
      <c r="L39" s="143"/>
      <c r="M39" s="143"/>
      <c r="N39" s="143"/>
      <c r="O39" s="143"/>
      <c r="P39" s="143"/>
      <c r="Q39" s="143"/>
      <c r="R39" s="143"/>
      <c r="S39" s="143"/>
      <c r="T39" s="143"/>
      <c r="U39" s="143"/>
      <c r="V39" s="143"/>
    </row>
    <row r="40" spans="1:22" ht="12.75" customHeight="1">
      <c r="A40" s="154"/>
      <c r="B40" s="149"/>
      <c r="C40" s="155"/>
      <c r="D40" s="151"/>
      <c r="E40" s="149"/>
      <c r="F40" s="149"/>
      <c r="G40" s="149"/>
      <c r="H40" s="143"/>
      <c r="I40" s="143"/>
      <c r="J40" s="143"/>
      <c r="K40" s="143"/>
      <c r="L40" s="143"/>
      <c r="M40" s="143"/>
      <c r="N40" s="143"/>
      <c r="O40" s="143"/>
      <c r="P40" s="143"/>
      <c r="Q40" s="143"/>
      <c r="R40" s="143"/>
      <c r="S40" s="143"/>
      <c r="T40" s="143"/>
      <c r="U40" s="143"/>
      <c r="V40" s="143"/>
    </row>
    <row r="41" spans="1:22" ht="12.75" customHeight="1">
      <c r="A41" s="154"/>
      <c r="B41" s="149"/>
      <c r="C41" s="155"/>
      <c r="D41" s="151"/>
      <c r="E41" s="149"/>
      <c r="F41" s="149"/>
      <c r="G41" s="149"/>
      <c r="H41" s="143"/>
      <c r="I41" s="143"/>
      <c r="J41" s="143"/>
      <c r="K41" s="143"/>
      <c r="L41" s="143"/>
      <c r="M41" s="143"/>
      <c r="N41" s="143"/>
      <c r="O41" s="143"/>
      <c r="P41" s="143"/>
      <c r="Q41" s="143"/>
      <c r="R41" s="143"/>
      <c r="S41" s="143"/>
      <c r="T41" s="143"/>
      <c r="U41" s="143"/>
      <c r="V41" s="143"/>
    </row>
    <row r="42" spans="1:22" ht="12.75" customHeight="1">
      <c r="A42" s="154"/>
      <c r="B42" s="149"/>
      <c r="C42" s="156"/>
      <c r="D42" s="151"/>
      <c r="E42" s="153"/>
      <c r="F42" s="149"/>
      <c r="G42" s="149"/>
      <c r="H42" s="143"/>
      <c r="I42" s="143"/>
      <c r="J42" s="143"/>
      <c r="K42" s="143"/>
      <c r="L42" s="143"/>
      <c r="M42" s="143"/>
      <c r="N42" s="143"/>
      <c r="O42" s="143"/>
      <c r="P42" s="143"/>
      <c r="Q42" s="143"/>
      <c r="R42" s="143"/>
      <c r="S42" s="143"/>
      <c r="T42" s="143"/>
      <c r="U42" s="143"/>
      <c r="V42" s="143"/>
    </row>
    <row r="43" spans="1:22" ht="12.75" customHeight="1">
      <c r="A43" s="154"/>
      <c r="B43" s="149"/>
      <c r="C43" s="155"/>
      <c r="D43" s="151"/>
      <c r="E43" s="149"/>
      <c r="F43" s="149"/>
      <c r="G43" s="149"/>
      <c r="H43" s="143"/>
      <c r="I43" s="143"/>
      <c r="J43" s="143"/>
      <c r="K43" s="143"/>
      <c r="L43" s="143"/>
      <c r="M43" s="143"/>
      <c r="N43" s="143"/>
      <c r="O43" s="143"/>
      <c r="P43" s="143"/>
      <c r="Q43" s="143"/>
      <c r="R43" s="143"/>
      <c r="S43" s="143"/>
      <c r="T43" s="143"/>
      <c r="U43" s="143"/>
      <c r="V43" s="143"/>
    </row>
    <row r="44" spans="1:22" ht="12.75" customHeight="1">
      <c r="A44" s="158"/>
      <c r="B44" s="149"/>
      <c r="C44" s="155"/>
      <c r="D44" s="151"/>
      <c r="E44" s="149"/>
      <c r="F44" s="149"/>
      <c r="G44" s="149"/>
      <c r="H44" s="143"/>
      <c r="I44" s="143"/>
      <c r="J44" s="143"/>
      <c r="K44" s="143"/>
      <c r="L44" s="143"/>
      <c r="M44" s="143"/>
      <c r="N44" s="143"/>
      <c r="O44" s="143"/>
      <c r="P44" s="143"/>
      <c r="Q44" s="143"/>
      <c r="R44" s="143"/>
      <c r="S44" s="143"/>
      <c r="T44" s="143"/>
      <c r="U44" s="143"/>
      <c r="V44" s="143"/>
    </row>
    <row r="45" spans="1:22" ht="12.75" customHeight="1">
      <c r="A45" s="154"/>
      <c r="B45" s="149"/>
      <c r="C45" s="155"/>
      <c r="D45" s="151"/>
      <c r="E45" s="149"/>
      <c r="F45" s="149"/>
      <c r="G45" s="149"/>
      <c r="H45" s="143"/>
      <c r="I45" s="143"/>
      <c r="J45" s="143"/>
      <c r="K45" s="143"/>
      <c r="L45" s="143"/>
      <c r="M45" s="143"/>
      <c r="N45" s="143"/>
      <c r="O45" s="143"/>
      <c r="P45" s="143"/>
      <c r="Q45" s="143"/>
      <c r="R45" s="143"/>
      <c r="S45" s="143"/>
      <c r="T45" s="143"/>
      <c r="U45" s="143"/>
      <c r="V45" s="143"/>
    </row>
    <row r="46" spans="1:22" ht="12.75" customHeight="1">
      <c r="A46" s="154"/>
      <c r="B46" s="149"/>
      <c r="C46" s="155"/>
      <c r="D46" s="151"/>
      <c r="E46" s="149"/>
      <c r="F46" s="149"/>
      <c r="G46" s="149"/>
      <c r="H46" s="143"/>
      <c r="I46" s="143"/>
      <c r="J46" s="143"/>
      <c r="K46" s="143"/>
      <c r="L46" s="143"/>
      <c r="M46" s="143"/>
      <c r="N46" s="143"/>
      <c r="O46" s="143"/>
      <c r="P46" s="143"/>
      <c r="Q46" s="143"/>
      <c r="R46" s="143"/>
      <c r="S46" s="143"/>
      <c r="T46" s="143"/>
      <c r="U46" s="143"/>
      <c r="V46" s="143"/>
    </row>
    <row r="47" spans="1:22" ht="12.75" customHeight="1">
      <c r="A47" s="154"/>
      <c r="B47" s="149"/>
      <c r="C47" s="155"/>
      <c r="D47" s="151"/>
      <c r="E47" s="149"/>
      <c r="F47" s="149"/>
      <c r="G47" s="149"/>
      <c r="H47" s="143"/>
      <c r="I47" s="143"/>
      <c r="J47" s="143"/>
      <c r="K47" s="143"/>
      <c r="L47" s="143"/>
      <c r="M47" s="143"/>
      <c r="N47" s="143"/>
      <c r="O47" s="143"/>
      <c r="P47" s="143"/>
      <c r="Q47" s="143"/>
      <c r="R47" s="143"/>
      <c r="S47" s="143"/>
      <c r="T47" s="143"/>
      <c r="U47" s="143"/>
      <c r="V47" s="143"/>
    </row>
    <row r="48" spans="1:22" ht="12.75" customHeight="1">
      <c r="A48" s="154"/>
      <c r="B48" s="149"/>
      <c r="C48" s="156"/>
      <c r="D48" s="151"/>
      <c r="E48" s="153"/>
      <c r="F48" s="149"/>
      <c r="G48" s="149"/>
      <c r="H48" s="143"/>
      <c r="I48" s="143"/>
      <c r="J48" s="143"/>
      <c r="K48" s="143"/>
      <c r="L48" s="143"/>
      <c r="M48" s="143"/>
      <c r="N48" s="143"/>
      <c r="O48" s="143"/>
      <c r="P48" s="143"/>
      <c r="Q48" s="143"/>
      <c r="R48" s="143"/>
      <c r="S48" s="143"/>
      <c r="T48" s="143"/>
      <c r="U48" s="143"/>
      <c r="V48" s="143"/>
    </row>
    <row r="49" spans="1:22" ht="12.75" customHeight="1">
      <c r="A49" s="154"/>
      <c r="B49" s="149"/>
      <c r="C49" s="155"/>
      <c r="D49" s="151"/>
      <c r="E49" s="149"/>
      <c r="F49" s="149"/>
      <c r="G49" s="149"/>
      <c r="H49" s="143"/>
      <c r="I49" s="143"/>
      <c r="J49" s="143"/>
      <c r="K49" s="143"/>
      <c r="L49" s="143"/>
      <c r="M49" s="143"/>
      <c r="N49" s="143"/>
      <c r="O49" s="143"/>
      <c r="P49" s="143"/>
      <c r="Q49" s="143"/>
      <c r="R49" s="143"/>
      <c r="S49" s="143"/>
      <c r="T49" s="143"/>
      <c r="U49" s="143"/>
      <c r="V49" s="143"/>
    </row>
    <row r="50" spans="1:22" ht="12.75" customHeight="1">
      <c r="A50" s="154"/>
      <c r="B50" s="149"/>
      <c r="C50" s="156"/>
      <c r="D50" s="151"/>
      <c r="E50" s="153"/>
      <c r="F50" s="149"/>
      <c r="G50" s="149"/>
      <c r="H50" s="143"/>
      <c r="I50" s="143"/>
      <c r="J50" s="143"/>
      <c r="K50" s="143"/>
      <c r="L50" s="143"/>
      <c r="M50" s="143"/>
      <c r="N50" s="143"/>
      <c r="O50" s="143"/>
      <c r="P50" s="143"/>
      <c r="Q50" s="143"/>
      <c r="R50" s="143"/>
      <c r="S50" s="143"/>
      <c r="T50" s="143"/>
      <c r="U50" s="143"/>
      <c r="V50" s="143"/>
    </row>
    <row r="51" spans="1:22" ht="12.75" customHeight="1">
      <c r="A51" s="154"/>
      <c r="B51" s="149"/>
      <c r="C51" s="155"/>
      <c r="D51" s="151"/>
      <c r="E51" s="149"/>
      <c r="F51" s="149"/>
      <c r="G51" s="149"/>
      <c r="H51" s="143"/>
      <c r="I51" s="143"/>
      <c r="J51" s="143"/>
      <c r="K51" s="143"/>
      <c r="L51" s="143"/>
      <c r="M51" s="143"/>
      <c r="N51" s="143"/>
      <c r="O51" s="143"/>
      <c r="P51" s="143"/>
      <c r="Q51" s="143"/>
      <c r="R51" s="143"/>
      <c r="S51" s="143"/>
      <c r="T51" s="143"/>
      <c r="U51" s="143"/>
      <c r="V51" s="143"/>
    </row>
    <row r="52" spans="1:22" ht="13.5" customHeight="1">
      <c r="A52" s="154"/>
      <c r="B52" s="149"/>
      <c r="C52" s="155"/>
      <c r="D52" s="151"/>
      <c r="E52" s="149"/>
      <c r="F52" s="149"/>
      <c r="G52" s="149"/>
      <c r="H52" s="143"/>
      <c r="I52" s="143"/>
      <c r="J52" s="143"/>
      <c r="K52" s="143"/>
      <c r="L52" s="143"/>
      <c r="M52" s="143"/>
      <c r="N52" s="143"/>
      <c r="O52" s="143"/>
      <c r="P52" s="143"/>
      <c r="Q52" s="143"/>
      <c r="R52" s="143"/>
      <c r="S52" s="143"/>
      <c r="T52" s="143"/>
      <c r="U52" s="143"/>
      <c r="V52" s="143"/>
    </row>
    <row r="53" spans="1:22" ht="13.5" customHeight="1">
      <c r="A53" s="154"/>
      <c r="B53" s="149"/>
      <c r="C53" s="156"/>
      <c r="D53" s="151"/>
      <c r="E53" s="153"/>
      <c r="F53" s="149"/>
      <c r="G53" s="149"/>
      <c r="H53" s="143"/>
      <c r="I53" s="143"/>
      <c r="J53" s="143"/>
      <c r="K53" s="143"/>
      <c r="L53" s="143"/>
      <c r="M53" s="143"/>
      <c r="N53" s="143"/>
      <c r="O53" s="143"/>
      <c r="P53" s="143"/>
      <c r="Q53" s="143"/>
      <c r="R53" s="143"/>
      <c r="S53" s="143"/>
      <c r="T53" s="143"/>
      <c r="U53" s="143"/>
      <c r="V53" s="143"/>
    </row>
    <row r="54" spans="1:22" ht="12.75" customHeight="1">
      <c r="A54" s="154"/>
      <c r="B54" s="149"/>
      <c r="C54" s="155"/>
      <c r="D54" s="151"/>
      <c r="E54" s="149"/>
      <c r="F54" s="149"/>
      <c r="G54" s="149"/>
      <c r="H54" s="143"/>
      <c r="I54" s="143"/>
      <c r="J54" s="143"/>
      <c r="K54" s="143"/>
      <c r="L54" s="143"/>
      <c r="M54" s="143"/>
      <c r="N54" s="143"/>
      <c r="O54" s="143"/>
      <c r="P54" s="143"/>
      <c r="Q54" s="143"/>
      <c r="R54" s="143"/>
      <c r="S54" s="143"/>
      <c r="T54" s="143"/>
      <c r="U54" s="143"/>
      <c r="V54" s="143"/>
    </row>
    <row r="55" spans="1:22" ht="12.75" customHeight="1">
      <c r="A55" s="154"/>
      <c r="B55" s="149"/>
      <c r="C55" s="155"/>
      <c r="D55" s="151"/>
      <c r="E55" s="149"/>
      <c r="F55" s="149"/>
      <c r="G55" s="149"/>
      <c r="H55" s="143"/>
      <c r="I55" s="143"/>
      <c r="J55" s="143"/>
      <c r="K55" s="143"/>
      <c r="L55" s="143"/>
      <c r="M55" s="143"/>
      <c r="N55" s="143"/>
      <c r="O55" s="143"/>
      <c r="P55" s="143"/>
      <c r="Q55" s="143"/>
      <c r="R55" s="143"/>
      <c r="S55" s="143"/>
      <c r="T55" s="143"/>
      <c r="U55" s="143"/>
      <c r="V55" s="143"/>
    </row>
    <row r="56" spans="1:22" ht="12.75" customHeight="1">
      <c r="A56" s="154"/>
      <c r="B56" s="149"/>
      <c r="C56" s="155"/>
      <c r="D56" s="151"/>
      <c r="E56" s="149"/>
      <c r="F56" s="149"/>
      <c r="G56" s="149"/>
      <c r="H56" s="143"/>
      <c r="I56" s="143"/>
      <c r="J56" s="143"/>
      <c r="K56" s="143"/>
      <c r="L56" s="143"/>
      <c r="M56" s="143"/>
      <c r="N56" s="143"/>
      <c r="O56" s="143"/>
      <c r="P56" s="143"/>
      <c r="Q56" s="143"/>
      <c r="R56" s="143"/>
      <c r="S56" s="143"/>
      <c r="T56" s="143"/>
      <c r="U56" s="143"/>
      <c r="V56" s="143"/>
    </row>
    <row r="57" spans="1:22" ht="12.75" customHeight="1">
      <c r="A57" s="154"/>
      <c r="B57" s="149"/>
      <c r="C57" s="156"/>
      <c r="D57" s="151"/>
      <c r="E57" s="153"/>
      <c r="F57" s="149"/>
      <c r="G57" s="149"/>
      <c r="H57" s="143"/>
      <c r="I57" s="143"/>
      <c r="J57" s="143"/>
      <c r="K57" s="143"/>
      <c r="L57" s="143"/>
      <c r="M57" s="143"/>
      <c r="N57" s="143"/>
      <c r="O57" s="143"/>
      <c r="P57" s="143"/>
      <c r="Q57" s="143"/>
      <c r="R57" s="143"/>
      <c r="S57" s="143"/>
      <c r="T57" s="143"/>
      <c r="U57" s="143"/>
      <c r="V57" s="143"/>
    </row>
    <row r="58" spans="1:22" ht="12.75" customHeight="1">
      <c r="A58" s="154"/>
      <c r="B58" s="149"/>
      <c r="C58" s="155"/>
      <c r="D58" s="151"/>
      <c r="E58" s="149"/>
      <c r="F58" s="149"/>
      <c r="G58" s="149"/>
      <c r="H58" s="143"/>
      <c r="I58" s="143"/>
      <c r="J58" s="143"/>
      <c r="K58" s="143"/>
      <c r="L58" s="143"/>
      <c r="M58" s="143"/>
      <c r="N58" s="143"/>
      <c r="O58" s="143"/>
      <c r="P58" s="143"/>
      <c r="Q58" s="143"/>
      <c r="R58" s="143"/>
      <c r="S58" s="143"/>
      <c r="T58" s="143"/>
      <c r="U58" s="143"/>
      <c r="V58" s="143"/>
    </row>
    <row r="59" spans="1:22" ht="12.75" customHeight="1">
      <c r="A59" s="154"/>
      <c r="B59" s="149"/>
      <c r="C59" s="155"/>
      <c r="D59" s="151"/>
      <c r="E59" s="149"/>
      <c r="F59" s="149"/>
      <c r="G59" s="149"/>
      <c r="H59" s="143"/>
      <c r="I59" s="143"/>
      <c r="J59" s="143"/>
      <c r="K59" s="143"/>
      <c r="L59" s="143"/>
      <c r="M59" s="143"/>
      <c r="N59" s="143"/>
      <c r="O59" s="143"/>
      <c r="P59" s="143"/>
      <c r="Q59" s="143"/>
      <c r="R59" s="143"/>
      <c r="S59" s="143"/>
      <c r="T59" s="143"/>
      <c r="U59" s="143"/>
      <c r="V59" s="143"/>
    </row>
    <row r="60" spans="1:22" ht="12.75" customHeight="1">
      <c r="A60" s="154"/>
      <c r="B60" s="149"/>
      <c r="C60" s="156"/>
      <c r="D60" s="151"/>
      <c r="E60" s="153"/>
      <c r="F60" s="149"/>
      <c r="G60" s="149"/>
      <c r="H60" s="143"/>
      <c r="I60" s="143"/>
      <c r="J60" s="143"/>
      <c r="K60" s="143"/>
      <c r="L60" s="143"/>
      <c r="M60" s="143"/>
      <c r="N60" s="143"/>
      <c r="O60" s="143"/>
      <c r="P60" s="143"/>
      <c r="Q60" s="143"/>
      <c r="R60" s="143"/>
      <c r="S60" s="143"/>
      <c r="T60" s="143"/>
      <c r="U60" s="143"/>
      <c r="V60" s="143"/>
    </row>
    <row r="61" spans="1:22" ht="12.75" customHeight="1">
      <c r="A61" s="154"/>
      <c r="B61" s="149"/>
      <c r="C61" s="155"/>
      <c r="D61" s="151"/>
      <c r="E61" s="149"/>
      <c r="F61" s="149"/>
      <c r="G61" s="149"/>
      <c r="H61" s="143"/>
      <c r="I61" s="143"/>
      <c r="J61" s="143"/>
      <c r="K61" s="143"/>
      <c r="L61" s="143"/>
      <c r="M61" s="143"/>
      <c r="N61" s="143"/>
      <c r="O61" s="143"/>
      <c r="P61" s="143"/>
      <c r="Q61" s="143"/>
      <c r="R61" s="143"/>
      <c r="S61" s="143"/>
      <c r="T61" s="143"/>
      <c r="U61" s="143"/>
      <c r="V61" s="143"/>
    </row>
    <row r="62" spans="1:22" ht="12.75" customHeight="1">
      <c r="A62" s="154"/>
      <c r="B62" s="149"/>
      <c r="C62" s="155"/>
      <c r="D62" s="151"/>
      <c r="E62" s="149"/>
      <c r="F62" s="149"/>
      <c r="G62" s="149"/>
      <c r="H62" s="143"/>
      <c r="I62" s="143"/>
      <c r="J62" s="143"/>
      <c r="K62" s="143"/>
      <c r="L62" s="143"/>
      <c r="M62" s="143"/>
      <c r="N62" s="143"/>
      <c r="O62" s="143"/>
      <c r="P62" s="143"/>
      <c r="Q62" s="143"/>
      <c r="R62" s="143"/>
      <c r="S62" s="143"/>
      <c r="T62" s="143"/>
      <c r="U62" s="143"/>
      <c r="V62" s="143"/>
    </row>
    <row r="63" spans="1:22" ht="12.75" customHeight="1">
      <c r="A63" s="154"/>
      <c r="B63" s="149"/>
      <c r="C63" s="156"/>
      <c r="D63" s="151"/>
      <c r="E63" s="153"/>
      <c r="F63" s="149"/>
      <c r="G63" s="149"/>
      <c r="H63" s="143"/>
      <c r="I63" s="143"/>
      <c r="J63" s="143"/>
      <c r="K63" s="143"/>
      <c r="L63" s="143"/>
      <c r="M63" s="143"/>
      <c r="N63" s="143"/>
      <c r="O63" s="143"/>
      <c r="P63" s="143"/>
      <c r="Q63" s="143"/>
      <c r="R63" s="143"/>
      <c r="S63" s="143"/>
      <c r="T63" s="143"/>
      <c r="U63" s="143"/>
      <c r="V63" s="143"/>
    </row>
    <row r="64" spans="1:22" ht="12.75" customHeight="1">
      <c r="A64" s="154"/>
      <c r="B64" s="149"/>
      <c r="C64" s="155"/>
      <c r="D64" s="151"/>
      <c r="E64" s="149"/>
      <c r="F64" s="149"/>
      <c r="G64" s="149"/>
      <c r="H64" s="143"/>
      <c r="I64" s="143"/>
      <c r="J64" s="143"/>
      <c r="K64" s="143"/>
      <c r="L64" s="143"/>
      <c r="M64" s="143"/>
      <c r="N64" s="143"/>
      <c r="O64" s="143"/>
      <c r="P64" s="143"/>
      <c r="Q64" s="143"/>
      <c r="R64" s="143"/>
      <c r="S64" s="143"/>
      <c r="T64" s="143"/>
      <c r="U64" s="143"/>
      <c r="V64" s="143"/>
    </row>
    <row r="65" spans="1:22" ht="12.75" customHeight="1">
      <c r="A65" s="154"/>
      <c r="B65" s="149"/>
      <c r="C65" s="155"/>
      <c r="D65" s="151"/>
      <c r="E65" s="149"/>
      <c r="F65" s="149"/>
      <c r="G65" s="149"/>
      <c r="H65" s="143"/>
      <c r="I65" s="143"/>
      <c r="J65" s="143"/>
      <c r="K65" s="143"/>
      <c r="L65" s="143"/>
      <c r="M65" s="143"/>
      <c r="N65" s="143"/>
      <c r="O65" s="143"/>
      <c r="P65" s="143"/>
      <c r="Q65" s="143"/>
      <c r="R65" s="143"/>
      <c r="S65" s="143"/>
      <c r="T65" s="143"/>
      <c r="U65" s="143"/>
      <c r="V65" s="143"/>
    </row>
    <row r="66" spans="1:22" ht="12.75" customHeight="1">
      <c r="A66" s="154"/>
      <c r="B66" s="149"/>
      <c r="C66" s="155"/>
      <c r="D66" s="151"/>
      <c r="E66" s="149"/>
      <c r="F66" s="149"/>
      <c r="G66" s="149"/>
      <c r="H66" s="143"/>
      <c r="I66" s="143"/>
      <c r="J66" s="143"/>
      <c r="K66" s="143"/>
      <c r="L66" s="143"/>
      <c r="M66" s="143"/>
      <c r="N66" s="143"/>
      <c r="O66" s="143"/>
      <c r="P66" s="143"/>
      <c r="Q66" s="143"/>
      <c r="R66" s="143"/>
      <c r="S66" s="143"/>
      <c r="T66" s="143"/>
      <c r="U66" s="143"/>
      <c r="V66" s="143"/>
    </row>
    <row r="67" spans="1:22" ht="12.75" customHeight="1">
      <c r="A67" s="154"/>
      <c r="B67" s="149"/>
      <c r="C67" s="156"/>
      <c r="D67" s="151"/>
      <c r="E67" s="153"/>
      <c r="F67" s="149"/>
      <c r="G67" s="149"/>
      <c r="H67" s="143"/>
      <c r="I67" s="143"/>
      <c r="J67" s="143"/>
      <c r="K67" s="143"/>
      <c r="L67" s="143"/>
      <c r="M67" s="143"/>
      <c r="N67" s="143"/>
      <c r="O67" s="143"/>
      <c r="P67" s="143"/>
      <c r="Q67" s="143"/>
      <c r="R67" s="143"/>
      <c r="S67" s="143"/>
      <c r="T67" s="143"/>
      <c r="U67" s="143"/>
      <c r="V67" s="143"/>
    </row>
    <row r="68" spans="1:22" ht="12.75" customHeight="1">
      <c r="A68" s="154"/>
      <c r="B68" s="149"/>
      <c r="C68" s="155"/>
      <c r="D68" s="151"/>
      <c r="E68" s="149"/>
      <c r="F68" s="149"/>
      <c r="G68" s="149"/>
      <c r="H68" s="143"/>
      <c r="I68" s="143"/>
      <c r="J68" s="143"/>
      <c r="K68" s="143"/>
      <c r="L68" s="143"/>
      <c r="M68" s="143"/>
      <c r="N68" s="143"/>
      <c r="O68" s="143"/>
      <c r="P68" s="143"/>
      <c r="Q68" s="143"/>
      <c r="R68" s="143"/>
      <c r="S68" s="143"/>
      <c r="T68" s="143"/>
      <c r="U68" s="143"/>
      <c r="V68" s="143"/>
    </row>
    <row r="69" spans="1:22" ht="12.75" customHeight="1">
      <c r="A69" s="154"/>
      <c r="B69" s="149"/>
      <c r="C69" s="155"/>
      <c r="D69" s="151"/>
      <c r="E69" s="149"/>
      <c r="F69" s="149"/>
      <c r="G69" s="149"/>
      <c r="H69" s="143"/>
      <c r="I69" s="143"/>
      <c r="J69" s="143"/>
      <c r="K69" s="143"/>
      <c r="L69" s="143"/>
      <c r="M69" s="143"/>
      <c r="N69" s="143"/>
      <c r="O69" s="143"/>
      <c r="P69" s="143"/>
      <c r="Q69" s="143"/>
      <c r="R69" s="143"/>
      <c r="S69" s="143"/>
      <c r="T69" s="143"/>
      <c r="U69" s="143"/>
      <c r="V69" s="143"/>
    </row>
    <row r="70" spans="1:22" ht="12.75" customHeight="1">
      <c r="A70" s="154"/>
      <c r="B70" s="149"/>
      <c r="C70" s="155"/>
      <c r="D70" s="151"/>
      <c r="E70" s="149"/>
      <c r="F70" s="149"/>
      <c r="G70" s="149"/>
      <c r="H70" s="143"/>
      <c r="I70" s="143"/>
      <c r="J70" s="143"/>
      <c r="K70" s="143"/>
      <c r="L70" s="143"/>
      <c r="M70" s="143"/>
      <c r="N70" s="143"/>
      <c r="O70" s="143"/>
      <c r="P70" s="143"/>
      <c r="Q70" s="143"/>
      <c r="R70" s="143"/>
      <c r="S70" s="143"/>
      <c r="T70" s="143"/>
      <c r="U70" s="143"/>
      <c r="V70" s="143"/>
    </row>
    <row r="71" spans="1:22" ht="12.75" customHeight="1">
      <c r="A71" s="154"/>
      <c r="B71" s="149"/>
      <c r="C71" s="156"/>
      <c r="D71" s="151"/>
      <c r="E71" s="153"/>
      <c r="F71" s="149"/>
      <c r="G71" s="149"/>
      <c r="H71" s="143"/>
      <c r="I71" s="143"/>
      <c r="J71" s="143"/>
      <c r="K71" s="143"/>
      <c r="L71" s="143"/>
      <c r="M71" s="143"/>
      <c r="N71" s="143"/>
      <c r="O71" s="143"/>
      <c r="P71" s="143"/>
      <c r="Q71" s="143"/>
      <c r="R71" s="143"/>
      <c r="S71" s="143"/>
      <c r="T71" s="143"/>
      <c r="U71" s="143"/>
      <c r="V71" s="143"/>
    </row>
    <row r="72" spans="1:22" ht="12.75" customHeight="1">
      <c r="A72" s="154"/>
      <c r="B72" s="149"/>
      <c r="C72" s="155"/>
      <c r="D72" s="151"/>
      <c r="E72" s="149"/>
      <c r="F72" s="149"/>
      <c r="G72" s="149"/>
      <c r="H72" s="143"/>
      <c r="I72" s="143"/>
      <c r="J72" s="143"/>
      <c r="K72" s="143"/>
      <c r="L72" s="143"/>
      <c r="M72" s="143"/>
      <c r="N72" s="143"/>
      <c r="O72" s="143"/>
      <c r="P72" s="143"/>
      <c r="Q72" s="143"/>
      <c r="R72" s="143"/>
      <c r="S72" s="143"/>
      <c r="T72" s="143"/>
      <c r="U72" s="143"/>
      <c r="V72" s="143"/>
    </row>
    <row r="73" spans="1:22" ht="12.75" customHeight="1">
      <c r="A73" s="154"/>
      <c r="B73" s="149"/>
      <c r="C73" s="155"/>
      <c r="D73" s="151"/>
      <c r="E73" s="149"/>
      <c r="F73" s="149"/>
      <c r="G73" s="149"/>
      <c r="H73" s="143"/>
      <c r="I73" s="143"/>
      <c r="J73" s="143"/>
      <c r="K73" s="143"/>
      <c r="L73" s="143"/>
      <c r="M73" s="143"/>
      <c r="N73" s="143"/>
      <c r="O73" s="143"/>
      <c r="P73" s="143"/>
      <c r="Q73" s="143"/>
      <c r="R73" s="143"/>
      <c r="S73" s="143"/>
      <c r="T73" s="143"/>
      <c r="U73" s="143"/>
      <c r="V73" s="143"/>
    </row>
    <row r="74" spans="1:22" ht="12.75" customHeight="1">
      <c r="A74" s="154"/>
      <c r="B74" s="149"/>
      <c r="C74" s="155"/>
      <c r="D74" s="151"/>
      <c r="E74" s="149"/>
      <c r="F74" s="149"/>
      <c r="G74" s="149"/>
      <c r="H74" s="143"/>
      <c r="I74" s="143"/>
      <c r="J74" s="143"/>
      <c r="K74" s="143"/>
      <c r="L74" s="143"/>
      <c r="M74" s="143"/>
      <c r="N74" s="143"/>
      <c r="O74" s="143"/>
      <c r="P74" s="143"/>
      <c r="Q74" s="143"/>
      <c r="R74" s="143"/>
      <c r="S74" s="143"/>
      <c r="T74" s="143"/>
      <c r="U74" s="143"/>
      <c r="V74" s="143"/>
    </row>
    <row r="75" spans="1:22" ht="12.75" customHeight="1">
      <c r="A75" s="154"/>
      <c r="B75" s="149"/>
      <c r="C75" s="156"/>
      <c r="D75" s="151"/>
      <c r="E75" s="153"/>
      <c r="F75" s="149"/>
      <c r="G75" s="149"/>
      <c r="H75" s="143"/>
      <c r="I75" s="143"/>
      <c r="J75" s="143"/>
      <c r="K75" s="143"/>
      <c r="L75" s="143"/>
      <c r="M75" s="143"/>
      <c r="N75" s="143"/>
      <c r="O75" s="143"/>
      <c r="P75" s="143"/>
      <c r="Q75" s="143"/>
      <c r="R75" s="143"/>
      <c r="S75" s="143"/>
      <c r="T75" s="143"/>
      <c r="U75" s="143"/>
      <c r="V75" s="143"/>
    </row>
    <row r="76" spans="1:22" ht="12.75" customHeight="1">
      <c r="A76" s="154"/>
      <c r="B76" s="149"/>
      <c r="C76" s="155"/>
      <c r="D76" s="151"/>
      <c r="E76" s="149"/>
      <c r="F76" s="149"/>
      <c r="G76" s="149"/>
      <c r="H76" s="143"/>
      <c r="I76" s="143"/>
      <c r="J76" s="143"/>
      <c r="K76" s="143"/>
      <c r="L76" s="143"/>
      <c r="M76" s="143"/>
      <c r="N76" s="143"/>
      <c r="O76" s="143"/>
      <c r="P76" s="143"/>
      <c r="Q76" s="143"/>
      <c r="R76" s="143"/>
      <c r="S76" s="143"/>
      <c r="T76" s="143"/>
      <c r="U76" s="143"/>
      <c r="V76" s="143"/>
    </row>
    <row r="77" spans="1:22" ht="12.75" customHeight="1">
      <c r="A77" s="154"/>
      <c r="B77" s="149"/>
      <c r="C77" s="155"/>
      <c r="D77" s="151"/>
      <c r="E77" s="149"/>
      <c r="F77" s="149"/>
      <c r="G77" s="149"/>
      <c r="H77" s="143"/>
      <c r="I77" s="143"/>
      <c r="J77" s="143"/>
      <c r="K77" s="143"/>
      <c r="L77" s="143"/>
      <c r="M77" s="143"/>
      <c r="N77" s="143"/>
      <c r="O77" s="143"/>
      <c r="P77" s="143"/>
      <c r="Q77" s="143"/>
      <c r="R77" s="143"/>
      <c r="S77" s="143"/>
      <c r="T77" s="143"/>
      <c r="U77" s="143"/>
      <c r="V77" s="143"/>
    </row>
    <row r="78" spans="1:22" ht="12.75" customHeight="1">
      <c r="A78" s="154"/>
      <c r="B78" s="149"/>
      <c r="C78" s="155"/>
      <c r="D78" s="151"/>
      <c r="E78" s="149"/>
      <c r="F78" s="149"/>
      <c r="G78" s="149"/>
      <c r="H78" s="143"/>
      <c r="I78" s="143"/>
      <c r="J78" s="143"/>
      <c r="K78" s="143"/>
      <c r="L78" s="143"/>
      <c r="M78" s="143"/>
      <c r="N78" s="143"/>
      <c r="O78" s="143"/>
      <c r="P78" s="143"/>
      <c r="Q78" s="143"/>
      <c r="R78" s="143"/>
      <c r="S78" s="143"/>
      <c r="T78" s="143"/>
      <c r="U78" s="143"/>
      <c r="V78" s="143"/>
    </row>
    <row r="79" spans="1:22" ht="12.75" customHeight="1">
      <c r="A79" s="154"/>
      <c r="B79" s="149"/>
      <c r="C79" s="156"/>
      <c r="D79" s="151"/>
      <c r="E79" s="153"/>
      <c r="F79" s="149"/>
      <c r="G79" s="149"/>
      <c r="H79" s="143"/>
      <c r="I79" s="143"/>
      <c r="J79" s="143"/>
      <c r="K79" s="143"/>
      <c r="L79" s="143"/>
      <c r="M79" s="143"/>
      <c r="N79" s="143"/>
      <c r="O79" s="143"/>
      <c r="P79" s="143"/>
      <c r="Q79" s="143"/>
      <c r="R79" s="143"/>
      <c r="S79" s="143"/>
      <c r="T79" s="143"/>
      <c r="U79" s="143"/>
      <c r="V79" s="143"/>
    </row>
    <row r="80" spans="1:22" ht="12.75" customHeight="1">
      <c r="A80" s="154"/>
      <c r="B80" s="149"/>
      <c r="C80" s="155"/>
      <c r="D80" s="151"/>
      <c r="E80" s="149"/>
      <c r="F80" s="149"/>
      <c r="G80" s="149"/>
      <c r="H80" s="143"/>
      <c r="I80" s="143"/>
      <c r="J80" s="143"/>
      <c r="K80" s="143"/>
      <c r="L80" s="143"/>
      <c r="M80" s="143"/>
      <c r="N80" s="143"/>
      <c r="O80" s="143"/>
      <c r="P80" s="143"/>
      <c r="Q80" s="143"/>
      <c r="R80" s="143"/>
      <c r="S80" s="143"/>
      <c r="T80" s="143"/>
      <c r="U80" s="143"/>
      <c r="V80" s="143"/>
    </row>
    <row r="81" spans="1:22" ht="12.75" customHeight="1">
      <c r="A81" s="154"/>
      <c r="B81" s="149"/>
      <c r="C81" s="155"/>
      <c r="D81" s="151"/>
      <c r="E81" s="149"/>
      <c r="F81" s="149"/>
      <c r="G81" s="149"/>
      <c r="H81" s="143"/>
      <c r="I81" s="143"/>
      <c r="J81" s="143"/>
      <c r="K81" s="143"/>
      <c r="L81" s="143"/>
      <c r="M81" s="143"/>
      <c r="N81" s="143"/>
      <c r="O81" s="143"/>
      <c r="P81" s="143"/>
      <c r="Q81" s="143"/>
      <c r="R81" s="143"/>
      <c r="S81" s="143"/>
      <c r="T81" s="143"/>
      <c r="U81" s="143"/>
      <c r="V81" s="143"/>
    </row>
    <row r="82" spans="1:22" ht="12.75" customHeight="1">
      <c r="A82" s="154"/>
      <c r="B82" s="149"/>
      <c r="C82" s="156"/>
      <c r="D82" s="151"/>
      <c r="E82" s="153"/>
      <c r="F82" s="149"/>
      <c r="G82" s="149"/>
      <c r="H82" s="143"/>
      <c r="I82" s="143"/>
      <c r="J82" s="143"/>
      <c r="K82" s="143"/>
      <c r="L82" s="143"/>
      <c r="M82" s="143"/>
      <c r="N82" s="143"/>
      <c r="O82" s="143"/>
      <c r="P82" s="143"/>
      <c r="Q82" s="143"/>
      <c r="R82" s="143"/>
      <c r="S82" s="143"/>
      <c r="T82" s="143"/>
      <c r="U82" s="143"/>
      <c r="V82" s="143"/>
    </row>
    <row r="83" spans="1:22" ht="12.75" customHeight="1">
      <c r="A83" s="154"/>
      <c r="B83" s="149"/>
      <c r="C83" s="155"/>
      <c r="D83" s="151"/>
      <c r="E83" s="149"/>
      <c r="F83" s="149"/>
      <c r="G83" s="149"/>
      <c r="H83" s="143"/>
      <c r="I83" s="143"/>
      <c r="J83" s="143"/>
      <c r="K83" s="143"/>
      <c r="L83" s="143"/>
      <c r="M83" s="143"/>
      <c r="N83" s="143"/>
      <c r="O83" s="143"/>
      <c r="P83" s="143"/>
      <c r="Q83" s="143"/>
      <c r="R83" s="143"/>
      <c r="S83" s="143"/>
      <c r="T83" s="143"/>
      <c r="U83" s="143"/>
      <c r="V83" s="143"/>
    </row>
    <row r="84" spans="1:22" ht="12.75" customHeight="1">
      <c r="A84" s="154"/>
      <c r="B84" s="149"/>
      <c r="C84" s="155"/>
      <c r="D84" s="151"/>
      <c r="E84" s="149"/>
      <c r="F84" s="149"/>
      <c r="G84" s="149"/>
      <c r="H84" s="143"/>
      <c r="I84" s="143"/>
      <c r="J84" s="143"/>
      <c r="K84" s="143"/>
      <c r="L84" s="143"/>
      <c r="M84" s="143"/>
      <c r="N84" s="143"/>
      <c r="O84" s="143"/>
      <c r="P84" s="143"/>
      <c r="Q84" s="143"/>
      <c r="R84" s="143"/>
      <c r="S84" s="143"/>
      <c r="T84" s="143"/>
      <c r="U84" s="143"/>
      <c r="V84" s="143"/>
    </row>
    <row r="85" spans="1:22" ht="12.75" customHeight="1">
      <c r="A85" s="154"/>
      <c r="B85" s="149"/>
      <c r="C85" s="155"/>
      <c r="D85" s="151"/>
      <c r="E85" s="149"/>
      <c r="F85" s="149"/>
      <c r="G85" s="149"/>
      <c r="H85" s="143"/>
      <c r="I85" s="143"/>
      <c r="J85" s="143"/>
      <c r="K85" s="143"/>
      <c r="L85" s="143"/>
      <c r="M85" s="143"/>
      <c r="N85" s="143"/>
      <c r="O85" s="143"/>
      <c r="P85" s="143"/>
      <c r="Q85" s="143"/>
      <c r="R85" s="143"/>
      <c r="S85" s="143"/>
      <c r="T85" s="143"/>
      <c r="U85" s="143"/>
      <c r="V85" s="143"/>
    </row>
    <row r="86" spans="1:22" ht="12.75" customHeight="1">
      <c r="A86" s="154"/>
      <c r="B86" s="149"/>
      <c r="C86" s="156"/>
      <c r="D86" s="151"/>
      <c r="E86" s="153"/>
      <c r="F86" s="149"/>
      <c r="G86" s="149"/>
      <c r="H86" s="143"/>
      <c r="I86" s="143"/>
      <c r="J86" s="143"/>
      <c r="K86" s="143"/>
      <c r="L86" s="143"/>
      <c r="M86" s="143"/>
      <c r="N86" s="143"/>
      <c r="O86" s="143"/>
      <c r="P86" s="143"/>
      <c r="Q86" s="143"/>
      <c r="R86" s="143"/>
      <c r="S86" s="143"/>
      <c r="T86" s="143"/>
      <c r="U86" s="143"/>
      <c r="V86" s="143"/>
    </row>
    <row r="87" spans="1:22" ht="12.75" customHeight="1">
      <c r="A87" s="154"/>
      <c r="B87" s="149"/>
      <c r="C87" s="155"/>
      <c r="D87" s="151"/>
      <c r="E87" s="149"/>
      <c r="F87" s="149"/>
      <c r="G87" s="149"/>
      <c r="H87" s="143"/>
      <c r="I87" s="143"/>
      <c r="J87" s="143"/>
      <c r="K87" s="143"/>
      <c r="L87" s="143"/>
      <c r="M87" s="143"/>
      <c r="N87" s="143"/>
      <c r="O87" s="143"/>
      <c r="P87" s="143"/>
      <c r="Q87" s="143"/>
      <c r="R87" s="143"/>
      <c r="S87" s="143"/>
      <c r="T87" s="143"/>
      <c r="U87" s="143"/>
      <c r="V87" s="143"/>
    </row>
    <row r="88" spans="1:22" ht="12.75" customHeight="1">
      <c r="A88" s="154"/>
      <c r="B88" s="149"/>
      <c r="C88" s="155"/>
      <c r="D88" s="151"/>
      <c r="E88" s="149"/>
      <c r="F88" s="149"/>
      <c r="G88" s="149"/>
      <c r="H88" s="143"/>
      <c r="I88" s="143"/>
      <c r="J88" s="143"/>
      <c r="K88" s="143"/>
      <c r="L88" s="143"/>
      <c r="M88" s="143"/>
      <c r="N88" s="143"/>
      <c r="O88" s="143"/>
      <c r="P88" s="143"/>
      <c r="Q88" s="143"/>
      <c r="R88" s="143"/>
      <c r="S88" s="143"/>
      <c r="T88" s="143"/>
      <c r="U88" s="143"/>
      <c r="V88" s="143"/>
    </row>
    <row r="89" spans="1:22" ht="12.75" customHeight="1">
      <c r="A89" s="154"/>
      <c r="B89" s="149"/>
      <c r="C89" s="155"/>
      <c r="D89" s="151"/>
      <c r="E89" s="149"/>
      <c r="F89" s="149"/>
      <c r="G89" s="149"/>
      <c r="H89" s="143"/>
      <c r="I89" s="143"/>
      <c r="J89" s="143"/>
      <c r="K89" s="143"/>
      <c r="L89" s="143"/>
      <c r="M89" s="143"/>
      <c r="N89" s="143"/>
      <c r="O89" s="143"/>
      <c r="P89" s="143"/>
      <c r="Q89" s="143"/>
      <c r="R89" s="143"/>
      <c r="S89" s="143"/>
      <c r="T89" s="143"/>
      <c r="U89" s="143"/>
      <c r="V89" s="143"/>
    </row>
    <row r="90" spans="1:22" ht="12.75" customHeight="1">
      <c r="A90" s="154"/>
      <c r="B90" s="149"/>
      <c r="C90" s="156"/>
      <c r="D90" s="151"/>
      <c r="E90" s="153"/>
      <c r="F90" s="149"/>
      <c r="G90" s="149"/>
      <c r="H90" s="143"/>
      <c r="I90" s="143"/>
      <c r="J90" s="143"/>
      <c r="K90" s="143"/>
      <c r="L90" s="143"/>
      <c r="M90" s="143"/>
      <c r="N90" s="143"/>
      <c r="O90" s="143"/>
      <c r="P90" s="143"/>
      <c r="Q90" s="143"/>
      <c r="R90" s="143"/>
      <c r="S90" s="143"/>
      <c r="T90" s="143"/>
      <c r="U90" s="143"/>
      <c r="V90" s="143"/>
    </row>
    <row r="91" spans="1:22" ht="12.75" customHeight="1">
      <c r="A91" s="154"/>
      <c r="B91" s="149"/>
      <c r="C91" s="155"/>
      <c r="D91" s="151"/>
      <c r="E91" s="149"/>
      <c r="F91" s="149"/>
      <c r="G91" s="149"/>
      <c r="H91" s="143"/>
      <c r="I91" s="143"/>
      <c r="J91" s="143"/>
      <c r="K91" s="143"/>
      <c r="L91" s="143"/>
      <c r="M91" s="143"/>
      <c r="N91" s="143"/>
      <c r="O91" s="143"/>
      <c r="P91" s="143"/>
      <c r="Q91" s="143"/>
      <c r="R91" s="143"/>
      <c r="S91" s="143"/>
      <c r="T91" s="143"/>
      <c r="U91" s="143"/>
      <c r="V91" s="143"/>
    </row>
    <row r="92" spans="1:22" ht="12.75" customHeight="1">
      <c r="A92" s="154"/>
      <c r="B92" s="149"/>
      <c r="C92" s="156"/>
      <c r="D92" s="151"/>
      <c r="E92" s="153"/>
      <c r="F92" s="149"/>
      <c r="G92" s="149"/>
      <c r="H92" s="143"/>
      <c r="I92" s="143"/>
      <c r="J92" s="143"/>
      <c r="K92" s="143"/>
      <c r="L92" s="143"/>
      <c r="M92" s="143"/>
      <c r="N92" s="143"/>
      <c r="O92" s="143"/>
      <c r="P92" s="143"/>
      <c r="Q92" s="143"/>
      <c r="R92" s="143"/>
      <c r="S92" s="143"/>
      <c r="T92" s="143"/>
      <c r="U92" s="143"/>
      <c r="V92" s="143"/>
    </row>
    <row r="93" spans="1:22" ht="12.75" customHeight="1">
      <c r="A93" s="154"/>
      <c r="B93" s="149"/>
      <c r="C93" s="155"/>
      <c r="D93" s="151"/>
      <c r="E93" s="149"/>
      <c r="F93" s="149"/>
      <c r="G93" s="149"/>
      <c r="H93" s="143"/>
      <c r="I93" s="143"/>
      <c r="J93" s="143"/>
      <c r="K93" s="143"/>
      <c r="L93" s="143"/>
      <c r="M93" s="143"/>
      <c r="N93" s="143"/>
      <c r="O93" s="143"/>
      <c r="P93" s="143"/>
      <c r="Q93" s="143"/>
      <c r="R93" s="143"/>
      <c r="S93" s="143"/>
      <c r="T93" s="143"/>
      <c r="U93" s="143"/>
      <c r="V93" s="143"/>
    </row>
    <row r="94" spans="1:22" ht="12.75" customHeight="1">
      <c r="A94" s="154"/>
      <c r="B94" s="149"/>
      <c r="C94" s="155"/>
      <c r="D94" s="151"/>
      <c r="E94" s="149"/>
      <c r="F94" s="149"/>
      <c r="G94" s="149"/>
      <c r="H94" s="143"/>
      <c r="I94" s="143"/>
      <c r="J94" s="143"/>
      <c r="K94" s="143"/>
      <c r="L94" s="143"/>
      <c r="M94" s="143"/>
      <c r="N94" s="143"/>
      <c r="O94" s="143"/>
      <c r="P94" s="143"/>
      <c r="Q94" s="143"/>
      <c r="R94" s="143"/>
      <c r="S94" s="143"/>
      <c r="T94" s="143"/>
      <c r="U94" s="143"/>
      <c r="V94" s="143"/>
    </row>
    <row r="95" spans="1:22" ht="12.75" customHeight="1">
      <c r="A95" s="154"/>
      <c r="B95" s="149"/>
      <c r="C95" s="155"/>
      <c r="D95" s="151"/>
      <c r="E95" s="149"/>
      <c r="F95" s="149"/>
      <c r="G95" s="149"/>
      <c r="H95" s="143"/>
      <c r="I95" s="143"/>
      <c r="J95" s="143"/>
      <c r="K95" s="143"/>
      <c r="L95" s="143"/>
      <c r="M95" s="143"/>
      <c r="N95" s="143"/>
      <c r="O95" s="143"/>
      <c r="P95" s="143"/>
      <c r="Q95" s="143"/>
      <c r="R95" s="143"/>
      <c r="S95" s="143"/>
      <c r="T95" s="143"/>
      <c r="U95" s="143"/>
      <c r="V95" s="143"/>
    </row>
    <row r="96" spans="1:22" ht="12.75" customHeight="1">
      <c r="A96" s="154"/>
      <c r="B96" s="149"/>
      <c r="C96" s="155"/>
      <c r="D96" s="151"/>
      <c r="E96" s="149"/>
      <c r="F96" s="149"/>
      <c r="G96" s="149"/>
      <c r="H96" s="143"/>
      <c r="I96" s="143"/>
      <c r="J96" s="143"/>
      <c r="K96" s="143"/>
      <c r="L96" s="143"/>
      <c r="M96" s="143"/>
      <c r="N96" s="143"/>
      <c r="O96" s="143"/>
      <c r="P96" s="143"/>
      <c r="Q96" s="143"/>
      <c r="R96" s="143"/>
      <c r="S96" s="143"/>
      <c r="T96" s="143"/>
      <c r="U96" s="143"/>
      <c r="V96" s="143"/>
    </row>
    <row r="97" spans="1:22" ht="12.75" customHeight="1">
      <c r="A97" s="154"/>
      <c r="B97" s="149"/>
      <c r="C97" s="156"/>
      <c r="D97" s="151"/>
      <c r="E97" s="153"/>
      <c r="F97" s="149"/>
      <c r="G97" s="149"/>
      <c r="H97" s="143"/>
      <c r="I97" s="143"/>
      <c r="J97" s="143"/>
      <c r="K97" s="143"/>
      <c r="L97" s="143"/>
      <c r="M97" s="143"/>
      <c r="N97" s="143"/>
      <c r="O97" s="143"/>
      <c r="P97" s="143"/>
      <c r="Q97" s="143"/>
      <c r="R97" s="143"/>
      <c r="S97" s="143"/>
      <c r="T97" s="143"/>
      <c r="U97" s="143"/>
      <c r="V97" s="143"/>
    </row>
    <row r="98" spans="1:22" ht="12.75" customHeight="1">
      <c r="A98" s="154"/>
      <c r="B98" s="149"/>
      <c r="C98" s="155"/>
      <c r="D98" s="151"/>
      <c r="E98" s="149"/>
      <c r="F98" s="149"/>
      <c r="G98" s="149"/>
      <c r="H98" s="143"/>
      <c r="I98" s="143"/>
      <c r="J98" s="143"/>
      <c r="K98" s="143"/>
      <c r="L98" s="143"/>
      <c r="M98" s="143"/>
      <c r="N98" s="143"/>
      <c r="O98" s="143"/>
      <c r="P98" s="143"/>
      <c r="Q98" s="143"/>
      <c r="R98" s="143"/>
      <c r="S98" s="143"/>
      <c r="T98" s="143"/>
      <c r="U98" s="143"/>
      <c r="V98" s="143"/>
    </row>
    <row r="99" spans="1:22" ht="12.75" customHeight="1">
      <c r="A99" s="154"/>
      <c r="B99" s="149"/>
      <c r="C99" s="155"/>
      <c r="D99" s="151"/>
      <c r="E99" s="149"/>
      <c r="F99" s="149"/>
      <c r="G99" s="149"/>
      <c r="H99" s="143"/>
      <c r="I99" s="143"/>
      <c r="J99" s="143"/>
      <c r="K99" s="143"/>
      <c r="L99" s="143"/>
      <c r="M99" s="143"/>
      <c r="N99" s="143"/>
      <c r="O99" s="143"/>
      <c r="P99" s="143"/>
      <c r="Q99" s="143"/>
      <c r="R99" s="143"/>
      <c r="S99" s="143"/>
      <c r="T99" s="143"/>
      <c r="U99" s="143"/>
      <c r="V99" s="143"/>
    </row>
    <row r="100" spans="1:22" ht="12.75" customHeight="1">
      <c r="A100" s="154"/>
      <c r="B100" s="149"/>
      <c r="C100" s="156"/>
      <c r="D100" s="151"/>
      <c r="E100" s="153"/>
      <c r="F100" s="149"/>
      <c r="G100" s="149"/>
      <c r="H100" s="143"/>
      <c r="I100" s="143"/>
      <c r="J100" s="143"/>
      <c r="K100" s="143"/>
      <c r="L100" s="143"/>
      <c r="M100" s="143"/>
      <c r="N100" s="143"/>
      <c r="O100" s="143"/>
      <c r="P100" s="143"/>
      <c r="Q100" s="143"/>
      <c r="R100" s="143"/>
      <c r="S100" s="143"/>
      <c r="T100" s="143"/>
      <c r="U100" s="143"/>
      <c r="V100" s="143"/>
    </row>
    <row r="101" spans="1:22" ht="12.75" customHeight="1">
      <c r="A101" s="154"/>
      <c r="B101" s="149"/>
      <c r="C101" s="155"/>
      <c r="D101" s="151"/>
      <c r="E101" s="149"/>
      <c r="F101" s="149"/>
      <c r="G101" s="149"/>
      <c r="H101" s="143"/>
      <c r="I101" s="143"/>
      <c r="J101" s="143"/>
      <c r="K101" s="143"/>
      <c r="L101" s="143"/>
      <c r="M101" s="143"/>
      <c r="N101" s="143"/>
      <c r="O101" s="143"/>
      <c r="P101" s="143"/>
      <c r="Q101" s="143"/>
      <c r="R101" s="143"/>
      <c r="S101" s="143"/>
      <c r="T101" s="143"/>
      <c r="U101" s="143"/>
      <c r="V101" s="143"/>
    </row>
    <row r="102" spans="1:22" ht="12.75" customHeight="1">
      <c r="A102" s="154"/>
      <c r="B102" s="149"/>
      <c r="C102" s="155"/>
      <c r="D102" s="151"/>
      <c r="E102" s="149"/>
      <c r="F102" s="149"/>
      <c r="G102" s="149"/>
      <c r="H102" s="143"/>
      <c r="I102" s="143"/>
      <c r="J102" s="143"/>
      <c r="K102" s="143"/>
      <c r="L102" s="143"/>
      <c r="M102" s="143"/>
      <c r="N102" s="143"/>
      <c r="O102" s="143"/>
      <c r="P102" s="143"/>
      <c r="Q102" s="143"/>
      <c r="R102" s="143"/>
      <c r="S102" s="143"/>
      <c r="T102" s="143"/>
      <c r="U102" s="143"/>
      <c r="V102" s="143"/>
    </row>
    <row r="103" spans="1:22" ht="12.75" customHeight="1">
      <c r="A103" s="154"/>
      <c r="B103" s="149"/>
      <c r="C103" s="155"/>
      <c r="D103" s="151"/>
      <c r="E103" s="149"/>
      <c r="F103" s="149"/>
      <c r="G103" s="149"/>
      <c r="H103" s="143"/>
      <c r="I103" s="143"/>
      <c r="J103" s="143"/>
      <c r="K103" s="143"/>
      <c r="L103" s="143"/>
      <c r="M103" s="143"/>
      <c r="N103" s="143"/>
      <c r="O103" s="143"/>
      <c r="P103" s="143"/>
      <c r="Q103" s="143"/>
      <c r="R103" s="143"/>
      <c r="S103" s="143"/>
      <c r="T103" s="143"/>
      <c r="U103" s="143"/>
      <c r="V103" s="143"/>
    </row>
    <row r="104" spans="1:22" ht="12.75" customHeight="1">
      <c r="A104" s="154"/>
      <c r="B104" s="149"/>
      <c r="C104" s="156"/>
      <c r="D104" s="151"/>
      <c r="E104" s="153"/>
      <c r="F104" s="149"/>
      <c r="G104" s="149"/>
      <c r="H104" s="143"/>
      <c r="I104" s="143"/>
      <c r="J104" s="143"/>
      <c r="K104" s="143"/>
      <c r="L104" s="143"/>
      <c r="M104" s="143"/>
      <c r="N104" s="143"/>
      <c r="O104" s="143"/>
      <c r="P104" s="143"/>
      <c r="Q104" s="143"/>
      <c r="R104" s="143"/>
      <c r="S104" s="143"/>
      <c r="T104" s="143"/>
      <c r="U104" s="143"/>
      <c r="V104" s="143"/>
    </row>
    <row r="105" spans="1:22" ht="12.75" customHeight="1">
      <c r="A105" s="154"/>
      <c r="B105" s="149"/>
      <c r="C105" s="155"/>
      <c r="D105" s="151"/>
      <c r="E105" s="149"/>
      <c r="F105" s="149"/>
      <c r="G105" s="149"/>
      <c r="H105" s="143"/>
      <c r="I105" s="143"/>
      <c r="J105" s="143"/>
      <c r="K105" s="143"/>
      <c r="L105" s="143"/>
      <c r="M105" s="143"/>
      <c r="N105" s="143"/>
      <c r="O105" s="143"/>
      <c r="P105" s="143"/>
      <c r="Q105" s="143"/>
      <c r="R105" s="143"/>
      <c r="S105" s="143"/>
      <c r="T105" s="143"/>
      <c r="U105" s="143"/>
      <c r="V105" s="143"/>
    </row>
    <row r="106" spans="1:22" ht="12.75" customHeight="1">
      <c r="A106" s="154"/>
      <c r="B106" s="149"/>
      <c r="C106" s="155"/>
      <c r="D106" s="151"/>
      <c r="E106" s="149"/>
      <c r="F106" s="149"/>
      <c r="G106" s="149"/>
      <c r="H106" s="143"/>
      <c r="I106" s="143"/>
      <c r="J106" s="143"/>
      <c r="K106" s="143"/>
      <c r="L106" s="143"/>
      <c r="M106" s="143"/>
      <c r="N106" s="143"/>
      <c r="O106" s="143"/>
      <c r="P106" s="143"/>
      <c r="Q106" s="143"/>
      <c r="R106" s="143"/>
      <c r="S106" s="143"/>
      <c r="T106" s="143"/>
      <c r="U106" s="143"/>
      <c r="V106" s="143"/>
    </row>
    <row r="107" spans="1:22" ht="12.75" customHeight="1">
      <c r="A107" s="154"/>
      <c r="B107" s="149"/>
      <c r="C107" s="156"/>
      <c r="D107" s="151"/>
      <c r="E107" s="153"/>
      <c r="F107" s="149"/>
      <c r="G107" s="149"/>
      <c r="H107" s="143"/>
      <c r="I107" s="143"/>
      <c r="J107" s="143"/>
      <c r="K107" s="143"/>
      <c r="L107" s="143"/>
      <c r="M107" s="143"/>
      <c r="N107" s="143"/>
      <c r="O107" s="143"/>
      <c r="P107" s="143"/>
      <c r="Q107" s="143"/>
      <c r="R107" s="143"/>
      <c r="S107" s="143"/>
      <c r="T107" s="143"/>
      <c r="U107" s="143"/>
      <c r="V107" s="143"/>
    </row>
    <row r="108" spans="1:22" ht="12.75" customHeight="1">
      <c r="A108" s="154"/>
      <c r="B108" s="149"/>
      <c r="C108" s="155"/>
      <c r="D108" s="151"/>
      <c r="E108" s="149"/>
      <c r="F108" s="149"/>
      <c r="G108" s="149"/>
      <c r="H108" s="143"/>
      <c r="I108" s="143"/>
      <c r="J108" s="143"/>
      <c r="K108" s="143"/>
      <c r="L108" s="143"/>
      <c r="M108" s="143"/>
      <c r="N108" s="143"/>
      <c r="O108" s="143"/>
      <c r="P108" s="143"/>
      <c r="Q108" s="143"/>
      <c r="R108" s="143"/>
      <c r="S108" s="143"/>
      <c r="T108" s="143"/>
      <c r="U108" s="143"/>
      <c r="V108" s="143"/>
    </row>
    <row r="109" spans="1:22" ht="12.75" customHeight="1">
      <c r="A109" s="154"/>
      <c r="B109" s="149"/>
      <c r="C109" s="155"/>
      <c r="D109" s="151"/>
      <c r="E109" s="149"/>
      <c r="F109" s="149"/>
      <c r="G109" s="149"/>
      <c r="H109" s="143"/>
      <c r="I109" s="143"/>
      <c r="J109" s="143"/>
      <c r="K109" s="143"/>
      <c r="L109" s="143"/>
      <c r="M109" s="143"/>
      <c r="N109" s="143"/>
      <c r="O109" s="143"/>
      <c r="P109" s="143"/>
      <c r="Q109" s="143"/>
      <c r="R109" s="143"/>
      <c r="S109" s="143"/>
      <c r="T109" s="143"/>
      <c r="U109" s="143"/>
      <c r="V109" s="143"/>
    </row>
    <row r="110" spans="1:22" ht="12.75" customHeight="1">
      <c r="A110" s="154"/>
      <c r="B110" s="149"/>
      <c r="C110" s="156"/>
      <c r="D110" s="151"/>
      <c r="E110" s="153"/>
      <c r="F110" s="149"/>
      <c r="G110" s="149"/>
      <c r="H110" s="143"/>
      <c r="I110" s="143"/>
      <c r="J110" s="143"/>
      <c r="K110" s="143"/>
      <c r="L110" s="143"/>
      <c r="M110" s="143"/>
      <c r="N110" s="143"/>
      <c r="O110" s="143"/>
      <c r="P110" s="143"/>
      <c r="Q110" s="143"/>
      <c r="R110" s="143"/>
      <c r="S110" s="143"/>
      <c r="T110" s="143"/>
      <c r="U110" s="143"/>
      <c r="V110" s="143"/>
    </row>
    <row r="111" spans="1:22" ht="12.75" customHeight="1">
      <c r="A111" s="154"/>
      <c r="B111" s="149"/>
      <c r="C111" s="155"/>
      <c r="D111" s="151"/>
      <c r="E111" s="149"/>
      <c r="F111" s="149"/>
      <c r="G111" s="149"/>
      <c r="H111" s="143"/>
      <c r="I111" s="143"/>
      <c r="J111" s="143"/>
      <c r="K111" s="143"/>
      <c r="L111" s="143"/>
      <c r="M111" s="143"/>
      <c r="N111" s="143"/>
      <c r="O111" s="143"/>
      <c r="P111" s="143"/>
      <c r="Q111" s="143"/>
      <c r="R111" s="143"/>
      <c r="S111" s="143"/>
      <c r="T111" s="143"/>
      <c r="U111" s="143"/>
      <c r="V111" s="143"/>
    </row>
    <row r="112" spans="1:22" ht="12.75" customHeight="1">
      <c r="A112" s="154"/>
      <c r="B112" s="149"/>
      <c r="C112" s="155"/>
      <c r="D112" s="151"/>
      <c r="E112" s="149"/>
      <c r="F112" s="149"/>
      <c r="G112" s="149"/>
      <c r="H112" s="143"/>
      <c r="I112" s="143"/>
      <c r="J112" s="143"/>
      <c r="K112" s="143"/>
      <c r="L112" s="143"/>
      <c r="M112" s="143"/>
      <c r="N112" s="143"/>
      <c r="O112" s="143"/>
      <c r="P112" s="143"/>
      <c r="Q112" s="143"/>
      <c r="R112" s="143"/>
      <c r="S112" s="143"/>
      <c r="T112" s="143"/>
      <c r="U112" s="143"/>
      <c r="V112" s="143"/>
    </row>
    <row r="113" spans="1:22" ht="12.75" customHeight="1">
      <c r="A113" s="154"/>
      <c r="B113" s="149"/>
      <c r="C113" s="155"/>
      <c r="D113" s="151"/>
      <c r="E113" s="149"/>
      <c r="F113" s="149"/>
      <c r="G113" s="149"/>
      <c r="H113" s="143"/>
      <c r="I113" s="143"/>
      <c r="J113" s="143"/>
      <c r="K113" s="143"/>
      <c r="L113" s="143"/>
      <c r="M113" s="143"/>
      <c r="N113" s="143"/>
      <c r="O113" s="143"/>
      <c r="P113" s="143"/>
      <c r="Q113" s="143"/>
      <c r="R113" s="143"/>
      <c r="S113" s="143"/>
      <c r="T113" s="143"/>
      <c r="U113" s="143"/>
      <c r="V113" s="143"/>
    </row>
    <row r="114" spans="1:22" ht="12.75" customHeight="1">
      <c r="A114" s="154"/>
      <c r="B114" s="149"/>
      <c r="C114" s="155"/>
      <c r="D114" s="151"/>
      <c r="E114" s="149"/>
      <c r="F114" s="149"/>
      <c r="G114" s="149"/>
      <c r="H114" s="143"/>
      <c r="I114" s="143"/>
      <c r="J114" s="143"/>
      <c r="K114" s="143"/>
      <c r="L114" s="143"/>
      <c r="M114" s="143"/>
      <c r="N114" s="143"/>
      <c r="O114" s="143"/>
      <c r="P114" s="143"/>
      <c r="Q114" s="143"/>
      <c r="R114" s="143"/>
      <c r="S114" s="143"/>
      <c r="T114" s="143"/>
      <c r="U114" s="143"/>
      <c r="V114" s="143"/>
    </row>
    <row r="115" spans="1:22" ht="12.75" customHeight="1">
      <c r="A115" s="154"/>
      <c r="B115" s="149"/>
      <c r="C115" s="155"/>
      <c r="D115" s="151"/>
      <c r="E115" s="149"/>
      <c r="F115" s="149"/>
      <c r="G115" s="149"/>
      <c r="H115" s="143"/>
      <c r="I115" s="143"/>
      <c r="J115" s="143"/>
      <c r="K115" s="143"/>
      <c r="L115" s="143"/>
      <c r="M115" s="143"/>
      <c r="N115" s="143"/>
      <c r="O115" s="143"/>
      <c r="P115" s="143"/>
      <c r="Q115" s="143"/>
      <c r="R115" s="143"/>
      <c r="S115" s="143"/>
      <c r="T115" s="143"/>
      <c r="U115" s="143"/>
      <c r="V115" s="143"/>
    </row>
    <row r="116" spans="1:22" ht="12.75" customHeight="1">
      <c r="A116" s="154"/>
      <c r="B116" s="149"/>
      <c r="C116" s="156"/>
      <c r="D116" s="151"/>
      <c r="E116" s="153"/>
      <c r="F116" s="149"/>
      <c r="G116" s="149"/>
      <c r="H116" s="143"/>
      <c r="I116" s="143"/>
      <c r="J116" s="143"/>
      <c r="K116" s="143"/>
      <c r="L116" s="143"/>
      <c r="M116" s="143"/>
      <c r="N116" s="143"/>
      <c r="O116" s="143"/>
      <c r="P116" s="143"/>
      <c r="Q116" s="143"/>
      <c r="R116" s="143"/>
      <c r="S116" s="143"/>
      <c r="T116" s="143"/>
      <c r="U116" s="143"/>
      <c r="V116" s="143"/>
    </row>
    <row r="117" spans="1:22" ht="12.75" customHeight="1">
      <c r="A117" s="154"/>
      <c r="B117" s="149"/>
      <c r="C117" s="155"/>
      <c r="D117" s="151"/>
      <c r="E117" s="149"/>
      <c r="F117" s="149"/>
      <c r="G117" s="149"/>
      <c r="H117" s="143"/>
      <c r="I117" s="143"/>
      <c r="J117" s="143"/>
      <c r="K117" s="143"/>
      <c r="L117" s="143"/>
      <c r="M117" s="143"/>
      <c r="N117" s="143"/>
      <c r="O117" s="143"/>
      <c r="P117" s="143"/>
      <c r="Q117" s="143"/>
      <c r="R117" s="143"/>
      <c r="S117" s="143"/>
      <c r="T117" s="143"/>
      <c r="U117" s="143"/>
      <c r="V117" s="143"/>
    </row>
    <row r="118" spans="1:22" ht="12.75" customHeight="1">
      <c r="A118" s="154"/>
      <c r="B118" s="149"/>
      <c r="C118" s="155"/>
      <c r="D118" s="151"/>
      <c r="E118" s="149"/>
      <c r="F118" s="149"/>
      <c r="G118" s="149"/>
      <c r="H118" s="143"/>
      <c r="I118" s="143"/>
      <c r="J118" s="143"/>
      <c r="K118" s="143"/>
      <c r="L118" s="143"/>
      <c r="M118" s="143"/>
      <c r="N118" s="143"/>
      <c r="O118" s="143"/>
      <c r="P118" s="143"/>
      <c r="Q118" s="143"/>
      <c r="R118" s="143"/>
      <c r="S118" s="143"/>
      <c r="T118" s="143"/>
      <c r="U118" s="143"/>
      <c r="V118" s="143"/>
    </row>
    <row r="119" spans="1:22" ht="12.75" customHeight="1">
      <c r="A119" s="154"/>
      <c r="B119" s="149"/>
      <c r="C119" s="155"/>
      <c r="D119" s="151"/>
      <c r="E119" s="149"/>
      <c r="F119" s="149"/>
      <c r="G119" s="149"/>
      <c r="H119" s="143"/>
      <c r="I119" s="143"/>
      <c r="J119" s="143"/>
      <c r="K119" s="143"/>
      <c r="L119" s="143"/>
      <c r="M119" s="143"/>
      <c r="N119" s="143"/>
      <c r="O119" s="143"/>
      <c r="P119" s="143"/>
      <c r="Q119" s="143"/>
      <c r="R119" s="143"/>
      <c r="S119" s="143"/>
      <c r="T119" s="143"/>
      <c r="U119" s="143"/>
      <c r="V119" s="143"/>
    </row>
    <row r="120" spans="1:22" ht="12.75" customHeight="1">
      <c r="A120" s="154"/>
      <c r="B120" s="149"/>
      <c r="C120" s="156"/>
      <c r="D120" s="151"/>
      <c r="E120" s="153"/>
      <c r="F120" s="149"/>
      <c r="G120" s="149"/>
      <c r="H120" s="143"/>
      <c r="I120" s="143"/>
      <c r="J120" s="143"/>
      <c r="K120" s="143"/>
      <c r="L120" s="143"/>
      <c r="M120" s="143"/>
      <c r="N120" s="143"/>
      <c r="O120" s="143"/>
      <c r="P120" s="143"/>
      <c r="Q120" s="143"/>
      <c r="R120" s="143"/>
      <c r="S120" s="143"/>
      <c r="T120" s="143"/>
      <c r="U120" s="143"/>
      <c r="V120" s="143"/>
    </row>
    <row r="121" spans="1:22" ht="12.75" customHeight="1">
      <c r="A121" s="154"/>
      <c r="B121" s="149"/>
      <c r="C121" s="155"/>
      <c r="D121" s="151"/>
      <c r="E121" s="149"/>
      <c r="F121" s="149"/>
      <c r="G121" s="149"/>
      <c r="H121" s="143"/>
      <c r="I121" s="143"/>
      <c r="J121" s="143"/>
      <c r="K121" s="143"/>
      <c r="L121" s="143"/>
      <c r="M121" s="143"/>
      <c r="N121" s="143"/>
      <c r="O121" s="143"/>
      <c r="P121" s="143"/>
      <c r="Q121" s="143"/>
      <c r="R121" s="143"/>
      <c r="S121" s="143"/>
      <c r="T121" s="143"/>
      <c r="U121" s="143"/>
      <c r="V121" s="143"/>
    </row>
    <row r="122" spans="1:22" ht="12.75" customHeight="1">
      <c r="A122" s="154"/>
      <c r="B122" s="149"/>
      <c r="C122" s="155"/>
      <c r="D122" s="151"/>
      <c r="E122" s="149"/>
      <c r="F122" s="149"/>
      <c r="G122" s="149"/>
      <c r="H122" s="143"/>
      <c r="I122" s="143"/>
      <c r="J122" s="143"/>
      <c r="K122" s="143"/>
      <c r="L122" s="143"/>
      <c r="M122" s="143"/>
      <c r="N122" s="143"/>
      <c r="O122" s="143"/>
      <c r="P122" s="143"/>
      <c r="Q122" s="143"/>
      <c r="R122" s="143"/>
      <c r="S122" s="143"/>
      <c r="T122" s="143"/>
      <c r="U122" s="143"/>
      <c r="V122" s="143"/>
    </row>
    <row r="123" spans="1:22" ht="12.75" customHeight="1">
      <c r="A123" s="154"/>
      <c r="B123" s="149"/>
      <c r="C123" s="155"/>
      <c r="D123" s="151"/>
      <c r="E123" s="149"/>
      <c r="F123" s="149"/>
      <c r="G123" s="149"/>
      <c r="H123" s="143"/>
      <c r="I123" s="143"/>
      <c r="J123" s="143"/>
      <c r="K123" s="143"/>
      <c r="L123" s="143"/>
      <c r="M123" s="143"/>
      <c r="N123" s="143"/>
      <c r="O123" s="143"/>
      <c r="P123" s="143"/>
      <c r="Q123" s="143"/>
      <c r="R123" s="143"/>
      <c r="S123" s="143"/>
      <c r="T123" s="143"/>
      <c r="U123" s="143"/>
      <c r="V123" s="143"/>
    </row>
    <row r="124" spans="1:22" ht="12" customHeight="1">
      <c r="A124" s="154"/>
      <c r="B124" s="149"/>
      <c r="C124" s="156"/>
      <c r="D124" s="151"/>
      <c r="E124" s="153"/>
      <c r="F124" s="149"/>
      <c r="G124" s="149"/>
      <c r="H124" s="143"/>
      <c r="I124" s="143"/>
      <c r="J124" s="143"/>
      <c r="K124" s="143"/>
      <c r="L124" s="143"/>
      <c r="M124" s="143"/>
      <c r="N124" s="143"/>
      <c r="O124" s="143"/>
      <c r="P124" s="143"/>
      <c r="Q124" s="143"/>
      <c r="R124" s="143"/>
      <c r="S124" s="143"/>
      <c r="T124" s="143"/>
      <c r="U124" s="143"/>
      <c r="V124" s="143"/>
    </row>
    <row r="125" spans="1:22" ht="12.75" customHeight="1">
      <c r="A125" s="154"/>
      <c r="B125" s="149"/>
      <c r="C125" s="155"/>
      <c r="D125" s="151"/>
      <c r="E125" s="149"/>
      <c r="F125" s="149"/>
      <c r="G125" s="149"/>
      <c r="H125" s="143"/>
      <c r="I125" s="143"/>
      <c r="J125" s="143"/>
      <c r="K125" s="143"/>
      <c r="L125" s="143"/>
      <c r="M125" s="143"/>
      <c r="N125" s="143"/>
      <c r="O125" s="143"/>
      <c r="P125" s="143"/>
      <c r="Q125" s="143"/>
      <c r="R125" s="143"/>
      <c r="S125" s="143"/>
      <c r="T125" s="143"/>
      <c r="U125" s="143"/>
      <c r="V125" s="143"/>
    </row>
    <row r="126" spans="1:22" ht="12.75" customHeight="1">
      <c r="A126" s="154"/>
      <c r="B126" s="149"/>
      <c r="C126" s="155"/>
      <c r="D126" s="151"/>
      <c r="E126" s="149"/>
      <c r="F126" s="149"/>
      <c r="G126" s="149"/>
      <c r="H126" s="143"/>
      <c r="I126" s="143"/>
      <c r="J126" s="143"/>
      <c r="K126" s="143"/>
      <c r="L126" s="143"/>
      <c r="M126" s="143"/>
      <c r="N126" s="143"/>
      <c r="O126" s="143"/>
      <c r="P126" s="143"/>
      <c r="Q126" s="143"/>
      <c r="R126" s="143"/>
      <c r="S126" s="143"/>
      <c r="T126" s="143"/>
      <c r="U126" s="143"/>
      <c r="V126" s="143"/>
    </row>
    <row r="127" spans="1:22" ht="12.75" customHeight="1">
      <c r="A127" s="154"/>
      <c r="B127" s="149"/>
      <c r="C127" s="155"/>
      <c r="D127" s="151"/>
      <c r="E127" s="149"/>
      <c r="F127" s="149"/>
      <c r="G127" s="149"/>
      <c r="H127" s="143"/>
      <c r="I127" s="143"/>
      <c r="J127" s="143"/>
      <c r="K127" s="143"/>
      <c r="L127" s="143"/>
      <c r="M127" s="143"/>
      <c r="N127" s="143"/>
      <c r="O127" s="143"/>
      <c r="P127" s="143"/>
      <c r="Q127" s="143"/>
      <c r="R127" s="143"/>
      <c r="S127" s="143"/>
      <c r="T127" s="143"/>
      <c r="U127" s="143"/>
      <c r="V127" s="143"/>
    </row>
    <row r="128" spans="1:22" ht="12.75" customHeight="1">
      <c r="A128" s="154"/>
      <c r="B128" s="149"/>
      <c r="C128" s="156"/>
      <c r="D128" s="151"/>
      <c r="E128" s="153"/>
      <c r="F128" s="149"/>
      <c r="G128" s="149"/>
      <c r="H128" s="143"/>
      <c r="I128" s="143"/>
      <c r="J128" s="143"/>
      <c r="K128" s="143"/>
      <c r="L128" s="143"/>
      <c r="M128" s="143"/>
      <c r="N128" s="143"/>
      <c r="O128" s="143"/>
      <c r="P128" s="143"/>
      <c r="Q128" s="143"/>
      <c r="R128" s="143"/>
      <c r="S128" s="143"/>
      <c r="T128" s="143"/>
      <c r="U128" s="143"/>
      <c r="V128" s="143"/>
    </row>
    <row r="129" spans="1:22" ht="12.75" customHeight="1">
      <c r="A129" s="154"/>
      <c r="B129" s="149"/>
      <c r="C129" s="155"/>
      <c r="D129" s="151"/>
      <c r="E129" s="149"/>
      <c r="F129" s="149"/>
      <c r="G129" s="149"/>
      <c r="H129" s="143"/>
      <c r="I129" s="143"/>
      <c r="J129" s="143"/>
      <c r="K129" s="143"/>
      <c r="L129" s="143"/>
      <c r="M129" s="143"/>
      <c r="N129" s="143"/>
      <c r="O129" s="143"/>
      <c r="P129" s="143"/>
      <c r="Q129" s="143"/>
      <c r="R129" s="143"/>
      <c r="S129" s="143"/>
      <c r="T129" s="143"/>
      <c r="U129" s="143"/>
      <c r="V129" s="143"/>
    </row>
    <row r="130" spans="1:22" ht="12.75" customHeight="1">
      <c r="A130" s="154"/>
      <c r="B130" s="149"/>
      <c r="C130" s="155"/>
      <c r="D130" s="151"/>
      <c r="E130" s="149"/>
      <c r="F130" s="149"/>
      <c r="G130" s="149"/>
      <c r="H130" s="143"/>
      <c r="I130" s="143"/>
      <c r="J130" s="143"/>
      <c r="K130" s="143"/>
      <c r="L130" s="143"/>
      <c r="M130" s="143"/>
      <c r="N130" s="143"/>
      <c r="O130" s="143"/>
      <c r="P130" s="143"/>
      <c r="Q130" s="143"/>
      <c r="R130" s="143"/>
      <c r="S130" s="143"/>
      <c r="T130" s="143"/>
      <c r="U130" s="143"/>
      <c r="V130" s="143"/>
    </row>
    <row r="131" spans="1:22" ht="12.75" customHeight="1">
      <c r="A131" s="154"/>
      <c r="B131" s="149"/>
      <c r="C131" s="155"/>
      <c r="D131" s="151"/>
      <c r="E131" s="149"/>
      <c r="F131" s="149"/>
      <c r="G131" s="149"/>
      <c r="H131" s="143"/>
      <c r="I131" s="143"/>
      <c r="J131" s="143"/>
      <c r="K131" s="143"/>
      <c r="L131" s="143"/>
      <c r="M131" s="143"/>
      <c r="N131" s="143"/>
      <c r="O131" s="143"/>
      <c r="P131" s="143"/>
      <c r="Q131" s="143"/>
      <c r="R131" s="143"/>
      <c r="S131" s="143"/>
      <c r="T131" s="143"/>
      <c r="U131" s="143"/>
      <c r="V131" s="143"/>
    </row>
    <row r="132" spans="1:22" ht="12.75" customHeight="1">
      <c r="A132" s="154"/>
      <c r="B132" s="149"/>
      <c r="C132" s="156"/>
      <c r="D132" s="151"/>
      <c r="E132" s="153"/>
      <c r="F132" s="149"/>
      <c r="G132" s="149"/>
      <c r="H132" s="143"/>
      <c r="I132" s="143"/>
      <c r="J132" s="143"/>
      <c r="K132" s="143"/>
      <c r="L132" s="143"/>
      <c r="M132" s="143"/>
      <c r="N132" s="143"/>
      <c r="O132" s="143"/>
      <c r="P132" s="143"/>
      <c r="Q132" s="143"/>
      <c r="R132" s="143"/>
      <c r="S132" s="143"/>
      <c r="T132" s="143"/>
      <c r="U132" s="143"/>
      <c r="V132" s="143"/>
    </row>
    <row r="133" spans="1:22" ht="12.75" customHeight="1">
      <c r="A133" s="154"/>
      <c r="B133" s="149"/>
      <c r="C133" s="155"/>
      <c r="D133" s="151"/>
      <c r="E133" s="149"/>
      <c r="F133" s="149"/>
      <c r="G133" s="149"/>
      <c r="H133" s="143"/>
      <c r="I133" s="143"/>
      <c r="J133" s="143"/>
      <c r="K133" s="143"/>
      <c r="L133" s="143"/>
      <c r="M133" s="143"/>
      <c r="N133" s="143"/>
      <c r="O133" s="143"/>
      <c r="P133" s="143"/>
      <c r="Q133" s="143"/>
      <c r="R133" s="143"/>
      <c r="S133" s="143"/>
      <c r="T133" s="143"/>
      <c r="U133" s="143"/>
      <c r="V133" s="143"/>
    </row>
    <row r="134" spans="1:22" ht="12.75" customHeight="1">
      <c r="A134" s="154"/>
      <c r="B134" s="149"/>
      <c r="C134" s="155"/>
      <c r="D134" s="151"/>
      <c r="E134" s="149"/>
      <c r="F134" s="149"/>
      <c r="G134" s="149"/>
      <c r="H134" s="143"/>
      <c r="I134" s="143"/>
      <c r="J134" s="143"/>
      <c r="K134" s="143"/>
      <c r="L134" s="143"/>
      <c r="M134" s="143"/>
      <c r="N134" s="143"/>
      <c r="O134" s="143"/>
      <c r="P134" s="143"/>
      <c r="Q134" s="143"/>
      <c r="R134" s="143"/>
      <c r="S134" s="143"/>
      <c r="T134" s="143"/>
      <c r="U134" s="143"/>
      <c r="V134" s="143"/>
    </row>
    <row r="135" spans="1:22" ht="12.75" customHeight="1">
      <c r="A135" s="154"/>
      <c r="B135" s="149"/>
      <c r="C135" s="155"/>
      <c r="D135" s="151"/>
      <c r="E135" s="149"/>
      <c r="F135" s="149"/>
      <c r="G135" s="149"/>
      <c r="H135" s="143"/>
      <c r="I135" s="143"/>
      <c r="J135" s="143"/>
      <c r="K135" s="143"/>
      <c r="L135" s="143"/>
      <c r="M135" s="143"/>
      <c r="N135" s="143"/>
      <c r="O135" s="143"/>
      <c r="P135" s="143"/>
      <c r="Q135" s="143"/>
      <c r="R135" s="143"/>
      <c r="S135" s="143"/>
      <c r="T135" s="143"/>
      <c r="U135" s="143"/>
      <c r="V135" s="143"/>
    </row>
    <row r="136" spans="1:22" ht="12.75" customHeight="1">
      <c r="A136" s="154"/>
      <c r="B136" s="149"/>
      <c r="C136" s="156"/>
      <c r="D136" s="151"/>
      <c r="E136" s="153"/>
      <c r="F136" s="149"/>
      <c r="G136" s="149"/>
      <c r="H136" s="143"/>
      <c r="I136" s="143"/>
      <c r="J136" s="143"/>
      <c r="K136" s="143"/>
      <c r="L136" s="143"/>
      <c r="M136" s="143"/>
      <c r="N136" s="143"/>
      <c r="O136" s="143"/>
      <c r="P136" s="143"/>
      <c r="Q136" s="143"/>
      <c r="R136" s="143"/>
      <c r="S136" s="143"/>
      <c r="T136" s="143"/>
      <c r="U136" s="143"/>
      <c r="V136" s="143"/>
    </row>
    <row r="137" spans="1:22" ht="12.75" customHeight="1">
      <c r="A137" s="154"/>
      <c r="B137" s="149"/>
      <c r="C137" s="155"/>
      <c r="D137" s="151"/>
      <c r="E137" s="149"/>
      <c r="F137" s="149"/>
      <c r="G137" s="149"/>
      <c r="H137" s="143"/>
      <c r="I137" s="143"/>
      <c r="J137" s="143"/>
      <c r="K137" s="143"/>
      <c r="L137" s="143"/>
      <c r="M137" s="143"/>
      <c r="N137" s="143"/>
      <c r="O137" s="143"/>
      <c r="P137" s="143"/>
      <c r="Q137" s="143"/>
      <c r="R137" s="143"/>
      <c r="S137" s="143"/>
      <c r="T137" s="143"/>
      <c r="U137" s="143"/>
      <c r="V137" s="143"/>
    </row>
    <row r="138" spans="1:22" ht="12.75" customHeight="1">
      <c r="A138" s="154"/>
      <c r="B138" s="149"/>
      <c r="C138" s="155"/>
      <c r="D138" s="151"/>
      <c r="E138" s="149"/>
      <c r="F138" s="149"/>
      <c r="G138" s="149"/>
      <c r="H138" s="143"/>
      <c r="I138" s="143"/>
      <c r="J138" s="143"/>
      <c r="K138" s="143"/>
      <c r="L138" s="143"/>
      <c r="M138" s="143"/>
      <c r="N138" s="143"/>
      <c r="O138" s="143"/>
      <c r="P138" s="143"/>
      <c r="Q138" s="143"/>
      <c r="R138" s="143"/>
      <c r="S138" s="143"/>
      <c r="T138" s="143"/>
      <c r="U138" s="143"/>
      <c r="V138" s="143"/>
    </row>
    <row r="139" spans="1:22" ht="12.75" customHeight="1">
      <c r="A139" s="154"/>
      <c r="B139" s="149"/>
      <c r="C139" s="155"/>
      <c r="D139" s="151"/>
      <c r="E139" s="149"/>
      <c r="F139" s="149"/>
      <c r="G139" s="149"/>
      <c r="H139" s="143"/>
      <c r="I139" s="143"/>
      <c r="J139" s="143"/>
      <c r="K139" s="143"/>
      <c r="L139" s="143"/>
      <c r="M139" s="143"/>
      <c r="N139" s="143"/>
      <c r="O139" s="143"/>
      <c r="P139" s="143"/>
      <c r="Q139" s="143"/>
      <c r="R139" s="143"/>
      <c r="S139" s="143"/>
      <c r="T139" s="143"/>
      <c r="U139" s="143"/>
      <c r="V139" s="143"/>
    </row>
    <row r="140" spans="1:22" ht="12.75" customHeight="1">
      <c r="A140" s="154"/>
      <c r="B140" s="149"/>
      <c r="C140" s="156"/>
      <c r="D140" s="151"/>
      <c r="E140" s="153"/>
      <c r="F140" s="149"/>
      <c r="G140" s="149"/>
      <c r="H140" s="143"/>
      <c r="I140" s="143"/>
      <c r="J140" s="143"/>
      <c r="K140" s="143"/>
      <c r="L140" s="143"/>
      <c r="M140" s="143"/>
      <c r="N140" s="143"/>
      <c r="O140" s="143"/>
      <c r="P140" s="143"/>
      <c r="Q140" s="143"/>
      <c r="R140" s="143"/>
      <c r="S140" s="143"/>
      <c r="T140" s="143"/>
      <c r="U140" s="143"/>
      <c r="V140" s="143"/>
    </row>
    <row r="141" spans="1:22" ht="12.75" customHeight="1">
      <c r="A141" s="154"/>
      <c r="B141" s="149"/>
      <c r="C141" s="155"/>
      <c r="D141" s="151"/>
      <c r="E141" s="149"/>
      <c r="F141" s="149"/>
      <c r="G141" s="149"/>
      <c r="H141" s="143"/>
      <c r="I141" s="143"/>
      <c r="J141" s="143"/>
      <c r="K141" s="143"/>
      <c r="L141" s="143"/>
      <c r="M141" s="143"/>
      <c r="N141" s="143"/>
      <c r="O141" s="143"/>
      <c r="P141" s="143"/>
      <c r="Q141" s="143"/>
      <c r="R141" s="143"/>
      <c r="S141" s="143"/>
      <c r="T141" s="143"/>
      <c r="U141" s="143"/>
      <c r="V141" s="143"/>
    </row>
    <row r="142" spans="1:22" ht="12.75" customHeight="1">
      <c r="A142" s="154"/>
      <c r="B142" s="149"/>
      <c r="C142" s="155"/>
      <c r="D142" s="151"/>
      <c r="E142" s="149"/>
      <c r="F142" s="149"/>
      <c r="G142" s="149"/>
      <c r="H142" s="143"/>
      <c r="I142" s="143"/>
      <c r="J142" s="143"/>
      <c r="K142" s="143"/>
      <c r="L142" s="143"/>
      <c r="M142" s="143"/>
      <c r="N142" s="143"/>
      <c r="O142" s="143"/>
      <c r="P142" s="143"/>
      <c r="Q142" s="143"/>
      <c r="R142" s="143"/>
      <c r="S142" s="143"/>
      <c r="T142" s="143"/>
      <c r="U142" s="143"/>
      <c r="V142" s="143"/>
    </row>
    <row r="143" spans="1:22" ht="12.75" customHeight="1">
      <c r="A143" s="154"/>
      <c r="B143" s="149"/>
      <c r="C143" s="155"/>
      <c r="D143" s="151"/>
      <c r="E143" s="149"/>
      <c r="F143" s="149"/>
      <c r="G143" s="149"/>
      <c r="H143" s="143"/>
      <c r="I143" s="143"/>
      <c r="J143" s="143"/>
      <c r="K143" s="143"/>
      <c r="L143" s="143"/>
      <c r="M143" s="143"/>
      <c r="N143" s="143"/>
      <c r="O143" s="143"/>
      <c r="P143" s="143"/>
      <c r="Q143" s="143"/>
      <c r="R143" s="143"/>
      <c r="S143" s="143"/>
      <c r="T143" s="143"/>
      <c r="U143" s="143"/>
      <c r="V143" s="143"/>
    </row>
    <row r="144" spans="1:22" ht="12.75" customHeight="1">
      <c r="A144" s="154"/>
      <c r="B144" s="149"/>
      <c r="C144" s="156"/>
      <c r="D144" s="151"/>
      <c r="E144" s="153"/>
      <c r="F144" s="149"/>
      <c r="G144" s="149"/>
      <c r="H144" s="143"/>
      <c r="I144" s="143"/>
      <c r="J144" s="143"/>
      <c r="K144" s="143"/>
      <c r="L144" s="143"/>
      <c r="M144" s="143"/>
      <c r="N144" s="143"/>
      <c r="O144" s="143"/>
      <c r="P144" s="143"/>
      <c r="Q144" s="143"/>
      <c r="R144" s="143"/>
      <c r="S144" s="143"/>
      <c r="T144" s="143"/>
      <c r="U144" s="143"/>
      <c r="V144" s="143"/>
    </row>
    <row r="145" spans="1:22" ht="12.75" customHeight="1">
      <c r="A145" s="154"/>
      <c r="B145" s="149"/>
      <c r="C145" s="155"/>
      <c r="D145" s="151"/>
      <c r="E145" s="149"/>
      <c r="F145" s="149"/>
      <c r="G145" s="149"/>
      <c r="H145" s="143"/>
      <c r="I145" s="143"/>
      <c r="J145" s="143"/>
      <c r="K145" s="143"/>
      <c r="L145" s="143"/>
      <c r="M145" s="143"/>
      <c r="N145" s="143"/>
      <c r="O145" s="143"/>
      <c r="P145" s="143"/>
      <c r="Q145" s="143"/>
      <c r="R145" s="143"/>
      <c r="S145" s="143"/>
      <c r="T145" s="143"/>
      <c r="U145" s="143"/>
      <c r="V145" s="143"/>
    </row>
    <row r="146" spans="1:22" ht="12.75" customHeight="1">
      <c r="A146" s="154"/>
      <c r="B146" s="149"/>
      <c r="C146" s="155"/>
      <c r="D146" s="151"/>
      <c r="E146" s="149"/>
      <c r="F146" s="149"/>
      <c r="G146" s="149"/>
      <c r="H146" s="143"/>
      <c r="I146" s="143"/>
      <c r="J146" s="143"/>
      <c r="K146" s="143"/>
      <c r="L146" s="143"/>
      <c r="M146" s="143"/>
      <c r="N146" s="143"/>
      <c r="O146" s="143"/>
      <c r="P146" s="143"/>
      <c r="Q146" s="143"/>
      <c r="R146" s="143"/>
      <c r="S146" s="143"/>
      <c r="T146" s="143"/>
      <c r="U146" s="143"/>
      <c r="V146" s="143"/>
    </row>
    <row r="147" spans="1:22" ht="12.75" customHeight="1">
      <c r="A147" s="154"/>
      <c r="B147" s="149"/>
      <c r="C147" s="155"/>
      <c r="D147" s="151"/>
      <c r="E147" s="149"/>
      <c r="F147" s="149"/>
      <c r="G147" s="149"/>
      <c r="H147" s="143"/>
      <c r="I147" s="143"/>
      <c r="J147" s="143"/>
      <c r="K147" s="143"/>
      <c r="L147" s="143"/>
      <c r="M147" s="143"/>
      <c r="N147" s="143"/>
      <c r="O147" s="143"/>
      <c r="P147" s="143"/>
      <c r="Q147" s="143"/>
      <c r="R147" s="143"/>
      <c r="S147" s="143"/>
      <c r="T147" s="143"/>
      <c r="U147" s="143"/>
      <c r="V147" s="143"/>
    </row>
    <row r="148" spans="1:22" ht="12.75" customHeight="1">
      <c r="A148" s="154"/>
      <c r="B148" s="149"/>
      <c r="C148" s="156"/>
      <c r="D148" s="151"/>
      <c r="E148" s="153"/>
      <c r="F148" s="149"/>
      <c r="G148" s="149"/>
      <c r="H148" s="143"/>
      <c r="I148" s="143"/>
      <c r="J148" s="143"/>
      <c r="K148" s="143"/>
      <c r="L148" s="143"/>
      <c r="M148" s="143"/>
      <c r="N148" s="143"/>
      <c r="O148" s="143"/>
      <c r="P148" s="143"/>
      <c r="Q148" s="143"/>
      <c r="R148" s="143"/>
      <c r="S148" s="143"/>
      <c r="T148" s="143"/>
      <c r="U148" s="143"/>
      <c r="V148" s="143"/>
    </row>
    <row r="149" spans="1:22" ht="12.75" customHeight="1">
      <c r="A149" s="154"/>
      <c r="B149" s="149"/>
      <c r="C149" s="155"/>
      <c r="D149" s="151"/>
      <c r="E149" s="149"/>
      <c r="F149" s="149"/>
      <c r="G149" s="149"/>
      <c r="H149" s="143"/>
      <c r="I149" s="143"/>
      <c r="J149" s="143"/>
      <c r="K149" s="143"/>
      <c r="L149" s="143"/>
      <c r="M149" s="143"/>
      <c r="N149" s="143"/>
      <c r="O149" s="143"/>
      <c r="P149" s="143"/>
      <c r="Q149" s="143"/>
      <c r="R149" s="143"/>
      <c r="S149" s="143"/>
      <c r="T149" s="143"/>
      <c r="U149" s="143"/>
      <c r="V149" s="143"/>
    </row>
    <row r="150" spans="1:22" ht="12.75" customHeight="1">
      <c r="A150" s="154"/>
      <c r="B150" s="149"/>
      <c r="C150" s="155"/>
      <c r="D150" s="151"/>
      <c r="E150" s="149"/>
      <c r="F150" s="149"/>
      <c r="G150" s="149"/>
      <c r="H150" s="143"/>
      <c r="I150" s="143"/>
      <c r="J150" s="143"/>
      <c r="K150" s="143"/>
      <c r="L150" s="143"/>
      <c r="M150" s="143"/>
      <c r="N150" s="143"/>
      <c r="O150" s="143"/>
      <c r="P150" s="143"/>
      <c r="Q150" s="143"/>
      <c r="R150" s="143"/>
      <c r="S150" s="143"/>
      <c r="T150" s="143"/>
      <c r="U150" s="143"/>
      <c r="V150" s="143"/>
    </row>
    <row r="151" spans="1:22" ht="12.75" customHeight="1">
      <c r="A151" s="154"/>
      <c r="B151" s="149"/>
      <c r="C151" s="155"/>
      <c r="D151" s="151"/>
      <c r="E151" s="149"/>
      <c r="F151" s="149"/>
      <c r="G151" s="149"/>
      <c r="H151" s="143"/>
      <c r="I151" s="143"/>
      <c r="J151" s="143"/>
      <c r="K151" s="143"/>
      <c r="L151" s="143"/>
      <c r="M151" s="143"/>
      <c r="N151" s="143"/>
      <c r="O151" s="143"/>
      <c r="P151" s="143"/>
      <c r="Q151" s="143"/>
      <c r="R151" s="143"/>
      <c r="S151" s="143"/>
      <c r="T151" s="143"/>
      <c r="U151" s="143"/>
      <c r="V151" s="143"/>
    </row>
    <row r="152" spans="1:22" ht="12.75" customHeight="1">
      <c r="A152" s="154"/>
      <c r="B152" s="149"/>
      <c r="C152" s="156"/>
      <c r="D152" s="151"/>
      <c r="E152" s="153"/>
      <c r="F152" s="149"/>
      <c r="G152" s="149"/>
      <c r="H152" s="143"/>
      <c r="I152" s="143"/>
      <c r="J152" s="143"/>
      <c r="K152" s="143"/>
      <c r="L152" s="143"/>
      <c r="M152" s="143"/>
      <c r="N152" s="143"/>
      <c r="O152" s="143"/>
      <c r="P152" s="143"/>
      <c r="Q152" s="143"/>
      <c r="R152" s="143"/>
      <c r="S152" s="143"/>
      <c r="T152" s="143"/>
      <c r="U152" s="143"/>
      <c r="V152" s="143"/>
    </row>
    <row r="153" spans="1:22" ht="12.75" customHeight="1">
      <c r="A153" s="154"/>
      <c r="B153" s="149"/>
      <c r="C153" s="155"/>
      <c r="D153" s="151"/>
      <c r="E153" s="149"/>
      <c r="F153" s="149"/>
      <c r="G153" s="149"/>
      <c r="H153" s="143"/>
      <c r="I153" s="143"/>
      <c r="J153" s="143"/>
      <c r="K153" s="143"/>
      <c r="L153" s="143"/>
      <c r="M153" s="143"/>
      <c r="N153" s="143"/>
      <c r="O153" s="143"/>
      <c r="P153" s="143"/>
      <c r="Q153" s="143"/>
      <c r="R153" s="143"/>
      <c r="S153" s="143"/>
      <c r="T153" s="143"/>
      <c r="U153" s="143"/>
      <c r="V153" s="143"/>
    </row>
    <row r="154" spans="1:22" ht="12.75" customHeight="1">
      <c r="A154" s="154"/>
      <c r="B154" s="149"/>
      <c r="C154" s="155"/>
      <c r="D154" s="151"/>
      <c r="E154" s="149"/>
      <c r="F154" s="149"/>
      <c r="G154" s="149"/>
      <c r="H154" s="143"/>
      <c r="I154" s="143"/>
      <c r="J154" s="143"/>
      <c r="K154" s="143"/>
      <c r="L154" s="143"/>
      <c r="M154" s="143"/>
      <c r="N154" s="143"/>
      <c r="O154" s="143"/>
      <c r="P154" s="143"/>
      <c r="Q154" s="143"/>
      <c r="R154" s="143"/>
      <c r="S154" s="143"/>
      <c r="T154" s="143"/>
      <c r="U154" s="143"/>
      <c r="V154" s="143"/>
    </row>
    <row r="155" spans="1:22" ht="12.75" customHeight="1">
      <c r="A155" s="154"/>
      <c r="B155" s="149"/>
      <c r="C155" s="155"/>
      <c r="D155" s="151"/>
      <c r="E155" s="149"/>
      <c r="F155" s="149"/>
      <c r="G155" s="149"/>
      <c r="H155" s="143"/>
      <c r="I155" s="143"/>
      <c r="J155" s="143"/>
      <c r="K155" s="143"/>
      <c r="L155" s="143"/>
      <c r="M155" s="143"/>
      <c r="N155" s="143"/>
      <c r="O155" s="143"/>
      <c r="P155" s="143"/>
      <c r="Q155" s="143"/>
      <c r="R155" s="143"/>
      <c r="S155" s="143"/>
      <c r="T155" s="143"/>
      <c r="U155" s="143"/>
      <c r="V155" s="143"/>
    </row>
    <row r="156" spans="1:22" ht="12.75" customHeight="1">
      <c r="A156" s="154"/>
      <c r="B156" s="149"/>
      <c r="C156" s="156"/>
      <c r="D156" s="151"/>
      <c r="E156" s="153"/>
      <c r="F156" s="149"/>
      <c r="G156" s="149"/>
      <c r="H156" s="143"/>
      <c r="I156" s="143"/>
      <c r="J156" s="143"/>
      <c r="K156" s="143"/>
      <c r="L156" s="143"/>
      <c r="M156" s="143"/>
      <c r="N156" s="143"/>
      <c r="O156" s="143"/>
      <c r="P156" s="143"/>
      <c r="Q156" s="143"/>
      <c r="R156" s="143"/>
      <c r="S156" s="143"/>
      <c r="T156" s="143"/>
      <c r="U156" s="143"/>
      <c r="V156" s="143"/>
    </row>
    <row r="157" spans="1:22" ht="12.75" customHeight="1">
      <c r="A157" s="154"/>
      <c r="B157" s="149"/>
      <c r="C157" s="155"/>
      <c r="D157" s="151"/>
      <c r="E157" s="149"/>
      <c r="F157" s="149"/>
      <c r="G157" s="149"/>
      <c r="H157" s="143"/>
      <c r="I157" s="143"/>
      <c r="J157" s="143"/>
      <c r="K157" s="143"/>
      <c r="L157" s="143"/>
      <c r="M157" s="143"/>
      <c r="N157" s="143"/>
      <c r="O157" s="143"/>
      <c r="P157" s="143"/>
      <c r="Q157" s="143"/>
      <c r="R157" s="143"/>
      <c r="S157" s="143"/>
      <c r="T157" s="143"/>
      <c r="U157" s="143"/>
      <c r="V157" s="143"/>
    </row>
    <row r="158" spans="1:22" ht="12.75" customHeight="1">
      <c r="A158" s="154"/>
      <c r="B158" s="149"/>
      <c r="C158" s="155"/>
      <c r="D158" s="151"/>
      <c r="E158" s="149"/>
      <c r="F158" s="149"/>
      <c r="G158" s="149"/>
      <c r="H158" s="143"/>
      <c r="I158" s="143"/>
      <c r="J158" s="143"/>
      <c r="K158" s="143"/>
      <c r="L158" s="143"/>
      <c r="M158" s="143"/>
      <c r="N158" s="143"/>
      <c r="O158" s="143"/>
      <c r="P158" s="143"/>
      <c r="Q158" s="143"/>
      <c r="R158" s="143"/>
      <c r="S158" s="143"/>
      <c r="T158" s="143"/>
      <c r="U158" s="143"/>
      <c r="V158" s="143"/>
    </row>
    <row r="159" spans="1:22" ht="12.75" customHeight="1">
      <c r="A159" s="154"/>
      <c r="B159" s="149"/>
      <c r="C159" s="155"/>
      <c r="D159" s="151"/>
      <c r="E159" s="149"/>
      <c r="F159" s="149"/>
      <c r="G159" s="149"/>
      <c r="H159" s="143"/>
      <c r="I159" s="143"/>
      <c r="J159" s="143"/>
      <c r="K159" s="143"/>
      <c r="L159" s="143"/>
      <c r="M159" s="143"/>
      <c r="N159" s="143"/>
      <c r="O159" s="143"/>
      <c r="P159" s="143"/>
      <c r="Q159" s="143"/>
      <c r="R159" s="143"/>
      <c r="S159" s="143"/>
      <c r="T159" s="143"/>
      <c r="U159" s="143"/>
      <c r="V159" s="143"/>
    </row>
    <row r="160" spans="1:22" ht="12.75" customHeight="1">
      <c r="A160" s="154"/>
      <c r="B160" s="149"/>
      <c r="C160" s="156"/>
      <c r="D160" s="151"/>
      <c r="E160" s="153"/>
      <c r="F160" s="149"/>
      <c r="G160" s="149"/>
      <c r="H160" s="143"/>
      <c r="I160" s="143"/>
      <c r="J160" s="143"/>
      <c r="K160" s="143"/>
      <c r="L160" s="143"/>
      <c r="M160" s="143"/>
      <c r="N160" s="143"/>
      <c r="O160" s="143"/>
      <c r="P160" s="143"/>
      <c r="Q160" s="143"/>
      <c r="R160" s="143"/>
      <c r="S160" s="143"/>
      <c r="T160" s="143"/>
      <c r="U160" s="143"/>
      <c r="V160" s="143"/>
    </row>
    <row r="161" spans="1:22" ht="12.75" customHeight="1">
      <c r="A161" s="154"/>
      <c r="B161" s="149"/>
      <c r="C161" s="155"/>
      <c r="D161" s="151"/>
      <c r="E161" s="149"/>
      <c r="F161" s="149"/>
      <c r="G161" s="149"/>
      <c r="H161" s="143"/>
      <c r="I161" s="143"/>
      <c r="J161" s="143"/>
      <c r="K161" s="143"/>
      <c r="L161" s="143"/>
      <c r="M161" s="143"/>
      <c r="N161" s="143"/>
      <c r="O161" s="143"/>
      <c r="P161" s="143"/>
      <c r="Q161" s="143"/>
      <c r="R161" s="143"/>
      <c r="S161" s="143"/>
      <c r="T161" s="143"/>
      <c r="U161" s="143"/>
      <c r="V161" s="143"/>
    </row>
    <row r="162" spans="1:22" ht="12.75" customHeight="1">
      <c r="A162" s="154"/>
      <c r="B162" s="149"/>
      <c r="C162" s="155"/>
      <c r="D162" s="151"/>
      <c r="E162" s="149"/>
      <c r="F162" s="149"/>
      <c r="G162" s="149"/>
      <c r="H162" s="143"/>
      <c r="I162" s="143"/>
      <c r="J162" s="143"/>
      <c r="K162" s="143"/>
      <c r="L162" s="143"/>
      <c r="M162" s="143"/>
      <c r="N162" s="143"/>
      <c r="O162" s="143"/>
      <c r="P162" s="143"/>
      <c r="Q162" s="143"/>
      <c r="R162" s="143"/>
      <c r="S162" s="143"/>
      <c r="T162" s="143"/>
      <c r="U162" s="143"/>
      <c r="V162" s="143"/>
    </row>
    <row r="163" spans="1:22" ht="12.75" customHeight="1">
      <c r="A163" s="154"/>
      <c r="B163" s="149"/>
      <c r="C163" s="155"/>
      <c r="D163" s="151"/>
      <c r="E163" s="149"/>
      <c r="F163" s="149"/>
      <c r="G163" s="149"/>
      <c r="H163" s="143"/>
      <c r="I163" s="143"/>
      <c r="J163" s="143"/>
      <c r="K163" s="143"/>
      <c r="L163" s="143"/>
      <c r="M163" s="143"/>
      <c r="N163" s="143"/>
      <c r="O163" s="143"/>
      <c r="P163" s="143"/>
      <c r="Q163" s="143"/>
      <c r="R163" s="143"/>
      <c r="S163" s="143"/>
      <c r="T163" s="143"/>
      <c r="U163" s="143"/>
      <c r="V163" s="143"/>
    </row>
    <row r="164" spans="1:22" ht="12.75" customHeight="1">
      <c r="A164" s="154"/>
      <c r="B164" s="149"/>
      <c r="C164" s="156"/>
      <c r="D164" s="151"/>
      <c r="E164" s="153"/>
      <c r="F164" s="149"/>
      <c r="G164" s="149"/>
      <c r="H164" s="143"/>
      <c r="I164" s="143"/>
      <c r="J164" s="143"/>
      <c r="K164" s="143"/>
      <c r="L164" s="143"/>
      <c r="M164" s="143"/>
      <c r="N164" s="143"/>
      <c r="O164" s="143"/>
      <c r="P164" s="143"/>
      <c r="Q164" s="143"/>
      <c r="R164" s="143"/>
      <c r="S164" s="143"/>
      <c r="T164" s="143"/>
      <c r="U164" s="143"/>
      <c r="V164" s="143"/>
    </row>
    <row r="165" spans="1:22" ht="12.75" customHeight="1">
      <c r="A165" s="154"/>
      <c r="B165" s="149"/>
      <c r="C165" s="155"/>
      <c r="D165" s="151"/>
      <c r="E165" s="149"/>
      <c r="F165" s="149"/>
      <c r="G165" s="149"/>
      <c r="H165" s="143"/>
      <c r="I165" s="143"/>
      <c r="J165" s="143"/>
      <c r="K165" s="143"/>
      <c r="L165" s="143"/>
      <c r="M165" s="143"/>
      <c r="N165" s="143"/>
      <c r="O165" s="143"/>
      <c r="P165" s="143"/>
      <c r="Q165" s="143"/>
      <c r="R165" s="143"/>
      <c r="S165" s="143"/>
      <c r="T165" s="143"/>
      <c r="U165" s="143"/>
      <c r="V165" s="143"/>
    </row>
    <row r="166" spans="1:22" ht="12.75" customHeight="1">
      <c r="A166" s="154"/>
      <c r="B166" s="149"/>
      <c r="C166" s="155"/>
      <c r="D166" s="151"/>
      <c r="E166" s="149"/>
      <c r="F166" s="149"/>
      <c r="G166" s="149"/>
      <c r="H166" s="143"/>
      <c r="I166" s="143"/>
      <c r="J166" s="143"/>
      <c r="K166" s="143"/>
      <c r="L166" s="143"/>
      <c r="M166" s="143"/>
      <c r="N166" s="143"/>
      <c r="O166" s="143"/>
      <c r="P166" s="143"/>
      <c r="Q166" s="143"/>
      <c r="R166" s="143"/>
      <c r="S166" s="143"/>
      <c r="T166" s="143"/>
      <c r="U166" s="143"/>
      <c r="V166" s="143"/>
    </row>
    <row r="167" spans="1:22" ht="12.75" customHeight="1">
      <c r="A167" s="154"/>
      <c r="B167" s="149"/>
      <c r="C167" s="155"/>
      <c r="D167" s="151"/>
      <c r="E167" s="149"/>
      <c r="F167" s="149"/>
      <c r="G167" s="149"/>
      <c r="H167" s="143"/>
      <c r="I167" s="143"/>
      <c r="J167" s="143"/>
      <c r="K167" s="143"/>
      <c r="L167" s="143"/>
      <c r="M167" s="143"/>
      <c r="N167" s="143"/>
      <c r="O167" s="143"/>
      <c r="P167" s="143"/>
      <c r="Q167" s="143"/>
      <c r="R167" s="143"/>
      <c r="S167" s="143"/>
      <c r="T167" s="143"/>
      <c r="U167" s="143"/>
      <c r="V167" s="143"/>
    </row>
    <row r="168" spans="1:22" ht="12.75" customHeight="1">
      <c r="A168" s="154"/>
      <c r="B168" s="149"/>
      <c r="C168" s="156"/>
      <c r="D168" s="151"/>
      <c r="E168" s="153"/>
      <c r="F168" s="149"/>
      <c r="G168" s="149"/>
      <c r="H168" s="143"/>
      <c r="I168" s="143"/>
      <c r="J168" s="143"/>
      <c r="K168" s="143"/>
      <c r="L168" s="143"/>
      <c r="M168" s="143"/>
      <c r="N168" s="143"/>
      <c r="O168" s="143"/>
      <c r="P168" s="143"/>
      <c r="Q168" s="143"/>
      <c r="R168" s="143"/>
      <c r="S168" s="143"/>
      <c r="T168" s="143"/>
      <c r="U168" s="143"/>
      <c r="V168" s="143"/>
    </row>
    <row r="169" spans="1:22" ht="12.75" customHeight="1">
      <c r="A169" s="154"/>
      <c r="B169" s="149"/>
      <c r="C169" s="155"/>
      <c r="D169" s="151"/>
      <c r="E169" s="149"/>
      <c r="F169" s="149"/>
      <c r="G169" s="149"/>
      <c r="H169" s="143"/>
      <c r="I169" s="143"/>
      <c r="J169" s="143"/>
      <c r="K169" s="143"/>
      <c r="L169" s="143"/>
      <c r="M169" s="143"/>
      <c r="N169" s="143"/>
      <c r="O169" s="143"/>
      <c r="P169" s="143"/>
      <c r="Q169" s="143"/>
      <c r="R169" s="143"/>
      <c r="S169" s="143"/>
      <c r="T169" s="143"/>
      <c r="U169" s="143"/>
      <c r="V169" s="143"/>
    </row>
    <row r="170" spans="1:22" ht="12.75" customHeight="1">
      <c r="A170" s="154"/>
      <c r="B170" s="149"/>
      <c r="C170" s="155"/>
      <c r="D170" s="151"/>
      <c r="E170" s="149"/>
      <c r="F170" s="149"/>
      <c r="G170" s="149"/>
      <c r="H170" s="143"/>
      <c r="I170" s="143"/>
      <c r="J170" s="143"/>
      <c r="K170" s="143"/>
      <c r="L170" s="143"/>
      <c r="M170" s="143"/>
      <c r="N170" s="143"/>
      <c r="O170" s="143"/>
      <c r="P170" s="143"/>
      <c r="Q170" s="143"/>
      <c r="R170" s="143"/>
      <c r="S170" s="143"/>
      <c r="T170" s="143"/>
      <c r="U170" s="143"/>
      <c r="V170" s="143"/>
    </row>
    <row r="171" spans="1:22" ht="12.75" customHeight="1">
      <c r="A171" s="154"/>
      <c r="B171" s="149"/>
      <c r="C171" s="155"/>
      <c r="D171" s="151"/>
      <c r="E171" s="149"/>
      <c r="F171" s="149"/>
      <c r="G171" s="149"/>
      <c r="H171" s="143"/>
      <c r="I171" s="143"/>
      <c r="J171" s="143"/>
      <c r="K171" s="143"/>
      <c r="L171" s="143"/>
      <c r="M171" s="143"/>
      <c r="N171" s="143"/>
      <c r="O171" s="143"/>
      <c r="P171" s="143"/>
      <c r="Q171" s="143"/>
      <c r="R171" s="143"/>
      <c r="S171" s="143"/>
      <c r="T171" s="143"/>
      <c r="U171" s="143"/>
      <c r="V171" s="143"/>
    </row>
    <row r="172" spans="1:22" ht="12.75" customHeight="1">
      <c r="A172" s="154"/>
      <c r="B172" s="149"/>
      <c r="C172" s="156"/>
      <c r="D172" s="151"/>
      <c r="E172" s="153"/>
      <c r="F172" s="149"/>
      <c r="G172" s="149"/>
      <c r="H172" s="143"/>
      <c r="I172" s="143"/>
      <c r="J172" s="143"/>
      <c r="K172" s="143"/>
      <c r="L172" s="143"/>
      <c r="M172" s="143"/>
      <c r="N172" s="143"/>
      <c r="O172" s="143"/>
      <c r="P172" s="143"/>
      <c r="Q172" s="143"/>
      <c r="R172" s="143"/>
      <c r="S172" s="143"/>
      <c r="T172" s="143"/>
      <c r="U172" s="143"/>
      <c r="V172" s="143"/>
    </row>
    <row r="173" spans="1:22" ht="12.75" customHeight="1">
      <c r="A173" s="154"/>
      <c r="B173" s="149"/>
      <c r="C173" s="155"/>
      <c r="D173" s="151"/>
      <c r="E173" s="149"/>
      <c r="F173" s="149"/>
      <c r="G173" s="149"/>
      <c r="H173" s="143"/>
      <c r="I173" s="143"/>
      <c r="J173" s="143"/>
      <c r="K173" s="143"/>
      <c r="L173" s="143"/>
      <c r="M173" s="143"/>
      <c r="N173" s="143"/>
      <c r="O173" s="143"/>
      <c r="P173" s="143"/>
      <c r="Q173" s="143"/>
      <c r="R173" s="143"/>
      <c r="S173" s="143"/>
      <c r="T173" s="143"/>
      <c r="U173" s="143"/>
      <c r="V173" s="143"/>
    </row>
    <row r="174" spans="1:22" ht="12.75" customHeight="1">
      <c r="A174" s="154"/>
      <c r="B174" s="149"/>
      <c r="C174" s="155"/>
      <c r="D174" s="151"/>
      <c r="E174" s="149"/>
      <c r="F174" s="149"/>
      <c r="G174" s="149"/>
      <c r="H174" s="143"/>
      <c r="I174" s="143"/>
      <c r="J174" s="143"/>
      <c r="K174" s="143"/>
      <c r="L174" s="143"/>
      <c r="M174" s="143"/>
      <c r="N174" s="143"/>
      <c r="O174" s="143"/>
      <c r="P174" s="143"/>
      <c r="Q174" s="143"/>
      <c r="R174" s="143"/>
      <c r="S174" s="143"/>
      <c r="T174" s="143"/>
      <c r="U174" s="143"/>
      <c r="V174" s="143"/>
    </row>
    <row r="175" spans="1:22" ht="12.75" customHeight="1">
      <c r="A175" s="154"/>
      <c r="B175" s="149"/>
      <c r="C175" s="156"/>
      <c r="D175" s="151"/>
      <c r="E175" s="153"/>
      <c r="F175" s="149"/>
      <c r="G175" s="149"/>
      <c r="H175" s="143"/>
      <c r="I175" s="143"/>
      <c r="J175" s="143"/>
      <c r="K175" s="143"/>
      <c r="L175" s="143"/>
      <c r="M175" s="143"/>
      <c r="N175" s="143"/>
      <c r="O175" s="143"/>
      <c r="P175" s="143"/>
      <c r="Q175" s="143"/>
      <c r="R175" s="143"/>
      <c r="S175" s="143"/>
      <c r="T175" s="143"/>
      <c r="U175" s="143"/>
      <c r="V175" s="143"/>
    </row>
    <row r="176" spans="1:22" ht="12.75" customHeight="1">
      <c r="A176" s="154"/>
      <c r="B176" s="149"/>
      <c r="C176" s="155"/>
      <c r="D176" s="151"/>
      <c r="E176" s="149"/>
      <c r="F176" s="149"/>
      <c r="G176" s="149"/>
      <c r="H176" s="143"/>
      <c r="I176" s="143"/>
      <c r="J176" s="143"/>
      <c r="K176" s="143"/>
      <c r="L176" s="143"/>
      <c r="M176" s="143"/>
      <c r="N176" s="143"/>
      <c r="O176" s="143"/>
      <c r="P176" s="143"/>
      <c r="Q176" s="143"/>
      <c r="R176" s="143"/>
      <c r="S176" s="143"/>
      <c r="T176" s="143"/>
      <c r="U176" s="143"/>
      <c r="V176" s="143"/>
    </row>
    <row r="177" spans="1:22" ht="12.75" customHeight="1">
      <c r="A177" s="154"/>
      <c r="B177" s="149"/>
      <c r="C177" s="155"/>
      <c r="D177" s="151"/>
      <c r="E177" s="149"/>
      <c r="F177" s="149"/>
      <c r="G177" s="149"/>
      <c r="H177" s="143"/>
      <c r="I177" s="143"/>
      <c r="J177" s="143"/>
      <c r="K177" s="143"/>
      <c r="L177" s="143"/>
      <c r="M177" s="143"/>
      <c r="N177" s="143"/>
      <c r="O177" s="143"/>
      <c r="P177" s="143"/>
      <c r="Q177" s="143"/>
      <c r="R177" s="143"/>
      <c r="S177" s="143"/>
      <c r="T177" s="143"/>
      <c r="U177" s="143"/>
      <c r="V177" s="143"/>
    </row>
    <row r="178" spans="1:22" ht="12.75" customHeight="1">
      <c r="A178" s="154"/>
      <c r="B178" s="149"/>
      <c r="C178" s="156"/>
      <c r="D178" s="151"/>
      <c r="E178" s="153"/>
      <c r="F178" s="149"/>
      <c r="G178" s="149"/>
      <c r="H178" s="143"/>
      <c r="I178" s="143"/>
      <c r="J178" s="143"/>
      <c r="K178" s="143"/>
      <c r="L178" s="143"/>
      <c r="M178" s="143"/>
      <c r="N178" s="143"/>
      <c r="O178" s="143"/>
      <c r="P178" s="143"/>
      <c r="Q178" s="143"/>
      <c r="R178" s="143"/>
      <c r="S178" s="143"/>
      <c r="T178" s="143"/>
      <c r="U178" s="143"/>
      <c r="V178" s="143"/>
    </row>
    <row r="179" spans="1:22" ht="12.75" customHeight="1">
      <c r="A179" s="154"/>
      <c r="B179" s="149"/>
      <c r="C179" s="155"/>
      <c r="D179" s="151"/>
      <c r="E179" s="149"/>
      <c r="F179" s="149"/>
      <c r="G179" s="149"/>
      <c r="H179" s="143"/>
      <c r="I179" s="143"/>
      <c r="J179" s="143"/>
      <c r="K179" s="143"/>
      <c r="L179" s="143"/>
      <c r="M179" s="143"/>
      <c r="N179" s="143"/>
      <c r="O179" s="143"/>
      <c r="P179" s="143"/>
      <c r="Q179" s="143"/>
      <c r="R179" s="143"/>
      <c r="S179" s="143"/>
      <c r="T179" s="143"/>
      <c r="U179" s="143"/>
      <c r="V179" s="143"/>
    </row>
    <row r="180" spans="1:22" ht="12.75" customHeight="1">
      <c r="A180" s="154"/>
      <c r="B180" s="149"/>
      <c r="C180" s="155"/>
      <c r="D180" s="151"/>
      <c r="E180" s="149"/>
      <c r="F180" s="149"/>
      <c r="G180" s="149"/>
      <c r="H180" s="143"/>
      <c r="I180" s="143"/>
      <c r="J180" s="143"/>
      <c r="K180" s="143"/>
      <c r="L180" s="143"/>
      <c r="M180" s="143"/>
      <c r="N180" s="143"/>
      <c r="O180" s="143"/>
      <c r="P180" s="143"/>
      <c r="Q180" s="143"/>
      <c r="R180" s="143"/>
      <c r="S180" s="143"/>
      <c r="T180" s="143"/>
      <c r="U180" s="143"/>
      <c r="V180" s="143"/>
    </row>
    <row r="181" spans="1:22" ht="12.75" customHeight="1">
      <c r="A181" s="154"/>
      <c r="B181" s="149"/>
      <c r="C181" s="156"/>
      <c r="D181" s="151"/>
      <c r="E181" s="153"/>
      <c r="F181" s="149"/>
      <c r="G181" s="149"/>
      <c r="H181" s="143"/>
      <c r="I181" s="143"/>
      <c r="J181" s="143"/>
      <c r="K181" s="143"/>
      <c r="L181" s="143"/>
      <c r="M181" s="143"/>
      <c r="N181" s="143"/>
      <c r="O181" s="143"/>
      <c r="P181" s="143"/>
      <c r="Q181" s="143"/>
      <c r="R181" s="143"/>
      <c r="S181" s="143"/>
      <c r="T181" s="143"/>
      <c r="U181" s="143"/>
      <c r="V181" s="143"/>
    </row>
    <row r="182" spans="1:22" ht="12.75" customHeight="1">
      <c r="A182" s="154"/>
      <c r="B182" s="149"/>
      <c r="C182" s="155"/>
      <c r="D182" s="151"/>
      <c r="E182" s="149"/>
      <c r="F182" s="149"/>
      <c r="G182" s="149"/>
      <c r="H182" s="143"/>
      <c r="I182" s="143"/>
      <c r="J182" s="143"/>
      <c r="K182" s="143"/>
      <c r="L182" s="143"/>
      <c r="M182" s="143"/>
      <c r="N182" s="143"/>
      <c r="O182" s="143"/>
      <c r="P182" s="143"/>
      <c r="Q182" s="143"/>
      <c r="R182" s="143"/>
      <c r="S182" s="143"/>
      <c r="T182" s="143"/>
      <c r="U182" s="143"/>
      <c r="V182" s="143"/>
    </row>
    <row r="183" spans="1:22" ht="12.75" customHeight="1">
      <c r="A183" s="154"/>
      <c r="B183" s="149"/>
      <c r="C183" s="155"/>
      <c r="D183" s="151"/>
      <c r="E183" s="149"/>
      <c r="F183" s="149"/>
      <c r="G183" s="149"/>
      <c r="H183" s="143"/>
      <c r="I183" s="143"/>
      <c r="J183" s="143"/>
      <c r="K183" s="143"/>
      <c r="L183" s="143"/>
      <c r="M183" s="143"/>
      <c r="N183" s="143"/>
      <c r="O183" s="143"/>
      <c r="P183" s="143"/>
      <c r="Q183" s="143"/>
      <c r="R183" s="143"/>
      <c r="S183" s="143"/>
      <c r="T183" s="143"/>
      <c r="U183" s="143"/>
      <c r="V183" s="143"/>
    </row>
    <row r="184" spans="1:22" ht="12.75" customHeight="1">
      <c r="A184" s="154"/>
      <c r="B184" s="149"/>
      <c r="C184" s="156"/>
      <c r="D184" s="151"/>
      <c r="E184" s="153"/>
      <c r="F184" s="149"/>
      <c r="G184" s="149"/>
      <c r="H184" s="143"/>
      <c r="I184" s="143"/>
      <c r="J184" s="143"/>
      <c r="K184" s="143"/>
      <c r="L184" s="143"/>
      <c r="M184" s="143"/>
      <c r="N184" s="143"/>
      <c r="O184" s="143"/>
      <c r="P184" s="143"/>
      <c r="Q184" s="143"/>
      <c r="R184" s="143"/>
      <c r="S184" s="143"/>
      <c r="T184" s="143"/>
      <c r="U184" s="143"/>
      <c r="V184" s="143"/>
    </row>
    <row r="185" spans="1:22" ht="12.75" customHeight="1">
      <c r="A185" s="154"/>
      <c r="B185" s="149"/>
      <c r="C185" s="155"/>
      <c r="D185" s="151"/>
      <c r="E185" s="149"/>
      <c r="F185" s="149"/>
      <c r="G185" s="149"/>
      <c r="H185" s="143"/>
      <c r="I185" s="143"/>
      <c r="J185" s="143"/>
      <c r="K185" s="143"/>
      <c r="L185" s="143"/>
      <c r="M185" s="143"/>
      <c r="N185" s="143"/>
      <c r="O185" s="143"/>
      <c r="P185" s="143"/>
      <c r="Q185" s="143"/>
      <c r="R185" s="143"/>
      <c r="S185" s="143"/>
      <c r="T185" s="143"/>
      <c r="U185" s="143"/>
      <c r="V185" s="143"/>
    </row>
    <row r="186" spans="1:22" ht="12.75" customHeight="1">
      <c r="A186" s="154"/>
      <c r="B186" s="149"/>
      <c r="C186" s="155"/>
      <c r="D186" s="151"/>
      <c r="E186" s="149"/>
      <c r="F186" s="149"/>
      <c r="G186" s="149"/>
      <c r="H186" s="143"/>
      <c r="I186" s="143"/>
      <c r="J186" s="143"/>
      <c r="K186" s="143"/>
      <c r="L186" s="143"/>
      <c r="M186" s="143"/>
      <c r="N186" s="143"/>
      <c r="O186" s="143"/>
      <c r="P186" s="143"/>
      <c r="Q186" s="143"/>
      <c r="R186" s="143"/>
      <c r="S186" s="143"/>
      <c r="T186" s="143"/>
      <c r="U186" s="143"/>
      <c r="V186" s="143"/>
    </row>
    <row r="187" spans="1:22" ht="12.75" customHeight="1">
      <c r="A187" s="154"/>
      <c r="B187" s="149"/>
      <c r="C187" s="155"/>
      <c r="D187" s="151"/>
      <c r="E187" s="149"/>
      <c r="F187" s="149"/>
      <c r="G187" s="149"/>
      <c r="H187" s="143"/>
      <c r="I187" s="143"/>
      <c r="J187" s="143"/>
      <c r="K187" s="143"/>
      <c r="L187" s="143"/>
      <c r="M187" s="143"/>
      <c r="N187" s="143"/>
      <c r="O187" s="143"/>
      <c r="P187" s="143"/>
      <c r="Q187" s="143"/>
      <c r="R187" s="143"/>
      <c r="S187" s="143"/>
      <c r="T187" s="143"/>
      <c r="U187" s="143"/>
      <c r="V187" s="143"/>
    </row>
    <row r="188" spans="1:22" ht="12.75" customHeight="1">
      <c r="A188" s="154"/>
      <c r="B188" s="149"/>
      <c r="C188" s="156"/>
      <c r="D188" s="151"/>
      <c r="E188" s="153"/>
      <c r="F188" s="149"/>
      <c r="G188" s="149"/>
      <c r="H188" s="143"/>
      <c r="I188" s="143"/>
      <c r="J188" s="143"/>
      <c r="K188" s="143"/>
      <c r="L188" s="143"/>
      <c r="M188" s="143"/>
      <c r="N188" s="143"/>
      <c r="O188" s="143"/>
      <c r="P188" s="143"/>
      <c r="Q188" s="143"/>
      <c r="R188" s="143"/>
      <c r="S188" s="143"/>
      <c r="T188" s="143"/>
      <c r="U188" s="143"/>
      <c r="V188" s="143"/>
    </row>
    <row r="189" spans="1:22" ht="12.75" customHeight="1">
      <c r="A189" s="154"/>
      <c r="B189" s="149"/>
      <c r="C189" s="155"/>
      <c r="D189" s="151"/>
      <c r="E189" s="149"/>
      <c r="F189" s="149"/>
      <c r="G189" s="149"/>
      <c r="H189" s="143"/>
      <c r="I189" s="143"/>
      <c r="J189" s="143"/>
      <c r="K189" s="143"/>
      <c r="L189" s="143"/>
      <c r="M189" s="143"/>
      <c r="N189" s="143"/>
      <c r="O189" s="143"/>
      <c r="P189" s="143"/>
      <c r="Q189" s="143"/>
      <c r="R189" s="143"/>
      <c r="S189" s="143"/>
      <c r="T189" s="143"/>
      <c r="U189" s="143"/>
      <c r="V189" s="143"/>
    </row>
    <row r="190" spans="1:22" ht="12.75" customHeight="1">
      <c r="A190" s="154"/>
      <c r="B190" s="149"/>
      <c r="C190" s="155"/>
      <c r="D190" s="151"/>
      <c r="E190" s="149"/>
      <c r="F190" s="149"/>
      <c r="G190" s="149"/>
      <c r="H190" s="143"/>
      <c r="I190" s="143"/>
      <c r="J190" s="143"/>
      <c r="K190" s="143"/>
      <c r="L190" s="143"/>
      <c r="M190" s="143"/>
      <c r="N190" s="143"/>
      <c r="O190" s="143"/>
      <c r="P190" s="143"/>
      <c r="Q190" s="143"/>
      <c r="R190" s="143"/>
      <c r="S190" s="143"/>
      <c r="T190" s="143"/>
      <c r="U190" s="143"/>
      <c r="V190" s="143"/>
    </row>
    <row r="191" spans="1:22" ht="12.75" customHeight="1">
      <c r="A191" s="154"/>
      <c r="B191" s="149"/>
      <c r="C191" s="156"/>
      <c r="D191" s="151"/>
      <c r="E191" s="153"/>
      <c r="F191" s="149"/>
      <c r="G191" s="149"/>
      <c r="H191" s="143"/>
      <c r="I191" s="143"/>
      <c r="J191" s="143"/>
      <c r="K191" s="143"/>
      <c r="L191" s="143"/>
      <c r="M191" s="143"/>
      <c r="N191" s="143"/>
      <c r="O191" s="143"/>
      <c r="P191" s="143"/>
      <c r="Q191" s="143"/>
      <c r="R191" s="143"/>
      <c r="S191" s="143"/>
      <c r="T191" s="143"/>
      <c r="U191" s="143"/>
      <c r="V191" s="143"/>
    </row>
    <row r="192" spans="1:22" ht="12.75" customHeight="1">
      <c r="A192" s="154"/>
      <c r="B192" s="149"/>
      <c r="C192" s="155"/>
      <c r="D192" s="151"/>
      <c r="E192" s="149"/>
      <c r="F192" s="149"/>
      <c r="G192" s="149"/>
      <c r="H192" s="143"/>
      <c r="I192" s="143"/>
      <c r="J192" s="143"/>
      <c r="K192" s="143"/>
      <c r="L192" s="143"/>
      <c r="M192" s="143"/>
      <c r="N192" s="143"/>
      <c r="O192" s="143"/>
      <c r="P192" s="143"/>
      <c r="Q192" s="143"/>
      <c r="R192" s="143"/>
      <c r="S192" s="143"/>
      <c r="T192" s="143"/>
      <c r="U192" s="143"/>
      <c r="V192" s="143"/>
    </row>
    <row r="193" spans="1:22" ht="12.75" customHeight="1">
      <c r="A193" s="154"/>
      <c r="B193" s="149"/>
      <c r="C193" s="155"/>
      <c r="D193" s="151"/>
      <c r="E193" s="149"/>
      <c r="F193" s="149"/>
      <c r="G193" s="149"/>
      <c r="H193" s="143"/>
      <c r="I193" s="143"/>
      <c r="J193" s="143"/>
      <c r="K193" s="143"/>
      <c r="L193" s="143"/>
      <c r="M193" s="143"/>
      <c r="N193" s="143"/>
      <c r="O193" s="143"/>
      <c r="P193" s="143"/>
      <c r="Q193" s="143"/>
      <c r="R193" s="143"/>
      <c r="S193" s="143"/>
      <c r="T193" s="143"/>
      <c r="U193" s="143"/>
      <c r="V193" s="143"/>
    </row>
    <row r="194" spans="1:22" ht="12.75" customHeight="1">
      <c r="A194" s="154"/>
      <c r="B194" s="149"/>
      <c r="C194" s="155"/>
      <c r="D194" s="151"/>
      <c r="E194" s="149"/>
      <c r="F194" s="149"/>
      <c r="G194" s="149"/>
      <c r="H194" s="143"/>
      <c r="I194" s="143"/>
      <c r="J194" s="143"/>
      <c r="K194" s="143"/>
      <c r="L194" s="143"/>
      <c r="M194" s="143"/>
      <c r="N194" s="143"/>
      <c r="O194" s="143"/>
      <c r="P194" s="143"/>
      <c r="Q194" s="143"/>
      <c r="R194" s="143"/>
      <c r="S194" s="143"/>
      <c r="T194" s="143"/>
      <c r="U194" s="143"/>
      <c r="V194" s="143"/>
    </row>
    <row r="195" spans="1:22" ht="12.75" customHeight="1">
      <c r="A195" s="154"/>
      <c r="B195" s="149"/>
      <c r="C195" s="156"/>
      <c r="D195" s="151"/>
      <c r="E195" s="153"/>
      <c r="F195" s="149"/>
      <c r="G195" s="149"/>
      <c r="H195" s="143"/>
      <c r="I195" s="143"/>
      <c r="J195" s="143"/>
      <c r="K195" s="143"/>
      <c r="L195" s="143"/>
      <c r="M195" s="143"/>
      <c r="N195" s="143"/>
      <c r="O195" s="143"/>
      <c r="P195" s="143"/>
      <c r="Q195" s="143"/>
      <c r="R195" s="143"/>
      <c r="S195" s="143"/>
      <c r="T195" s="143"/>
      <c r="U195" s="143"/>
      <c r="V195" s="143"/>
    </row>
    <row r="196" spans="1:22" ht="12.75" customHeight="1">
      <c r="A196" s="154"/>
      <c r="B196" s="149"/>
      <c r="C196" s="155"/>
      <c r="D196" s="151"/>
      <c r="E196" s="149"/>
      <c r="F196" s="149"/>
      <c r="G196" s="149"/>
      <c r="H196" s="143"/>
      <c r="I196" s="143"/>
      <c r="J196" s="143"/>
      <c r="K196" s="143"/>
      <c r="L196" s="143"/>
      <c r="M196" s="143"/>
      <c r="N196" s="143"/>
      <c r="O196" s="143"/>
      <c r="P196" s="143"/>
      <c r="Q196" s="143"/>
      <c r="R196" s="143"/>
      <c r="S196" s="143"/>
      <c r="T196" s="143"/>
      <c r="U196" s="143"/>
      <c r="V196" s="143"/>
    </row>
    <row r="197" spans="1:22" ht="12.75" customHeight="1">
      <c r="A197" s="154"/>
      <c r="B197" s="149"/>
      <c r="C197" s="155"/>
      <c r="D197" s="151"/>
      <c r="E197" s="149"/>
      <c r="F197" s="149"/>
      <c r="G197" s="149"/>
      <c r="H197" s="143"/>
      <c r="I197" s="143"/>
      <c r="J197" s="143"/>
      <c r="K197" s="143"/>
      <c r="L197" s="143"/>
      <c r="M197" s="143"/>
      <c r="N197" s="143"/>
      <c r="O197" s="143"/>
      <c r="P197" s="143"/>
      <c r="Q197" s="143"/>
      <c r="R197" s="143"/>
      <c r="S197" s="143"/>
      <c r="T197" s="143"/>
      <c r="U197" s="143"/>
      <c r="V197" s="143"/>
    </row>
    <row r="198" spans="1:22" ht="12.75" customHeight="1">
      <c r="A198" s="154"/>
      <c r="B198" s="149"/>
      <c r="C198" s="155"/>
      <c r="D198" s="151"/>
      <c r="E198" s="149"/>
      <c r="F198" s="149"/>
      <c r="G198" s="149"/>
      <c r="H198" s="143"/>
      <c r="I198" s="143"/>
      <c r="J198" s="143"/>
      <c r="K198" s="143"/>
      <c r="L198" s="143"/>
      <c r="M198" s="143"/>
      <c r="N198" s="143"/>
      <c r="O198" s="143"/>
      <c r="P198" s="143"/>
      <c r="Q198" s="143"/>
      <c r="R198" s="143"/>
      <c r="S198" s="143"/>
      <c r="T198" s="143"/>
      <c r="U198" s="143"/>
      <c r="V198" s="143"/>
    </row>
    <row r="199" spans="1:22" ht="12.75" customHeight="1">
      <c r="A199" s="154"/>
      <c r="B199" s="149"/>
      <c r="C199" s="156"/>
      <c r="D199" s="151"/>
      <c r="E199" s="153"/>
      <c r="F199" s="149"/>
      <c r="G199" s="149"/>
      <c r="H199" s="143"/>
      <c r="I199" s="143"/>
      <c r="J199" s="143"/>
      <c r="K199" s="143"/>
      <c r="L199" s="143"/>
      <c r="M199" s="143"/>
      <c r="N199" s="143"/>
      <c r="O199" s="143"/>
      <c r="P199" s="143"/>
      <c r="Q199" s="143"/>
      <c r="R199" s="143"/>
      <c r="S199" s="143"/>
      <c r="T199" s="143"/>
      <c r="U199" s="143"/>
      <c r="V199" s="143"/>
    </row>
    <row r="200" spans="1:22" ht="12.75" customHeight="1">
      <c r="A200" s="154"/>
      <c r="B200" s="149"/>
      <c r="C200" s="155"/>
      <c r="D200" s="151"/>
      <c r="E200" s="149"/>
      <c r="F200" s="149"/>
      <c r="G200" s="149"/>
      <c r="H200" s="143"/>
      <c r="I200" s="143"/>
      <c r="J200" s="143"/>
      <c r="K200" s="143"/>
      <c r="L200" s="143"/>
      <c r="M200" s="143"/>
      <c r="N200" s="143"/>
      <c r="O200" s="143"/>
      <c r="P200" s="143"/>
      <c r="Q200" s="143"/>
      <c r="R200" s="143"/>
      <c r="S200" s="143"/>
      <c r="T200" s="143"/>
      <c r="U200" s="143"/>
      <c r="V200" s="143"/>
    </row>
    <row r="201" spans="1:22" ht="12.75" customHeight="1">
      <c r="A201" s="154"/>
      <c r="B201" s="149"/>
      <c r="C201" s="155"/>
      <c r="D201" s="151"/>
      <c r="E201" s="149"/>
      <c r="F201" s="149"/>
      <c r="G201" s="149"/>
      <c r="H201" s="143"/>
      <c r="I201" s="143"/>
      <c r="J201" s="143"/>
      <c r="K201" s="143"/>
      <c r="L201" s="143"/>
      <c r="M201" s="143"/>
      <c r="N201" s="143"/>
      <c r="O201" s="143"/>
      <c r="P201" s="143"/>
      <c r="Q201" s="143"/>
      <c r="R201" s="143"/>
      <c r="S201" s="143"/>
      <c r="T201" s="143"/>
      <c r="U201" s="143"/>
      <c r="V201" s="143"/>
    </row>
    <row r="202" spans="1:22" ht="12.75" customHeight="1">
      <c r="A202" s="154"/>
      <c r="B202" s="149"/>
      <c r="C202" s="155"/>
      <c r="D202" s="151"/>
      <c r="E202" s="149"/>
      <c r="F202" s="149"/>
      <c r="G202" s="149"/>
      <c r="H202" s="143"/>
      <c r="I202" s="143"/>
      <c r="J202" s="143"/>
      <c r="K202" s="143"/>
      <c r="L202" s="143"/>
      <c r="M202" s="143"/>
      <c r="N202" s="143"/>
      <c r="O202" s="143"/>
      <c r="P202" s="143"/>
      <c r="Q202" s="143"/>
      <c r="R202" s="143"/>
      <c r="S202" s="143"/>
      <c r="T202" s="143"/>
      <c r="U202" s="143"/>
      <c r="V202" s="143"/>
    </row>
    <row r="203" spans="1:22" ht="12.75" customHeight="1">
      <c r="A203" s="154"/>
      <c r="B203" s="149"/>
      <c r="C203" s="156"/>
      <c r="D203" s="151"/>
      <c r="E203" s="153"/>
      <c r="F203" s="149"/>
      <c r="G203" s="149"/>
      <c r="H203" s="143"/>
      <c r="I203" s="143"/>
      <c r="J203" s="143"/>
      <c r="K203" s="143"/>
      <c r="L203" s="143"/>
      <c r="M203" s="143"/>
      <c r="N203" s="143"/>
      <c r="O203" s="143"/>
      <c r="P203" s="143"/>
      <c r="Q203" s="143"/>
      <c r="R203" s="143"/>
      <c r="S203" s="143"/>
      <c r="T203" s="143"/>
      <c r="U203" s="143"/>
      <c r="V203" s="143"/>
    </row>
    <row r="204" spans="1:22" ht="12.75" customHeight="1">
      <c r="A204" s="154"/>
      <c r="B204" s="149"/>
      <c r="C204" s="155"/>
      <c r="D204" s="151"/>
      <c r="E204" s="149"/>
      <c r="F204" s="149"/>
      <c r="G204" s="149"/>
      <c r="H204" s="143"/>
      <c r="I204" s="143"/>
      <c r="J204" s="143"/>
      <c r="K204" s="143"/>
      <c r="L204" s="143"/>
      <c r="M204" s="143"/>
      <c r="N204" s="143"/>
      <c r="O204" s="143"/>
      <c r="P204" s="143"/>
      <c r="Q204" s="143"/>
      <c r="R204" s="143"/>
      <c r="S204" s="143"/>
      <c r="T204" s="143"/>
      <c r="U204" s="143"/>
      <c r="V204" s="143"/>
    </row>
    <row r="205" spans="1:22" ht="12.75" customHeight="1">
      <c r="A205" s="154"/>
      <c r="B205" s="149"/>
      <c r="C205" s="156"/>
      <c r="D205" s="151"/>
      <c r="E205" s="153"/>
      <c r="F205" s="149"/>
      <c r="G205" s="149"/>
      <c r="H205" s="143"/>
      <c r="I205" s="143"/>
      <c r="J205" s="143"/>
      <c r="K205" s="143"/>
      <c r="L205" s="143"/>
      <c r="M205" s="143"/>
      <c r="N205" s="143"/>
      <c r="O205" s="143"/>
      <c r="P205" s="143"/>
      <c r="Q205" s="143"/>
      <c r="R205" s="143"/>
      <c r="S205" s="143"/>
      <c r="T205" s="143"/>
      <c r="U205" s="143"/>
      <c r="V205" s="143"/>
    </row>
    <row r="206" spans="1:22" ht="12.75" customHeight="1">
      <c r="A206" s="154"/>
      <c r="B206" s="149"/>
      <c r="C206" s="155"/>
      <c r="D206" s="151"/>
      <c r="E206" s="149"/>
      <c r="F206" s="149"/>
      <c r="G206" s="149"/>
      <c r="H206" s="143"/>
      <c r="I206" s="143"/>
      <c r="J206" s="143"/>
      <c r="K206" s="143"/>
      <c r="L206" s="143"/>
      <c r="M206" s="143"/>
      <c r="N206" s="143"/>
      <c r="O206" s="143"/>
      <c r="P206" s="143"/>
      <c r="Q206" s="143"/>
      <c r="R206" s="143"/>
      <c r="S206" s="143"/>
      <c r="T206" s="143"/>
      <c r="U206" s="143"/>
      <c r="V206" s="143"/>
    </row>
    <row r="207" spans="1:22" ht="12.75" customHeight="1">
      <c r="A207" s="154"/>
      <c r="B207" s="149"/>
      <c r="C207" s="156"/>
      <c r="D207" s="151"/>
      <c r="E207" s="153"/>
      <c r="F207" s="149"/>
      <c r="G207" s="149"/>
      <c r="H207" s="143"/>
      <c r="I207" s="143"/>
      <c r="J207" s="143"/>
      <c r="K207" s="143"/>
      <c r="L207" s="143"/>
      <c r="M207" s="143"/>
      <c r="N207" s="143"/>
      <c r="O207" s="143"/>
      <c r="P207" s="143"/>
      <c r="Q207" s="143"/>
      <c r="R207" s="143"/>
      <c r="S207" s="143"/>
      <c r="T207" s="143"/>
      <c r="U207" s="143"/>
      <c r="V207" s="143"/>
    </row>
    <row r="208" spans="1:22" ht="12.75" customHeight="1">
      <c r="A208" s="154"/>
      <c r="B208" s="149"/>
      <c r="C208" s="155"/>
      <c r="D208" s="151"/>
      <c r="E208" s="149"/>
      <c r="F208" s="149"/>
      <c r="G208" s="149"/>
      <c r="H208" s="143"/>
      <c r="I208" s="143"/>
      <c r="J208" s="143"/>
      <c r="K208" s="143"/>
      <c r="L208" s="143"/>
      <c r="M208" s="143"/>
      <c r="N208" s="143"/>
      <c r="O208" s="143"/>
      <c r="P208" s="143"/>
      <c r="Q208" s="143"/>
      <c r="R208" s="143"/>
      <c r="S208" s="143"/>
      <c r="T208" s="143"/>
      <c r="U208" s="143"/>
      <c r="V208" s="143"/>
    </row>
    <row r="209" spans="1:22" ht="12.75" customHeight="1">
      <c r="A209" s="154"/>
      <c r="B209" s="149"/>
      <c r="C209" s="156"/>
      <c r="D209" s="151"/>
      <c r="E209" s="153"/>
      <c r="F209" s="149"/>
      <c r="G209" s="149"/>
      <c r="H209" s="143"/>
      <c r="I209" s="143"/>
      <c r="J209" s="143"/>
      <c r="K209" s="143"/>
      <c r="L209" s="143"/>
      <c r="M209" s="143"/>
      <c r="N209" s="143"/>
      <c r="O209" s="143"/>
      <c r="P209" s="143"/>
      <c r="Q209" s="143"/>
      <c r="R209" s="143"/>
      <c r="S209" s="143"/>
      <c r="T209" s="143"/>
      <c r="U209" s="143"/>
      <c r="V209" s="143"/>
    </row>
    <row r="210" spans="1:22" ht="12.75" customHeight="1">
      <c r="A210" s="154"/>
      <c r="B210" s="149"/>
      <c r="C210" s="155"/>
      <c r="D210" s="151"/>
      <c r="E210" s="149"/>
      <c r="F210" s="149"/>
      <c r="G210" s="149"/>
      <c r="H210" s="143"/>
      <c r="I210" s="143"/>
      <c r="J210" s="143"/>
      <c r="K210" s="143"/>
      <c r="L210" s="143"/>
      <c r="M210" s="143"/>
      <c r="N210" s="143"/>
      <c r="O210" s="143"/>
      <c r="P210" s="143"/>
      <c r="Q210" s="143"/>
      <c r="R210" s="143"/>
      <c r="S210" s="143"/>
      <c r="T210" s="143"/>
      <c r="U210" s="143"/>
      <c r="V210" s="143"/>
    </row>
    <row r="211" spans="1:22" ht="12.75" customHeight="1">
      <c r="A211" s="154"/>
      <c r="B211" s="149"/>
      <c r="C211" s="155"/>
      <c r="D211" s="151"/>
      <c r="E211" s="149"/>
      <c r="F211" s="149"/>
      <c r="G211" s="149"/>
      <c r="H211" s="143"/>
      <c r="I211" s="143"/>
      <c r="J211" s="143"/>
      <c r="K211" s="143"/>
      <c r="L211" s="143"/>
      <c r="M211" s="143"/>
      <c r="N211" s="143"/>
      <c r="O211" s="143"/>
      <c r="P211" s="143"/>
      <c r="Q211" s="143"/>
      <c r="R211" s="143"/>
      <c r="S211" s="143"/>
      <c r="T211" s="143"/>
      <c r="U211" s="143"/>
      <c r="V211" s="143"/>
    </row>
    <row r="212" spans="1:22" ht="12.75" customHeight="1">
      <c r="A212" s="154"/>
      <c r="B212" s="149"/>
      <c r="C212" s="155"/>
      <c r="D212" s="151"/>
      <c r="E212" s="149"/>
      <c r="F212" s="149"/>
      <c r="G212" s="149"/>
      <c r="H212" s="143"/>
      <c r="I212" s="143"/>
      <c r="J212" s="143"/>
      <c r="K212" s="143"/>
      <c r="L212" s="143"/>
      <c r="M212" s="143"/>
      <c r="N212" s="143"/>
      <c r="O212" s="143"/>
      <c r="P212" s="143"/>
      <c r="Q212" s="143"/>
      <c r="R212" s="143"/>
      <c r="S212" s="143"/>
      <c r="T212" s="143"/>
      <c r="U212" s="143"/>
      <c r="V212" s="143"/>
    </row>
    <row r="213" spans="1:22" ht="12.75" customHeight="1">
      <c r="A213" s="154"/>
      <c r="B213" s="149"/>
      <c r="C213" s="155"/>
      <c r="D213" s="151"/>
      <c r="E213" s="149"/>
      <c r="F213" s="149"/>
      <c r="G213" s="149"/>
      <c r="H213" s="143"/>
      <c r="I213" s="143"/>
      <c r="J213" s="143"/>
      <c r="K213" s="143"/>
      <c r="L213" s="143"/>
      <c r="M213" s="143"/>
      <c r="N213" s="143"/>
      <c r="O213" s="143"/>
      <c r="P213" s="143"/>
      <c r="Q213" s="143"/>
      <c r="R213" s="143"/>
      <c r="S213" s="143"/>
      <c r="T213" s="143"/>
      <c r="U213" s="143"/>
      <c r="V213" s="143"/>
    </row>
    <row r="214" spans="1:22" ht="12.75" customHeight="1">
      <c r="A214" s="154"/>
      <c r="B214" s="149"/>
      <c r="C214" s="156"/>
      <c r="D214" s="151"/>
      <c r="E214" s="153"/>
      <c r="F214" s="149"/>
      <c r="G214" s="149"/>
      <c r="H214" s="143"/>
      <c r="I214" s="143"/>
      <c r="J214" s="143"/>
      <c r="K214" s="143"/>
      <c r="L214" s="143"/>
      <c r="M214" s="143"/>
      <c r="N214" s="143"/>
      <c r="O214" s="143"/>
      <c r="P214" s="143"/>
      <c r="Q214" s="143"/>
      <c r="R214" s="143"/>
      <c r="S214" s="143"/>
      <c r="T214" s="143"/>
      <c r="U214" s="143"/>
      <c r="V214" s="143"/>
    </row>
    <row r="215" spans="1:22" ht="12.75" customHeight="1">
      <c r="A215" s="154"/>
      <c r="B215" s="149"/>
      <c r="C215" s="155"/>
      <c r="D215" s="151"/>
      <c r="E215" s="149"/>
      <c r="F215" s="149"/>
      <c r="G215" s="149"/>
      <c r="H215" s="143"/>
      <c r="I215" s="143"/>
      <c r="J215" s="143"/>
      <c r="K215" s="143"/>
      <c r="L215" s="143"/>
      <c r="M215" s="143"/>
      <c r="N215" s="143"/>
      <c r="O215" s="143"/>
      <c r="P215" s="143"/>
      <c r="Q215" s="143"/>
      <c r="R215" s="143"/>
      <c r="S215" s="143"/>
      <c r="T215" s="143"/>
      <c r="U215" s="143"/>
      <c r="V215" s="143"/>
    </row>
    <row r="216" spans="1:22" ht="12.75" customHeight="1">
      <c r="A216" s="154"/>
      <c r="B216" s="149"/>
      <c r="C216" s="156"/>
      <c r="D216" s="151"/>
      <c r="E216" s="153"/>
      <c r="F216" s="149"/>
      <c r="G216" s="149"/>
      <c r="H216" s="143"/>
      <c r="I216" s="143"/>
      <c r="J216" s="143"/>
      <c r="K216" s="143"/>
      <c r="L216" s="143"/>
      <c r="M216" s="143"/>
      <c r="N216" s="143"/>
      <c r="O216" s="143"/>
      <c r="P216" s="143"/>
      <c r="Q216" s="143"/>
      <c r="R216" s="143"/>
      <c r="S216" s="143"/>
      <c r="T216" s="143"/>
      <c r="U216" s="143"/>
      <c r="V216" s="143"/>
    </row>
    <row r="217" spans="1:22" ht="12.75" customHeight="1">
      <c r="A217" s="154"/>
      <c r="B217" s="149"/>
      <c r="C217" s="155"/>
      <c r="D217" s="151"/>
      <c r="E217" s="149"/>
      <c r="F217" s="149"/>
      <c r="G217" s="149"/>
      <c r="H217" s="143"/>
      <c r="I217" s="143"/>
      <c r="J217" s="143"/>
      <c r="K217" s="143"/>
      <c r="L217" s="143"/>
      <c r="M217" s="143"/>
      <c r="N217" s="143"/>
      <c r="O217" s="143"/>
      <c r="P217" s="143"/>
      <c r="Q217" s="143"/>
      <c r="R217" s="143"/>
      <c r="S217" s="143"/>
      <c r="T217" s="143"/>
      <c r="U217" s="143"/>
      <c r="V217" s="143"/>
    </row>
    <row r="218" spans="1:22" ht="12.75" customHeight="1">
      <c r="A218" s="154"/>
      <c r="B218" s="149"/>
      <c r="C218" s="155"/>
      <c r="D218" s="151"/>
      <c r="E218" s="149"/>
      <c r="F218" s="149"/>
      <c r="G218" s="149"/>
      <c r="H218" s="143"/>
      <c r="I218" s="143"/>
      <c r="J218" s="143"/>
      <c r="K218" s="143"/>
      <c r="L218" s="143"/>
      <c r="M218" s="143"/>
      <c r="N218" s="143"/>
      <c r="O218" s="143"/>
      <c r="P218" s="143"/>
      <c r="Q218" s="143"/>
      <c r="R218" s="143"/>
      <c r="S218" s="143"/>
      <c r="T218" s="143"/>
      <c r="U218" s="143"/>
      <c r="V218" s="143"/>
    </row>
    <row r="219" spans="1:22" ht="12.75" customHeight="1">
      <c r="A219" s="154"/>
      <c r="B219" s="149"/>
      <c r="C219" s="155"/>
      <c r="D219" s="151"/>
      <c r="E219" s="149"/>
      <c r="F219" s="149"/>
      <c r="G219" s="149"/>
      <c r="H219" s="143"/>
      <c r="I219" s="143"/>
      <c r="J219" s="143"/>
      <c r="K219" s="143"/>
      <c r="L219" s="143"/>
      <c r="M219" s="143"/>
      <c r="N219" s="143"/>
      <c r="O219" s="143"/>
      <c r="P219" s="143"/>
      <c r="Q219" s="143"/>
      <c r="R219" s="143"/>
      <c r="S219" s="143"/>
      <c r="T219" s="143"/>
      <c r="U219" s="143"/>
      <c r="V219" s="143"/>
    </row>
    <row r="220" spans="1:22" ht="12.75" customHeight="1">
      <c r="A220" s="154"/>
      <c r="B220" s="149"/>
      <c r="C220" s="155"/>
      <c r="D220" s="151"/>
      <c r="E220" s="149"/>
      <c r="F220" s="149"/>
      <c r="G220" s="149"/>
      <c r="H220" s="143"/>
      <c r="I220" s="143"/>
      <c r="J220" s="143"/>
      <c r="K220" s="143"/>
      <c r="L220" s="143"/>
      <c r="M220" s="143"/>
      <c r="N220" s="143"/>
      <c r="O220" s="143"/>
      <c r="P220" s="143"/>
      <c r="Q220" s="143"/>
      <c r="R220" s="143"/>
      <c r="S220" s="143"/>
      <c r="T220" s="143"/>
      <c r="U220" s="143"/>
      <c r="V220" s="143"/>
    </row>
    <row r="221" spans="1:22" ht="12.75" customHeight="1">
      <c r="A221" s="154"/>
      <c r="B221" s="149"/>
      <c r="C221" s="155"/>
      <c r="D221" s="151"/>
      <c r="E221" s="149"/>
      <c r="F221" s="149"/>
      <c r="G221" s="149"/>
      <c r="H221" s="143"/>
      <c r="I221" s="143"/>
      <c r="J221" s="143"/>
      <c r="K221" s="143"/>
      <c r="L221" s="143"/>
      <c r="M221" s="143"/>
      <c r="N221" s="143"/>
      <c r="O221" s="143"/>
      <c r="P221" s="143"/>
      <c r="Q221" s="143"/>
      <c r="R221" s="143"/>
      <c r="S221" s="143"/>
      <c r="T221" s="143"/>
      <c r="U221" s="143"/>
      <c r="V221" s="143"/>
    </row>
    <row r="222" spans="1:22" ht="12.75" customHeight="1">
      <c r="A222" s="154"/>
      <c r="B222" s="149"/>
      <c r="C222" s="155"/>
      <c r="D222" s="151"/>
      <c r="E222" s="149"/>
      <c r="F222" s="149"/>
      <c r="G222" s="149"/>
      <c r="H222" s="143"/>
      <c r="I222" s="143"/>
      <c r="J222" s="143"/>
      <c r="K222" s="143"/>
      <c r="L222" s="143"/>
      <c r="M222" s="143"/>
      <c r="N222" s="143"/>
      <c r="O222" s="143"/>
      <c r="P222" s="143"/>
      <c r="Q222" s="143"/>
      <c r="R222" s="143"/>
      <c r="S222" s="143"/>
      <c r="T222" s="143"/>
      <c r="U222" s="143"/>
      <c r="V222" s="143"/>
    </row>
    <row r="223" spans="1:22" ht="12.75" customHeight="1">
      <c r="A223" s="154"/>
      <c r="B223" s="149"/>
      <c r="C223" s="156"/>
      <c r="D223" s="151"/>
      <c r="E223" s="153"/>
      <c r="F223" s="149"/>
      <c r="G223" s="149"/>
      <c r="H223" s="143"/>
      <c r="I223" s="143"/>
      <c r="J223" s="143"/>
      <c r="K223" s="143"/>
      <c r="L223" s="143"/>
      <c r="M223" s="143"/>
      <c r="N223" s="143"/>
      <c r="O223" s="143"/>
      <c r="P223" s="143"/>
      <c r="Q223" s="143"/>
      <c r="R223" s="143"/>
      <c r="S223" s="143"/>
      <c r="T223" s="143"/>
      <c r="U223" s="143"/>
      <c r="V223" s="143"/>
    </row>
    <row r="224" spans="1:22" ht="12.75" customHeight="1">
      <c r="A224" s="154"/>
      <c r="B224" s="149"/>
      <c r="C224" s="155"/>
      <c r="D224" s="151"/>
      <c r="E224" s="149"/>
      <c r="F224" s="149"/>
      <c r="G224" s="149"/>
      <c r="H224" s="143"/>
      <c r="I224" s="143"/>
      <c r="J224" s="143"/>
      <c r="K224" s="143"/>
      <c r="L224" s="143"/>
      <c r="M224" s="143"/>
      <c r="N224" s="143"/>
      <c r="O224" s="143"/>
      <c r="P224" s="143"/>
      <c r="Q224" s="143"/>
      <c r="R224" s="143"/>
      <c r="S224" s="143"/>
      <c r="T224" s="143"/>
      <c r="U224" s="143"/>
      <c r="V224" s="143"/>
    </row>
    <row r="225" spans="1:22" ht="12.75" customHeight="1">
      <c r="A225" s="154"/>
      <c r="B225" s="149"/>
      <c r="C225" s="155"/>
      <c r="D225" s="151"/>
      <c r="E225" s="149"/>
      <c r="F225" s="149"/>
      <c r="G225" s="149"/>
      <c r="H225" s="143"/>
      <c r="I225" s="143"/>
      <c r="J225" s="143"/>
      <c r="K225" s="143"/>
      <c r="L225" s="143"/>
      <c r="M225" s="143"/>
      <c r="N225" s="143"/>
      <c r="O225" s="143"/>
      <c r="P225" s="143"/>
      <c r="Q225" s="143"/>
      <c r="R225" s="143"/>
      <c r="S225" s="143"/>
      <c r="T225" s="143"/>
      <c r="U225" s="143"/>
      <c r="V225" s="143"/>
    </row>
    <row r="226" spans="1:22" ht="12.75" customHeight="1">
      <c r="A226" s="154"/>
      <c r="B226" s="149"/>
      <c r="C226" s="155"/>
      <c r="D226" s="151"/>
      <c r="E226" s="149"/>
      <c r="F226" s="149"/>
      <c r="G226" s="149"/>
      <c r="H226" s="143"/>
      <c r="I226" s="143"/>
      <c r="J226" s="143"/>
      <c r="K226" s="143"/>
      <c r="L226" s="143"/>
      <c r="M226" s="143"/>
      <c r="N226" s="143"/>
      <c r="O226" s="143"/>
      <c r="P226" s="143"/>
      <c r="Q226" s="143"/>
      <c r="R226" s="143"/>
      <c r="S226" s="143"/>
      <c r="T226" s="143"/>
      <c r="U226" s="143"/>
      <c r="V226" s="143"/>
    </row>
    <row r="227" spans="1:22" ht="12.75" customHeight="1">
      <c r="A227" s="154"/>
      <c r="B227" s="149"/>
      <c r="C227" s="156"/>
      <c r="D227" s="151"/>
      <c r="E227" s="153"/>
      <c r="F227" s="149"/>
      <c r="G227" s="149"/>
      <c r="H227" s="143"/>
      <c r="I227" s="143"/>
      <c r="J227" s="143"/>
      <c r="K227" s="143"/>
      <c r="L227" s="143"/>
      <c r="M227" s="143"/>
      <c r="N227" s="143"/>
      <c r="O227" s="143"/>
      <c r="P227" s="143"/>
      <c r="Q227" s="143"/>
      <c r="R227" s="143"/>
      <c r="S227" s="143"/>
      <c r="T227" s="143"/>
      <c r="U227" s="143"/>
      <c r="V227" s="143"/>
    </row>
    <row r="228" spans="1:22" ht="12.75" customHeight="1">
      <c r="A228" s="154"/>
      <c r="B228" s="149"/>
      <c r="C228" s="155"/>
      <c r="D228" s="151"/>
      <c r="E228" s="149"/>
      <c r="F228" s="149"/>
      <c r="G228" s="149"/>
      <c r="H228" s="143"/>
      <c r="I228" s="143"/>
      <c r="J228" s="143"/>
      <c r="K228" s="143"/>
      <c r="L228" s="143"/>
      <c r="M228" s="143"/>
      <c r="N228" s="143"/>
      <c r="O228" s="143"/>
      <c r="P228" s="143"/>
      <c r="Q228" s="143"/>
      <c r="R228" s="143"/>
      <c r="S228" s="143"/>
      <c r="T228" s="143"/>
      <c r="U228" s="143"/>
      <c r="V228" s="143"/>
    </row>
    <row r="229" spans="1:22" ht="12.75" customHeight="1">
      <c r="A229" s="154"/>
      <c r="B229" s="149"/>
      <c r="C229" s="155"/>
      <c r="D229" s="151"/>
      <c r="E229" s="149"/>
      <c r="F229" s="149"/>
      <c r="G229" s="149"/>
      <c r="H229" s="143"/>
      <c r="I229" s="143"/>
      <c r="J229" s="143"/>
      <c r="K229" s="143"/>
      <c r="L229" s="143"/>
      <c r="M229" s="143"/>
      <c r="N229" s="143"/>
      <c r="O229" s="143"/>
      <c r="P229" s="143"/>
      <c r="Q229" s="143"/>
      <c r="R229" s="143"/>
      <c r="S229" s="143"/>
      <c r="T229" s="143"/>
      <c r="U229" s="143"/>
      <c r="V229" s="143"/>
    </row>
    <row r="230" spans="1:22" ht="12.75" customHeight="1">
      <c r="A230" s="154"/>
      <c r="B230" s="149"/>
      <c r="C230" s="155"/>
      <c r="D230" s="151"/>
      <c r="E230" s="149"/>
      <c r="F230" s="149"/>
      <c r="G230" s="149"/>
      <c r="H230" s="143"/>
      <c r="I230" s="143"/>
      <c r="J230" s="143"/>
      <c r="K230" s="143"/>
      <c r="L230" s="143"/>
      <c r="M230" s="143"/>
      <c r="N230" s="143"/>
      <c r="O230" s="143"/>
      <c r="P230" s="143"/>
      <c r="Q230" s="143"/>
      <c r="R230" s="143"/>
      <c r="S230" s="143"/>
      <c r="T230" s="143"/>
      <c r="U230" s="143"/>
      <c r="V230" s="143"/>
    </row>
    <row r="231" spans="1:22" ht="12.75" customHeight="1">
      <c r="A231" s="154"/>
      <c r="B231" s="149"/>
      <c r="C231" s="156"/>
      <c r="D231" s="151"/>
      <c r="E231" s="153"/>
      <c r="F231" s="149"/>
      <c r="G231" s="149"/>
      <c r="H231" s="143"/>
      <c r="I231" s="143"/>
      <c r="J231" s="143"/>
      <c r="K231" s="143"/>
      <c r="L231" s="143"/>
      <c r="M231" s="143"/>
      <c r="N231" s="143"/>
      <c r="O231" s="143"/>
      <c r="P231" s="143"/>
      <c r="Q231" s="143"/>
      <c r="R231" s="143"/>
      <c r="S231" s="143"/>
      <c r="T231" s="143"/>
      <c r="U231" s="143"/>
      <c r="V231" s="143"/>
    </row>
    <row r="232" spans="1:22" ht="12.75" customHeight="1">
      <c r="A232" s="154"/>
      <c r="B232" s="149"/>
      <c r="C232" s="155"/>
      <c r="D232" s="151"/>
      <c r="E232" s="149"/>
      <c r="F232" s="149"/>
      <c r="G232" s="149"/>
      <c r="H232" s="143"/>
      <c r="I232" s="143"/>
      <c r="J232" s="143"/>
      <c r="K232" s="143"/>
      <c r="L232" s="143"/>
      <c r="M232" s="143"/>
      <c r="N232" s="143"/>
      <c r="O232" s="143"/>
      <c r="P232" s="143"/>
      <c r="Q232" s="143"/>
      <c r="R232" s="143"/>
      <c r="S232" s="143"/>
      <c r="T232" s="143"/>
      <c r="U232" s="143"/>
      <c r="V232" s="143"/>
    </row>
    <row r="233" spans="1:22" ht="12.75" customHeight="1">
      <c r="A233" s="154"/>
      <c r="B233" s="149"/>
      <c r="C233" s="155"/>
      <c r="D233" s="151"/>
      <c r="E233" s="149"/>
      <c r="F233" s="149"/>
      <c r="G233" s="149"/>
      <c r="H233" s="143"/>
      <c r="I233" s="143"/>
      <c r="J233" s="143"/>
      <c r="K233" s="143"/>
      <c r="L233" s="143"/>
      <c r="M233" s="143"/>
      <c r="N233" s="143"/>
      <c r="O233" s="143"/>
      <c r="P233" s="143"/>
      <c r="Q233" s="143"/>
      <c r="R233" s="143"/>
      <c r="S233" s="143"/>
      <c r="T233" s="143"/>
      <c r="U233" s="143"/>
      <c r="V233" s="143"/>
    </row>
    <row r="234" spans="1:22" ht="12.75" customHeight="1">
      <c r="A234" s="154"/>
      <c r="B234" s="149"/>
      <c r="C234" s="155"/>
      <c r="D234" s="151"/>
      <c r="E234" s="149"/>
      <c r="F234" s="149"/>
      <c r="G234" s="149"/>
      <c r="H234" s="143"/>
      <c r="I234" s="143"/>
      <c r="J234" s="143"/>
      <c r="K234" s="143"/>
      <c r="L234" s="143"/>
      <c r="M234" s="143"/>
      <c r="N234" s="143"/>
      <c r="O234" s="143"/>
      <c r="P234" s="143"/>
      <c r="Q234" s="143"/>
      <c r="R234" s="143"/>
      <c r="S234" s="143"/>
      <c r="T234" s="143"/>
      <c r="U234" s="143"/>
      <c r="V234" s="143"/>
    </row>
    <row r="235" spans="1:22" ht="12.75" customHeight="1">
      <c r="A235" s="154"/>
      <c r="B235" s="149"/>
      <c r="C235" s="156"/>
      <c r="D235" s="151"/>
      <c r="E235" s="153"/>
      <c r="F235" s="149"/>
      <c r="G235" s="149"/>
      <c r="H235" s="143"/>
      <c r="I235" s="143"/>
      <c r="J235" s="143"/>
      <c r="K235" s="143"/>
      <c r="L235" s="143"/>
      <c r="M235" s="143"/>
      <c r="N235" s="143"/>
      <c r="O235" s="143"/>
      <c r="P235" s="143"/>
      <c r="Q235" s="143"/>
      <c r="R235" s="143"/>
      <c r="S235" s="143"/>
      <c r="T235" s="143"/>
      <c r="U235" s="143"/>
      <c r="V235" s="143"/>
    </row>
    <row r="236" spans="1:22" ht="12.75" customHeight="1">
      <c r="A236" s="154"/>
      <c r="B236" s="149"/>
      <c r="C236" s="155"/>
      <c r="D236" s="151"/>
      <c r="E236" s="149"/>
      <c r="F236" s="149"/>
      <c r="G236" s="149"/>
      <c r="H236" s="143"/>
      <c r="I236" s="143"/>
      <c r="J236" s="143"/>
      <c r="K236" s="143"/>
      <c r="L236" s="143"/>
      <c r="M236" s="143"/>
      <c r="N236" s="143"/>
      <c r="O236" s="143"/>
      <c r="P236" s="143"/>
      <c r="Q236" s="143"/>
      <c r="R236" s="143"/>
      <c r="S236" s="143"/>
      <c r="T236" s="143"/>
      <c r="U236" s="143"/>
      <c r="V236" s="143"/>
    </row>
    <row r="237" spans="1:22" ht="12.75" customHeight="1">
      <c r="A237" s="154"/>
      <c r="B237" s="149"/>
      <c r="C237" s="155"/>
      <c r="D237" s="151"/>
      <c r="E237" s="149"/>
      <c r="F237" s="149"/>
      <c r="G237" s="149"/>
      <c r="H237" s="143"/>
      <c r="I237" s="143"/>
      <c r="J237" s="143"/>
      <c r="K237" s="143"/>
      <c r="L237" s="143"/>
      <c r="M237" s="143"/>
      <c r="N237" s="143"/>
      <c r="O237" s="143"/>
      <c r="P237" s="143"/>
      <c r="Q237" s="143"/>
      <c r="R237" s="143"/>
      <c r="S237" s="143"/>
      <c r="T237" s="143"/>
      <c r="U237" s="143"/>
      <c r="V237" s="143"/>
    </row>
    <row r="238" spans="1:22" ht="12.75" customHeight="1">
      <c r="A238" s="154"/>
      <c r="B238" s="149"/>
      <c r="C238" s="156"/>
      <c r="D238" s="151"/>
      <c r="E238" s="153"/>
      <c r="F238" s="149"/>
      <c r="G238" s="149"/>
      <c r="H238" s="143"/>
      <c r="I238" s="143"/>
      <c r="J238" s="143"/>
      <c r="K238" s="143"/>
      <c r="L238" s="143"/>
      <c r="M238" s="143"/>
      <c r="N238" s="143"/>
      <c r="O238" s="143"/>
      <c r="P238" s="143"/>
      <c r="Q238" s="143"/>
      <c r="R238" s="143"/>
      <c r="S238" s="143"/>
      <c r="T238" s="143"/>
      <c r="U238" s="143"/>
      <c r="V238" s="143"/>
    </row>
    <row r="239" spans="1:22" ht="12.75" customHeight="1">
      <c r="A239" s="154"/>
      <c r="B239" s="149"/>
      <c r="C239" s="155"/>
      <c r="D239" s="151"/>
      <c r="E239" s="149"/>
      <c r="F239" s="149"/>
      <c r="G239" s="149"/>
      <c r="H239" s="143"/>
      <c r="I239" s="143"/>
      <c r="J239" s="143"/>
      <c r="K239" s="143"/>
      <c r="L239" s="143"/>
      <c r="M239" s="143"/>
      <c r="N239" s="143"/>
      <c r="O239" s="143"/>
      <c r="P239" s="143"/>
      <c r="Q239" s="143"/>
      <c r="R239" s="143"/>
      <c r="S239" s="143"/>
      <c r="T239" s="143"/>
      <c r="U239" s="143"/>
      <c r="V239" s="143"/>
    </row>
    <row r="240" spans="1:22" ht="12.75" customHeight="1">
      <c r="A240" s="154"/>
      <c r="B240" s="149"/>
      <c r="C240" s="155"/>
      <c r="D240" s="151"/>
      <c r="E240" s="149"/>
      <c r="F240" s="149"/>
      <c r="G240" s="149"/>
      <c r="H240" s="143"/>
      <c r="I240" s="143"/>
      <c r="J240" s="143"/>
      <c r="K240" s="143"/>
      <c r="L240" s="143"/>
      <c r="M240" s="143"/>
      <c r="N240" s="143"/>
      <c r="O240" s="143"/>
      <c r="P240" s="143"/>
      <c r="Q240" s="143"/>
      <c r="R240" s="143"/>
      <c r="S240" s="143"/>
      <c r="T240" s="143"/>
      <c r="U240" s="143"/>
      <c r="V240" s="143"/>
    </row>
    <row r="241" spans="1:22" ht="12.75" customHeight="1">
      <c r="A241" s="154"/>
      <c r="B241" s="149"/>
      <c r="C241" s="155"/>
      <c r="D241" s="151"/>
      <c r="E241" s="149"/>
      <c r="F241" s="149"/>
      <c r="G241" s="149"/>
      <c r="H241" s="143"/>
      <c r="I241" s="143"/>
      <c r="J241" s="143"/>
      <c r="K241" s="143"/>
      <c r="L241" s="143"/>
      <c r="M241" s="143"/>
      <c r="N241" s="143"/>
      <c r="O241" s="143"/>
      <c r="P241" s="143"/>
      <c r="Q241" s="143"/>
      <c r="R241" s="143"/>
      <c r="S241" s="143"/>
      <c r="T241" s="143"/>
      <c r="U241" s="143"/>
      <c r="V241" s="143"/>
    </row>
    <row r="242" spans="1:22" ht="12.75" customHeight="1">
      <c r="A242" s="154"/>
      <c r="B242" s="149"/>
      <c r="C242" s="156"/>
      <c r="D242" s="151"/>
      <c r="E242" s="153"/>
      <c r="F242" s="149"/>
      <c r="G242" s="149"/>
      <c r="H242" s="143"/>
      <c r="I242" s="143"/>
      <c r="J242" s="143"/>
      <c r="K242" s="143"/>
      <c r="L242" s="143"/>
      <c r="M242" s="143"/>
      <c r="N242" s="143"/>
      <c r="O242" s="143"/>
      <c r="P242" s="143"/>
      <c r="Q242" s="143"/>
      <c r="R242" s="143"/>
      <c r="S242" s="143"/>
      <c r="T242" s="143"/>
      <c r="U242" s="143"/>
      <c r="V242" s="143"/>
    </row>
    <row r="243" spans="1:22" ht="12.75" customHeight="1">
      <c r="A243" s="154"/>
      <c r="B243" s="149"/>
      <c r="C243" s="155"/>
      <c r="D243" s="151"/>
      <c r="E243" s="149"/>
      <c r="F243" s="149"/>
      <c r="G243" s="149"/>
      <c r="H243" s="143"/>
      <c r="I243" s="143"/>
      <c r="J243" s="143"/>
      <c r="K243" s="143"/>
      <c r="L243" s="143"/>
      <c r="M243" s="143"/>
      <c r="N243" s="143"/>
      <c r="O243" s="143"/>
      <c r="P243" s="143"/>
      <c r="Q243" s="143"/>
      <c r="R243" s="143"/>
      <c r="S243" s="143"/>
      <c r="T243" s="143"/>
      <c r="U243" s="143"/>
      <c r="V243" s="143"/>
    </row>
    <row r="244" spans="1:22" ht="12.75" customHeight="1">
      <c r="A244" s="154"/>
      <c r="B244" s="149"/>
      <c r="C244" s="155"/>
      <c r="D244" s="151"/>
      <c r="E244" s="149"/>
      <c r="F244" s="149"/>
      <c r="G244" s="149"/>
      <c r="H244" s="143"/>
      <c r="I244" s="143"/>
      <c r="J244" s="143"/>
      <c r="K244" s="143"/>
      <c r="L244" s="143"/>
      <c r="M244" s="143"/>
      <c r="N244" s="143"/>
      <c r="O244" s="143"/>
      <c r="P244" s="143"/>
      <c r="Q244" s="143"/>
      <c r="R244" s="143"/>
      <c r="S244" s="143"/>
      <c r="T244" s="143"/>
      <c r="U244" s="143"/>
      <c r="V244" s="143"/>
    </row>
    <row r="245" spans="1:22" ht="12.75" customHeight="1">
      <c r="A245" s="154"/>
      <c r="B245" s="149"/>
      <c r="C245" s="155"/>
      <c r="D245" s="151"/>
      <c r="E245" s="149"/>
      <c r="F245" s="149"/>
      <c r="G245" s="149"/>
      <c r="H245" s="143"/>
      <c r="I245" s="143"/>
      <c r="J245" s="143"/>
      <c r="K245" s="143"/>
      <c r="L245" s="143"/>
      <c r="M245" s="143"/>
      <c r="N245" s="143"/>
      <c r="O245" s="143"/>
      <c r="P245" s="143"/>
      <c r="Q245" s="143"/>
      <c r="R245" s="143"/>
      <c r="S245" s="143"/>
      <c r="T245" s="143"/>
      <c r="U245" s="143"/>
      <c r="V245" s="143"/>
    </row>
    <row r="246" spans="1:22" ht="12.75" customHeight="1">
      <c r="A246" s="154"/>
      <c r="B246" s="149"/>
      <c r="C246" s="156"/>
      <c r="D246" s="151"/>
      <c r="E246" s="153"/>
      <c r="F246" s="149"/>
      <c r="G246" s="149"/>
      <c r="H246" s="143"/>
      <c r="I246" s="143"/>
      <c r="J246" s="143"/>
      <c r="K246" s="143"/>
      <c r="L246" s="143"/>
      <c r="M246" s="143"/>
      <c r="N246" s="143"/>
      <c r="O246" s="143"/>
      <c r="P246" s="143"/>
      <c r="Q246" s="143"/>
      <c r="R246" s="143"/>
      <c r="S246" s="143"/>
      <c r="T246" s="143"/>
      <c r="U246" s="143"/>
      <c r="V246" s="143"/>
    </row>
    <row r="247" spans="1:22" ht="12.75" customHeight="1">
      <c r="A247" s="154"/>
      <c r="B247" s="149"/>
      <c r="C247" s="155"/>
      <c r="D247" s="151"/>
      <c r="E247" s="149"/>
      <c r="F247" s="149"/>
      <c r="G247" s="149"/>
      <c r="H247" s="143"/>
      <c r="I247" s="143"/>
      <c r="J247" s="143"/>
      <c r="K247" s="143"/>
      <c r="L247" s="143"/>
      <c r="M247" s="143"/>
      <c r="N247" s="143"/>
      <c r="O247" s="143"/>
      <c r="P247" s="143"/>
      <c r="Q247" s="143"/>
      <c r="R247" s="143"/>
      <c r="S247" s="143"/>
      <c r="T247" s="143"/>
      <c r="U247" s="143"/>
      <c r="V247" s="143"/>
    </row>
    <row r="248" spans="1:22" ht="12.75" customHeight="1">
      <c r="A248" s="154"/>
      <c r="B248" s="149"/>
      <c r="C248" s="155"/>
      <c r="D248" s="151"/>
      <c r="E248" s="149"/>
      <c r="F248" s="149"/>
      <c r="G248" s="149"/>
      <c r="H248" s="143"/>
      <c r="I248" s="143"/>
      <c r="J248" s="143"/>
      <c r="K248" s="143"/>
      <c r="L248" s="143"/>
      <c r="M248" s="143"/>
      <c r="N248" s="143"/>
      <c r="O248" s="143"/>
      <c r="P248" s="143"/>
      <c r="Q248" s="143"/>
      <c r="R248" s="143"/>
      <c r="S248" s="143"/>
      <c r="T248" s="143"/>
      <c r="U248" s="143"/>
      <c r="V248" s="143"/>
    </row>
    <row r="249" spans="1:22" ht="12.75" customHeight="1">
      <c r="A249" s="154"/>
      <c r="B249" s="149"/>
      <c r="C249" s="156"/>
      <c r="D249" s="151"/>
      <c r="E249" s="153"/>
      <c r="F249" s="149"/>
      <c r="G249" s="149"/>
      <c r="H249" s="143"/>
      <c r="I249" s="143"/>
      <c r="J249" s="143"/>
      <c r="K249" s="143"/>
      <c r="L249" s="143"/>
      <c r="M249" s="143"/>
      <c r="N249" s="143"/>
      <c r="O249" s="143"/>
      <c r="P249" s="143"/>
      <c r="Q249" s="143"/>
      <c r="R249" s="143"/>
      <c r="S249" s="143"/>
      <c r="T249" s="143"/>
      <c r="U249" s="143"/>
      <c r="V249" s="143"/>
    </row>
    <row r="250" spans="1:22" ht="13.5" customHeight="1">
      <c r="A250" s="154"/>
      <c r="B250" s="149"/>
      <c r="C250" s="155"/>
      <c r="D250" s="151"/>
      <c r="E250" s="149"/>
      <c r="F250" s="149"/>
      <c r="G250" s="149"/>
      <c r="H250" s="143"/>
      <c r="I250" s="143"/>
      <c r="J250" s="143"/>
      <c r="K250" s="143"/>
      <c r="L250" s="143"/>
      <c r="M250" s="143"/>
      <c r="N250" s="143"/>
      <c r="O250" s="143"/>
      <c r="P250" s="143"/>
      <c r="Q250" s="143"/>
      <c r="R250" s="143"/>
      <c r="S250" s="143"/>
      <c r="T250" s="143"/>
      <c r="U250" s="143"/>
      <c r="V250" s="143"/>
    </row>
    <row r="251" spans="1:22" ht="15" customHeight="1">
      <c r="A251" s="154"/>
      <c r="B251" s="149"/>
      <c r="C251" s="155"/>
      <c r="D251" s="151"/>
      <c r="E251" s="149"/>
      <c r="F251" s="149"/>
      <c r="G251" s="149"/>
    </row>
    <row r="252" spans="1:22" ht="15.75" customHeight="1">
      <c r="B252" s="149"/>
      <c r="D252" s="167"/>
    </row>
    <row r="253" spans="1:22" ht="15.75" customHeight="1"/>
    <row r="254" spans="1:22" ht="15.75" customHeight="1"/>
    <row r="255" spans="1:22" ht="15.75" customHeight="1"/>
    <row r="256" spans="1:22"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0000000000000007" right="0.70000000000000007" top="0.39375000000000004" bottom="0.39375000000000004" header="0" footer="0"/>
  <pageSetup paperSize="9" fitToWidth="0"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C946"/>
  <sheetViews>
    <sheetView topLeftCell="A13" workbookViewId="0">
      <selection activeCell="B28" sqref="B28"/>
    </sheetView>
  </sheetViews>
  <sheetFormatPr defaultColWidth="12.58203125" defaultRowHeight="15" customHeight="1"/>
  <cols>
    <col min="1" max="1" width="19.25" customWidth="1"/>
    <col min="2" max="2" width="24" bestFit="1" customWidth="1"/>
    <col min="3" max="6" width="12.83203125" customWidth="1"/>
    <col min="7" max="26" width="9" customWidth="1"/>
    <col min="27" max="27" width="12.58203125" customWidth="1"/>
  </cols>
  <sheetData>
    <row r="1" spans="1:3" ht="14.5">
      <c r="A1" s="159" t="s">
        <v>233</v>
      </c>
      <c r="B1" t="s">
        <v>338</v>
      </c>
      <c r="C1" t="s">
        <v>339</v>
      </c>
    </row>
    <row r="2" spans="1:3" ht="14.5">
      <c r="A2" s="160" t="s">
        <v>58</v>
      </c>
      <c r="B2" t="s">
        <v>340</v>
      </c>
      <c r="C2" t="s">
        <v>341</v>
      </c>
    </row>
    <row r="3" spans="1:3" ht="14">
      <c r="A3" s="21" t="s">
        <v>92</v>
      </c>
      <c r="B3" s="21" t="str">
        <f>Activities!A4</f>
        <v>GB-GOV-53-UKISF-01-000001</v>
      </c>
      <c r="C3">
        <v>1</v>
      </c>
    </row>
    <row r="4" spans="1:3" ht="14">
      <c r="A4" s="21" t="s">
        <v>92</v>
      </c>
      <c r="B4" s="21" t="str">
        <f>Activities!A5</f>
        <v>GB-GOV-53-UKISF-01-000002</v>
      </c>
      <c r="C4">
        <v>1</v>
      </c>
    </row>
    <row r="5" spans="1:3" ht="14">
      <c r="A5" s="21" t="s">
        <v>92</v>
      </c>
      <c r="B5" s="21" t="str">
        <f>Activities!A6</f>
        <v>GB-GOV-53-UKISF-01-000003</v>
      </c>
      <c r="C5">
        <v>1</v>
      </c>
    </row>
    <row r="6" spans="1:3" ht="14">
      <c r="A6" s="21" t="s">
        <v>92</v>
      </c>
      <c r="B6" s="21" t="str">
        <f>Activities!A7</f>
        <v>GB-GOV-53-UKISF-01-000004</v>
      </c>
      <c r="C6">
        <v>1</v>
      </c>
    </row>
    <row r="7" spans="1:3" ht="14">
      <c r="A7" s="21" t="s">
        <v>92</v>
      </c>
      <c r="B7" s="21" t="str">
        <f>Activities!A8</f>
        <v>GB-GOV-53-UKISF-01-000005</v>
      </c>
      <c r="C7">
        <v>1</v>
      </c>
    </row>
    <row r="8" spans="1:3" ht="14">
      <c r="A8" s="21" t="s">
        <v>92</v>
      </c>
      <c r="B8" s="21" t="str">
        <f>Activities!A9</f>
        <v>GB-GOV-53-UKISF-01-000006</v>
      </c>
      <c r="C8">
        <v>1</v>
      </c>
    </row>
    <row r="9" spans="1:3" ht="14">
      <c r="A9" s="21" t="s">
        <v>92</v>
      </c>
      <c r="B9" s="21" t="str">
        <f>Activities!A10</f>
        <v>GB-GOV-53-UKISF-01-000007</v>
      </c>
      <c r="C9">
        <v>1</v>
      </c>
    </row>
    <row r="10" spans="1:3" ht="14">
      <c r="A10" s="21" t="s">
        <v>92</v>
      </c>
      <c r="B10" s="21" t="str">
        <f>Activities!A11</f>
        <v>GB-GOV-53-UKISF-02-000001</v>
      </c>
      <c r="C10">
        <v>1</v>
      </c>
    </row>
    <row r="11" spans="1:3" ht="14">
      <c r="A11" s="21" t="s">
        <v>92</v>
      </c>
      <c r="B11" s="21" t="str">
        <f>Activities!A12</f>
        <v>GB-GOV-53-UKISF-02-000002</v>
      </c>
      <c r="C11">
        <v>1</v>
      </c>
    </row>
    <row r="12" spans="1:3" ht="14">
      <c r="A12" s="21" t="s">
        <v>92</v>
      </c>
      <c r="B12" s="21" t="str">
        <f>Activities!A13</f>
        <v>GB-GOV-53-UKISF-03-000001</v>
      </c>
      <c r="C12">
        <v>1</v>
      </c>
    </row>
    <row r="13" spans="1:3" ht="14">
      <c r="A13" s="21" t="s">
        <v>92</v>
      </c>
      <c r="B13" s="21" t="str">
        <f>Activities!A14</f>
        <v>GB-GOV-53-UKISF-03-000002</v>
      </c>
      <c r="C13">
        <v>1</v>
      </c>
    </row>
    <row r="14" spans="1:3" ht="14">
      <c r="A14" s="21" t="s">
        <v>92</v>
      </c>
      <c r="B14" s="21" t="str">
        <f>Activities!A15</f>
        <v>GB-GOV-53-UKISF-03-000003</v>
      </c>
      <c r="C14">
        <v>1</v>
      </c>
    </row>
    <row r="15" spans="1:3" ht="15.75" customHeight="1">
      <c r="A15" s="21" t="s">
        <v>92</v>
      </c>
      <c r="B15" s="21" t="str">
        <f>Activities!A16</f>
        <v>GB-GOV-53-UKISF-06-000001</v>
      </c>
      <c r="C15">
        <v>1</v>
      </c>
    </row>
    <row r="16" spans="1:3" ht="15.75" customHeight="1">
      <c r="A16" s="21" t="s">
        <v>92</v>
      </c>
      <c r="B16" s="21" t="str">
        <f>Activities!A17</f>
        <v>GB-GOV-53-UKISF-06-000002</v>
      </c>
      <c r="C16">
        <v>1</v>
      </c>
    </row>
    <row r="17" spans="1:3" ht="15.75" customHeight="1">
      <c r="A17" s="21" t="s">
        <v>92</v>
      </c>
      <c r="B17" s="21" t="str">
        <f>Activities!A18</f>
        <v>GB-GOV-53-UKISF-07-000001</v>
      </c>
      <c r="C17">
        <v>1</v>
      </c>
    </row>
    <row r="18" spans="1:3" ht="15.75" customHeight="1">
      <c r="A18" s="21" t="s">
        <v>92</v>
      </c>
      <c r="B18" s="21" t="str">
        <f>Activities!A19</f>
        <v>GB-GOV-53-UKISF-08-000001</v>
      </c>
      <c r="C18">
        <v>1</v>
      </c>
    </row>
    <row r="19" spans="1:3" ht="15.75" customHeight="1">
      <c r="A19" s="21" t="s">
        <v>92</v>
      </c>
      <c r="B19" s="21" t="str">
        <f>Activities!A20</f>
        <v>GB-GOV-53-UKISF-09-000001</v>
      </c>
      <c r="C19">
        <v>1</v>
      </c>
    </row>
    <row r="20" spans="1:3" ht="15.75" customHeight="1">
      <c r="A20" s="21" t="s">
        <v>92</v>
      </c>
      <c r="B20" s="21" t="str">
        <f>Activities!A21</f>
        <v>GB-GOV-53-UKISF-09-000002</v>
      </c>
      <c r="C20">
        <v>1</v>
      </c>
    </row>
    <row r="21" spans="1:3" ht="15.75" customHeight="1">
      <c r="A21" s="21" t="s">
        <v>92</v>
      </c>
      <c r="B21" s="21" t="str">
        <f>Activities!A22</f>
        <v>GB-GOV-53-UKISF-11-000001</v>
      </c>
      <c r="C21">
        <v>1</v>
      </c>
    </row>
    <row r="22" spans="1:3" ht="15.75" customHeight="1">
      <c r="A22" s="21" t="s">
        <v>92</v>
      </c>
      <c r="B22" s="21" t="str">
        <f>Activities!A23</f>
        <v>GB-GOV-53-UKISF-11-000002</v>
      </c>
      <c r="C22">
        <v>1</v>
      </c>
    </row>
    <row r="23" spans="1:3" ht="15.75" customHeight="1">
      <c r="A23" s="21" t="s">
        <v>92</v>
      </c>
      <c r="B23" s="21" t="str">
        <f>Activities!A24</f>
        <v>GB-GOV-53-UKISF-11-000003</v>
      </c>
      <c r="C23">
        <v>1</v>
      </c>
    </row>
    <row r="24" spans="1:3" ht="15.75" customHeight="1">
      <c r="A24" s="21" t="s">
        <v>92</v>
      </c>
      <c r="B24" s="21" t="str">
        <f>Activities!A25</f>
        <v>GB-GOV-53-UKISF-12-000001</v>
      </c>
      <c r="C24">
        <v>1</v>
      </c>
    </row>
    <row r="25" spans="1:3" ht="15.75" customHeight="1">
      <c r="A25" s="21" t="s">
        <v>92</v>
      </c>
      <c r="B25" s="21" t="str">
        <f>Activities!A26</f>
        <v>GB-GOV-53-UKISF-12-000002</v>
      </c>
      <c r="C25">
        <v>1</v>
      </c>
    </row>
    <row r="26" spans="1:3" ht="15.75" customHeight="1">
      <c r="A26" s="21" t="s">
        <v>92</v>
      </c>
      <c r="B26" s="21" t="str">
        <f>Activities!A27</f>
        <v>GB-GOV-53-UKISF-12-000003</v>
      </c>
      <c r="C26">
        <v>1</v>
      </c>
    </row>
    <row r="27" spans="1:3" ht="15.75" customHeight="1">
      <c r="A27" s="21" t="s">
        <v>92</v>
      </c>
      <c r="B27" s="21" t="str">
        <f>Activities!A28</f>
        <v>GB-GOV-53-UKISF-13-000001</v>
      </c>
      <c r="C27">
        <v>1</v>
      </c>
    </row>
    <row r="28" spans="1:3" ht="15.75" customHeight="1">
      <c r="A28" s="21" t="s">
        <v>92</v>
      </c>
      <c r="B28" s="21" t="str">
        <f>Activities!A29</f>
        <v>GB-GOV-53-UKISF-14-000001</v>
      </c>
      <c r="C28">
        <v>1</v>
      </c>
    </row>
    <row r="29" spans="1:3" ht="15.75" customHeight="1">
      <c r="A29" s="21" t="s">
        <v>92</v>
      </c>
      <c r="B29" s="21" t="str">
        <f>Activities!A30</f>
        <v>GB-GOV-53-UKISF-15-000001</v>
      </c>
      <c r="C29">
        <v>1</v>
      </c>
    </row>
    <row r="30" spans="1:3" ht="15.75" customHeight="1">
      <c r="A30" s="21" t="s">
        <v>92</v>
      </c>
      <c r="B30" s="21">
        <f>Activities!A31</f>
        <v>0</v>
      </c>
      <c r="C30">
        <v>1</v>
      </c>
    </row>
    <row r="31" spans="1:3" ht="15.75" customHeight="1">
      <c r="A31" s="21" t="s">
        <v>92</v>
      </c>
      <c r="B31" s="21">
        <f>Activities!A32</f>
        <v>0</v>
      </c>
      <c r="C31">
        <v>1</v>
      </c>
    </row>
    <row r="32" spans="1:3" ht="15.75" customHeight="1">
      <c r="A32" s="21" t="s">
        <v>92</v>
      </c>
      <c r="B32" s="21">
        <f>Activities!A33</f>
        <v>0</v>
      </c>
      <c r="C32">
        <v>1</v>
      </c>
    </row>
    <row r="33" spans="1:3" ht="15.75" customHeight="1">
      <c r="A33" s="21" t="s">
        <v>92</v>
      </c>
      <c r="B33" s="21">
        <f>Activities!A34</f>
        <v>0</v>
      </c>
      <c r="C33">
        <v>1</v>
      </c>
    </row>
    <row r="34" spans="1:3" ht="15.75" customHeight="1">
      <c r="A34" s="21" t="s">
        <v>92</v>
      </c>
      <c r="B34" s="21">
        <f>Activities!A35</f>
        <v>0</v>
      </c>
      <c r="C34">
        <v>1</v>
      </c>
    </row>
    <row r="35" spans="1:3" ht="15.75" customHeight="1">
      <c r="A35" s="21" t="s">
        <v>92</v>
      </c>
      <c r="B35" s="21">
        <f>Activities!A36</f>
        <v>0</v>
      </c>
      <c r="C35">
        <v>1</v>
      </c>
    </row>
    <row r="36" spans="1:3" ht="15.75" customHeight="1">
      <c r="A36" s="21" t="s">
        <v>92</v>
      </c>
      <c r="B36" s="21">
        <f>Activities!A37</f>
        <v>0</v>
      </c>
      <c r="C36">
        <v>1</v>
      </c>
    </row>
    <row r="37" spans="1:3" ht="15.75" customHeight="1">
      <c r="A37" s="21" t="s">
        <v>92</v>
      </c>
      <c r="B37" s="21">
        <f>Activities!A38</f>
        <v>0</v>
      </c>
      <c r="C37">
        <v>1</v>
      </c>
    </row>
    <row r="38" spans="1:3" ht="15.75" customHeight="1">
      <c r="A38" s="21" t="s">
        <v>92</v>
      </c>
      <c r="B38" s="21">
        <f>Activities!A39</f>
        <v>0</v>
      </c>
      <c r="C38">
        <v>1</v>
      </c>
    </row>
    <row r="39" spans="1:3" ht="15.75" customHeight="1">
      <c r="A39" s="21" t="s">
        <v>92</v>
      </c>
      <c r="B39" s="21">
        <f>Activities!A40</f>
        <v>0</v>
      </c>
      <c r="C39">
        <v>1</v>
      </c>
    </row>
    <row r="40" spans="1:3" ht="15.75" customHeight="1">
      <c r="A40" s="21" t="s">
        <v>92</v>
      </c>
      <c r="B40" s="21">
        <f>Activities!A41</f>
        <v>0</v>
      </c>
      <c r="C40">
        <v>1</v>
      </c>
    </row>
    <row r="41" spans="1:3" ht="15.75" customHeight="1">
      <c r="A41" s="21" t="s">
        <v>92</v>
      </c>
      <c r="B41" s="21">
        <f>Activities!A42</f>
        <v>0</v>
      </c>
      <c r="C41">
        <v>1</v>
      </c>
    </row>
    <row r="42" spans="1:3" ht="15.75" customHeight="1">
      <c r="A42" s="21" t="s">
        <v>92</v>
      </c>
      <c r="B42" s="21">
        <f>Activities!A43</f>
        <v>0</v>
      </c>
      <c r="C42">
        <v>1</v>
      </c>
    </row>
    <row r="43" spans="1:3" ht="15.75" customHeight="1">
      <c r="A43" s="21" t="s">
        <v>92</v>
      </c>
      <c r="B43" s="21">
        <f>Activities!A44</f>
        <v>0</v>
      </c>
      <c r="C43">
        <v>1</v>
      </c>
    </row>
    <row r="44" spans="1:3" ht="15.75" customHeight="1">
      <c r="A44" s="21" t="s">
        <v>92</v>
      </c>
      <c r="B44" s="21">
        <f>Activities!A45</f>
        <v>0</v>
      </c>
      <c r="C44">
        <v>1</v>
      </c>
    </row>
    <row r="45" spans="1:3" ht="15.75" customHeight="1">
      <c r="A45" s="21" t="s">
        <v>92</v>
      </c>
      <c r="B45" s="21">
        <f>Activities!A46</f>
        <v>0</v>
      </c>
      <c r="C45">
        <v>1</v>
      </c>
    </row>
    <row r="46" spans="1:3" ht="15.75" customHeight="1">
      <c r="A46" s="21" t="s">
        <v>92</v>
      </c>
      <c r="B46" s="21">
        <f>Activities!A47</f>
        <v>0</v>
      </c>
      <c r="C46">
        <v>1</v>
      </c>
    </row>
    <row r="47" spans="1:3" ht="15.75" customHeight="1">
      <c r="A47" s="21" t="s">
        <v>92</v>
      </c>
      <c r="B47" s="21">
        <f>Activities!A48</f>
        <v>0</v>
      </c>
      <c r="C47">
        <v>1</v>
      </c>
    </row>
    <row r="48" spans="1:3" ht="15.75" customHeight="1">
      <c r="A48" s="21" t="s">
        <v>92</v>
      </c>
      <c r="B48" s="21">
        <f>Activities!A49</f>
        <v>0</v>
      </c>
      <c r="C48">
        <v>1</v>
      </c>
    </row>
    <row r="49" spans="1:3" ht="15.75" customHeight="1">
      <c r="A49" s="21" t="s">
        <v>92</v>
      </c>
      <c r="B49" s="21">
        <f>Activities!A50</f>
        <v>0</v>
      </c>
      <c r="C49">
        <v>1</v>
      </c>
    </row>
    <row r="50" spans="1:3" ht="15.75" customHeight="1">
      <c r="A50" s="21" t="s">
        <v>92</v>
      </c>
      <c r="B50" s="21">
        <f>Activities!A51</f>
        <v>0</v>
      </c>
      <c r="C50">
        <v>1</v>
      </c>
    </row>
    <row r="51" spans="1:3" ht="15.75" customHeight="1">
      <c r="A51" s="21" t="s">
        <v>92</v>
      </c>
      <c r="B51" s="21">
        <f>Activities!A52</f>
        <v>0</v>
      </c>
      <c r="C51">
        <v>1</v>
      </c>
    </row>
    <row r="52" spans="1:3" ht="15.75" customHeight="1">
      <c r="A52" s="21" t="s">
        <v>92</v>
      </c>
      <c r="B52" s="21">
        <f>Activities!A53</f>
        <v>0</v>
      </c>
      <c r="C52">
        <v>1</v>
      </c>
    </row>
    <row r="53" spans="1:3" ht="15.75" customHeight="1">
      <c r="A53" s="21" t="s">
        <v>92</v>
      </c>
      <c r="B53" s="21">
        <f>Activities!A54</f>
        <v>0</v>
      </c>
      <c r="C53">
        <v>1</v>
      </c>
    </row>
    <row r="54" spans="1:3" ht="15.75" customHeight="1">
      <c r="A54" s="21" t="s">
        <v>92</v>
      </c>
      <c r="B54" s="21">
        <f>Activities!A55</f>
        <v>0</v>
      </c>
      <c r="C54">
        <v>1</v>
      </c>
    </row>
    <row r="55" spans="1:3" ht="15.75" customHeight="1">
      <c r="A55" s="21" t="s">
        <v>92</v>
      </c>
      <c r="B55" s="21">
        <f>Activities!A56</f>
        <v>0</v>
      </c>
      <c r="C55">
        <v>1</v>
      </c>
    </row>
    <row r="56" spans="1:3" ht="15.75" customHeight="1">
      <c r="A56" s="21" t="s">
        <v>92</v>
      </c>
      <c r="B56" s="21">
        <f>Activities!A57</f>
        <v>0</v>
      </c>
      <c r="C56">
        <v>1</v>
      </c>
    </row>
    <row r="57" spans="1:3" ht="15.75" customHeight="1">
      <c r="A57" s="21" t="s">
        <v>92</v>
      </c>
      <c r="B57" s="21">
        <f>Activities!A58</f>
        <v>0</v>
      </c>
      <c r="C57">
        <v>1</v>
      </c>
    </row>
    <row r="58" spans="1:3" ht="15.75" customHeight="1">
      <c r="A58" s="21" t="s">
        <v>92</v>
      </c>
      <c r="B58" s="21">
        <f>Activities!A59</f>
        <v>0</v>
      </c>
      <c r="C58">
        <v>1</v>
      </c>
    </row>
    <row r="59" spans="1:3" ht="15.75" customHeight="1">
      <c r="A59" s="21" t="s">
        <v>92</v>
      </c>
      <c r="B59" s="21">
        <f>Activities!A60</f>
        <v>0</v>
      </c>
      <c r="C59">
        <v>1</v>
      </c>
    </row>
    <row r="60" spans="1:3" ht="15.75" customHeight="1">
      <c r="A60" s="21" t="s">
        <v>92</v>
      </c>
      <c r="B60" s="21">
        <f>Activities!A61</f>
        <v>0</v>
      </c>
      <c r="C60">
        <v>1</v>
      </c>
    </row>
    <row r="61" spans="1:3" ht="15.75" customHeight="1">
      <c r="A61" s="21" t="s">
        <v>92</v>
      </c>
      <c r="B61" s="21">
        <f>Activities!A62</f>
        <v>0</v>
      </c>
      <c r="C61">
        <v>1</v>
      </c>
    </row>
    <row r="62" spans="1:3" ht="15.75" customHeight="1">
      <c r="A62" s="21" t="s">
        <v>92</v>
      </c>
      <c r="B62" s="21">
        <f>Activities!A63</f>
        <v>0</v>
      </c>
      <c r="C62">
        <v>1</v>
      </c>
    </row>
    <row r="63" spans="1:3" ht="15.75" customHeight="1">
      <c r="A63" s="21" t="s">
        <v>92</v>
      </c>
      <c r="B63" s="21">
        <f>Activities!A64</f>
        <v>0</v>
      </c>
      <c r="C63">
        <v>1</v>
      </c>
    </row>
    <row r="64" spans="1:3" ht="15.75" customHeight="1">
      <c r="A64" s="21" t="s">
        <v>92</v>
      </c>
      <c r="B64" s="21">
        <f>Activities!A65</f>
        <v>0</v>
      </c>
      <c r="C64">
        <v>1</v>
      </c>
    </row>
    <row r="65" spans="1:3" ht="15.75" customHeight="1">
      <c r="A65" s="21" t="s">
        <v>92</v>
      </c>
      <c r="B65" s="21">
        <f>Activities!A66</f>
        <v>0</v>
      </c>
      <c r="C65">
        <v>1</v>
      </c>
    </row>
    <row r="66" spans="1:3" ht="15.75" customHeight="1">
      <c r="A66" s="21" t="s">
        <v>92</v>
      </c>
      <c r="B66" s="21">
        <f>Activities!A67</f>
        <v>0</v>
      </c>
      <c r="C66">
        <v>1</v>
      </c>
    </row>
    <row r="67" spans="1:3" ht="15.75" customHeight="1">
      <c r="A67" s="21" t="s">
        <v>92</v>
      </c>
      <c r="B67" s="21">
        <f>Activities!A68</f>
        <v>0</v>
      </c>
      <c r="C67">
        <v>1</v>
      </c>
    </row>
    <row r="68" spans="1:3" ht="15.75" customHeight="1">
      <c r="A68" s="21" t="s">
        <v>92</v>
      </c>
      <c r="B68" s="21">
        <f>Activities!A69</f>
        <v>0</v>
      </c>
      <c r="C68">
        <v>1</v>
      </c>
    </row>
    <row r="69" spans="1:3" ht="15.75" customHeight="1">
      <c r="A69" s="21" t="s">
        <v>92</v>
      </c>
      <c r="B69" s="21">
        <f>Activities!A70</f>
        <v>0</v>
      </c>
      <c r="C69">
        <v>1</v>
      </c>
    </row>
    <row r="70" spans="1:3" ht="15.75" customHeight="1">
      <c r="A70" s="21" t="s">
        <v>92</v>
      </c>
      <c r="B70" s="21">
        <f>Activities!A71</f>
        <v>0</v>
      </c>
      <c r="C70">
        <v>1</v>
      </c>
    </row>
    <row r="71" spans="1:3" ht="15.75" customHeight="1">
      <c r="A71" s="21" t="s">
        <v>92</v>
      </c>
      <c r="B71" s="21">
        <f>Activities!A72</f>
        <v>0</v>
      </c>
      <c r="C71">
        <v>1</v>
      </c>
    </row>
    <row r="72" spans="1:3" ht="15.75" customHeight="1">
      <c r="A72" s="21" t="s">
        <v>92</v>
      </c>
      <c r="B72" s="21">
        <f>Activities!A73</f>
        <v>0</v>
      </c>
      <c r="C72">
        <v>1</v>
      </c>
    </row>
    <row r="73" spans="1:3" ht="15.75" customHeight="1">
      <c r="A73" s="21" t="s">
        <v>92</v>
      </c>
      <c r="B73" s="21">
        <f>Activities!A74</f>
        <v>0</v>
      </c>
      <c r="C73">
        <v>1</v>
      </c>
    </row>
    <row r="74" spans="1:3" ht="15.75" customHeight="1">
      <c r="A74" s="21" t="s">
        <v>92</v>
      </c>
      <c r="B74" s="21">
        <f>Activities!A75</f>
        <v>0</v>
      </c>
      <c r="C74">
        <v>1</v>
      </c>
    </row>
    <row r="75" spans="1:3" ht="15.75" customHeight="1">
      <c r="A75" s="21" t="s">
        <v>92</v>
      </c>
      <c r="B75" s="21">
        <f>Activities!A76</f>
        <v>0</v>
      </c>
      <c r="C75">
        <v>1</v>
      </c>
    </row>
    <row r="76" spans="1:3" ht="15.75" customHeight="1">
      <c r="A76" s="21" t="s">
        <v>92</v>
      </c>
      <c r="B76" s="21">
        <f>Activities!A77</f>
        <v>0</v>
      </c>
      <c r="C76">
        <v>1</v>
      </c>
    </row>
    <row r="77" spans="1:3" ht="15.75" customHeight="1">
      <c r="A77" s="21" t="s">
        <v>92</v>
      </c>
      <c r="B77" s="21">
        <f>Activities!A78</f>
        <v>0</v>
      </c>
      <c r="C77">
        <v>1</v>
      </c>
    </row>
    <row r="78" spans="1:3" ht="15.75" customHeight="1">
      <c r="A78" s="21" t="s">
        <v>92</v>
      </c>
      <c r="B78" s="21">
        <f>Activities!A79</f>
        <v>0</v>
      </c>
      <c r="C78">
        <v>1</v>
      </c>
    </row>
    <row r="79" spans="1:3" ht="15.75" customHeight="1">
      <c r="A79" s="21" t="s">
        <v>92</v>
      </c>
      <c r="B79" s="21">
        <f>Activities!A80</f>
        <v>0</v>
      </c>
      <c r="C79">
        <v>1</v>
      </c>
    </row>
    <row r="80" spans="1:3" ht="15.75" customHeight="1">
      <c r="A80" s="21" t="s">
        <v>92</v>
      </c>
      <c r="B80" s="21">
        <f>Activities!A81</f>
        <v>0</v>
      </c>
      <c r="C80">
        <v>1</v>
      </c>
    </row>
    <row r="81" spans="1:3" ht="15.75" customHeight="1">
      <c r="A81" s="21" t="s">
        <v>92</v>
      </c>
      <c r="B81" s="21">
        <f>Activities!A82</f>
        <v>0</v>
      </c>
      <c r="C81">
        <v>1</v>
      </c>
    </row>
    <row r="82" spans="1:3" ht="15.75" customHeight="1">
      <c r="A82" s="21" t="s">
        <v>92</v>
      </c>
      <c r="B82" s="21">
        <f>Activities!A83</f>
        <v>0</v>
      </c>
      <c r="C82">
        <v>1</v>
      </c>
    </row>
    <row r="83" spans="1:3" ht="15.75" customHeight="1">
      <c r="A83" s="21" t="s">
        <v>92</v>
      </c>
      <c r="B83" s="21">
        <f>Activities!A84</f>
        <v>0</v>
      </c>
      <c r="C83">
        <v>1</v>
      </c>
    </row>
    <row r="84" spans="1:3" ht="15.75" customHeight="1">
      <c r="A84" s="21" t="s">
        <v>92</v>
      </c>
      <c r="B84" s="21">
        <f>Activities!A85</f>
        <v>0</v>
      </c>
      <c r="C84">
        <v>1</v>
      </c>
    </row>
    <row r="85" spans="1:3" ht="15.75" customHeight="1">
      <c r="A85" s="21" t="s">
        <v>92</v>
      </c>
      <c r="B85" s="21">
        <f>Activities!A86</f>
        <v>0</v>
      </c>
      <c r="C85">
        <v>1</v>
      </c>
    </row>
    <row r="86" spans="1:3" ht="15.75" customHeight="1">
      <c r="A86" s="21" t="s">
        <v>92</v>
      </c>
      <c r="B86" s="21">
        <f>Activities!A87</f>
        <v>0</v>
      </c>
      <c r="C86">
        <v>1</v>
      </c>
    </row>
    <row r="87" spans="1:3" ht="15.75" customHeight="1">
      <c r="A87" s="21" t="s">
        <v>92</v>
      </c>
      <c r="B87" s="21">
        <f>Activities!A88</f>
        <v>0</v>
      </c>
      <c r="C87">
        <v>1</v>
      </c>
    </row>
    <row r="88" spans="1:3" ht="15.75" customHeight="1">
      <c r="A88" s="21" t="s">
        <v>92</v>
      </c>
      <c r="B88" s="21">
        <f>Activities!A89</f>
        <v>0</v>
      </c>
      <c r="C88">
        <v>1</v>
      </c>
    </row>
    <row r="89" spans="1:3" ht="15.75" customHeight="1">
      <c r="A89" s="21" t="s">
        <v>92</v>
      </c>
      <c r="B89" s="21">
        <f>Activities!A90</f>
        <v>0</v>
      </c>
      <c r="C89">
        <v>1</v>
      </c>
    </row>
    <row r="90" spans="1:3" ht="15.75" customHeight="1">
      <c r="A90" s="21" t="s">
        <v>92</v>
      </c>
      <c r="B90" s="21">
        <f>Activities!A91</f>
        <v>0</v>
      </c>
      <c r="C90">
        <v>1</v>
      </c>
    </row>
    <row r="91" spans="1:3" ht="15.75" customHeight="1">
      <c r="A91" s="21" t="s">
        <v>92</v>
      </c>
      <c r="B91" s="21">
        <f>Activities!A92</f>
        <v>0</v>
      </c>
      <c r="C91">
        <v>1</v>
      </c>
    </row>
    <row r="92" spans="1:3" ht="15.75" customHeight="1">
      <c r="A92" s="21" t="s">
        <v>92</v>
      </c>
      <c r="B92" s="21">
        <f>Activities!A93</f>
        <v>0</v>
      </c>
      <c r="C92">
        <v>1</v>
      </c>
    </row>
    <row r="93" spans="1:3" ht="15.75" customHeight="1">
      <c r="A93" s="21" t="s">
        <v>92</v>
      </c>
      <c r="B93" s="21">
        <f>Activities!A94</f>
        <v>0</v>
      </c>
      <c r="C93">
        <v>1</v>
      </c>
    </row>
    <row r="94" spans="1:3" ht="15.75" customHeight="1">
      <c r="A94" s="21" t="s">
        <v>92</v>
      </c>
      <c r="B94" s="21">
        <f>Activities!A95</f>
        <v>0</v>
      </c>
      <c r="C94">
        <v>1</v>
      </c>
    </row>
    <row r="95" spans="1:3" ht="15.75" customHeight="1">
      <c r="A95" s="21" t="s">
        <v>92</v>
      </c>
      <c r="B95" s="21">
        <f>Activities!A96</f>
        <v>0</v>
      </c>
      <c r="C95">
        <v>1</v>
      </c>
    </row>
    <row r="96" spans="1:3" ht="15.75" customHeight="1">
      <c r="A96" s="21" t="s">
        <v>92</v>
      </c>
      <c r="B96" s="21">
        <f>Activities!A97</f>
        <v>0</v>
      </c>
      <c r="C96">
        <v>1</v>
      </c>
    </row>
    <row r="97" spans="1:3" ht="15.75" customHeight="1">
      <c r="A97" s="21" t="s">
        <v>92</v>
      </c>
      <c r="B97" s="21">
        <f>Activities!A98</f>
        <v>0</v>
      </c>
      <c r="C97">
        <v>1</v>
      </c>
    </row>
    <row r="98" spans="1:3" ht="15.75" customHeight="1">
      <c r="A98" s="21" t="s">
        <v>92</v>
      </c>
      <c r="B98" s="21">
        <f>Activities!A99</f>
        <v>0</v>
      </c>
      <c r="C98">
        <v>1</v>
      </c>
    </row>
    <row r="99" spans="1:3" ht="15.75" customHeight="1">
      <c r="A99" s="21" t="s">
        <v>92</v>
      </c>
      <c r="B99" s="21">
        <f>Activities!A100</f>
        <v>0</v>
      </c>
      <c r="C99">
        <v>1</v>
      </c>
    </row>
    <row r="100" spans="1:3" ht="15.75" customHeight="1">
      <c r="A100" s="21" t="s">
        <v>92</v>
      </c>
      <c r="B100" s="21">
        <f>Activities!A101</f>
        <v>0</v>
      </c>
      <c r="C100">
        <v>1</v>
      </c>
    </row>
    <row r="101" spans="1:3" ht="15.75" customHeight="1">
      <c r="A101" s="21" t="s">
        <v>92</v>
      </c>
      <c r="B101" s="21">
        <f>Activities!A102</f>
        <v>0</v>
      </c>
      <c r="C101">
        <v>1</v>
      </c>
    </row>
    <row r="102" spans="1:3" ht="15.75" customHeight="1">
      <c r="A102" s="21" t="s">
        <v>92</v>
      </c>
      <c r="B102" s="21">
        <f>Activities!A103</f>
        <v>0</v>
      </c>
      <c r="C102">
        <v>1</v>
      </c>
    </row>
    <row r="103" spans="1:3" ht="15.75" customHeight="1">
      <c r="A103" s="21" t="s">
        <v>92</v>
      </c>
      <c r="B103" s="21">
        <f>Activities!A104</f>
        <v>0</v>
      </c>
      <c r="C103">
        <v>1</v>
      </c>
    </row>
    <row r="104" spans="1:3" ht="15.75" customHeight="1">
      <c r="A104" s="21" t="s">
        <v>92</v>
      </c>
      <c r="B104" s="21">
        <f>Activities!A105</f>
        <v>0</v>
      </c>
      <c r="C104">
        <v>1</v>
      </c>
    </row>
    <row r="105" spans="1:3" ht="15.75" customHeight="1">
      <c r="A105" s="21" t="s">
        <v>92</v>
      </c>
      <c r="B105" s="21">
        <f>Activities!A106</f>
        <v>0</v>
      </c>
      <c r="C105">
        <v>1</v>
      </c>
    </row>
    <row r="106" spans="1:3" ht="15.75" customHeight="1">
      <c r="A106" s="21" t="s">
        <v>92</v>
      </c>
      <c r="B106" s="21">
        <f>Activities!A107</f>
        <v>0</v>
      </c>
      <c r="C106">
        <v>1</v>
      </c>
    </row>
    <row r="107" spans="1:3" ht="15.75" customHeight="1">
      <c r="A107" s="21" t="s">
        <v>92</v>
      </c>
      <c r="B107" s="21">
        <f>Activities!A108</f>
        <v>0</v>
      </c>
      <c r="C107">
        <v>1</v>
      </c>
    </row>
    <row r="108" spans="1:3" ht="15.75" customHeight="1">
      <c r="A108" s="21" t="s">
        <v>92</v>
      </c>
      <c r="B108" s="21">
        <f>Activities!A109</f>
        <v>0</v>
      </c>
      <c r="C108">
        <v>1</v>
      </c>
    </row>
    <row r="109" spans="1:3" ht="15.75" customHeight="1">
      <c r="A109" s="21" t="s">
        <v>92</v>
      </c>
      <c r="B109" s="21">
        <f>Activities!A110</f>
        <v>0</v>
      </c>
      <c r="C109">
        <v>1</v>
      </c>
    </row>
    <row r="110" spans="1:3" ht="15.75" customHeight="1">
      <c r="A110" s="21" t="s">
        <v>92</v>
      </c>
      <c r="B110" s="21">
        <f>Activities!A111</f>
        <v>0</v>
      </c>
      <c r="C110">
        <v>1</v>
      </c>
    </row>
    <row r="111" spans="1:3" ht="15.75" customHeight="1">
      <c r="A111" s="21" t="s">
        <v>92</v>
      </c>
      <c r="B111" s="21">
        <f>Activities!A112</f>
        <v>0</v>
      </c>
      <c r="C111">
        <v>1</v>
      </c>
    </row>
    <row r="112" spans="1:3" ht="15.75" customHeight="1">
      <c r="A112" s="21" t="s">
        <v>92</v>
      </c>
      <c r="B112" s="21">
        <f>Activities!A113</f>
        <v>0</v>
      </c>
      <c r="C112">
        <v>1</v>
      </c>
    </row>
    <row r="113" spans="1:3" ht="15.75" customHeight="1">
      <c r="A113" s="21" t="s">
        <v>92</v>
      </c>
      <c r="B113" s="21">
        <f>Activities!A114</f>
        <v>0</v>
      </c>
      <c r="C113">
        <v>1</v>
      </c>
    </row>
    <row r="114" spans="1:3" ht="15.75" customHeight="1">
      <c r="A114" s="21" t="s">
        <v>92</v>
      </c>
      <c r="B114" s="21">
        <f>Activities!A115</f>
        <v>0</v>
      </c>
      <c r="C114">
        <v>1</v>
      </c>
    </row>
    <row r="115" spans="1:3" ht="15.75" customHeight="1">
      <c r="A115" s="21" t="s">
        <v>92</v>
      </c>
      <c r="B115" s="21">
        <f>Activities!A116</f>
        <v>0</v>
      </c>
      <c r="C115">
        <v>1</v>
      </c>
    </row>
    <row r="116" spans="1:3" ht="15.75" customHeight="1">
      <c r="A116" s="21" t="s">
        <v>92</v>
      </c>
      <c r="B116" s="21">
        <f>Activities!A117</f>
        <v>0</v>
      </c>
      <c r="C116">
        <v>1</v>
      </c>
    </row>
    <row r="117" spans="1:3" ht="15.75" customHeight="1">
      <c r="A117" s="21" t="s">
        <v>92</v>
      </c>
      <c r="B117" s="21">
        <f>Activities!A118</f>
        <v>0</v>
      </c>
      <c r="C117">
        <v>1</v>
      </c>
    </row>
    <row r="118" spans="1:3" ht="15.75" customHeight="1">
      <c r="A118" s="21" t="s">
        <v>92</v>
      </c>
      <c r="B118" s="21">
        <f>Activities!A119</f>
        <v>0</v>
      </c>
      <c r="C118">
        <v>1</v>
      </c>
    </row>
    <row r="119" spans="1:3" ht="15.75" customHeight="1">
      <c r="A119" s="21" t="s">
        <v>92</v>
      </c>
      <c r="B119" s="21">
        <f>Activities!A120</f>
        <v>0</v>
      </c>
      <c r="C119">
        <v>1</v>
      </c>
    </row>
    <row r="120" spans="1:3" ht="15.75" customHeight="1">
      <c r="A120" s="21" t="s">
        <v>92</v>
      </c>
      <c r="B120" s="21">
        <f>Activities!A121</f>
        <v>0</v>
      </c>
      <c r="C120">
        <v>1</v>
      </c>
    </row>
    <row r="121" spans="1:3" ht="15.75" customHeight="1">
      <c r="A121" s="21" t="s">
        <v>92</v>
      </c>
      <c r="B121" s="21">
        <f>Activities!A122</f>
        <v>0</v>
      </c>
      <c r="C121">
        <v>1</v>
      </c>
    </row>
    <row r="122" spans="1:3" ht="15.75" customHeight="1">
      <c r="A122" s="21" t="s">
        <v>92</v>
      </c>
      <c r="B122" s="21">
        <f>Activities!A123</f>
        <v>0</v>
      </c>
      <c r="C122">
        <v>1</v>
      </c>
    </row>
    <row r="123" spans="1:3" ht="15.75" customHeight="1">
      <c r="A123" s="21" t="s">
        <v>92</v>
      </c>
      <c r="B123" s="21">
        <f>Activities!A124</f>
        <v>0</v>
      </c>
      <c r="C123">
        <v>1</v>
      </c>
    </row>
    <row r="124" spans="1:3" ht="15.75" customHeight="1">
      <c r="A124" s="21" t="s">
        <v>92</v>
      </c>
      <c r="B124" s="21">
        <f>Activities!A125</f>
        <v>0</v>
      </c>
      <c r="C124">
        <v>1</v>
      </c>
    </row>
    <row r="125" spans="1:3" ht="15.75" customHeight="1">
      <c r="A125" s="21" t="s">
        <v>92</v>
      </c>
      <c r="B125" s="21">
        <f>Activities!A126</f>
        <v>0</v>
      </c>
      <c r="C125">
        <v>1</v>
      </c>
    </row>
    <row r="126" spans="1:3" ht="15.75" customHeight="1">
      <c r="A126" s="21" t="s">
        <v>92</v>
      </c>
      <c r="B126" s="21">
        <f>Activities!A127</f>
        <v>0</v>
      </c>
      <c r="C126">
        <v>1</v>
      </c>
    </row>
    <row r="127" spans="1:3" ht="15.75" customHeight="1">
      <c r="A127" s="21" t="s">
        <v>92</v>
      </c>
      <c r="B127" s="21">
        <f>Activities!A128</f>
        <v>0</v>
      </c>
      <c r="C127">
        <v>1</v>
      </c>
    </row>
    <row r="128" spans="1:3" ht="15.75" customHeight="1">
      <c r="A128" s="21" t="s">
        <v>92</v>
      </c>
      <c r="B128" s="21">
        <f>Activities!A129</f>
        <v>0</v>
      </c>
      <c r="C128">
        <v>1</v>
      </c>
    </row>
    <row r="129" spans="1:3" ht="15.75" customHeight="1">
      <c r="A129" s="21" t="s">
        <v>92</v>
      </c>
      <c r="B129" s="21">
        <f>Activities!A130</f>
        <v>0</v>
      </c>
      <c r="C129">
        <v>1</v>
      </c>
    </row>
    <row r="130" spans="1:3" ht="15.75" customHeight="1">
      <c r="A130" s="21" t="s">
        <v>92</v>
      </c>
      <c r="B130" s="21">
        <f>Activities!A131</f>
        <v>0</v>
      </c>
      <c r="C130">
        <v>1</v>
      </c>
    </row>
    <row r="131" spans="1:3" ht="15.75" customHeight="1"/>
    <row r="132" spans="1:3" ht="15.75" customHeight="1"/>
    <row r="133" spans="1:3" ht="15.75" customHeight="1"/>
    <row r="134" spans="1:3" ht="15.75" customHeight="1"/>
    <row r="135" spans="1:3" ht="15.75" customHeight="1"/>
    <row r="136" spans="1:3" ht="15.75" customHeight="1"/>
    <row r="137" spans="1:3" ht="15.75" customHeight="1"/>
    <row r="138" spans="1:3" ht="15.75" customHeight="1"/>
    <row r="139" spans="1:3" ht="15.75" customHeight="1"/>
    <row r="140" spans="1:3" ht="15.75" customHeight="1"/>
    <row r="141" spans="1:3" ht="15.75" customHeight="1"/>
    <row r="142" spans="1:3" ht="15.75" customHeight="1"/>
    <row r="143" spans="1:3" ht="15.75" customHeight="1"/>
    <row r="144" spans="1:3"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sheetData>
  <pageMargins left="0.74805555555555614" right="0.74805555555555614" top="1.37763888888889" bottom="1.37763888888889" header="0" footer="0"/>
  <pageSetup paperSize="9" fitToWidth="0"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sheetPr>
  <dimension ref="A1:C1000"/>
  <sheetViews>
    <sheetView workbookViewId="0">
      <selection activeCell="B2" sqref="B2"/>
    </sheetView>
  </sheetViews>
  <sheetFormatPr defaultColWidth="12.58203125" defaultRowHeight="15" customHeight="1"/>
  <cols>
    <col min="1" max="1" width="10.58203125" customWidth="1"/>
    <col min="2" max="2" width="15.25" bestFit="1" customWidth="1"/>
    <col min="3" max="6" width="10.58203125" customWidth="1"/>
    <col min="7" max="26" width="9" customWidth="1"/>
    <col min="27" max="27" width="12.58203125" customWidth="1"/>
  </cols>
  <sheetData>
    <row r="1" spans="1:3" ht="12" customHeight="1">
      <c r="A1" s="85" t="s">
        <v>342</v>
      </c>
      <c r="B1" s="85" t="s">
        <v>343</v>
      </c>
      <c r="C1" s="85" t="s">
        <v>344</v>
      </c>
    </row>
    <row r="2" spans="1:3" ht="13.5" customHeight="1">
      <c r="A2" s="85" t="s">
        <v>345</v>
      </c>
      <c r="B2" s="3">
        <v>2.0299999999999998</v>
      </c>
      <c r="C2" s="85"/>
    </row>
    <row r="3" spans="1:3" ht="13.5" customHeight="1">
      <c r="A3" s="85" t="s">
        <v>346</v>
      </c>
      <c r="B3" s="161">
        <f ca="1">NOW()</f>
        <v>46083.654127314818</v>
      </c>
      <c r="C3" s="85"/>
    </row>
    <row r="4" spans="1:3" ht="13.5" customHeight="1"/>
    <row r="5" spans="1:3" ht="13.5" customHeight="1"/>
    <row r="6" spans="1:3" ht="13.5" customHeight="1"/>
    <row r="7" spans="1:3" ht="13.5" customHeight="1"/>
    <row r="8" spans="1:3" ht="13.5" customHeight="1"/>
    <row r="9" spans="1:3" ht="13.5" customHeight="1"/>
    <row r="10" spans="1:3" ht="13.5" customHeight="1"/>
    <row r="11" spans="1:3" ht="13.5" customHeight="1"/>
    <row r="12" spans="1:3" ht="13.5" customHeight="1"/>
    <row r="13" spans="1:3" ht="13.5" customHeight="1"/>
    <row r="14" spans="1:3" ht="13.5" customHeight="1"/>
    <row r="15" spans="1:3" ht="13.5" customHeight="1"/>
    <row r="16" spans="1:3" ht="13.5" customHeight="1"/>
    <row r="17" ht="13.5" customHeight="1"/>
    <row r="18" ht="13.5" customHeight="1"/>
    <row r="19" ht="13.5" customHeight="1"/>
    <row r="20" ht="13.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8736111111111096" right="0.78736111111111096" top="0" bottom="0" header="0" footer="0"/>
  <pageSetup paperSize="9" fitToWidth="0"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Z1000"/>
  <sheetViews>
    <sheetView topLeftCell="A35" workbookViewId="0">
      <selection activeCell="D43" sqref="D43"/>
    </sheetView>
  </sheetViews>
  <sheetFormatPr defaultColWidth="12.58203125" defaultRowHeight="15" customHeight="1"/>
  <cols>
    <col min="1" max="26" width="13.25" customWidth="1"/>
    <col min="27" max="27" width="12.58203125" customWidth="1"/>
  </cols>
  <sheetData>
    <row r="1" spans="1:26" ht="13.5" customHeight="1">
      <c r="A1" s="162" t="s">
        <v>347</v>
      </c>
      <c r="B1" s="162" t="s">
        <v>348</v>
      </c>
      <c r="C1" s="162" t="s">
        <v>349</v>
      </c>
      <c r="D1" s="162" t="s">
        <v>350</v>
      </c>
      <c r="E1" s="162"/>
      <c r="F1" s="162" t="s">
        <v>347</v>
      </c>
      <c r="G1" s="162" t="s">
        <v>351</v>
      </c>
      <c r="H1" s="162" t="s">
        <v>349</v>
      </c>
      <c r="I1" s="162" t="s">
        <v>350</v>
      </c>
      <c r="J1" s="162"/>
      <c r="K1" s="162" t="s">
        <v>347</v>
      </c>
      <c r="L1" s="162" t="s">
        <v>352</v>
      </c>
      <c r="M1" s="162" t="s">
        <v>353</v>
      </c>
      <c r="N1" s="162" t="s">
        <v>350</v>
      </c>
      <c r="O1" s="162"/>
      <c r="P1" s="162"/>
      <c r="Q1" s="162"/>
      <c r="R1" s="162"/>
      <c r="S1" s="162"/>
      <c r="T1" s="162"/>
      <c r="U1" s="162"/>
      <c r="V1" s="162"/>
      <c r="W1" s="162"/>
      <c r="X1" s="162"/>
      <c r="Y1" s="162"/>
      <c r="Z1" s="162"/>
    </row>
    <row r="2" spans="1:26" ht="13.5" customHeight="1">
      <c r="A2" s="163" t="str">
        <f t="shared" ref="A2:A33" si="0">HYPERLINK(D2,C2)</f>
        <v>IATI Identifier</v>
      </c>
      <c r="B2" s="162" t="s">
        <v>58</v>
      </c>
      <c r="C2" s="162" t="s">
        <v>233</v>
      </c>
      <c r="D2" s="163" t="s">
        <v>354</v>
      </c>
      <c r="E2" s="162"/>
      <c r="F2" s="163" t="str">
        <f t="shared" ref="F2:F7" si="1">HYPERLINK(I2,H2)</f>
        <v>IATI Identifier</v>
      </c>
      <c r="G2" s="162" t="s">
        <v>58</v>
      </c>
      <c r="H2" s="162" t="s">
        <v>233</v>
      </c>
      <c r="I2" s="163" t="s">
        <v>354</v>
      </c>
      <c r="J2" s="162"/>
      <c r="K2" s="163" t="str">
        <f>HYPERLINK(N2,M2)</f>
        <v>IATI Identifier</v>
      </c>
      <c r="L2" s="162" t="s">
        <v>58</v>
      </c>
      <c r="M2" s="162" t="s">
        <v>233</v>
      </c>
      <c r="N2" s="163" t="s">
        <v>354</v>
      </c>
      <c r="O2" s="162"/>
      <c r="P2" s="162"/>
      <c r="Q2" s="162"/>
      <c r="R2" s="162"/>
      <c r="S2" s="162"/>
      <c r="T2" s="162"/>
      <c r="U2" s="162"/>
      <c r="V2" s="162"/>
      <c r="W2" s="162"/>
      <c r="X2" s="162"/>
      <c r="Y2" s="162"/>
      <c r="Z2" s="162"/>
    </row>
    <row r="3" spans="1:26" ht="13.5" customHeight="1">
      <c r="A3" s="163" t="str">
        <f t="shared" si="0"/>
        <v>Default Currency</v>
      </c>
      <c r="B3" s="162" t="s">
        <v>1</v>
      </c>
      <c r="C3" s="162" t="s">
        <v>0</v>
      </c>
      <c r="D3" s="163" t="s">
        <v>355</v>
      </c>
      <c r="E3" s="162"/>
      <c r="F3" s="163" t="str">
        <f t="shared" si="1"/>
        <v>Budget Value</v>
      </c>
      <c r="G3" s="162" t="s">
        <v>208</v>
      </c>
      <c r="H3" s="162" t="s">
        <v>356</v>
      </c>
      <c r="I3" s="163" t="s">
        <v>357</v>
      </c>
      <c r="J3" s="162"/>
      <c r="K3" s="163" t="str">
        <f>HYPERLINK(N3,M3)</f>
        <v>Transaction Value</v>
      </c>
      <c r="L3" s="162" t="s">
        <v>248</v>
      </c>
      <c r="M3" s="162" t="s">
        <v>290</v>
      </c>
      <c r="N3" s="163" t="s">
        <v>358</v>
      </c>
      <c r="O3" s="162"/>
      <c r="P3" s="162"/>
      <c r="Q3" s="162"/>
      <c r="R3" s="162"/>
      <c r="S3" s="162"/>
      <c r="T3" s="162"/>
      <c r="U3" s="162"/>
      <c r="V3" s="162"/>
      <c r="W3" s="162"/>
      <c r="X3" s="162"/>
      <c r="Y3" s="162"/>
      <c r="Z3" s="162"/>
    </row>
    <row r="4" spans="1:26" ht="13.5" customHeight="1">
      <c r="A4" s="163" t="str">
        <f t="shared" si="0"/>
        <v>Reporting Organisation Name</v>
      </c>
      <c r="B4" s="162" t="s">
        <v>4</v>
      </c>
      <c r="C4" s="162" t="s">
        <v>3</v>
      </c>
      <c r="D4" s="163" t="s">
        <v>359</v>
      </c>
      <c r="E4" s="162"/>
      <c r="F4" s="163" t="str">
        <f t="shared" si="1"/>
        <v>Budget Value Date</v>
      </c>
      <c r="G4" s="162" t="s">
        <v>209</v>
      </c>
      <c r="H4" s="162" t="s">
        <v>360</v>
      </c>
      <c r="I4" s="163" t="s">
        <v>357</v>
      </c>
      <c r="J4" s="162"/>
      <c r="K4" s="163" t="str">
        <f>HYPERLINK(N4,M4)</f>
        <v>Transaction Date</v>
      </c>
      <c r="L4" s="164" t="s">
        <v>249</v>
      </c>
      <c r="M4" s="162" t="s">
        <v>235</v>
      </c>
      <c r="N4" s="163" t="s">
        <v>361</v>
      </c>
      <c r="O4" s="162"/>
      <c r="P4" s="162"/>
      <c r="Q4" s="162"/>
      <c r="R4" s="162"/>
      <c r="S4" s="162"/>
      <c r="T4" s="162"/>
      <c r="U4" s="162"/>
      <c r="V4" s="162"/>
      <c r="W4" s="162"/>
      <c r="X4" s="162"/>
      <c r="Y4" s="162"/>
      <c r="Z4" s="162"/>
    </row>
    <row r="5" spans="1:26" ht="13.5" customHeight="1">
      <c r="A5" s="163" t="str">
        <f t="shared" si="0"/>
        <v>Reporting Organisation Reference</v>
      </c>
      <c r="B5" s="162" t="s">
        <v>7</v>
      </c>
      <c r="C5" s="162" t="s">
        <v>6</v>
      </c>
      <c r="D5" s="163" t="s">
        <v>359</v>
      </c>
      <c r="E5" s="162"/>
      <c r="F5" s="163" t="str">
        <f t="shared" si="1"/>
        <v>Budget Start Date</v>
      </c>
      <c r="G5" s="162" t="s">
        <v>210</v>
      </c>
      <c r="H5" s="162" t="s">
        <v>362</v>
      </c>
      <c r="I5" s="163" t="s">
        <v>363</v>
      </c>
      <c r="J5" s="162"/>
      <c r="K5" s="163" t="str">
        <f>HYPERLINK(N5,M5)</f>
        <v>Transaction Value Date</v>
      </c>
      <c r="L5" s="162" t="s">
        <v>250</v>
      </c>
      <c r="M5" s="162" t="s">
        <v>364</v>
      </c>
      <c r="N5" s="163" t="s">
        <v>358</v>
      </c>
      <c r="O5" s="162"/>
      <c r="P5" s="162"/>
      <c r="Q5" s="162"/>
      <c r="R5" s="162"/>
      <c r="S5" s="162"/>
      <c r="T5" s="162"/>
      <c r="U5" s="162"/>
      <c r="V5" s="162"/>
      <c r="W5" s="162"/>
      <c r="X5" s="162"/>
      <c r="Y5" s="162"/>
      <c r="Z5" s="162"/>
    </row>
    <row r="6" spans="1:26" ht="13.5" customHeight="1">
      <c r="A6" s="163" t="str">
        <f t="shared" si="0"/>
        <v>Reporting Organisation Type</v>
      </c>
      <c r="B6" s="162" t="s">
        <v>10</v>
      </c>
      <c r="C6" s="162" t="s">
        <v>9</v>
      </c>
      <c r="D6" s="163" t="s">
        <v>359</v>
      </c>
      <c r="E6" s="162"/>
      <c r="F6" s="163" t="str">
        <f t="shared" si="1"/>
        <v>Budget End Date</v>
      </c>
      <c r="G6" s="162" t="s">
        <v>211</v>
      </c>
      <c r="H6" s="162" t="s">
        <v>365</v>
      </c>
      <c r="I6" s="163" t="s">
        <v>366</v>
      </c>
      <c r="J6" s="162"/>
      <c r="K6" s="163" t="str">
        <f>HYPERLINK(N6,M6)</f>
        <v>Transaction Type Code</v>
      </c>
      <c r="L6" s="162" t="s">
        <v>251</v>
      </c>
      <c r="M6" s="162" t="s">
        <v>367</v>
      </c>
      <c r="N6" s="163" t="s">
        <v>368</v>
      </c>
      <c r="O6" s="162"/>
      <c r="P6" s="162"/>
      <c r="Q6" s="162"/>
      <c r="R6" s="162"/>
      <c r="S6" s="162"/>
      <c r="T6" s="162"/>
      <c r="U6" s="162"/>
      <c r="V6" s="162"/>
      <c r="W6" s="162"/>
      <c r="X6" s="162"/>
      <c r="Y6" s="162"/>
      <c r="Z6" s="162"/>
    </row>
    <row r="7" spans="1:26" ht="13.5" customHeight="1">
      <c r="A7" s="163" t="str">
        <f t="shared" si="0"/>
        <v>Other Identifier Reference</v>
      </c>
      <c r="B7" s="162" t="s">
        <v>369</v>
      </c>
      <c r="C7" s="162" t="s">
        <v>370</v>
      </c>
      <c r="D7" s="163" t="s">
        <v>371</v>
      </c>
      <c r="E7" s="162"/>
      <c r="F7" s="163" t="str">
        <f t="shared" si="1"/>
        <v>Budget Status</v>
      </c>
      <c r="G7" s="162" t="s">
        <v>212</v>
      </c>
      <c r="H7" s="162" t="s">
        <v>372</v>
      </c>
      <c r="I7" s="163" t="s">
        <v>373</v>
      </c>
      <c r="J7" s="162"/>
      <c r="K7" s="162"/>
      <c r="L7" s="162"/>
      <c r="M7" s="162"/>
      <c r="N7" s="162"/>
      <c r="O7" s="162"/>
      <c r="P7" s="162"/>
      <c r="Q7" s="162"/>
      <c r="R7" s="162"/>
      <c r="S7" s="162"/>
      <c r="T7" s="162"/>
      <c r="U7" s="162"/>
      <c r="V7" s="162"/>
      <c r="W7" s="162"/>
      <c r="X7" s="162"/>
      <c r="Y7" s="162"/>
      <c r="Z7" s="162"/>
    </row>
    <row r="8" spans="1:26" ht="13.5" customHeight="1">
      <c r="A8" s="163" t="str">
        <f t="shared" si="0"/>
        <v>Other Identifier Type</v>
      </c>
      <c r="B8" s="162" t="s">
        <v>374</v>
      </c>
      <c r="C8" s="162" t="s">
        <v>375</v>
      </c>
      <c r="D8" s="163" t="s">
        <v>371</v>
      </c>
      <c r="E8" s="162"/>
      <c r="F8" s="162"/>
      <c r="G8" s="162"/>
      <c r="H8" s="162"/>
      <c r="I8" s="162"/>
      <c r="J8" s="162"/>
      <c r="K8" s="162"/>
      <c r="L8" s="162"/>
      <c r="M8" s="162"/>
      <c r="N8" s="162"/>
      <c r="O8" s="162"/>
      <c r="P8" s="162"/>
      <c r="Q8" s="162"/>
      <c r="R8" s="162"/>
      <c r="S8" s="162"/>
      <c r="T8" s="162"/>
      <c r="U8" s="162"/>
      <c r="V8" s="162"/>
      <c r="W8" s="162"/>
      <c r="X8" s="162"/>
      <c r="Y8" s="162"/>
      <c r="Z8" s="162"/>
    </row>
    <row r="9" spans="1:26" ht="13.5" customHeight="1">
      <c r="A9" s="163" t="str">
        <f t="shared" si="0"/>
        <v>Funding Organisation Reference</v>
      </c>
      <c r="B9" s="162" t="s">
        <v>12</v>
      </c>
      <c r="C9" s="162" t="s">
        <v>11</v>
      </c>
      <c r="D9" s="163" t="s">
        <v>376</v>
      </c>
      <c r="E9" s="162"/>
      <c r="F9" s="162"/>
      <c r="G9" s="162"/>
      <c r="H9" s="162"/>
      <c r="I9" s="162"/>
      <c r="J9" s="162"/>
      <c r="K9" s="162"/>
      <c r="L9" s="162"/>
      <c r="M9" s="162"/>
      <c r="N9" s="162"/>
      <c r="O9" s="162"/>
      <c r="P9" s="162"/>
      <c r="Q9" s="162"/>
      <c r="R9" s="162"/>
      <c r="S9" s="162"/>
      <c r="T9" s="162"/>
      <c r="U9" s="162"/>
      <c r="V9" s="162"/>
      <c r="W9" s="162"/>
      <c r="X9" s="162"/>
      <c r="Y9" s="162"/>
      <c r="Z9" s="162"/>
    </row>
    <row r="10" spans="1:26" ht="13.5" customHeight="1">
      <c r="A10" s="163" t="str">
        <f t="shared" si="0"/>
        <v>Funding Organisation Name</v>
      </c>
      <c r="B10" s="162" t="s">
        <v>14</v>
      </c>
      <c r="C10" s="162" t="s">
        <v>13</v>
      </c>
      <c r="D10" s="163" t="s">
        <v>355</v>
      </c>
      <c r="E10" s="162"/>
      <c r="F10" s="162"/>
      <c r="G10" s="162"/>
      <c r="H10" s="162"/>
      <c r="I10" s="162"/>
      <c r="J10" s="162"/>
      <c r="K10" s="162"/>
      <c r="L10" s="162"/>
      <c r="M10" s="162"/>
      <c r="N10" s="162"/>
      <c r="O10" s="162"/>
      <c r="P10" s="162"/>
      <c r="Q10" s="162"/>
      <c r="R10" s="162"/>
      <c r="S10" s="162"/>
      <c r="T10" s="162"/>
      <c r="U10" s="162"/>
      <c r="V10" s="162"/>
      <c r="W10" s="162"/>
      <c r="X10" s="162"/>
      <c r="Y10" s="162"/>
      <c r="Z10" s="162"/>
    </row>
    <row r="11" spans="1:26" ht="13.5" customHeight="1">
      <c r="A11" s="163" t="str">
        <f t="shared" si="0"/>
        <v>Funding Organisation Role</v>
      </c>
      <c r="B11" s="162" t="s">
        <v>16</v>
      </c>
      <c r="C11" s="162" t="s">
        <v>15</v>
      </c>
      <c r="D11" s="163" t="s">
        <v>376</v>
      </c>
      <c r="E11" s="162"/>
      <c r="F11" s="162"/>
      <c r="G11" s="162"/>
      <c r="H11" s="162"/>
      <c r="I11" s="162"/>
      <c r="J11" s="162"/>
      <c r="K11" s="162"/>
      <c r="L11" s="162"/>
      <c r="M11" s="162"/>
      <c r="N11" s="162"/>
      <c r="O11" s="162"/>
      <c r="P11" s="162"/>
      <c r="Q11" s="162"/>
      <c r="R11" s="162"/>
      <c r="S11" s="162"/>
      <c r="T11" s="162"/>
      <c r="U11" s="162"/>
      <c r="V11" s="162"/>
      <c r="W11" s="162"/>
      <c r="X11" s="162"/>
      <c r="Y11" s="162"/>
      <c r="Z11" s="162"/>
    </row>
    <row r="12" spans="1:26" ht="13.5" customHeight="1">
      <c r="A12" s="163" t="str">
        <f t="shared" si="0"/>
        <v>Participating Organisation Reference</v>
      </c>
      <c r="B12" s="162" t="s">
        <v>62</v>
      </c>
      <c r="C12" s="162" t="s">
        <v>377</v>
      </c>
      <c r="D12" s="163" t="s">
        <v>376</v>
      </c>
      <c r="E12" s="162"/>
      <c r="F12" s="162"/>
      <c r="G12" s="162"/>
      <c r="H12" s="162"/>
      <c r="I12" s="162"/>
      <c r="J12" s="162"/>
      <c r="K12" s="162"/>
      <c r="L12" s="162"/>
      <c r="M12" s="162"/>
      <c r="N12" s="162"/>
      <c r="O12" s="162"/>
      <c r="P12" s="162"/>
      <c r="Q12" s="162"/>
      <c r="R12" s="162"/>
      <c r="S12" s="162"/>
      <c r="T12" s="162"/>
      <c r="U12" s="162"/>
      <c r="V12" s="162"/>
      <c r="W12" s="162"/>
      <c r="X12" s="162"/>
      <c r="Y12" s="162"/>
      <c r="Z12" s="162"/>
    </row>
    <row r="13" spans="1:26" ht="13.5" customHeight="1">
      <c r="A13" s="163" t="str">
        <f t="shared" si="0"/>
        <v>Participating Organisation Name</v>
      </c>
      <c r="B13" s="162" t="s">
        <v>63</v>
      </c>
      <c r="C13" s="162" t="s">
        <v>378</v>
      </c>
      <c r="D13" s="163" t="s">
        <v>376</v>
      </c>
      <c r="E13" s="162"/>
      <c r="F13" s="162"/>
      <c r="G13" s="162"/>
      <c r="H13" s="162"/>
      <c r="I13" s="162"/>
      <c r="J13" s="162"/>
      <c r="K13" s="162"/>
      <c r="L13" s="162"/>
      <c r="M13" s="162"/>
      <c r="N13" s="162"/>
      <c r="O13" s="162"/>
      <c r="P13" s="162"/>
      <c r="Q13" s="162"/>
      <c r="R13" s="162"/>
      <c r="S13" s="162"/>
      <c r="T13" s="162"/>
      <c r="U13" s="162"/>
      <c r="V13" s="162"/>
      <c r="W13" s="162"/>
      <c r="X13" s="162"/>
      <c r="Y13" s="162"/>
      <c r="Z13" s="162"/>
    </row>
    <row r="14" spans="1:26" ht="13.5" customHeight="1">
      <c r="A14" s="163" t="str">
        <f t="shared" si="0"/>
        <v>Participating Organisation Role</v>
      </c>
      <c r="B14" s="162" t="s">
        <v>65</v>
      </c>
      <c r="C14" s="162" t="s">
        <v>379</v>
      </c>
      <c r="D14" s="163" t="s">
        <v>376</v>
      </c>
      <c r="E14" s="162"/>
      <c r="F14" s="162"/>
      <c r="G14" s="162"/>
      <c r="H14" s="162"/>
      <c r="I14" s="162"/>
      <c r="J14" s="162"/>
      <c r="K14" s="162"/>
      <c r="L14" s="162"/>
      <c r="M14" s="162"/>
      <c r="N14" s="162"/>
      <c r="O14" s="162"/>
      <c r="P14" s="162"/>
      <c r="Q14" s="162"/>
      <c r="R14" s="162"/>
      <c r="S14" s="162"/>
      <c r="T14" s="162"/>
      <c r="U14" s="162"/>
      <c r="V14" s="162"/>
      <c r="W14" s="162"/>
      <c r="X14" s="162"/>
      <c r="Y14" s="162"/>
      <c r="Z14" s="162"/>
    </row>
    <row r="15" spans="1:26" ht="13.5" customHeight="1">
      <c r="A15" s="163" t="str">
        <f t="shared" si="0"/>
        <v>Activity Title</v>
      </c>
      <c r="B15" s="162" t="s">
        <v>66</v>
      </c>
      <c r="C15" s="162" t="s">
        <v>380</v>
      </c>
      <c r="D15" s="163" t="s">
        <v>381</v>
      </c>
      <c r="E15" s="162"/>
      <c r="F15" s="162"/>
      <c r="G15" s="162"/>
      <c r="H15" s="162"/>
      <c r="I15" s="162"/>
      <c r="J15" s="162"/>
      <c r="K15" s="162"/>
      <c r="L15" s="162"/>
      <c r="M15" s="162"/>
      <c r="N15" s="162"/>
      <c r="O15" s="162"/>
      <c r="P15" s="162"/>
      <c r="Q15" s="162"/>
      <c r="R15" s="162"/>
      <c r="S15" s="162"/>
      <c r="T15" s="162"/>
      <c r="U15" s="162"/>
      <c r="V15" s="162"/>
      <c r="W15" s="162"/>
      <c r="X15" s="162"/>
      <c r="Y15" s="162"/>
      <c r="Z15" s="162"/>
    </row>
    <row r="16" spans="1:26" ht="13.5" customHeight="1">
      <c r="A16" s="163" t="str">
        <f t="shared" si="0"/>
        <v>Activity Decription</v>
      </c>
      <c r="B16" s="162" t="s">
        <v>67</v>
      </c>
      <c r="C16" s="162" t="s">
        <v>382</v>
      </c>
      <c r="D16" s="163" t="s">
        <v>383</v>
      </c>
      <c r="E16" s="162"/>
      <c r="F16" s="162"/>
      <c r="G16" s="162"/>
      <c r="H16" s="162"/>
      <c r="I16" s="162"/>
      <c r="J16" s="162"/>
      <c r="K16" s="162"/>
      <c r="L16" s="162"/>
      <c r="M16" s="162"/>
      <c r="N16" s="162"/>
      <c r="O16" s="162"/>
      <c r="P16" s="162"/>
      <c r="Q16" s="162"/>
      <c r="R16" s="162"/>
      <c r="S16" s="162"/>
      <c r="T16" s="162"/>
      <c r="U16" s="162"/>
      <c r="V16" s="162"/>
      <c r="W16" s="162"/>
      <c r="X16" s="162"/>
      <c r="Y16" s="162"/>
      <c r="Z16" s="162"/>
    </row>
    <row r="17" spans="1:26" ht="13.5" customHeight="1">
      <c r="A17" s="163" t="str">
        <f t="shared" si="0"/>
        <v>Activity Decription</v>
      </c>
      <c r="B17" s="162" t="s">
        <v>68</v>
      </c>
      <c r="C17" s="162" t="s">
        <v>382</v>
      </c>
      <c r="D17" s="163" t="s">
        <v>383</v>
      </c>
      <c r="E17" s="162"/>
      <c r="F17" s="162"/>
      <c r="G17" s="162"/>
      <c r="H17" s="162"/>
      <c r="I17" s="162"/>
      <c r="J17" s="162"/>
      <c r="K17" s="162"/>
      <c r="L17" s="162"/>
      <c r="M17" s="162"/>
      <c r="N17" s="162"/>
      <c r="O17" s="162"/>
      <c r="P17" s="162"/>
      <c r="Q17" s="162"/>
      <c r="R17" s="162"/>
      <c r="S17" s="162"/>
      <c r="T17" s="162"/>
      <c r="U17" s="162"/>
      <c r="V17" s="162"/>
      <c r="W17" s="162"/>
      <c r="X17" s="162"/>
      <c r="Y17" s="162"/>
      <c r="Z17" s="162"/>
    </row>
    <row r="18" spans="1:26" ht="13.5" customHeight="1">
      <c r="A18" s="163" t="str">
        <f t="shared" si="0"/>
        <v>Planned Start Date</v>
      </c>
      <c r="B18" s="162" t="s">
        <v>69</v>
      </c>
      <c r="C18" s="162" t="s">
        <v>384</v>
      </c>
      <c r="D18" s="163" t="s">
        <v>385</v>
      </c>
      <c r="E18" s="162"/>
      <c r="F18" s="162"/>
      <c r="G18" s="162"/>
      <c r="H18" s="162"/>
      <c r="I18" s="162"/>
      <c r="J18" s="162"/>
      <c r="K18" s="162"/>
      <c r="L18" s="162"/>
      <c r="M18" s="162"/>
      <c r="N18" s="162"/>
      <c r="O18" s="162"/>
      <c r="P18" s="162"/>
      <c r="Q18" s="162"/>
      <c r="R18" s="162"/>
      <c r="S18" s="162"/>
      <c r="T18" s="162"/>
      <c r="U18" s="162"/>
      <c r="V18" s="162"/>
      <c r="W18" s="162"/>
      <c r="X18" s="162"/>
      <c r="Y18" s="162"/>
      <c r="Z18" s="162"/>
    </row>
    <row r="19" spans="1:26" ht="13.5" customHeight="1">
      <c r="A19" s="163" t="str">
        <f t="shared" si="0"/>
        <v>Planned Start Date (Type)</v>
      </c>
      <c r="B19" s="162" t="s">
        <v>70</v>
      </c>
      <c r="C19" s="162" t="s">
        <v>386</v>
      </c>
      <c r="D19" s="163" t="s">
        <v>385</v>
      </c>
      <c r="E19" s="162"/>
      <c r="F19" s="162"/>
      <c r="G19" s="162"/>
      <c r="H19" s="162"/>
      <c r="I19" s="162"/>
      <c r="J19" s="162"/>
      <c r="K19" s="162"/>
      <c r="L19" s="162"/>
      <c r="M19" s="162"/>
      <c r="N19" s="162"/>
      <c r="O19" s="162"/>
      <c r="P19" s="162"/>
      <c r="Q19" s="162"/>
      <c r="R19" s="162"/>
      <c r="S19" s="162"/>
      <c r="T19" s="162"/>
      <c r="U19" s="162"/>
      <c r="V19" s="162"/>
      <c r="W19" s="162"/>
      <c r="X19" s="162"/>
      <c r="Y19" s="162"/>
      <c r="Z19" s="162"/>
    </row>
    <row r="20" spans="1:26" ht="13.5" customHeight="1">
      <c r="A20" s="163" t="str">
        <f t="shared" si="0"/>
        <v>Actual Start Date</v>
      </c>
      <c r="B20" s="162" t="s">
        <v>71</v>
      </c>
      <c r="C20" s="162" t="s">
        <v>387</v>
      </c>
      <c r="D20" s="163" t="s">
        <v>385</v>
      </c>
      <c r="E20" s="162"/>
      <c r="F20" s="162"/>
      <c r="G20" s="162"/>
      <c r="H20" s="162"/>
      <c r="I20" s="162"/>
      <c r="J20" s="162"/>
      <c r="K20" s="162"/>
      <c r="L20" s="162"/>
      <c r="M20" s="162"/>
      <c r="N20" s="162"/>
      <c r="O20" s="162"/>
      <c r="P20" s="162"/>
      <c r="Q20" s="162"/>
      <c r="R20" s="162"/>
      <c r="S20" s="162"/>
      <c r="T20" s="162"/>
      <c r="U20" s="162"/>
      <c r="V20" s="162"/>
      <c r="W20" s="162"/>
      <c r="X20" s="162"/>
      <c r="Y20" s="162"/>
      <c r="Z20" s="162"/>
    </row>
    <row r="21" spans="1:26" ht="15.75" customHeight="1">
      <c r="A21" s="163" t="str">
        <f t="shared" si="0"/>
        <v>Actual Start Date (Type)</v>
      </c>
      <c r="B21" s="162" t="s">
        <v>72</v>
      </c>
      <c r="C21" s="162" t="s">
        <v>388</v>
      </c>
      <c r="D21" s="163" t="s">
        <v>385</v>
      </c>
      <c r="E21" s="162"/>
      <c r="F21" s="162"/>
      <c r="G21" s="162"/>
      <c r="H21" s="162"/>
      <c r="I21" s="162"/>
      <c r="J21" s="162"/>
      <c r="K21" s="162"/>
      <c r="L21" s="162"/>
      <c r="M21" s="162"/>
      <c r="N21" s="162"/>
      <c r="O21" s="162"/>
      <c r="P21" s="162"/>
      <c r="Q21" s="162"/>
      <c r="R21" s="162"/>
      <c r="S21" s="162"/>
      <c r="T21" s="162"/>
      <c r="U21" s="162"/>
      <c r="V21" s="162"/>
      <c r="W21" s="162"/>
      <c r="X21" s="162"/>
      <c r="Y21" s="162"/>
      <c r="Z21" s="162"/>
    </row>
    <row r="22" spans="1:26" ht="15.75" customHeight="1">
      <c r="A22" s="163" t="str">
        <f t="shared" si="0"/>
        <v>Planned End Date</v>
      </c>
      <c r="B22" s="162" t="s">
        <v>73</v>
      </c>
      <c r="C22" s="162" t="s">
        <v>389</v>
      </c>
      <c r="D22" s="163" t="s">
        <v>385</v>
      </c>
      <c r="E22" s="162"/>
      <c r="F22" s="162"/>
      <c r="G22" s="162"/>
      <c r="H22" s="162"/>
      <c r="I22" s="162"/>
      <c r="J22" s="162"/>
      <c r="K22" s="162"/>
      <c r="L22" s="162"/>
      <c r="M22" s="162"/>
      <c r="N22" s="162"/>
      <c r="O22" s="162"/>
      <c r="P22" s="162"/>
      <c r="Q22" s="162"/>
      <c r="R22" s="162"/>
      <c r="S22" s="162"/>
      <c r="T22" s="162"/>
      <c r="U22" s="162"/>
      <c r="V22" s="162"/>
      <c r="W22" s="162"/>
      <c r="X22" s="162"/>
      <c r="Y22" s="162"/>
      <c r="Z22" s="162"/>
    </row>
    <row r="23" spans="1:26" ht="15.75" customHeight="1">
      <c r="A23" s="163" t="str">
        <f t="shared" si="0"/>
        <v>Planned End Date (Type)</v>
      </c>
      <c r="B23" s="162" t="s">
        <v>74</v>
      </c>
      <c r="C23" s="162" t="s">
        <v>390</v>
      </c>
      <c r="D23" s="163" t="s">
        <v>385</v>
      </c>
      <c r="E23" s="162"/>
      <c r="F23" s="162"/>
      <c r="G23" s="162"/>
      <c r="H23" s="162"/>
      <c r="I23" s="162"/>
      <c r="J23" s="162"/>
      <c r="K23" s="162"/>
      <c r="L23" s="162"/>
      <c r="M23" s="162"/>
      <c r="N23" s="162"/>
      <c r="O23" s="162"/>
      <c r="P23" s="162"/>
      <c r="Q23" s="162"/>
      <c r="R23" s="162"/>
      <c r="S23" s="162"/>
      <c r="T23" s="162"/>
      <c r="U23" s="162"/>
      <c r="V23" s="162"/>
      <c r="W23" s="162"/>
      <c r="X23" s="162"/>
      <c r="Y23" s="162"/>
      <c r="Z23" s="162"/>
    </row>
    <row r="24" spans="1:26" ht="15.75" customHeight="1">
      <c r="A24" s="163" t="str">
        <f t="shared" si="0"/>
        <v>Actual End Date</v>
      </c>
      <c r="B24" s="162" t="s">
        <v>75</v>
      </c>
      <c r="C24" s="162" t="s">
        <v>391</v>
      </c>
      <c r="D24" s="163" t="s">
        <v>385</v>
      </c>
      <c r="E24" s="162"/>
      <c r="F24" s="162"/>
      <c r="G24" s="162"/>
      <c r="H24" s="162"/>
      <c r="I24" s="162"/>
      <c r="J24" s="162"/>
      <c r="K24" s="162"/>
      <c r="L24" s="162"/>
      <c r="M24" s="162"/>
      <c r="N24" s="162"/>
      <c r="O24" s="162"/>
      <c r="P24" s="162"/>
      <c r="Q24" s="162"/>
      <c r="R24" s="162"/>
      <c r="S24" s="162"/>
      <c r="T24" s="162"/>
      <c r="U24" s="162"/>
      <c r="V24" s="162"/>
      <c r="W24" s="162"/>
      <c r="X24" s="162"/>
      <c r="Y24" s="162"/>
      <c r="Z24" s="162"/>
    </row>
    <row r="25" spans="1:26" ht="15.75" customHeight="1">
      <c r="A25" s="163" t="str">
        <f t="shared" si="0"/>
        <v>Actual End Date (Type)</v>
      </c>
      <c r="B25" s="162" t="s">
        <v>76</v>
      </c>
      <c r="C25" s="162" t="s">
        <v>392</v>
      </c>
      <c r="D25" s="163" t="s">
        <v>385</v>
      </c>
      <c r="E25" s="162"/>
      <c r="F25" s="162"/>
      <c r="G25" s="162"/>
      <c r="H25" s="162"/>
      <c r="I25" s="162"/>
      <c r="J25" s="162"/>
      <c r="K25" s="162"/>
      <c r="L25" s="162"/>
      <c r="M25" s="162"/>
      <c r="N25" s="162"/>
      <c r="O25" s="162"/>
      <c r="P25" s="162"/>
      <c r="Q25" s="162"/>
      <c r="R25" s="162"/>
      <c r="S25" s="162"/>
      <c r="T25" s="162"/>
      <c r="U25" s="162"/>
      <c r="V25" s="162"/>
      <c r="W25" s="162"/>
      <c r="X25" s="162"/>
      <c r="Y25" s="162"/>
      <c r="Z25" s="162"/>
    </row>
    <row r="26" spans="1:26" ht="15.75" customHeight="1">
      <c r="A26" s="163" t="str">
        <f t="shared" si="0"/>
        <v>Activity Scope Code</v>
      </c>
      <c r="B26" s="162" t="s">
        <v>77</v>
      </c>
      <c r="C26" s="162" t="s">
        <v>393</v>
      </c>
      <c r="D26" s="163" t="s">
        <v>394</v>
      </c>
      <c r="E26" s="162"/>
      <c r="F26" s="162"/>
      <c r="G26" s="162"/>
      <c r="H26" s="162"/>
      <c r="I26" s="162"/>
      <c r="J26" s="162"/>
      <c r="K26" s="162"/>
      <c r="L26" s="162"/>
      <c r="M26" s="162"/>
      <c r="N26" s="162"/>
      <c r="O26" s="162"/>
      <c r="P26" s="162"/>
      <c r="Q26" s="162"/>
      <c r="R26" s="162"/>
      <c r="S26" s="162"/>
      <c r="T26" s="162"/>
      <c r="U26" s="162"/>
      <c r="V26" s="162"/>
      <c r="W26" s="162"/>
      <c r="X26" s="162"/>
      <c r="Y26" s="162"/>
      <c r="Z26" s="162"/>
    </row>
    <row r="27" spans="1:26" ht="15.75" customHeight="1">
      <c r="A27" s="163" t="str">
        <f t="shared" si="0"/>
        <v>Activity Status Code</v>
      </c>
      <c r="B27" s="162" t="s">
        <v>78</v>
      </c>
      <c r="C27" s="162" t="s">
        <v>395</v>
      </c>
      <c r="D27" s="163" t="s">
        <v>396</v>
      </c>
      <c r="E27" s="162"/>
      <c r="F27" s="162"/>
      <c r="G27" s="162"/>
      <c r="H27" s="162"/>
      <c r="I27" s="162"/>
      <c r="J27" s="162"/>
      <c r="K27" s="162"/>
      <c r="L27" s="162"/>
      <c r="M27" s="162"/>
      <c r="N27" s="162"/>
      <c r="O27" s="162"/>
      <c r="P27" s="162"/>
      <c r="Q27" s="162"/>
      <c r="R27" s="162"/>
      <c r="S27" s="162"/>
      <c r="T27" s="162"/>
      <c r="U27" s="162"/>
      <c r="V27" s="162"/>
      <c r="W27" s="162"/>
      <c r="X27" s="162"/>
      <c r="Y27" s="162"/>
      <c r="Z27" s="162"/>
    </row>
    <row r="28" spans="1:26" ht="15.75" customHeight="1">
      <c r="A28" s="163" t="str">
        <f t="shared" si="0"/>
        <v>Default Aid Type Code</v>
      </c>
      <c r="B28" s="162" t="s">
        <v>18</v>
      </c>
      <c r="C28" s="162" t="s">
        <v>17</v>
      </c>
      <c r="D28" s="163" t="s">
        <v>397</v>
      </c>
      <c r="E28" s="162"/>
      <c r="F28" s="162"/>
      <c r="G28" s="162"/>
      <c r="H28" s="162"/>
      <c r="I28" s="162"/>
      <c r="J28" s="162"/>
      <c r="K28" s="162"/>
      <c r="L28" s="162"/>
      <c r="M28" s="162"/>
      <c r="N28" s="162"/>
      <c r="O28" s="162"/>
      <c r="P28" s="162"/>
      <c r="Q28" s="162"/>
      <c r="R28" s="162"/>
      <c r="S28" s="162"/>
      <c r="T28" s="162"/>
      <c r="U28" s="162"/>
      <c r="V28" s="162"/>
      <c r="W28" s="162"/>
      <c r="X28" s="162"/>
      <c r="Y28" s="162"/>
      <c r="Z28" s="162"/>
    </row>
    <row r="29" spans="1:26" ht="15.75" customHeight="1">
      <c r="A29" s="163" t="str">
        <f t="shared" si="0"/>
        <v>CRS Channel Code</v>
      </c>
      <c r="B29" s="162" t="s">
        <v>79</v>
      </c>
      <c r="C29" s="162" t="s">
        <v>398</v>
      </c>
      <c r="D29" s="163" t="s">
        <v>399</v>
      </c>
      <c r="E29" s="162"/>
      <c r="F29" s="162"/>
      <c r="G29" s="162"/>
      <c r="H29" s="162"/>
      <c r="I29" s="162"/>
      <c r="J29" s="162"/>
      <c r="K29" s="162"/>
      <c r="L29" s="162"/>
      <c r="M29" s="162"/>
      <c r="N29" s="162"/>
      <c r="O29" s="162"/>
      <c r="P29" s="162"/>
      <c r="Q29" s="162"/>
      <c r="R29" s="162"/>
      <c r="S29" s="162"/>
      <c r="T29" s="162"/>
      <c r="U29" s="162"/>
      <c r="V29" s="162"/>
      <c r="W29" s="162"/>
      <c r="X29" s="162"/>
      <c r="Y29" s="162"/>
      <c r="Z29" s="162"/>
    </row>
    <row r="30" spans="1:26" ht="15.75" customHeight="1">
      <c r="A30" s="163" t="str">
        <f t="shared" si="0"/>
        <v>Recipient Country Code</v>
      </c>
      <c r="B30" s="162" t="s">
        <v>80</v>
      </c>
      <c r="C30" s="162" t="s">
        <v>400</v>
      </c>
      <c r="D30" s="163" t="s">
        <v>401</v>
      </c>
      <c r="E30" s="162"/>
      <c r="F30" s="162"/>
      <c r="G30" s="162"/>
      <c r="H30" s="162"/>
      <c r="I30" s="162"/>
      <c r="J30" s="162"/>
      <c r="K30" s="162"/>
      <c r="L30" s="162"/>
      <c r="M30" s="162"/>
      <c r="N30" s="162"/>
      <c r="O30" s="162"/>
      <c r="P30" s="162"/>
      <c r="Q30" s="162"/>
      <c r="R30" s="162"/>
      <c r="S30" s="162"/>
      <c r="T30" s="162"/>
      <c r="U30" s="162"/>
      <c r="V30" s="162"/>
      <c r="W30" s="162"/>
      <c r="X30" s="162"/>
      <c r="Y30" s="162"/>
      <c r="Z30" s="162"/>
    </row>
    <row r="31" spans="1:26" ht="15.75" customHeight="1">
      <c r="A31" s="163" t="str">
        <f t="shared" si="0"/>
        <v>Recipient Country Name</v>
      </c>
      <c r="B31" s="162" t="s">
        <v>81</v>
      </c>
      <c r="C31" s="162" t="s">
        <v>402</v>
      </c>
      <c r="D31" s="163" t="s">
        <v>401</v>
      </c>
      <c r="E31" s="162"/>
      <c r="F31" s="162"/>
      <c r="G31" s="162"/>
      <c r="H31" s="162"/>
      <c r="I31" s="162"/>
      <c r="J31" s="162"/>
      <c r="K31" s="162"/>
      <c r="L31" s="162"/>
      <c r="M31" s="162"/>
      <c r="N31" s="162"/>
      <c r="O31" s="162"/>
      <c r="P31" s="162"/>
      <c r="Q31" s="162"/>
      <c r="R31" s="162"/>
      <c r="S31" s="162"/>
      <c r="T31" s="162"/>
      <c r="U31" s="162"/>
      <c r="V31" s="162"/>
      <c r="W31" s="162"/>
      <c r="X31" s="162"/>
      <c r="Y31" s="162"/>
      <c r="Z31" s="162"/>
    </row>
    <row r="32" spans="1:26" ht="15.75" customHeight="1">
      <c r="A32" s="163" t="str">
        <f t="shared" si="0"/>
        <v>Recipient Region Code</v>
      </c>
      <c r="B32" s="162" t="s">
        <v>82</v>
      </c>
      <c r="C32" s="162" t="s">
        <v>403</v>
      </c>
      <c r="D32" s="163" t="s">
        <v>404</v>
      </c>
      <c r="E32" s="162"/>
      <c r="F32" s="162"/>
      <c r="G32" s="162"/>
      <c r="H32" s="162"/>
      <c r="I32" s="162"/>
      <c r="J32" s="162"/>
      <c r="K32" s="162"/>
      <c r="L32" s="162"/>
      <c r="M32" s="162"/>
      <c r="N32" s="162"/>
      <c r="O32" s="162"/>
      <c r="P32" s="162"/>
      <c r="Q32" s="162"/>
      <c r="R32" s="162"/>
      <c r="S32" s="162"/>
      <c r="T32" s="162"/>
      <c r="U32" s="162"/>
      <c r="V32" s="162"/>
      <c r="W32" s="162"/>
      <c r="X32" s="162"/>
      <c r="Y32" s="162"/>
      <c r="Z32" s="162"/>
    </row>
    <row r="33" spans="1:26" ht="15.75" customHeight="1">
      <c r="A33" s="163" t="str">
        <f t="shared" si="0"/>
        <v>Recipient Region Name</v>
      </c>
      <c r="B33" s="162" t="s">
        <v>83</v>
      </c>
      <c r="C33" s="162" t="s">
        <v>405</v>
      </c>
      <c r="D33" s="163" t="s">
        <v>404</v>
      </c>
      <c r="E33" s="162"/>
      <c r="F33" s="162"/>
      <c r="G33" s="162"/>
      <c r="H33" s="162"/>
      <c r="I33" s="162"/>
      <c r="J33" s="162"/>
      <c r="K33" s="162"/>
      <c r="L33" s="162"/>
      <c r="M33" s="162"/>
      <c r="N33" s="162"/>
      <c r="O33" s="162"/>
      <c r="P33" s="162"/>
      <c r="Q33" s="162"/>
      <c r="R33" s="162"/>
      <c r="S33" s="162"/>
      <c r="T33" s="162"/>
      <c r="U33" s="162"/>
      <c r="V33" s="162"/>
      <c r="W33" s="162"/>
      <c r="X33" s="162"/>
      <c r="Y33" s="162"/>
      <c r="Z33" s="162"/>
    </row>
    <row r="34" spans="1:26" ht="15.75" customHeight="1">
      <c r="A34" s="163" t="str">
        <f t="shared" ref="A34:A53" si="2">HYPERLINK(D34,C34)</f>
        <v>Recipient Region Narrative</v>
      </c>
      <c r="B34" s="162" t="s">
        <v>84</v>
      </c>
      <c r="C34" s="162" t="s">
        <v>406</v>
      </c>
      <c r="D34" s="163" t="s">
        <v>404</v>
      </c>
      <c r="E34" s="162"/>
      <c r="F34" s="162"/>
      <c r="G34" s="162"/>
      <c r="H34" s="162"/>
      <c r="I34" s="162"/>
      <c r="J34" s="162"/>
      <c r="K34" s="162"/>
      <c r="L34" s="162"/>
      <c r="M34" s="162"/>
      <c r="N34" s="162"/>
      <c r="O34" s="162"/>
      <c r="P34" s="162"/>
      <c r="Q34" s="162"/>
      <c r="R34" s="162"/>
      <c r="S34" s="162"/>
      <c r="T34" s="162"/>
      <c r="U34" s="162"/>
      <c r="V34" s="162"/>
      <c r="W34" s="162"/>
      <c r="X34" s="162"/>
      <c r="Y34" s="162"/>
      <c r="Z34" s="162"/>
    </row>
    <row r="35" spans="1:26" ht="15.75" customHeight="1">
      <c r="A35" s="163" t="str">
        <f t="shared" si="2"/>
        <v>Default Finance Type</v>
      </c>
      <c r="B35" s="162" t="s">
        <v>21</v>
      </c>
      <c r="C35" s="162" t="s">
        <v>20</v>
      </c>
      <c r="D35" s="163" t="s">
        <v>407</v>
      </c>
      <c r="E35" s="162"/>
      <c r="F35" s="162"/>
      <c r="G35" s="162"/>
      <c r="H35" s="162"/>
      <c r="I35" s="162"/>
      <c r="J35" s="162"/>
      <c r="K35" s="162"/>
      <c r="L35" s="162"/>
      <c r="M35" s="162"/>
      <c r="N35" s="162"/>
      <c r="O35" s="162"/>
      <c r="P35" s="162"/>
      <c r="Q35" s="162"/>
      <c r="R35" s="162"/>
      <c r="S35" s="162"/>
      <c r="T35" s="162"/>
      <c r="U35" s="162"/>
      <c r="V35" s="162"/>
      <c r="W35" s="162"/>
      <c r="X35" s="162"/>
      <c r="Y35" s="162"/>
      <c r="Z35" s="162"/>
    </row>
    <row r="36" spans="1:26" ht="15.75" customHeight="1">
      <c r="A36" s="163" t="str">
        <f t="shared" si="2"/>
        <v>Default Flow Type</v>
      </c>
      <c r="B36" s="162" t="s">
        <v>23</v>
      </c>
      <c r="C36" s="162" t="s">
        <v>22</v>
      </c>
      <c r="D36" s="163" t="s">
        <v>408</v>
      </c>
      <c r="E36" s="162"/>
      <c r="F36" s="162"/>
      <c r="G36" s="162"/>
      <c r="H36" s="162"/>
      <c r="I36" s="162"/>
      <c r="J36" s="162"/>
      <c r="K36" s="162"/>
      <c r="L36" s="162"/>
      <c r="M36" s="162"/>
      <c r="N36" s="162"/>
      <c r="O36" s="162"/>
      <c r="P36" s="162"/>
      <c r="Q36" s="162"/>
      <c r="R36" s="162"/>
      <c r="S36" s="162"/>
      <c r="T36" s="162"/>
      <c r="U36" s="162"/>
      <c r="V36" s="162"/>
      <c r="W36" s="162"/>
      <c r="X36" s="162"/>
      <c r="Y36" s="162"/>
      <c r="Z36" s="162"/>
    </row>
    <row r="37" spans="1:26" ht="15.75" customHeight="1">
      <c r="A37" s="163" t="str">
        <f t="shared" si="2"/>
        <v>Policy Marker Code</v>
      </c>
      <c r="B37" s="162" t="s">
        <v>86</v>
      </c>
      <c r="C37" s="162" t="s">
        <v>409</v>
      </c>
      <c r="D37" s="163" t="s">
        <v>410</v>
      </c>
      <c r="E37" s="162"/>
      <c r="F37" s="162"/>
      <c r="G37" s="162"/>
      <c r="H37" s="162"/>
      <c r="I37" s="162"/>
      <c r="J37" s="162"/>
      <c r="K37" s="162"/>
      <c r="L37" s="162"/>
      <c r="M37" s="162"/>
      <c r="N37" s="162"/>
      <c r="O37" s="162"/>
      <c r="P37" s="162"/>
      <c r="Q37" s="162"/>
      <c r="R37" s="162"/>
      <c r="S37" s="162"/>
      <c r="T37" s="162"/>
      <c r="U37" s="162"/>
      <c r="V37" s="162"/>
      <c r="W37" s="162"/>
      <c r="X37" s="162"/>
      <c r="Y37" s="162"/>
      <c r="Z37" s="162"/>
    </row>
    <row r="38" spans="1:26" ht="15.75" customHeight="1">
      <c r="A38" s="163" t="str">
        <f t="shared" si="2"/>
        <v>Policy Marker Significance</v>
      </c>
      <c r="B38" s="162" t="s">
        <v>87</v>
      </c>
      <c r="C38" s="162" t="s">
        <v>411</v>
      </c>
      <c r="D38" s="163" t="s">
        <v>410</v>
      </c>
      <c r="E38" s="162"/>
      <c r="F38" s="162"/>
      <c r="G38" s="162"/>
      <c r="H38" s="162"/>
      <c r="I38" s="162"/>
      <c r="J38" s="162"/>
      <c r="K38" s="162"/>
      <c r="L38" s="162"/>
      <c r="M38" s="162"/>
      <c r="N38" s="162"/>
      <c r="O38" s="162"/>
      <c r="P38" s="162"/>
      <c r="Q38" s="162"/>
      <c r="R38" s="162"/>
      <c r="S38" s="162"/>
      <c r="T38" s="162"/>
      <c r="U38" s="162"/>
      <c r="V38" s="162"/>
      <c r="W38" s="162"/>
      <c r="X38" s="162"/>
      <c r="Y38" s="162"/>
      <c r="Z38" s="162"/>
    </row>
    <row r="39" spans="1:26" ht="15.75" customHeight="1">
      <c r="A39" s="163" t="str">
        <f t="shared" si="2"/>
        <v>Sector Code</v>
      </c>
      <c r="B39" s="162" t="s">
        <v>412</v>
      </c>
      <c r="C39" s="162" t="s">
        <v>413</v>
      </c>
      <c r="D39" s="163" t="s">
        <v>414</v>
      </c>
      <c r="E39" s="162"/>
      <c r="F39" s="162"/>
      <c r="G39" s="162"/>
      <c r="H39" s="162"/>
      <c r="I39" s="162"/>
      <c r="J39" s="162"/>
      <c r="K39" s="162"/>
      <c r="L39" s="162"/>
      <c r="M39" s="162"/>
      <c r="N39" s="162"/>
      <c r="O39" s="162"/>
      <c r="P39" s="162"/>
      <c r="Q39" s="162"/>
      <c r="R39" s="162"/>
      <c r="S39" s="162"/>
      <c r="T39" s="162"/>
      <c r="U39" s="162"/>
      <c r="V39" s="162"/>
      <c r="W39" s="162"/>
      <c r="X39" s="162"/>
      <c r="Y39" s="162"/>
      <c r="Z39" s="162"/>
    </row>
    <row r="40" spans="1:26" ht="15.75" customHeight="1">
      <c r="A40" s="163" t="str">
        <f t="shared" si="2"/>
        <v>Sector Description</v>
      </c>
      <c r="B40" s="162" t="s">
        <v>415</v>
      </c>
      <c r="C40" s="162" t="s">
        <v>416</v>
      </c>
      <c r="D40" s="163" t="s">
        <v>414</v>
      </c>
      <c r="E40" s="162"/>
      <c r="F40" s="162"/>
      <c r="G40" s="162"/>
      <c r="H40" s="162"/>
      <c r="I40" s="162"/>
      <c r="J40" s="162"/>
      <c r="K40" s="162"/>
      <c r="L40" s="162"/>
      <c r="M40" s="162"/>
      <c r="N40" s="162"/>
      <c r="O40" s="162"/>
      <c r="P40" s="162"/>
      <c r="Q40" s="162"/>
      <c r="R40" s="162"/>
      <c r="S40" s="162"/>
      <c r="T40" s="162"/>
      <c r="U40" s="162"/>
      <c r="V40" s="162"/>
      <c r="W40" s="162"/>
      <c r="X40" s="162"/>
      <c r="Y40" s="162"/>
      <c r="Z40" s="162"/>
    </row>
    <row r="41" spans="1:26" ht="15.75" customHeight="1">
      <c r="A41" s="163" t="str">
        <f t="shared" si="2"/>
        <v>Sector Vocabulary</v>
      </c>
      <c r="B41" s="162" t="s">
        <v>417</v>
      </c>
      <c r="C41" s="162" t="s">
        <v>54</v>
      </c>
      <c r="D41" s="163" t="s">
        <v>414</v>
      </c>
      <c r="E41" s="162"/>
      <c r="F41" s="162"/>
      <c r="G41" s="162"/>
      <c r="H41" s="162"/>
      <c r="I41" s="162"/>
      <c r="J41" s="162"/>
      <c r="K41" s="162"/>
      <c r="L41" s="162"/>
      <c r="M41" s="162"/>
      <c r="N41" s="162"/>
      <c r="O41" s="162"/>
      <c r="P41" s="162"/>
      <c r="Q41" s="162"/>
      <c r="R41" s="162"/>
      <c r="S41" s="162"/>
      <c r="T41" s="162"/>
      <c r="U41" s="162"/>
      <c r="V41" s="162"/>
      <c r="W41" s="162"/>
      <c r="X41" s="162"/>
      <c r="Y41" s="162"/>
      <c r="Z41" s="162"/>
    </row>
    <row r="42" spans="1:26" ht="15.75" customHeight="1">
      <c r="A42" s="163" t="str">
        <f t="shared" si="2"/>
        <v>Defult Tied Status</v>
      </c>
      <c r="B42" s="162" t="s">
        <v>25</v>
      </c>
      <c r="C42" s="162" t="s">
        <v>24</v>
      </c>
      <c r="D42" s="163" t="s">
        <v>418</v>
      </c>
      <c r="E42" s="162"/>
      <c r="F42" s="162"/>
      <c r="G42" s="162"/>
      <c r="H42" s="162"/>
      <c r="I42" s="162"/>
      <c r="J42" s="162"/>
      <c r="K42" s="162"/>
      <c r="L42" s="162"/>
      <c r="M42" s="162"/>
      <c r="N42" s="162"/>
      <c r="O42" s="162"/>
      <c r="P42" s="162"/>
      <c r="Q42" s="162"/>
      <c r="R42" s="162"/>
      <c r="S42" s="162"/>
      <c r="T42" s="162"/>
      <c r="U42" s="162"/>
      <c r="V42" s="162"/>
      <c r="W42" s="162"/>
      <c r="X42" s="162"/>
      <c r="Y42" s="162"/>
      <c r="Z42" s="162"/>
    </row>
    <row r="43" spans="1:26" ht="15.75" customHeight="1">
      <c r="A43" s="163" t="str">
        <f t="shared" si="2"/>
        <v>Primary Document Link URL</v>
      </c>
      <c r="B43" s="162" t="s">
        <v>324</v>
      </c>
      <c r="C43" s="162" t="s">
        <v>419</v>
      </c>
      <c r="D43" s="163" t="s">
        <v>420</v>
      </c>
      <c r="E43" s="162"/>
      <c r="F43" s="162"/>
      <c r="G43" s="162"/>
      <c r="H43" s="162"/>
      <c r="I43" s="162"/>
      <c r="J43" s="162"/>
      <c r="K43" s="162"/>
      <c r="L43" s="162"/>
      <c r="M43" s="162"/>
      <c r="N43" s="162"/>
      <c r="O43" s="162"/>
      <c r="P43" s="162"/>
      <c r="Q43" s="162"/>
      <c r="R43" s="162"/>
      <c r="S43" s="162"/>
      <c r="T43" s="162"/>
      <c r="U43" s="162"/>
      <c r="V43" s="162"/>
      <c r="W43" s="162"/>
      <c r="X43" s="162"/>
      <c r="Y43" s="162"/>
      <c r="Z43" s="162"/>
    </row>
    <row r="44" spans="1:26" ht="15.75" customHeight="1">
      <c r="A44" s="163" t="str">
        <f t="shared" si="2"/>
        <v>Primary Document Format</v>
      </c>
      <c r="B44" s="162" t="s">
        <v>325</v>
      </c>
      <c r="C44" s="162" t="s">
        <v>421</v>
      </c>
      <c r="D44" s="163" t="s">
        <v>420</v>
      </c>
      <c r="E44" s="162"/>
      <c r="F44" s="162"/>
      <c r="G44" s="162"/>
      <c r="H44" s="162"/>
      <c r="I44" s="162"/>
      <c r="J44" s="162"/>
      <c r="K44" s="162"/>
      <c r="L44" s="162"/>
      <c r="M44" s="162"/>
      <c r="N44" s="162"/>
      <c r="O44" s="162"/>
      <c r="P44" s="162"/>
      <c r="Q44" s="162"/>
      <c r="R44" s="162"/>
      <c r="S44" s="162"/>
      <c r="T44" s="162"/>
      <c r="U44" s="162"/>
      <c r="V44" s="162"/>
      <c r="W44" s="162"/>
      <c r="X44" s="162"/>
      <c r="Y44" s="162"/>
      <c r="Z44" s="162"/>
    </row>
    <row r="45" spans="1:26" ht="15.75" customHeight="1">
      <c r="A45" s="163" t="str">
        <f t="shared" si="2"/>
        <v>Primary Document Title</v>
      </c>
      <c r="B45" s="162" t="s">
        <v>422</v>
      </c>
      <c r="C45" s="162" t="s">
        <v>423</v>
      </c>
      <c r="D45" s="163" t="s">
        <v>420</v>
      </c>
      <c r="E45" s="162"/>
      <c r="F45" s="162"/>
      <c r="G45" s="162"/>
      <c r="H45" s="162"/>
      <c r="I45" s="162"/>
      <c r="J45" s="162"/>
      <c r="K45" s="162"/>
      <c r="L45" s="162"/>
      <c r="M45" s="162"/>
      <c r="N45" s="162"/>
      <c r="O45" s="162"/>
      <c r="P45" s="162"/>
      <c r="Q45" s="162"/>
      <c r="R45" s="162"/>
      <c r="S45" s="162"/>
      <c r="T45" s="162"/>
      <c r="U45" s="162"/>
      <c r="V45" s="162"/>
      <c r="W45" s="162"/>
      <c r="X45" s="162"/>
      <c r="Y45" s="162"/>
      <c r="Z45" s="162"/>
    </row>
    <row r="46" spans="1:26" ht="15.75" customHeight="1">
      <c r="A46" s="163" t="str">
        <f t="shared" si="2"/>
        <v>Primary Docment Category</v>
      </c>
      <c r="B46" s="162" t="s">
        <v>424</v>
      </c>
      <c r="C46" s="162" t="s">
        <v>425</v>
      </c>
      <c r="D46" s="163" t="s">
        <v>420</v>
      </c>
      <c r="E46" s="162"/>
      <c r="F46" s="162"/>
      <c r="G46" s="162"/>
      <c r="H46" s="162"/>
      <c r="I46" s="162"/>
      <c r="J46" s="162"/>
      <c r="K46" s="162"/>
      <c r="L46" s="162"/>
      <c r="M46" s="162"/>
      <c r="N46" s="162"/>
      <c r="O46" s="162"/>
      <c r="P46" s="162"/>
      <c r="Q46" s="162"/>
      <c r="R46" s="162"/>
      <c r="S46" s="162"/>
      <c r="T46" s="162"/>
      <c r="U46" s="162"/>
      <c r="V46" s="162"/>
      <c r="W46" s="162"/>
      <c r="X46" s="162"/>
      <c r="Y46" s="162"/>
      <c r="Z46" s="162"/>
    </row>
    <row r="47" spans="1:26" ht="15.75" customHeight="1">
      <c r="A47" s="163" t="str">
        <f t="shared" si="2"/>
        <v>Primary Docment language</v>
      </c>
      <c r="B47" s="162" t="s">
        <v>426</v>
      </c>
      <c r="C47" s="162" t="s">
        <v>427</v>
      </c>
      <c r="D47" s="163" t="s">
        <v>420</v>
      </c>
      <c r="E47" s="162"/>
      <c r="F47" s="162"/>
      <c r="G47" s="162"/>
      <c r="H47" s="162"/>
      <c r="I47" s="162"/>
      <c r="J47" s="162"/>
      <c r="K47" s="162"/>
      <c r="L47" s="162"/>
      <c r="M47" s="162"/>
      <c r="N47" s="162"/>
      <c r="O47" s="162"/>
      <c r="P47" s="162"/>
      <c r="Q47" s="162"/>
      <c r="R47" s="162"/>
      <c r="S47" s="162"/>
      <c r="T47" s="162"/>
      <c r="U47" s="162"/>
      <c r="V47" s="162"/>
      <c r="W47" s="162"/>
      <c r="X47" s="162"/>
      <c r="Y47" s="162"/>
      <c r="Z47" s="162"/>
    </row>
    <row r="48" spans="1:26" ht="15.75" customHeight="1">
      <c r="A48" s="163" t="str">
        <f t="shared" si="2"/>
        <v>Secondary Document Link URL</v>
      </c>
      <c r="B48" s="162" t="s">
        <v>428</v>
      </c>
      <c r="C48" s="162" t="s">
        <v>429</v>
      </c>
      <c r="D48" s="163" t="s">
        <v>420</v>
      </c>
      <c r="E48" s="162"/>
      <c r="F48" s="162"/>
      <c r="G48" s="162"/>
      <c r="H48" s="162"/>
      <c r="I48" s="162"/>
      <c r="J48" s="162"/>
      <c r="K48" s="162"/>
      <c r="L48" s="162"/>
      <c r="M48" s="162"/>
      <c r="N48" s="162"/>
      <c r="O48" s="162"/>
      <c r="P48" s="162"/>
      <c r="Q48" s="162"/>
      <c r="R48" s="162"/>
      <c r="S48" s="162"/>
      <c r="T48" s="162"/>
      <c r="U48" s="162"/>
      <c r="V48" s="162"/>
      <c r="W48" s="162"/>
      <c r="X48" s="162"/>
      <c r="Y48" s="162"/>
      <c r="Z48" s="162"/>
    </row>
    <row r="49" spans="1:26" ht="15.75" customHeight="1">
      <c r="A49" s="163" t="str">
        <f t="shared" si="2"/>
        <v>Secondary Document Format</v>
      </c>
      <c r="B49" s="162" t="s">
        <v>430</v>
      </c>
      <c r="C49" s="162" t="s">
        <v>431</v>
      </c>
      <c r="D49" s="163" t="s">
        <v>420</v>
      </c>
      <c r="E49" s="162"/>
      <c r="F49" s="162"/>
      <c r="G49" s="162"/>
      <c r="H49" s="162"/>
      <c r="I49" s="162"/>
      <c r="J49" s="162"/>
      <c r="K49" s="162"/>
      <c r="L49" s="162"/>
      <c r="M49" s="162"/>
      <c r="N49" s="162"/>
      <c r="O49" s="162"/>
      <c r="P49" s="162"/>
      <c r="Q49" s="162"/>
      <c r="R49" s="162"/>
      <c r="S49" s="162"/>
      <c r="T49" s="162"/>
      <c r="U49" s="162"/>
      <c r="V49" s="162"/>
      <c r="W49" s="162"/>
      <c r="X49" s="162"/>
      <c r="Y49" s="162"/>
      <c r="Z49" s="162"/>
    </row>
    <row r="50" spans="1:26" ht="15.75" customHeight="1">
      <c r="A50" s="163" t="str">
        <f t="shared" si="2"/>
        <v>Secondary Document Title</v>
      </c>
      <c r="B50" s="162" t="s">
        <v>432</v>
      </c>
      <c r="C50" s="162" t="s">
        <v>433</v>
      </c>
      <c r="D50" s="163" t="s">
        <v>420</v>
      </c>
      <c r="E50" s="162"/>
      <c r="F50" s="162"/>
      <c r="G50" s="162"/>
      <c r="H50" s="162"/>
      <c r="I50" s="162"/>
      <c r="J50" s="162"/>
      <c r="K50" s="162"/>
      <c r="L50" s="162"/>
      <c r="M50" s="162"/>
      <c r="N50" s="162"/>
      <c r="O50" s="162"/>
      <c r="P50" s="162"/>
      <c r="Q50" s="162"/>
      <c r="R50" s="162"/>
      <c r="S50" s="162"/>
      <c r="T50" s="162"/>
      <c r="U50" s="162"/>
      <c r="V50" s="162"/>
      <c r="W50" s="162"/>
      <c r="X50" s="162"/>
      <c r="Y50" s="162"/>
      <c r="Z50" s="162"/>
    </row>
    <row r="51" spans="1:26" ht="15.75" customHeight="1">
      <c r="A51" s="163" t="str">
        <f t="shared" si="2"/>
        <v>Secondary Docment Category</v>
      </c>
      <c r="B51" s="162" t="s">
        <v>434</v>
      </c>
      <c r="C51" s="162" t="s">
        <v>435</v>
      </c>
      <c r="D51" s="163" t="s">
        <v>420</v>
      </c>
      <c r="E51" s="162"/>
      <c r="F51" s="162"/>
      <c r="G51" s="162"/>
      <c r="H51" s="162"/>
      <c r="I51" s="162"/>
      <c r="J51" s="162"/>
      <c r="K51" s="162"/>
      <c r="L51" s="162"/>
      <c r="M51" s="162"/>
      <c r="N51" s="162"/>
      <c r="O51" s="162"/>
      <c r="P51" s="162"/>
      <c r="Q51" s="162"/>
      <c r="R51" s="162"/>
      <c r="S51" s="162"/>
      <c r="T51" s="162"/>
      <c r="U51" s="162"/>
      <c r="V51" s="162"/>
      <c r="W51" s="162"/>
      <c r="X51" s="162"/>
      <c r="Y51" s="162"/>
      <c r="Z51" s="162"/>
    </row>
    <row r="52" spans="1:26" ht="15.75" customHeight="1">
      <c r="A52" s="163" t="str">
        <f t="shared" si="2"/>
        <v>Secondary Docment language</v>
      </c>
      <c r="B52" s="162" t="s">
        <v>436</v>
      </c>
      <c r="C52" s="162" t="s">
        <v>437</v>
      </c>
      <c r="D52" s="163" t="s">
        <v>420</v>
      </c>
      <c r="E52" s="162"/>
      <c r="F52" s="162"/>
      <c r="G52" s="162"/>
      <c r="H52" s="162"/>
      <c r="I52" s="162"/>
      <c r="J52" s="162"/>
      <c r="K52" s="162"/>
      <c r="L52" s="162"/>
      <c r="M52" s="162"/>
      <c r="N52" s="162"/>
      <c r="O52" s="162"/>
      <c r="P52" s="162"/>
      <c r="Q52" s="162"/>
      <c r="R52" s="162"/>
      <c r="S52" s="162"/>
      <c r="T52" s="162"/>
      <c r="U52" s="162"/>
      <c r="V52" s="162"/>
      <c r="W52" s="162"/>
      <c r="X52" s="162"/>
      <c r="Y52" s="162"/>
      <c r="Z52" s="162"/>
    </row>
    <row r="53" spans="1:26" ht="15.75" customHeight="1">
      <c r="A53" s="163" t="str">
        <f t="shared" si="2"/>
        <v>Contact Email</v>
      </c>
      <c r="B53" s="162" t="s">
        <v>37</v>
      </c>
      <c r="C53" s="162" t="s">
        <v>36</v>
      </c>
      <c r="D53" s="163" t="s">
        <v>438</v>
      </c>
      <c r="E53" s="162"/>
      <c r="F53" s="162"/>
      <c r="G53" s="162"/>
      <c r="H53" s="162"/>
      <c r="I53" s="162"/>
      <c r="J53" s="162"/>
      <c r="K53" s="162"/>
      <c r="L53" s="162"/>
      <c r="M53" s="162"/>
      <c r="N53" s="162"/>
      <c r="O53" s="162"/>
      <c r="P53" s="162"/>
      <c r="Q53" s="162"/>
      <c r="R53" s="162"/>
      <c r="S53" s="162"/>
      <c r="T53" s="162"/>
      <c r="U53" s="162"/>
      <c r="V53" s="162"/>
      <c r="W53" s="162"/>
      <c r="X53" s="162"/>
      <c r="Y53" s="162"/>
      <c r="Z53" s="162"/>
    </row>
    <row r="54" spans="1:26" ht="13.5" customHeight="1"/>
    <row r="55" spans="1:26" ht="13.5" customHeight="1"/>
    <row r="56" spans="1:26" ht="13.5" customHeight="1"/>
    <row r="57" spans="1:26" ht="13.5" customHeight="1"/>
    <row r="58" spans="1:26" ht="13.5" customHeight="1"/>
    <row r="59" spans="1:26" ht="13.5" customHeight="1"/>
    <row r="60" spans="1:26" ht="13.5" customHeight="1"/>
    <row r="61" spans="1:26" ht="13.5" customHeight="1"/>
    <row r="62" spans="1:26" ht="13.5" customHeight="1"/>
    <row r="63" spans="1:26" ht="13.5" customHeight="1"/>
    <row r="64" spans="1:26"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hyperlinks>
    <hyperlink ref="D2" r:id="rId1" xr:uid="{00000000-0004-0000-0C00-000000000000}"/>
    <hyperlink ref="I2" r:id="rId2" xr:uid="{00000000-0004-0000-0C00-000001000000}"/>
    <hyperlink ref="N2" r:id="rId3" xr:uid="{00000000-0004-0000-0C00-000002000000}"/>
    <hyperlink ref="D3" r:id="rId4" xr:uid="{00000000-0004-0000-0C00-000003000000}"/>
    <hyperlink ref="I3" r:id="rId5" xr:uid="{00000000-0004-0000-0C00-000004000000}"/>
    <hyperlink ref="N3" r:id="rId6" xr:uid="{00000000-0004-0000-0C00-000005000000}"/>
    <hyperlink ref="D4" r:id="rId7" xr:uid="{00000000-0004-0000-0C00-000006000000}"/>
    <hyperlink ref="I4" r:id="rId8" xr:uid="{00000000-0004-0000-0C00-000007000000}"/>
    <hyperlink ref="N4" r:id="rId9" xr:uid="{00000000-0004-0000-0C00-000008000000}"/>
    <hyperlink ref="D5" r:id="rId10" xr:uid="{00000000-0004-0000-0C00-000009000000}"/>
    <hyperlink ref="I5" r:id="rId11" xr:uid="{00000000-0004-0000-0C00-00000A000000}"/>
    <hyperlink ref="N5" r:id="rId12" xr:uid="{00000000-0004-0000-0C00-00000B000000}"/>
    <hyperlink ref="D6" r:id="rId13" xr:uid="{00000000-0004-0000-0C00-00000C000000}"/>
    <hyperlink ref="I6" r:id="rId14" xr:uid="{00000000-0004-0000-0C00-00000D000000}"/>
    <hyperlink ref="N6" r:id="rId15" xr:uid="{00000000-0004-0000-0C00-00000E000000}"/>
    <hyperlink ref="D7" r:id="rId16" xr:uid="{00000000-0004-0000-0C00-00000F000000}"/>
    <hyperlink ref="I7" r:id="rId17" xr:uid="{00000000-0004-0000-0C00-000010000000}"/>
    <hyperlink ref="D8" r:id="rId18" xr:uid="{00000000-0004-0000-0C00-000011000000}"/>
    <hyperlink ref="D9" r:id="rId19" xr:uid="{00000000-0004-0000-0C00-000012000000}"/>
    <hyperlink ref="D10" r:id="rId20" xr:uid="{00000000-0004-0000-0C00-000013000000}"/>
    <hyperlink ref="D11" r:id="rId21" xr:uid="{00000000-0004-0000-0C00-000014000000}"/>
    <hyperlink ref="D12" r:id="rId22" xr:uid="{00000000-0004-0000-0C00-000015000000}"/>
    <hyperlink ref="D13" r:id="rId23" xr:uid="{00000000-0004-0000-0C00-000016000000}"/>
    <hyperlink ref="D14" r:id="rId24" xr:uid="{00000000-0004-0000-0C00-000017000000}"/>
    <hyperlink ref="D15" r:id="rId25" xr:uid="{00000000-0004-0000-0C00-000018000000}"/>
    <hyperlink ref="D16" r:id="rId26" xr:uid="{00000000-0004-0000-0C00-000019000000}"/>
    <hyperlink ref="D17" r:id="rId27" xr:uid="{00000000-0004-0000-0C00-00001A000000}"/>
    <hyperlink ref="D18" r:id="rId28" xr:uid="{00000000-0004-0000-0C00-00001B000000}"/>
    <hyperlink ref="D19" r:id="rId29" xr:uid="{00000000-0004-0000-0C00-00001C000000}"/>
    <hyperlink ref="D20" r:id="rId30" xr:uid="{00000000-0004-0000-0C00-00001D000000}"/>
    <hyperlink ref="D21" r:id="rId31" xr:uid="{00000000-0004-0000-0C00-00001E000000}"/>
    <hyperlink ref="D22" r:id="rId32" xr:uid="{00000000-0004-0000-0C00-00001F000000}"/>
    <hyperlink ref="D23" r:id="rId33" xr:uid="{00000000-0004-0000-0C00-000020000000}"/>
    <hyperlink ref="D24" r:id="rId34" xr:uid="{00000000-0004-0000-0C00-000021000000}"/>
    <hyperlink ref="D25" r:id="rId35" xr:uid="{00000000-0004-0000-0C00-000022000000}"/>
    <hyperlink ref="D26" r:id="rId36" xr:uid="{00000000-0004-0000-0C00-000023000000}"/>
    <hyperlink ref="D27" r:id="rId37" xr:uid="{00000000-0004-0000-0C00-000024000000}"/>
    <hyperlink ref="D28" r:id="rId38" xr:uid="{00000000-0004-0000-0C00-000025000000}"/>
    <hyperlink ref="D29" r:id="rId39" xr:uid="{00000000-0004-0000-0C00-000026000000}"/>
    <hyperlink ref="D30" r:id="rId40" xr:uid="{00000000-0004-0000-0C00-000027000000}"/>
    <hyperlink ref="D31" r:id="rId41" xr:uid="{00000000-0004-0000-0C00-000028000000}"/>
    <hyperlink ref="D32" r:id="rId42" xr:uid="{00000000-0004-0000-0C00-000029000000}"/>
    <hyperlink ref="D33" r:id="rId43" xr:uid="{00000000-0004-0000-0C00-00002A000000}"/>
    <hyperlink ref="D34" r:id="rId44" xr:uid="{00000000-0004-0000-0C00-00002B000000}"/>
    <hyperlink ref="D35" r:id="rId45" xr:uid="{00000000-0004-0000-0C00-00002C000000}"/>
    <hyperlink ref="D36" r:id="rId46" xr:uid="{00000000-0004-0000-0C00-00002D000000}"/>
    <hyperlink ref="D37" r:id="rId47" xr:uid="{00000000-0004-0000-0C00-00002E000000}"/>
    <hyperlink ref="D38" r:id="rId48" xr:uid="{00000000-0004-0000-0C00-00002F000000}"/>
    <hyperlink ref="D39" r:id="rId49" xr:uid="{00000000-0004-0000-0C00-000030000000}"/>
    <hyperlink ref="D40" r:id="rId50" xr:uid="{00000000-0004-0000-0C00-000031000000}"/>
    <hyperlink ref="D41" r:id="rId51" xr:uid="{00000000-0004-0000-0C00-000032000000}"/>
    <hyperlink ref="D42" r:id="rId52" xr:uid="{00000000-0004-0000-0C00-000033000000}"/>
    <hyperlink ref="D43" r:id="rId53" xr:uid="{00000000-0004-0000-0C00-000034000000}"/>
    <hyperlink ref="D44" r:id="rId54" xr:uid="{00000000-0004-0000-0C00-000035000000}"/>
    <hyperlink ref="D45" r:id="rId55" xr:uid="{00000000-0004-0000-0C00-000036000000}"/>
    <hyperlink ref="D46" r:id="rId56" xr:uid="{00000000-0004-0000-0C00-000037000000}"/>
    <hyperlink ref="D47" r:id="rId57" xr:uid="{00000000-0004-0000-0C00-000038000000}"/>
    <hyperlink ref="D48" r:id="rId58" xr:uid="{00000000-0004-0000-0C00-000039000000}"/>
    <hyperlink ref="D49" r:id="rId59" xr:uid="{00000000-0004-0000-0C00-00003A000000}"/>
    <hyperlink ref="D50" r:id="rId60" xr:uid="{00000000-0004-0000-0C00-00003B000000}"/>
    <hyperlink ref="D51" r:id="rId61" xr:uid="{00000000-0004-0000-0C00-00003C000000}"/>
    <hyperlink ref="D52" r:id="rId62" xr:uid="{00000000-0004-0000-0C00-00003D000000}"/>
    <hyperlink ref="D53" r:id="rId63" xr:uid="{00000000-0004-0000-0C00-00003E000000}"/>
  </hyperlinks>
  <pageMargins left="0.70000000000000007" right="0.70000000000000007" top="0.39375000000000004" bottom="0.39375000000000004" header="0" footer="0"/>
  <pageSetup paperSize="9" fitToWidth="0" fitToHeight="0" orientation="portrait" r:id="rId6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BB949"/>
  <sheetViews>
    <sheetView workbookViewId="0">
      <pane xSplit="1" ySplit="2" topLeftCell="D3" activePane="bottomRight" state="frozen"/>
      <selection pane="topRight" activeCell="B1" sqref="B1"/>
      <selection pane="bottomLeft" activeCell="A3" sqref="A3"/>
      <selection pane="bottomRight" activeCell="A31" sqref="A31"/>
    </sheetView>
  </sheetViews>
  <sheetFormatPr defaultColWidth="12.58203125" defaultRowHeight="15" customHeight="1"/>
  <cols>
    <col min="1" max="1" width="32.33203125" customWidth="1"/>
    <col min="2" max="3" width="16.33203125" customWidth="1"/>
    <col min="4" max="4" width="9.5" customWidth="1"/>
    <col min="5" max="5" width="12.75" customWidth="1"/>
    <col min="6" max="6" width="39.75" customWidth="1"/>
    <col min="7" max="7" width="23.58203125" customWidth="1"/>
    <col min="8" max="8" width="11.83203125" customWidth="1"/>
    <col min="9" max="9" width="48.33203125" customWidth="1"/>
    <col min="10" max="10" width="50" customWidth="1"/>
    <col min="11" max="11" width="15.5" customWidth="1"/>
    <col min="12" max="12" width="15.08203125" customWidth="1"/>
    <col min="13" max="13" width="8.58203125" customWidth="1"/>
    <col min="14" max="14" width="9.33203125" customWidth="1"/>
    <col min="15" max="15" width="9.58203125" customWidth="1"/>
    <col min="16" max="16" width="11.58203125" customWidth="1"/>
    <col min="17" max="17" width="9" customWidth="1"/>
    <col min="18" max="18" width="10.83203125" customWidth="1"/>
    <col min="19" max="19" width="10" customWidth="1"/>
    <col min="20" max="21" width="10.08203125" customWidth="1"/>
    <col min="22" max="22" width="9.83203125" customWidth="1"/>
    <col min="23" max="23" width="10.83203125" customWidth="1"/>
    <col min="24" max="24" width="12.75" customWidth="1"/>
    <col min="25" max="25" width="10.58203125" customWidth="1"/>
    <col min="26" max="26" width="10" customWidth="1"/>
    <col min="27" max="27" width="9.83203125" customWidth="1"/>
    <col min="28" max="29" width="8" customWidth="1"/>
    <col min="30" max="30" width="12.5" customWidth="1"/>
    <col min="31" max="31" width="9.08203125" customWidth="1"/>
    <col min="32" max="32" width="43.58203125" customWidth="1"/>
    <col min="33" max="33" width="13" customWidth="1"/>
    <col min="34" max="35" width="20.5" customWidth="1"/>
    <col min="36" max="36" width="42.08203125" customWidth="1"/>
    <col min="37" max="53" width="20.5" customWidth="1"/>
    <col min="54" max="54" width="20.58203125" bestFit="1" customWidth="1"/>
    <col min="55" max="55" width="12.58203125" customWidth="1"/>
  </cols>
  <sheetData>
    <row r="1" spans="1:54" ht="45" customHeight="1">
      <c r="A1" s="12" t="str">
        <f t="array" ref="A1">INDEX('#_Column_IATI_Standard_Lookup'!$A:$A,MATCH(A2,'#_Column_IATI_Standard_Lookup'!$B:$B,0))</f>
        <v>IATI Identifier</v>
      </c>
      <c r="B1" s="13" t="s">
        <v>47</v>
      </c>
      <c r="C1" s="13" t="s">
        <v>48</v>
      </c>
      <c r="D1" s="172" t="s">
        <v>49</v>
      </c>
      <c r="E1" s="12" t="str">
        <f t="array" ref="E1">INDEX('#_Column_IATI_Standard_Lookup'!$A:$A,MATCH(E2,'#_Column_IATI_Standard_Lookup'!$B:$B,0))</f>
        <v>Participating Organisation Reference</v>
      </c>
      <c r="F1" s="12" t="str">
        <f t="array" ref="F1">INDEX('#_Column_IATI_Standard_Lookup'!$A:$A,MATCH(F2,'#_Column_IATI_Standard_Lookup'!$B:$B,0))</f>
        <v>Participating Organisation Name</v>
      </c>
      <c r="G1" s="173" t="s">
        <v>50</v>
      </c>
      <c r="H1" s="174" t="str">
        <f t="array" ref="H1">INDEX('#_Column_IATI_Standard_Lookup'!$A:$A,MATCH(H2,'#_Column_IATI_Standard_Lookup'!$B:$B,0))</f>
        <v>Participating Organisation Role</v>
      </c>
      <c r="I1" s="12" t="str">
        <f t="array" ref="I1">INDEX('#_Column_IATI_Standard_Lookup'!$A:$A,MATCH(I2,'#_Column_IATI_Standard_Lookup'!$B:$B,0))</f>
        <v>Activity Title</v>
      </c>
      <c r="J1" s="12" t="str">
        <f t="array" ref="J1">INDEX('#_Column_IATI_Standard_Lookup'!$A:$A,MATCH(J2,'#_Column_IATI_Standard_Lookup'!$B:$B,0))</f>
        <v>Activity Decription</v>
      </c>
      <c r="K1" s="174" t="str">
        <f t="array" ref="K1">INDEX('#_Column_IATI_Standard_Lookup'!$A:$A,MATCH(K2,'#_Column_IATI_Standard_Lookup'!$B:$B,0))</f>
        <v>Activity Decription</v>
      </c>
      <c r="L1" s="12" t="str">
        <f t="array" ref="L1">INDEX('#_Column_IATI_Standard_Lookup'!$A:$A,MATCH(L2,'#_Column_IATI_Standard_Lookup'!$B:$B,0))</f>
        <v>Planned Start Date</v>
      </c>
      <c r="M1" s="174" t="str">
        <f t="array" ref="M1">INDEX('#_Column_IATI_Standard_Lookup'!$A:$A,MATCH(M2,'#_Column_IATI_Standard_Lookup'!$B:$B,0))</f>
        <v>Planned Start Date (Type)</v>
      </c>
      <c r="N1" s="12" t="str">
        <f t="array" ref="N1">INDEX('#_Column_IATI_Standard_Lookup'!$A:$A,MATCH(N2,'#_Column_IATI_Standard_Lookup'!$B:$B,0))</f>
        <v>Actual Start Date</v>
      </c>
      <c r="O1" s="174" t="str">
        <f t="array" ref="O1">INDEX('#_Column_IATI_Standard_Lookup'!$A:$A,MATCH(O2,'#_Column_IATI_Standard_Lookup'!$B:$B,0))</f>
        <v>Actual Start Date (Type)</v>
      </c>
      <c r="P1" s="12" t="str">
        <f t="array" ref="P1">INDEX('#_Column_IATI_Standard_Lookup'!$A:$A,MATCH(P2,'#_Column_IATI_Standard_Lookup'!$B:$B,0))</f>
        <v>Planned End Date</v>
      </c>
      <c r="Q1" s="174" t="str">
        <f t="array" ref="Q1">INDEX('#_Column_IATI_Standard_Lookup'!$A:$A,MATCH(Q2,'#_Column_IATI_Standard_Lookup'!$B:$B,0))</f>
        <v>Planned End Date (Type)</v>
      </c>
      <c r="R1" s="169" t="str">
        <f t="array" ref="R1">INDEX('#_Column_IATI_Standard_Lookup'!$A:$A,MATCH(R2,'#_Column_IATI_Standard_Lookup'!$B:$B,0))</f>
        <v>Actual End Date</v>
      </c>
      <c r="S1" s="174" t="str">
        <f t="array" ref="S1">INDEX('#_Column_IATI_Standard_Lookup'!$A:$A,MATCH(S2,'#_Column_IATI_Standard_Lookup'!$B:$B,0))</f>
        <v>Actual End Date (Type)</v>
      </c>
      <c r="T1" s="174" t="str">
        <f t="array" ref="T1">INDEX('#_Column_IATI_Standard_Lookup'!$A:$A,MATCH(T2,'#_Column_IATI_Standard_Lookup'!$B:$B,0))</f>
        <v>Activity Scope Code</v>
      </c>
      <c r="U1" s="174" t="str">
        <f t="array" ref="U1">INDEX('#_Column_IATI_Standard_Lookup'!$A:$A,MATCH(U2,'#_Column_IATI_Standard_Lookup'!$B:$B,0))</f>
        <v>Activity Status Code</v>
      </c>
      <c r="V1" s="174" t="str">
        <f t="array" ref="V1">INDEX('#_Column_IATI_Standard_Lookup'!$A:$A,MATCH(V2,'#_Column_IATI_Standard_Lookup'!$B:$B,0))</f>
        <v>CRS Channel Code</v>
      </c>
      <c r="W1" s="174" t="str">
        <f t="array" ref="W1">INDEX('#_Column_IATI_Standard_Lookup'!$A:$A,MATCH(W2,'#_Column_IATI_Standard_Lookup'!$B:$B,0))</f>
        <v>Recipient Country Code</v>
      </c>
      <c r="X1" s="174" t="str">
        <f t="array" ref="X1">INDEX('#_Column_IATI_Standard_Lookup'!$A:$A,MATCH(X2,'#_Column_IATI_Standard_Lookup'!$B:$B,0))</f>
        <v>Recipient Country Name</v>
      </c>
      <c r="Y1" s="174" t="str">
        <f t="array" ref="Y1">INDEX('#_Column_IATI_Standard_Lookup'!$A:$A,MATCH(Y2,'#_Column_IATI_Standard_Lookup'!$B:$B,0))</f>
        <v>Recipient Region Code</v>
      </c>
      <c r="Z1" s="174" t="str">
        <f t="array" ref="Z1">INDEX('#_Column_IATI_Standard_Lookup'!$A:$A,MATCH(Z2,'#_Column_IATI_Standard_Lookup'!$B:$B,0))</f>
        <v>Recipient Region Name</v>
      </c>
      <c r="AA1" s="174" t="str">
        <f t="array" ref="AA1">INDEX('#_Column_IATI_Standard_Lookup'!$A:$A,MATCH(AA2,'#_Column_IATI_Standard_Lookup'!$B:$B,0))</f>
        <v>Recipient Region Narrative</v>
      </c>
      <c r="AB1" s="174" t="s">
        <v>51</v>
      </c>
      <c r="AC1" s="174" t="str">
        <f t="array" ref="AC1">INDEX('#_Column_IATI_Standard_Lookup'!$A:$A,MATCH(AC2,'#_Column_IATI_Standard_Lookup'!$B:$B,0))</f>
        <v>Policy Marker Code</v>
      </c>
      <c r="AD1" s="174" t="str">
        <f t="array" ref="AD1">INDEX('#_Column_IATI_Standard_Lookup'!$A:$A,MATCH(AD2,'#_Column_IATI_Standard_Lookup'!$B:$B,0))</f>
        <v>Policy Marker Significance</v>
      </c>
      <c r="AE1" s="174" t="s">
        <v>52</v>
      </c>
      <c r="AF1" s="174" t="s">
        <v>53</v>
      </c>
      <c r="AG1" s="174" t="s">
        <v>54</v>
      </c>
      <c r="AH1" s="12" t="s">
        <v>55</v>
      </c>
      <c r="AI1" s="12" t="str">
        <f t="array" ref="AI1">INDEX('#_Column_IATI_Standard_Lookup'!$A:$A,MATCH(AI2,'#_Column_IATI_Standard_Lookup'!$B:$B,0))</f>
        <v>Default Currency</v>
      </c>
      <c r="AJ1" s="12" t="str">
        <f t="array" ref="AJ1">INDEX('#_Column_IATI_Standard_Lookup'!$A:$A,MATCH(AJ2,'#_Column_IATI_Standard_Lookup'!$B:$B,0))</f>
        <v>Reporting Organisation Name</v>
      </c>
      <c r="AK1" s="12" t="str">
        <f t="array" ref="AK1">INDEX('#_Column_IATI_Standard_Lookup'!$A:$A,MATCH(AK2,'#_Column_IATI_Standard_Lookup'!$B:$B,0))</f>
        <v>Reporting Organisation Reference</v>
      </c>
      <c r="AL1" s="12" t="str">
        <f t="array" ref="AL1">INDEX('#_Column_IATI_Standard_Lookup'!$A:$A,MATCH(AL2,'#_Column_IATI_Standard_Lookup'!$B:$B,0))</f>
        <v>Reporting Organisation Type</v>
      </c>
      <c r="AM1" s="12" t="str">
        <f t="array" ref="AM1">INDEX('#_Column_IATI_Standard_Lookup'!$A:$A,MATCH(AM2,'#_Column_IATI_Standard_Lookup'!$B:$B,0))</f>
        <v>Funding Organisation Reference</v>
      </c>
      <c r="AN1" s="12" t="str">
        <f t="array" ref="AN1">INDEX('#_Column_IATI_Standard_Lookup'!$A:$A,MATCH(AN2,'#_Column_IATI_Standard_Lookup'!$B:$B,0))</f>
        <v>Funding Organisation Name</v>
      </c>
      <c r="AO1" s="12" t="str">
        <f t="array" ref="AO1">INDEX('#_Column_IATI_Standard_Lookup'!$A:$A,MATCH(AO2,'#_Column_IATI_Standard_Lookup'!$B:$B,0))</f>
        <v>Funding Organisation Role</v>
      </c>
      <c r="AP1" s="12" t="str">
        <f t="array" ref="AP1">INDEX('#_Column_IATI_Standard_Lookup'!$A:$A,MATCH(AP2,'#_Column_IATI_Standard_Lookup'!$B:$B,0))</f>
        <v>Default Aid Type Code</v>
      </c>
      <c r="AQ1" s="12" t="str">
        <f t="array" ref="AQ1">INDEX('#_Column_IATI_Standard_Lookup'!$A:$A,MATCH(AQ2,'#_Column_IATI_Standard_Lookup'!$B:$B,0))</f>
        <v>Default Finance Type</v>
      </c>
      <c r="AR1" s="12" t="str">
        <f t="array" ref="AR1">INDEX('#_Column_IATI_Standard_Lookup'!$A:$A,MATCH(AR2,'#_Column_IATI_Standard_Lookup'!$B:$B,0))</f>
        <v>Default Flow Type</v>
      </c>
      <c r="AS1" s="12" t="str">
        <f t="array" ref="AS1">INDEX('#_Column_IATI_Standard_Lookup'!$A:$A,MATCH(AS2,'#_Column_IATI_Standard_Lookup'!$B:$B,0))</f>
        <v>Defult Tied Status</v>
      </c>
      <c r="AT1" s="12"/>
      <c r="AU1" s="12"/>
      <c r="AV1" s="12"/>
      <c r="AW1" s="12"/>
      <c r="AX1" s="12" t="str">
        <f t="array" ref="AX1">INDEX('#_Column_IATI_Standard_Lookup'!$A:$A,MATCH(AX2,'#_Column_IATI_Standard_Lookup'!$B:$B,0))</f>
        <v>Contact Email</v>
      </c>
      <c r="AY1" s="14" t="s">
        <v>56</v>
      </c>
      <c r="AZ1" s="15" t="s">
        <v>40</v>
      </c>
      <c r="BA1" s="15" t="s">
        <v>57</v>
      </c>
      <c r="BB1" t="s">
        <v>45</v>
      </c>
    </row>
    <row r="2" spans="1:54" ht="12" customHeight="1">
      <c r="A2" s="16" t="s">
        <v>58</v>
      </c>
      <c r="B2" s="17" t="s">
        <v>59</v>
      </c>
      <c r="C2" s="17" t="s">
        <v>60</v>
      </c>
      <c r="D2" s="17" t="s">
        <v>61</v>
      </c>
      <c r="E2" s="18" t="s">
        <v>62</v>
      </c>
      <c r="F2" s="18" t="s">
        <v>63</v>
      </c>
      <c r="G2" s="18" t="s">
        <v>64</v>
      </c>
      <c r="H2" s="18" t="s">
        <v>65</v>
      </c>
      <c r="I2" s="18" t="s">
        <v>66</v>
      </c>
      <c r="J2" s="18" t="s">
        <v>67</v>
      </c>
      <c r="K2" s="18" t="s">
        <v>68</v>
      </c>
      <c r="L2" s="18" t="s">
        <v>69</v>
      </c>
      <c r="M2" s="18" t="s">
        <v>70</v>
      </c>
      <c r="N2" s="18" t="s">
        <v>71</v>
      </c>
      <c r="O2" s="18" t="s">
        <v>72</v>
      </c>
      <c r="P2" s="18" t="s">
        <v>73</v>
      </c>
      <c r="Q2" s="18" t="s">
        <v>74</v>
      </c>
      <c r="R2" s="18" t="s">
        <v>75</v>
      </c>
      <c r="S2" s="18" t="s">
        <v>76</v>
      </c>
      <c r="T2" s="18" t="s">
        <v>77</v>
      </c>
      <c r="U2" s="18" t="s">
        <v>78</v>
      </c>
      <c r="V2" s="18" t="s">
        <v>79</v>
      </c>
      <c r="W2" s="18" t="s">
        <v>80</v>
      </c>
      <c r="X2" s="18" t="s">
        <v>81</v>
      </c>
      <c r="Y2" s="18" t="s">
        <v>82</v>
      </c>
      <c r="Z2" s="18" t="s">
        <v>83</v>
      </c>
      <c r="AA2" s="18" t="s">
        <v>84</v>
      </c>
      <c r="AB2" s="18" t="s">
        <v>85</v>
      </c>
      <c r="AC2" s="18" t="s">
        <v>86</v>
      </c>
      <c r="AD2" s="18" t="s">
        <v>87</v>
      </c>
      <c r="AE2" s="18" t="s">
        <v>88</v>
      </c>
      <c r="AF2" s="18" t="s">
        <v>89</v>
      </c>
      <c r="AG2" s="18" t="s">
        <v>90</v>
      </c>
      <c r="AH2" s="18" t="s">
        <v>91</v>
      </c>
      <c r="AI2" s="18" t="s">
        <v>1</v>
      </c>
      <c r="AJ2" s="18" t="s">
        <v>4</v>
      </c>
      <c r="AK2" s="18" t="s">
        <v>7</v>
      </c>
      <c r="AL2" s="18" t="s">
        <v>10</v>
      </c>
      <c r="AM2" s="18" t="s">
        <v>12</v>
      </c>
      <c r="AN2" s="18" t="s">
        <v>14</v>
      </c>
      <c r="AO2" s="18" t="s">
        <v>16</v>
      </c>
      <c r="AP2" s="18" t="s">
        <v>18</v>
      </c>
      <c r="AQ2" s="18" t="s">
        <v>21</v>
      </c>
      <c r="AR2" s="18" t="s">
        <v>23</v>
      </c>
      <c r="AS2" s="18" t="s">
        <v>25</v>
      </c>
      <c r="AT2" s="18" t="s">
        <v>27</v>
      </c>
      <c r="AU2" s="18" t="s">
        <v>29</v>
      </c>
      <c r="AV2" s="18" t="s">
        <v>32</v>
      </c>
      <c r="AW2" s="18" t="s">
        <v>35</v>
      </c>
      <c r="AX2" s="18" t="s">
        <v>37</v>
      </c>
      <c r="AY2" s="19" t="s">
        <v>39</v>
      </c>
      <c r="AZ2" s="20" t="s">
        <v>41</v>
      </c>
      <c r="BA2" s="20" t="s">
        <v>43</v>
      </c>
      <c r="BB2" t="s">
        <v>46</v>
      </c>
    </row>
    <row r="3" spans="1:54" ht="12" customHeight="1">
      <c r="A3" s="21" t="s">
        <v>92</v>
      </c>
      <c r="B3" s="22" t="s">
        <v>93</v>
      </c>
      <c r="C3" s="22"/>
      <c r="D3" s="23"/>
      <c r="E3" s="24" t="s">
        <v>8</v>
      </c>
      <c r="F3" s="24" t="s">
        <v>5</v>
      </c>
      <c r="G3" s="24">
        <v>10</v>
      </c>
      <c r="H3" s="24">
        <v>1</v>
      </c>
      <c r="I3" s="25" t="s">
        <v>30</v>
      </c>
      <c r="J3" s="25" t="s">
        <v>30</v>
      </c>
      <c r="K3" s="26">
        <v>1</v>
      </c>
      <c r="L3" s="27">
        <v>45383</v>
      </c>
      <c r="M3" s="26">
        <v>1</v>
      </c>
      <c r="N3" s="27">
        <f t="shared" ref="N3:N17" si="0">L3</f>
        <v>45383</v>
      </c>
      <c r="O3" s="26">
        <v>2</v>
      </c>
      <c r="P3" s="27">
        <v>46112</v>
      </c>
      <c r="Q3" s="24">
        <v>3</v>
      </c>
      <c r="R3" s="28"/>
      <c r="S3" s="24"/>
      <c r="T3" s="26">
        <v>1</v>
      </c>
      <c r="U3" s="26">
        <v>2</v>
      </c>
      <c r="V3" s="26">
        <v>10000</v>
      </c>
      <c r="W3" s="24"/>
      <c r="X3" s="24"/>
      <c r="Y3" s="24"/>
      <c r="Z3" s="24"/>
      <c r="AA3" s="24"/>
      <c r="AB3" s="24"/>
      <c r="AC3" s="24">
        <v>3</v>
      </c>
      <c r="AD3" s="24">
        <v>2</v>
      </c>
      <c r="AE3" s="29"/>
      <c r="AF3" s="29"/>
      <c r="AG3" s="26"/>
      <c r="AH3" s="30" t="s">
        <v>94</v>
      </c>
      <c r="AI3" s="30" t="str">
        <f t="array" ref="AI3">INDEX('#_CONSTANTS'!$C:$C,MATCH(AI$2,'#_CONSTANTS'!$B:$B,0))</f>
        <v>GBP</v>
      </c>
      <c r="AJ3" s="30" t="str">
        <f t="array" ref="AJ3">INDEX('#_CONSTANTS'!$C:$C,MATCH(AJ$2,'#_CONSTANTS'!$B:$B,0))</f>
        <v>UK - UK Integrated Security Fund (UKISF)</v>
      </c>
      <c r="AK3" s="30" t="str">
        <f t="array" ref="AK3">INDEX('#_CONSTANTS'!$C:$C,MATCH(AK$2,'#_CONSTANTS'!$B:$B,0))</f>
        <v>GB-GOV-53</v>
      </c>
      <c r="AL3" s="30">
        <f t="array" ref="AL3">INDEX('#_CONSTANTS'!$C:$C,MATCH(AL$2,'#_CONSTANTS'!$B:$B,0))</f>
        <v>10</v>
      </c>
      <c r="AM3" s="30" t="str">
        <f t="array" ref="AM3">INDEX('#_CONSTANTS'!$C:$C,MATCH(AM$2,'#_CONSTANTS'!$B:$B,0))</f>
        <v>GB-GOV-53</v>
      </c>
      <c r="AN3" s="30" t="str">
        <f t="array" ref="AN3">INDEX('#_CONSTANTS'!$C:$C,MATCH(AN$2,'#_CONSTANTS'!$B:$B,0))</f>
        <v>UK - UK Integrated Security Fund (UKISF)</v>
      </c>
      <c r="AO3" s="30">
        <f t="array" ref="AO3">INDEX('#_CONSTANTS'!$C:$C,MATCH(AO$2,'#_CONSTANTS'!$B:$B,0))</f>
        <v>1</v>
      </c>
      <c r="AP3" s="30" t="str">
        <f t="array" ref="AP3">INDEX('#_CONSTANTS'!$C:$C,MATCH(AP$2,'#_CONSTANTS'!$B:$B,0))</f>
        <v>C01</v>
      </c>
      <c r="AQ3" s="30">
        <f t="array" ref="AQ3">INDEX('#_CONSTANTS'!$C:$C,MATCH(AQ$2,'#_CONSTANTS'!$B:$B,0))</f>
        <v>110</v>
      </c>
      <c r="AR3" s="30">
        <f t="array" ref="AR3">INDEX('#_CONSTANTS'!$C:$C,MATCH(AR$2,'#_CONSTANTS'!$B:$B,0))</f>
        <v>10</v>
      </c>
      <c r="AS3" s="30">
        <f t="array" ref="AS3">INDEX('#_CONSTANTS'!$C:$C,MATCH(AS$2,'#_CONSTANTS'!$B:$B,0))</f>
        <v>5</v>
      </c>
      <c r="AT3" s="30">
        <f t="array" ref="AT3">INDEX('#_CONSTANTS'!$C:$C,MATCH(AT$2,'#_CONSTANTS'!$B:$B,0))</f>
        <v>1</v>
      </c>
      <c r="AU3" s="30" t="str">
        <f t="array" ref="AU3">INDEX('#_CONSTANTS'!$C:$C,MATCH(AU$2,'#_CONSTANTS'!$B:$B,0))</f>
        <v>UK Integrated Security Fund (UKISF)</v>
      </c>
      <c r="AV3" s="30" t="str">
        <f t="array" ref="AV3">INDEX('#_CONSTANTS'!$C:$C,MATCH(AV$2,'#_CONSTANTS'!$B:$B,0))</f>
        <v>c/o Cabinet Office</v>
      </c>
      <c r="AW3" s="30">
        <f t="array" ref="AW3">INDEX('#_CONSTANTS'!$C:$C,MATCH(AW$2,'#_CONSTANTS'!$B:$B,0))</f>
        <v>0</v>
      </c>
      <c r="AX3" s="30">
        <f t="array" ref="AX3">INDEX('#_CONSTANTS'!$C:$C,MATCH(AX$2,'#_CONSTANTS'!$B:$B,0))</f>
        <v>0</v>
      </c>
      <c r="AY3" s="30">
        <f t="array" ref="AY3">INDEX('#_CONSTANTS'!$C:$C,MATCH(AY$2,'#_CONSTANTS'!$B:$B,0))</f>
        <v>0</v>
      </c>
      <c r="AZ3" s="30" t="str">
        <f t="array" ref="AZ3">INDEX('#_CONSTANTS'!$C:$C,MATCH(AZ$2,'#_CONSTANTS'!$B:$B,0))</f>
        <v>GB-GOV-53</v>
      </c>
      <c r="BA3" s="30" t="str">
        <f t="array" ref="BA3">INDEX('#_CONSTANTS'!$C:$C,MATCH(BA$2,'#_CONSTANTS'!$B:$B,0))</f>
        <v>B1</v>
      </c>
      <c r="BB3" s="31">
        <f t="array" aca="1" ref="BB3" ca="1">INDEX('#_CONSTANTS'!$C:$C,MATCH(BB$2,'#_CONSTANTS'!$B:$B,0))</f>
        <v>46083.654127314818</v>
      </c>
    </row>
    <row r="4" spans="1:54" ht="12" customHeight="1">
      <c r="A4" s="21" t="s">
        <v>95</v>
      </c>
      <c r="B4" s="32" t="s">
        <v>96</v>
      </c>
      <c r="C4" s="168" t="str">
        <f>RIGHT(A4,15)</f>
        <v>UKISF-01-000001</v>
      </c>
      <c r="D4" s="24" t="s">
        <v>97</v>
      </c>
      <c r="E4" s="24" t="s">
        <v>8</v>
      </c>
      <c r="F4" s="24" t="s">
        <v>5</v>
      </c>
      <c r="G4" s="24">
        <v>10</v>
      </c>
      <c r="H4" s="24">
        <v>1</v>
      </c>
      <c r="I4" s="24" t="s">
        <v>98</v>
      </c>
      <c r="J4" s="179" t="s">
        <v>99</v>
      </c>
      <c r="K4" s="26">
        <v>2</v>
      </c>
      <c r="L4" s="27">
        <v>45383</v>
      </c>
      <c r="M4" s="26">
        <v>1</v>
      </c>
      <c r="N4" s="27">
        <f t="shared" si="0"/>
        <v>45383</v>
      </c>
      <c r="O4" s="26">
        <v>2</v>
      </c>
      <c r="P4" s="27">
        <v>45900</v>
      </c>
      <c r="Q4" s="24">
        <v>3</v>
      </c>
      <c r="R4" s="28"/>
      <c r="S4" s="24"/>
      <c r="T4" s="26">
        <v>2</v>
      </c>
      <c r="U4" s="26">
        <v>3</v>
      </c>
      <c r="V4" s="26">
        <v>90000</v>
      </c>
      <c r="W4" s="24"/>
      <c r="X4" s="24"/>
      <c r="Y4" s="24">
        <v>298</v>
      </c>
      <c r="Z4" s="24" t="s">
        <v>100</v>
      </c>
      <c r="AA4" s="24">
        <v>1</v>
      </c>
      <c r="AB4" s="24">
        <v>298</v>
      </c>
      <c r="AC4" s="24">
        <v>3</v>
      </c>
      <c r="AD4" s="24">
        <v>2</v>
      </c>
      <c r="AE4" s="29">
        <v>15220</v>
      </c>
      <c r="AF4" s="29" t="s">
        <v>101</v>
      </c>
      <c r="AG4" s="26">
        <v>1</v>
      </c>
      <c r="AH4" s="30" t="s">
        <v>94</v>
      </c>
      <c r="AI4" s="30" t="str">
        <f t="array" ref="AI4">INDEX('#_CONSTANTS'!$C:$C,MATCH(AI$2,'#_CONSTANTS'!$B:$B,0))</f>
        <v>GBP</v>
      </c>
      <c r="AJ4" s="30" t="str">
        <f t="array" ref="AJ4">INDEX('#_CONSTANTS'!$C:$C,MATCH(AJ$2,'#_CONSTANTS'!$B:$B,0))</f>
        <v>UK - UK Integrated Security Fund (UKISF)</v>
      </c>
      <c r="AK4" s="30" t="str">
        <f t="array" ref="AK4">INDEX('#_CONSTANTS'!$C:$C,MATCH(AK$2,'#_CONSTANTS'!$B:$B,0))</f>
        <v>GB-GOV-53</v>
      </c>
      <c r="AL4" s="30">
        <f t="array" ref="AL4">INDEX('#_CONSTANTS'!$C:$C,MATCH(AL$2,'#_CONSTANTS'!$B:$B,0))</f>
        <v>10</v>
      </c>
      <c r="AM4" s="30" t="str">
        <f t="array" ref="AM4">INDEX('#_CONSTANTS'!$C:$C,MATCH(AM$2,'#_CONSTANTS'!$B:$B,0))</f>
        <v>GB-GOV-53</v>
      </c>
      <c r="AN4" s="30" t="str">
        <f t="array" ref="AN4">INDEX('#_CONSTANTS'!$C:$C,MATCH(AN$2,'#_CONSTANTS'!$B:$B,0))</f>
        <v>UK - UK Integrated Security Fund (UKISF)</v>
      </c>
      <c r="AO4" s="30">
        <f t="array" ref="AO4">INDEX('#_CONSTANTS'!$C:$C,MATCH(AO$2,'#_CONSTANTS'!$B:$B,0))</f>
        <v>1</v>
      </c>
      <c r="AP4" s="30" t="str">
        <f t="array" ref="AP4">INDEX('#_CONSTANTS'!$C:$C,MATCH(AP$2,'#_CONSTANTS'!$B:$B,0))</f>
        <v>C01</v>
      </c>
      <c r="AQ4" s="30">
        <f t="array" ref="AQ4">INDEX('#_CONSTANTS'!$C:$C,MATCH(AQ$2,'#_CONSTANTS'!$B:$B,0))</f>
        <v>110</v>
      </c>
      <c r="AR4" s="30">
        <f t="array" ref="AR4">INDEX('#_CONSTANTS'!$C:$C,MATCH(AR$2,'#_CONSTANTS'!$B:$B,0))</f>
        <v>10</v>
      </c>
      <c r="AS4" s="30">
        <f t="array" ref="AS4">INDEX('#_CONSTANTS'!$C:$C,MATCH(AS$2,'#_CONSTANTS'!$B:$B,0))</f>
        <v>5</v>
      </c>
      <c r="AT4" s="30">
        <f t="array" ref="AT4">INDEX('#_CONSTANTS'!$C:$C,MATCH(AT$2,'#_CONSTANTS'!$B:$B,0))</f>
        <v>1</v>
      </c>
      <c r="AU4" s="30" t="str">
        <f t="array" ref="AU4">INDEX('#_CONSTANTS'!$C:$C,MATCH(AU$2,'#_CONSTANTS'!$B:$B,0))</f>
        <v>UK Integrated Security Fund (UKISF)</v>
      </c>
      <c r="AV4" s="30" t="str">
        <f t="array" ref="AV4">INDEX('#_CONSTANTS'!$C:$C,MATCH(AV$2,'#_CONSTANTS'!$B:$B,0))</f>
        <v>c/o Cabinet Office</v>
      </c>
      <c r="AW4" s="30">
        <f t="array" ref="AW4">INDEX('#_CONSTANTS'!$C:$C,MATCH(AW$2,'#_CONSTANTS'!$B:$B,0))</f>
        <v>0</v>
      </c>
      <c r="AX4" s="30">
        <f t="array" ref="AX4">INDEX('#_CONSTANTS'!$C:$C,MATCH(AX$2,'#_CONSTANTS'!$B:$B,0))</f>
        <v>0</v>
      </c>
      <c r="AY4" s="30">
        <f t="array" ref="AY4">INDEX('#_CONSTANTS'!$C:$C,MATCH(AY$2,'#_CONSTANTS'!$B:$B,0))</f>
        <v>0</v>
      </c>
      <c r="AZ4" s="30" t="str">
        <f t="array" ref="AZ4">INDEX('#_CONSTANTS'!$C:$C,MATCH(AZ$2,'#_CONSTANTS'!$B:$B,0))</f>
        <v>GB-GOV-53</v>
      </c>
      <c r="BA4" s="30" t="str">
        <f t="array" ref="BA4">INDEX('#_CONSTANTS'!$C:$C,MATCH(BA$2,'#_CONSTANTS'!$B:$B,0))</f>
        <v>B1</v>
      </c>
      <c r="BB4" s="31">
        <f t="array" aca="1" ref="BB4" ca="1">INDEX('#_CONSTANTS'!$C:$C,MATCH(BB$2,'#_CONSTANTS'!$B:$B,0))</f>
        <v>46083.654127314818</v>
      </c>
    </row>
    <row r="5" spans="1:54" ht="12" customHeight="1">
      <c r="A5" s="21" t="s">
        <v>102</v>
      </c>
      <c r="B5" s="32" t="s">
        <v>96</v>
      </c>
      <c r="C5" s="168" t="str">
        <f t="shared" ref="C5:C27" si="1">RIGHT(A5,15)</f>
        <v>UKISF-01-000002</v>
      </c>
      <c r="D5" s="24" t="s">
        <v>97</v>
      </c>
      <c r="E5" s="24" t="s">
        <v>8</v>
      </c>
      <c r="F5" s="24" t="s">
        <v>5</v>
      </c>
      <c r="G5" s="24">
        <v>10</v>
      </c>
      <c r="H5" s="24">
        <v>1</v>
      </c>
      <c r="I5" s="24" t="s">
        <v>103</v>
      </c>
      <c r="J5" s="33" t="s">
        <v>104</v>
      </c>
      <c r="K5" s="26">
        <v>2</v>
      </c>
      <c r="L5" s="27">
        <v>45383</v>
      </c>
      <c r="M5" s="26">
        <v>1</v>
      </c>
      <c r="N5" s="27">
        <f t="shared" si="0"/>
        <v>45383</v>
      </c>
      <c r="O5" s="26">
        <v>2</v>
      </c>
      <c r="P5" s="27">
        <v>45900</v>
      </c>
      <c r="Q5" s="24">
        <v>3</v>
      </c>
      <c r="R5" s="28"/>
      <c r="S5" s="24"/>
      <c r="T5" s="26">
        <v>2</v>
      </c>
      <c r="U5" s="26">
        <v>3</v>
      </c>
      <c r="V5" s="26">
        <v>90000</v>
      </c>
      <c r="W5" s="24"/>
      <c r="X5" s="24"/>
      <c r="Y5" s="24">
        <v>298</v>
      </c>
      <c r="Z5" s="24" t="s">
        <v>100</v>
      </c>
      <c r="AA5" s="24">
        <v>1</v>
      </c>
      <c r="AB5" s="24">
        <v>298</v>
      </c>
      <c r="AC5" s="24">
        <v>3</v>
      </c>
      <c r="AD5" s="24">
        <v>2</v>
      </c>
      <c r="AE5" s="26">
        <v>15220</v>
      </c>
      <c r="AF5" s="24" t="s">
        <v>101</v>
      </c>
      <c r="AG5" s="26">
        <v>1</v>
      </c>
      <c r="AH5" s="30" t="s">
        <v>94</v>
      </c>
      <c r="AI5" s="30" t="str">
        <f t="array" ref="AI5">INDEX('#_CONSTANTS'!$C:$C,MATCH(AI$2,'#_CONSTANTS'!$B:$B,0))</f>
        <v>GBP</v>
      </c>
      <c r="AJ5" s="30" t="str">
        <f t="array" ref="AJ5">INDEX('#_CONSTANTS'!$C:$C,MATCH(AJ$2,'#_CONSTANTS'!$B:$B,0))</f>
        <v>UK - UK Integrated Security Fund (UKISF)</v>
      </c>
      <c r="AK5" s="30" t="str">
        <f t="array" ref="AK5">INDEX('#_CONSTANTS'!$C:$C,MATCH(AK$2,'#_CONSTANTS'!$B:$B,0))</f>
        <v>GB-GOV-53</v>
      </c>
      <c r="AL5" s="30">
        <f t="array" ref="AL5">INDEX('#_CONSTANTS'!$C:$C,MATCH(AL$2,'#_CONSTANTS'!$B:$B,0))</f>
        <v>10</v>
      </c>
      <c r="AM5" s="30" t="str">
        <f t="array" ref="AM5">INDEX('#_CONSTANTS'!$C:$C,MATCH(AM$2,'#_CONSTANTS'!$B:$B,0))</f>
        <v>GB-GOV-53</v>
      </c>
      <c r="AN5" s="30" t="str">
        <f t="array" ref="AN5">INDEX('#_CONSTANTS'!$C:$C,MATCH(AN$2,'#_CONSTANTS'!$B:$B,0))</f>
        <v>UK - UK Integrated Security Fund (UKISF)</v>
      </c>
      <c r="AO5" s="30">
        <f t="array" ref="AO5">INDEX('#_CONSTANTS'!$C:$C,MATCH(AO$2,'#_CONSTANTS'!$B:$B,0))</f>
        <v>1</v>
      </c>
      <c r="AP5" s="30" t="str">
        <f t="array" ref="AP5">INDEX('#_CONSTANTS'!$C:$C,MATCH(AP$2,'#_CONSTANTS'!$B:$B,0))</f>
        <v>C01</v>
      </c>
      <c r="AQ5" s="30">
        <f t="array" ref="AQ5">INDEX('#_CONSTANTS'!$C:$C,MATCH(AQ$2,'#_CONSTANTS'!$B:$B,0))</f>
        <v>110</v>
      </c>
      <c r="AR5" s="30">
        <f t="array" ref="AR5">INDEX('#_CONSTANTS'!$C:$C,MATCH(AR$2,'#_CONSTANTS'!$B:$B,0))</f>
        <v>10</v>
      </c>
      <c r="AS5" s="30">
        <f t="array" ref="AS5">INDEX('#_CONSTANTS'!$C:$C,MATCH(AS$2,'#_CONSTANTS'!$B:$B,0))</f>
        <v>5</v>
      </c>
      <c r="AT5" s="30">
        <f t="array" ref="AT5">INDEX('#_CONSTANTS'!$C:$C,MATCH(AT$2,'#_CONSTANTS'!$B:$B,0))</f>
        <v>1</v>
      </c>
      <c r="AU5" s="30" t="str">
        <f t="array" ref="AU5">INDEX('#_CONSTANTS'!$C:$C,MATCH(AU$2,'#_CONSTANTS'!$B:$B,0))</f>
        <v>UK Integrated Security Fund (UKISF)</v>
      </c>
      <c r="AV5" s="30" t="str">
        <f t="array" ref="AV5">INDEX('#_CONSTANTS'!$C:$C,MATCH(AV$2,'#_CONSTANTS'!$B:$B,0))</f>
        <v>c/o Cabinet Office</v>
      </c>
      <c r="AW5" s="30">
        <f t="array" ref="AW5">INDEX('#_CONSTANTS'!$C:$C,MATCH(AW$2,'#_CONSTANTS'!$B:$B,0))</f>
        <v>0</v>
      </c>
      <c r="AX5" s="30">
        <f t="array" ref="AX5">INDEX('#_CONSTANTS'!$C:$C,MATCH(AX$2,'#_CONSTANTS'!$B:$B,0))</f>
        <v>0</v>
      </c>
      <c r="AY5" s="30">
        <f t="array" ref="AY5">INDEX('#_CONSTANTS'!$C:$C,MATCH(AY$2,'#_CONSTANTS'!$B:$B,0))</f>
        <v>0</v>
      </c>
      <c r="AZ5" s="30" t="str">
        <f t="array" ref="AZ5">INDEX('#_CONSTANTS'!$C:$C,MATCH(AZ$2,'#_CONSTANTS'!$B:$B,0))</f>
        <v>GB-GOV-53</v>
      </c>
      <c r="BA5" s="30" t="str">
        <f t="array" ref="BA5">INDEX('#_CONSTANTS'!$C:$C,MATCH(BA$2,'#_CONSTANTS'!$B:$B,0))</f>
        <v>B1</v>
      </c>
      <c r="BB5" s="31">
        <f t="array" aca="1" ref="BB5" ca="1">INDEX('#_CONSTANTS'!$C:$C,MATCH(BB$2,'#_CONSTANTS'!$B:$B,0))</f>
        <v>46083.654127314818</v>
      </c>
    </row>
    <row r="6" spans="1:54" ht="12" customHeight="1">
      <c r="A6" s="21" t="s">
        <v>105</v>
      </c>
      <c r="B6" s="32" t="s">
        <v>96</v>
      </c>
      <c r="C6" s="168" t="str">
        <f t="shared" si="1"/>
        <v>UKISF-01-000003</v>
      </c>
      <c r="D6" s="24" t="s">
        <v>97</v>
      </c>
      <c r="E6" s="24" t="s">
        <v>8</v>
      </c>
      <c r="F6" s="24" t="s">
        <v>5</v>
      </c>
      <c r="G6" s="24">
        <v>10</v>
      </c>
      <c r="H6" s="24">
        <v>1</v>
      </c>
      <c r="I6" s="24" t="s">
        <v>106</v>
      </c>
      <c r="J6" s="178" t="s">
        <v>107</v>
      </c>
      <c r="K6" s="26">
        <v>2</v>
      </c>
      <c r="L6" s="27">
        <v>45383</v>
      </c>
      <c r="M6" s="26">
        <v>1</v>
      </c>
      <c r="N6" s="27">
        <f t="shared" si="0"/>
        <v>45383</v>
      </c>
      <c r="O6" s="26">
        <v>2</v>
      </c>
      <c r="P6" s="27">
        <v>45900</v>
      </c>
      <c r="Q6" s="24">
        <v>3</v>
      </c>
      <c r="R6" s="28"/>
      <c r="S6" s="24"/>
      <c r="T6" s="26">
        <v>4</v>
      </c>
      <c r="U6" s="26">
        <v>3</v>
      </c>
      <c r="V6" s="26">
        <v>90000</v>
      </c>
      <c r="W6" s="24" t="s">
        <v>108</v>
      </c>
      <c r="X6" s="24" t="s">
        <v>109</v>
      </c>
      <c r="Y6" s="24"/>
      <c r="Z6" s="24"/>
      <c r="AA6" s="24"/>
      <c r="AB6" s="24" t="s">
        <v>108</v>
      </c>
      <c r="AC6" s="24">
        <v>3</v>
      </c>
      <c r="AD6" s="24">
        <v>2</v>
      </c>
      <c r="AE6" s="26">
        <v>15220</v>
      </c>
      <c r="AF6" s="24" t="s">
        <v>101</v>
      </c>
      <c r="AG6" s="26">
        <v>1</v>
      </c>
      <c r="AH6" s="30" t="s">
        <v>94</v>
      </c>
      <c r="AI6" s="30" t="str">
        <f t="array" ref="AI6">INDEX('#_CONSTANTS'!$C:$C,MATCH(AI$2,'#_CONSTANTS'!$B:$B,0))</f>
        <v>GBP</v>
      </c>
      <c r="AJ6" s="30" t="str">
        <f t="array" ref="AJ6">INDEX('#_CONSTANTS'!$C:$C,MATCH(AJ$2,'#_CONSTANTS'!$B:$B,0))</f>
        <v>UK - UK Integrated Security Fund (UKISF)</v>
      </c>
      <c r="AK6" s="30" t="str">
        <f t="array" ref="AK6">INDEX('#_CONSTANTS'!$C:$C,MATCH(AK$2,'#_CONSTANTS'!$B:$B,0))</f>
        <v>GB-GOV-53</v>
      </c>
      <c r="AL6" s="30">
        <f t="array" ref="AL6">INDEX('#_CONSTANTS'!$C:$C,MATCH(AL$2,'#_CONSTANTS'!$B:$B,0))</f>
        <v>10</v>
      </c>
      <c r="AM6" s="30" t="str">
        <f t="array" ref="AM6">INDEX('#_CONSTANTS'!$C:$C,MATCH(AM$2,'#_CONSTANTS'!$B:$B,0))</f>
        <v>GB-GOV-53</v>
      </c>
      <c r="AN6" s="30" t="str">
        <f t="array" ref="AN6">INDEX('#_CONSTANTS'!$C:$C,MATCH(AN$2,'#_CONSTANTS'!$B:$B,0))</f>
        <v>UK - UK Integrated Security Fund (UKISF)</v>
      </c>
      <c r="AO6" s="30">
        <f t="array" ref="AO6">INDEX('#_CONSTANTS'!$C:$C,MATCH(AO$2,'#_CONSTANTS'!$B:$B,0))</f>
        <v>1</v>
      </c>
      <c r="AP6" s="30" t="str">
        <f t="array" ref="AP6">INDEX('#_CONSTANTS'!$C:$C,MATCH(AP$2,'#_CONSTANTS'!$B:$B,0))</f>
        <v>C01</v>
      </c>
      <c r="AQ6" s="30">
        <f t="array" ref="AQ6">INDEX('#_CONSTANTS'!$C:$C,MATCH(AQ$2,'#_CONSTANTS'!$B:$B,0))</f>
        <v>110</v>
      </c>
      <c r="AR6" s="30">
        <f t="array" ref="AR6">INDEX('#_CONSTANTS'!$C:$C,MATCH(AR$2,'#_CONSTANTS'!$B:$B,0))</f>
        <v>10</v>
      </c>
      <c r="AS6" s="30">
        <f t="array" ref="AS6">INDEX('#_CONSTANTS'!$C:$C,MATCH(AS$2,'#_CONSTANTS'!$B:$B,0))</f>
        <v>5</v>
      </c>
      <c r="AT6" s="30">
        <f t="array" ref="AT6">INDEX('#_CONSTANTS'!$C:$C,MATCH(AT$2,'#_CONSTANTS'!$B:$B,0))</f>
        <v>1</v>
      </c>
      <c r="AU6" s="30" t="str">
        <f t="array" ref="AU6">INDEX('#_CONSTANTS'!$C:$C,MATCH(AU$2,'#_CONSTANTS'!$B:$B,0))</f>
        <v>UK Integrated Security Fund (UKISF)</v>
      </c>
      <c r="AV6" s="30" t="str">
        <f t="array" ref="AV6">INDEX('#_CONSTANTS'!$C:$C,MATCH(AV$2,'#_CONSTANTS'!$B:$B,0))</f>
        <v>c/o Cabinet Office</v>
      </c>
      <c r="AW6" s="30">
        <f t="array" ref="AW6">INDEX('#_CONSTANTS'!$C:$C,MATCH(AW$2,'#_CONSTANTS'!$B:$B,0))</f>
        <v>0</v>
      </c>
      <c r="AX6" s="30">
        <f t="array" ref="AX6">INDEX('#_CONSTANTS'!$C:$C,MATCH(AX$2,'#_CONSTANTS'!$B:$B,0))</f>
        <v>0</v>
      </c>
      <c r="AY6" s="30">
        <f t="array" ref="AY6">INDEX('#_CONSTANTS'!$C:$C,MATCH(AY$2,'#_CONSTANTS'!$B:$B,0))</f>
        <v>0</v>
      </c>
      <c r="AZ6" s="30" t="str">
        <f t="array" ref="AZ6">INDEX('#_CONSTANTS'!$C:$C,MATCH(AZ$2,'#_CONSTANTS'!$B:$B,0))</f>
        <v>GB-GOV-53</v>
      </c>
      <c r="BA6" s="30" t="str">
        <f t="array" ref="BA6">INDEX('#_CONSTANTS'!$C:$C,MATCH(BA$2,'#_CONSTANTS'!$B:$B,0))</f>
        <v>B1</v>
      </c>
      <c r="BB6" s="31">
        <f t="array" aca="1" ref="BB6" ca="1">INDEX('#_CONSTANTS'!$C:$C,MATCH(BB$2,'#_CONSTANTS'!$B:$B,0))</f>
        <v>46083.654127314818</v>
      </c>
    </row>
    <row r="7" spans="1:54" ht="12" customHeight="1">
      <c r="A7" s="21" t="s">
        <v>110</v>
      </c>
      <c r="B7" s="32" t="s">
        <v>96</v>
      </c>
      <c r="C7" s="168" t="str">
        <f t="shared" si="1"/>
        <v>UKISF-01-000004</v>
      </c>
      <c r="D7" s="24" t="s">
        <v>97</v>
      </c>
      <c r="E7" s="24" t="s">
        <v>8</v>
      </c>
      <c r="F7" s="24" t="s">
        <v>5</v>
      </c>
      <c r="G7" s="24">
        <v>10</v>
      </c>
      <c r="H7" s="24">
        <v>1</v>
      </c>
      <c r="I7" s="24" t="s">
        <v>111</v>
      </c>
      <c r="J7" s="33" t="s">
        <v>112</v>
      </c>
      <c r="K7" s="26">
        <v>2</v>
      </c>
      <c r="L7" s="27">
        <v>45383</v>
      </c>
      <c r="M7" s="26">
        <v>1</v>
      </c>
      <c r="N7" s="27">
        <f t="shared" si="0"/>
        <v>45383</v>
      </c>
      <c r="O7" s="26">
        <v>2</v>
      </c>
      <c r="P7" s="27">
        <v>46112</v>
      </c>
      <c r="Q7" s="24">
        <v>3</v>
      </c>
      <c r="R7" s="28"/>
      <c r="S7" s="24"/>
      <c r="T7" s="26">
        <v>2</v>
      </c>
      <c r="U7" s="26">
        <v>2</v>
      </c>
      <c r="V7" s="26">
        <v>90000</v>
      </c>
      <c r="W7" s="24"/>
      <c r="X7" s="24"/>
      <c r="Y7" s="24">
        <v>298</v>
      </c>
      <c r="Z7" s="24" t="s">
        <v>100</v>
      </c>
      <c r="AA7" s="24">
        <v>1</v>
      </c>
      <c r="AB7" s="24">
        <v>298</v>
      </c>
      <c r="AC7" s="24">
        <v>3</v>
      </c>
      <c r="AD7" s="24">
        <v>2</v>
      </c>
      <c r="AE7" s="26">
        <v>15220</v>
      </c>
      <c r="AF7" s="24" t="s">
        <v>101</v>
      </c>
      <c r="AG7" s="26">
        <v>1</v>
      </c>
      <c r="AH7" s="30" t="s">
        <v>94</v>
      </c>
      <c r="AI7" s="30" t="str">
        <f t="array" ref="AI7">INDEX('#_CONSTANTS'!$C:$C,MATCH(AI$2,'#_CONSTANTS'!$B:$B,0))</f>
        <v>GBP</v>
      </c>
      <c r="AJ7" s="30" t="str">
        <f t="array" ref="AJ7">INDEX('#_CONSTANTS'!$C:$C,MATCH(AJ$2,'#_CONSTANTS'!$B:$B,0))</f>
        <v>UK - UK Integrated Security Fund (UKISF)</v>
      </c>
      <c r="AK7" s="30" t="str">
        <f t="array" ref="AK7">INDEX('#_CONSTANTS'!$C:$C,MATCH(AK$2,'#_CONSTANTS'!$B:$B,0))</f>
        <v>GB-GOV-53</v>
      </c>
      <c r="AL7" s="30">
        <f t="array" ref="AL7">INDEX('#_CONSTANTS'!$C:$C,MATCH(AL$2,'#_CONSTANTS'!$B:$B,0))</f>
        <v>10</v>
      </c>
      <c r="AM7" s="30" t="str">
        <f t="array" ref="AM7">INDEX('#_CONSTANTS'!$C:$C,MATCH(AM$2,'#_CONSTANTS'!$B:$B,0))</f>
        <v>GB-GOV-53</v>
      </c>
      <c r="AN7" s="30" t="str">
        <f t="array" ref="AN7">INDEX('#_CONSTANTS'!$C:$C,MATCH(AN$2,'#_CONSTANTS'!$B:$B,0))</f>
        <v>UK - UK Integrated Security Fund (UKISF)</v>
      </c>
      <c r="AO7" s="30">
        <f t="array" ref="AO7">INDEX('#_CONSTANTS'!$C:$C,MATCH(AO$2,'#_CONSTANTS'!$B:$B,0))</f>
        <v>1</v>
      </c>
      <c r="AP7" s="30" t="str">
        <f t="array" ref="AP7">INDEX('#_CONSTANTS'!$C:$C,MATCH(AP$2,'#_CONSTANTS'!$B:$B,0))</f>
        <v>C01</v>
      </c>
      <c r="AQ7" s="30">
        <f t="array" ref="AQ7">INDEX('#_CONSTANTS'!$C:$C,MATCH(AQ$2,'#_CONSTANTS'!$B:$B,0))</f>
        <v>110</v>
      </c>
      <c r="AR7" s="30">
        <f t="array" ref="AR7">INDEX('#_CONSTANTS'!$C:$C,MATCH(AR$2,'#_CONSTANTS'!$B:$B,0))</f>
        <v>10</v>
      </c>
      <c r="AS7" s="30">
        <f t="array" ref="AS7">INDEX('#_CONSTANTS'!$C:$C,MATCH(AS$2,'#_CONSTANTS'!$B:$B,0))</f>
        <v>5</v>
      </c>
      <c r="AT7" s="30">
        <f t="array" ref="AT7">INDEX('#_CONSTANTS'!$C:$C,MATCH(AT$2,'#_CONSTANTS'!$B:$B,0))</f>
        <v>1</v>
      </c>
      <c r="AU7" s="30" t="str">
        <f t="array" ref="AU7">INDEX('#_CONSTANTS'!$C:$C,MATCH(AU$2,'#_CONSTANTS'!$B:$B,0))</f>
        <v>UK Integrated Security Fund (UKISF)</v>
      </c>
      <c r="AV7" s="30" t="str">
        <f t="array" ref="AV7">INDEX('#_CONSTANTS'!$C:$C,MATCH(AV$2,'#_CONSTANTS'!$B:$B,0))</f>
        <v>c/o Cabinet Office</v>
      </c>
      <c r="AW7" s="30">
        <f t="array" ref="AW7">INDEX('#_CONSTANTS'!$C:$C,MATCH(AW$2,'#_CONSTANTS'!$B:$B,0))</f>
        <v>0</v>
      </c>
      <c r="AX7" s="30">
        <f t="array" ref="AX7">INDEX('#_CONSTANTS'!$C:$C,MATCH(AX$2,'#_CONSTANTS'!$B:$B,0))</f>
        <v>0</v>
      </c>
      <c r="AY7" s="30">
        <f t="array" ref="AY7">INDEX('#_CONSTANTS'!$C:$C,MATCH(AY$2,'#_CONSTANTS'!$B:$B,0))</f>
        <v>0</v>
      </c>
      <c r="AZ7" s="30" t="str">
        <f t="array" ref="AZ7">INDEX('#_CONSTANTS'!$C:$C,MATCH(AZ$2,'#_CONSTANTS'!$B:$B,0))</f>
        <v>GB-GOV-53</v>
      </c>
      <c r="BA7" s="30" t="str">
        <f t="array" ref="BA7">INDEX('#_CONSTANTS'!$C:$C,MATCH(BA$2,'#_CONSTANTS'!$B:$B,0))</f>
        <v>B1</v>
      </c>
      <c r="BB7" s="31">
        <f t="array" aca="1" ref="BB7" ca="1">INDEX('#_CONSTANTS'!$C:$C,MATCH(BB$2,'#_CONSTANTS'!$B:$B,0))</f>
        <v>46083.654127314818</v>
      </c>
    </row>
    <row r="8" spans="1:54" ht="12" customHeight="1">
      <c r="A8" s="21" t="s">
        <v>113</v>
      </c>
      <c r="B8" s="32" t="s">
        <v>96</v>
      </c>
      <c r="C8" s="168" t="str">
        <f t="shared" si="1"/>
        <v>UKISF-01-000005</v>
      </c>
      <c r="D8" s="24" t="s">
        <v>97</v>
      </c>
      <c r="E8" s="24" t="s">
        <v>8</v>
      </c>
      <c r="F8" s="24" t="s">
        <v>5</v>
      </c>
      <c r="G8" s="24">
        <v>10</v>
      </c>
      <c r="H8" s="24">
        <v>1</v>
      </c>
      <c r="I8" s="24" t="s">
        <v>114</v>
      </c>
      <c r="J8" s="33" t="s">
        <v>115</v>
      </c>
      <c r="K8" s="26">
        <v>2</v>
      </c>
      <c r="L8" s="27">
        <v>45383</v>
      </c>
      <c r="M8" s="26">
        <v>1</v>
      </c>
      <c r="N8" s="27">
        <f t="shared" si="0"/>
        <v>45383</v>
      </c>
      <c r="O8" s="26">
        <v>2</v>
      </c>
      <c r="P8" s="27">
        <v>46112</v>
      </c>
      <c r="Q8" s="24">
        <v>3</v>
      </c>
      <c r="R8" s="28"/>
      <c r="S8" s="24"/>
      <c r="T8" s="26">
        <v>4</v>
      </c>
      <c r="U8" s="26">
        <v>2</v>
      </c>
      <c r="V8" s="26">
        <v>90000</v>
      </c>
      <c r="W8" s="24" t="s">
        <v>116</v>
      </c>
      <c r="X8" s="24" t="s">
        <v>117</v>
      </c>
      <c r="Y8" s="24"/>
      <c r="Z8" s="24"/>
      <c r="AA8" s="24"/>
      <c r="AB8" s="24" t="s">
        <v>116</v>
      </c>
      <c r="AC8" s="24">
        <v>3</v>
      </c>
      <c r="AD8" s="24">
        <v>2</v>
      </c>
      <c r="AE8" s="26">
        <v>15220</v>
      </c>
      <c r="AF8" s="24" t="s">
        <v>101</v>
      </c>
      <c r="AG8" s="26">
        <v>1</v>
      </c>
      <c r="AH8" s="30" t="s">
        <v>94</v>
      </c>
      <c r="AI8" s="30" t="str">
        <f t="array" ref="AI8">INDEX('#_CONSTANTS'!$C:$C,MATCH(AI$2,'#_CONSTANTS'!$B:$B,0))</f>
        <v>GBP</v>
      </c>
      <c r="AJ8" s="30" t="str">
        <f t="array" ref="AJ8">INDEX('#_CONSTANTS'!$C:$C,MATCH(AJ$2,'#_CONSTANTS'!$B:$B,0))</f>
        <v>UK - UK Integrated Security Fund (UKISF)</v>
      </c>
      <c r="AK8" s="30" t="str">
        <f t="array" ref="AK8">INDEX('#_CONSTANTS'!$C:$C,MATCH(AK$2,'#_CONSTANTS'!$B:$B,0))</f>
        <v>GB-GOV-53</v>
      </c>
      <c r="AL8" s="30">
        <f t="array" ref="AL8">INDEX('#_CONSTANTS'!$C:$C,MATCH(AL$2,'#_CONSTANTS'!$B:$B,0))</f>
        <v>10</v>
      </c>
      <c r="AM8" s="30" t="str">
        <f t="array" ref="AM8">INDEX('#_CONSTANTS'!$C:$C,MATCH(AM$2,'#_CONSTANTS'!$B:$B,0))</f>
        <v>GB-GOV-53</v>
      </c>
      <c r="AN8" s="30" t="str">
        <f t="array" ref="AN8">INDEX('#_CONSTANTS'!$C:$C,MATCH(AN$2,'#_CONSTANTS'!$B:$B,0))</f>
        <v>UK - UK Integrated Security Fund (UKISF)</v>
      </c>
      <c r="AO8" s="30">
        <f t="array" ref="AO8">INDEX('#_CONSTANTS'!$C:$C,MATCH(AO$2,'#_CONSTANTS'!$B:$B,0))</f>
        <v>1</v>
      </c>
      <c r="AP8" s="30" t="str">
        <f t="array" ref="AP8">INDEX('#_CONSTANTS'!$C:$C,MATCH(AP$2,'#_CONSTANTS'!$B:$B,0))</f>
        <v>C01</v>
      </c>
      <c r="AQ8" s="30">
        <f t="array" ref="AQ8">INDEX('#_CONSTANTS'!$C:$C,MATCH(AQ$2,'#_CONSTANTS'!$B:$B,0))</f>
        <v>110</v>
      </c>
      <c r="AR8" s="30">
        <f t="array" ref="AR8">INDEX('#_CONSTANTS'!$C:$C,MATCH(AR$2,'#_CONSTANTS'!$B:$B,0))</f>
        <v>10</v>
      </c>
      <c r="AS8" s="30">
        <f t="array" ref="AS8">INDEX('#_CONSTANTS'!$C:$C,MATCH(AS$2,'#_CONSTANTS'!$B:$B,0))</f>
        <v>5</v>
      </c>
      <c r="AT8" s="30">
        <f t="array" ref="AT8">INDEX('#_CONSTANTS'!$C:$C,MATCH(AT$2,'#_CONSTANTS'!$B:$B,0))</f>
        <v>1</v>
      </c>
      <c r="AU8" s="30" t="str">
        <f t="array" ref="AU8">INDEX('#_CONSTANTS'!$C:$C,MATCH(AU$2,'#_CONSTANTS'!$B:$B,0))</f>
        <v>UK Integrated Security Fund (UKISF)</v>
      </c>
      <c r="AV8" s="30" t="str">
        <f t="array" ref="AV8">INDEX('#_CONSTANTS'!$C:$C,MATCH(AV$2,'#_CONSTANTS'!$B:$B,0))</f>
        <v>c/o Cabinet Office</v>
      </c>
      <c r="AW8" s="30">
        <f t="array" ref="AW8">INDEX('#_CONSTANTS'!$C:$C,MATCH(AW$2,'#_CONSTANTS'!$B:$B,0))</f>
        <v>0</v>
      </c>
      <c r="AX8" s="30">
        <f t="array" ref="AX8">INDEX('#_CONSTANTS'!$C:$C,MATCH(AX$2,'#_CONSTANTS'!$B:$B,0))</f>
        <v>0</v>
      </c>
      <c r="AY8" s="30">
        <f t="array" ref="AY8">INDEX('#_CONSTANTS'!$C:$C,MATCH(AY$2,'#_CONSTANTS'!$B:$B,0))</f>
        <v>0</v>
      </c>
      <c r="AZ8" s="30" t="str">
        <f t="array" ref="AZ8">INDEX('#_CONSTANTS'!$C:$C,MATCH(AZ$2,'#_CONSTANTS'!$B:$B,0))</f>
        <v>GB-GOV-53</v>
      </c>
      <c r="BA8" s="30" t="str">
        <f t="array" ref="BA8">INDEX('#_CONSTANTS'!$C:$C,MATCH(BA$2,'#_CONSTANTS'!$B:$B,0))</f>
        <v>B1</v>
      </c>
      <c r="BB8" s="31">
        <f t="array" aca="1" ref="BB8" ca="1">INDEX('#_CONSTANTS'!$C:$C,MATCH(BB$2,'#_CONSTANTS'!$B:$B,0))</f>
        <v>46083.654127314818</v>
      </c>
    </row>
    <row r="9" spans="1:54" ht="12" customHeight="1">
      <c r="A9" s="21" t="s">
        <v>118</v>
      </c>
      <c r="B9" s="32" t="s">
        <v>96</v>
      </c>
      <c r="C9" s="168" t="str">
        <f t="shared" si="1"/>
        <v>UKISF-01-000006</v>
      </c>
      <c r="D9" s="24" t="s">
        <v>97</v>
      </c>
      <c r="E9" s="24" t="s">
        <v>8</v>
      </c>
      <c r="F9" s="24" t="s">
        <v>5</v>
      </c>
      <c r="G9" s="24">
        <v>10</v>
      </c>
      <c r="H9" s="24">
        <v>1</v>
      </c>
      <c r="I9" s="24" t="s">
        <v>119</v>
      </c>
      <c r="J9" s="33" t="s">
        <v>120</v>
      </c>
      <c r="K9" s="26">
        <v>2</v>
      </c>
      <c r="L9" s="27">
        <v>45383</v>
      </c>
      <c r="M9" s="26">
        <v>1</v>
      </c>
      <c r="N9" s="27">
        <f t="shared" si="0"/>
        <v>45383</v>
      </c>
      <c r="O9" s="26">
        <v>2</v>
      </c>
      <c r="P9" s="27">
        <v>46112</v>
      </c>
      <c r="Q9" s="24">
        <v>3</v>
      </c>
      <c r="R9" s="28"/>
      <c r="S9" s="24"/>
      <c r="T9" s="26">
        <v>2</v>
      </c>
      <c r="U9" s="26">
        <v>2</v>
      </c>
      <c r="V9" s="26">
        <v>90000</v>
      </c>
      <c r="W9" s="24"/>
      <c r="X9" s="24"/>
      <c r="Y9" s="24">
        <v>298</v>
      </c>
      <c r="Z9" s="24" t="s">
        <v>100</v>
      </c>
      <c r="AA9" s="24">
        <v>1</v>
      </c>
      <c r="AB9" s="24">
        <v>298</v>
      </c>
      <c r="AC9" s="24">
        <v>3</v>
      </c>
      <c r="AD9" s="24">
        <v>2</v>
      </c>
      <c r="AE9" s="26">
        <v>15220</v>
      </c>
      <c r="AF9" s="24" t="s">
        <v>101</v>
      </c>
      <c r="AG9" s="26">
        <v>1</v>
      </c>
      <c r="AH9" s="30" t="s">
        <v>94</v>
      </c>
      <c r="AI9" s="30" t="str">
        <f t="array" ref="AI9">INDEX('#_CONSTANTS'!$C:$C,MATCH(AI$2,'#_CONSTANTS'!$B:$B,0))</f>
        <v>GBP</v>
      </c>
      <c r="AJ9" s="30" t="str">
        <f t="array" ref="AJ9">INDEX('#_CONSTANTS'!$C:$C,MATCH(AJ$2,'#_CONSTANTS'!$B:$B,0))</f>
        <v>UK - UK Integrated Security Fund (UKISF)</v>
      </c>
      <c r="AK9" s="30" t="str">
        <f t="array" ref="AK9">INDEX('#_CONSTANTS'!$C:$C,MATCH(AK$2,'#_CONSTANTS'!$B:$B,0))</f>
        <v>GB-GOV-53</v>
      </c>
      <c r="AL9" s="30">
        <f t="array" ref="AL9">INDEX('#_CONSTANTS'!$C:$C,MATCH(AL$2,'#_CONSTANTS'!$B:$B,0))</f>
        <v>10</v>
      </c>
      <c r="AM9" s="30" t="str">
        <f t="array" ref="AM9">INDEX('#_CONSTANTS'!$C:$C,MATCH(AM$2,'#_CONSTANTS'!$B:$B,0))</f>
        <v>GB-GOV-53</v>
      </c>
      <c r="AN9" s="30" t="str">
        <f t="array" ref="AN9">INDEX('#_CONSTANTS'!$C:$C,MATCH(AN$2,'#_CONSTANTS'!$B:$B,0))</f>
        <v>UK - UK Integrated Security Fund (UKISF)</v>
      </c>
      <c r="AO9" s="30">
        <f t="array" ref="AO9">INDEX('#_CONSTANTS'!$C:$C,MATCH(AO$2,'#_CONSTANTS'!$B:$B,0))</f>
        <v>1</v>
      </c>
      <c r="AP9" s="30" t="str">
        <f t="array" ref="AP9">INDEX('#_CONSTANTS'!$C:$C,MATCH(AP$2,'#_CONSTANTS'!$B:$B,0))</f>
        <v>C01</v>
      </c>
      <c r="AQ9" s="30">
        <f t="array" ref="AQ9">INDEX('#_CONSTANTS'!$C:$C,MATCH(AQ$2,'#_CONSTANTS'!$B:$B,0))</f>
        <v>110</v>
      </c>
      <c r="AR9" s="30">
        <f t="array" ref="AR9">INDEX('#_CONSTANTS'!$C:$C,MATCH(AR$2,'#_CONSTANTS'!$B:$B,0))</f>
        <v>10</v>
      </c>
      <c r="AS9" s="30">
        <f t="array" ref="AS9">INDEX('#_CONSTANTS'!$C:$C,MATCH(AS$2,'#_CONSTANTS'!$B:$B,0))</f>
        <v>5</v>
      </c>
      <c r="AT9" s="30">
        <f t="array" ref="AT9">INDEX('#_CONSTANTS'!$C:$C,MATCH(AT$2,'#_CONSTANTS'!$B:$B,0))</f>
        <v>1</v>
      </c>
      <c r="AU9" s="30" t="str">
        <f t="array" ref="AU9">INDEX('#_CONSTANTS'!$C:$C,MATCH(AU$2,'#_CONSTANTS'!$B:$B,0))</f>
        <v>UK Integrated Security Fund (UKISF)</v>
      </c>
      <c r="AV9" s="30" t="str">
        <f t="array" ref="AV9">INDEX('#_CONSTANTS'!$C:$C,MATCH(AV$2,'#_CONSTANTS'!$B:$B,0))</f>
        <v>c/o Cabinet Office</v>
      </c>
      <c r="AW9" s="30">
        <f t="array" ref="AW9">INDEX('#_CONSTANTS'!$C:$C,MATCH(AW$2,'#_CONSTANTS'!$B:$B,0))</f>
        <v>0</v>
      </c>
      <c r="AX9" s="30">
        <f t="array" ref="AX9">INDEX('#_CONSTANTS'!$C:$C,MATCH(AX$2,'#_CONSTANTS'!$B:$B,0))</f>
        <v>0</v>
      </c>
      <c r="AY9" s="30">
        <f t="array" ref="AY9">INDEX('#_CONSTANTS'!$C:$C,MATCH(AY$2,'#_CONSTANTS'!$B:$B,0))</f>
        <v>0</v>
      </c>
      <c r="AZ9" s="30" t="str">
        <f t="array" ref="AZ9">INDEX('#_CONSTANTS'!$C:$C,MATCH(AZ$2,'#_CONSTANTS'!$B:$B,0))</f>
        <v>GB-GOV-53</v>
      </c>
      <c r="BA9" s="30" t="str">
        <f t="array" ref="BA9">INDEX('#_CONSTANTS'!$C:$C,MATCH(BA$2,'#_CONSTANTS'!$B:$B,0))</f>
        <v>B1</v>
      </c>
      <c r="BB9" s="31">
        <f t="array" aca="1" ref="BB9" ca="1">INDEX('#_CONSTANTS'!$C:$C,MATCH(BB$2,'#_CONSTANTS'!$B:$B,0))</f>
        <v>46083.654127314818</v>
      </c>
    </row>
    <row r="10" spans="1:54" ht="12" customHeight="1">
      <c r="A10" s="21" t="s">
        <v>121</v>
      </c>
      <c r="B10" s="32" t="s">
        <v>96</v>
      </c>
      <c r="C10" s="168" t="str">
        <f t="shared" si="1"/>
        <v>UKISF-01-000007</v>
      </c>
      <c r="D10" s="24" t="s">
        <v>97</v>
      </c>
      <c r="E10" s="24" t="s">
        <v>8</v>
      </c>
      <c r="F10" s="24" t="s">
        <v>5</v>
      </c>
      <c r="G10" s="24">
        <v>10</v>
      </c>
      <c r="H10" s="24">
        <v>1</v>
      </c>
      <c r="I10" s="24" t="s">
        <v>122</v>
      </c>
      <c r="J10" s="33" t="s">
        <v>123</v>
      </c>
      <c r="K10" s="26">
        <v>2</v>
      </c>
      <c r="L10" s="27">
        <v>45383</v>
      </c>
      <c r="M10" s="26">
        <v>1</v>
      </c>
      <c r="N10" s="27">
        <f t="shared" si="0"/>
        <v>45383</v>
      </c>
      <c r="O10" s="26">
        <v>2</v>
      </c>
      <c r="P10" s="27">
        <v>46112</v>
      </c>
      <c r="Q10" s="24">
        <v>3</v>
      </c>
      <c r="R10" s="28"/>
      <c r="S10" s="24"/>
      <c r="T10" s="26">
        <v>2</v>
      </c>
      <c r="U10" s="26">
        <v>2</v>
      </c>
      <c r="V10" s="26">
        <v>90000</v>
      </c>
      <c r="W10" s="24"/>
      <c r="X10" s="24"/>
      <c r="Y10" s="24">
        <v>298</v>
      </c>
      <c r="Z10" s="24" t="s">
        <v>100</v>
      </c>
      <c r="AA10" s="24">
        <v>1</v>
      </c>
      <c r="AB10" s="24">
        <v>298</v>
      </c>
      <c r="AC10" s="24">
        <v>3</v>
      </c>
      <c r="AD10" s="24">
        <v>2</v>
      </c>
      <c r="AE10" s="26">
        <v>15220</v>
      </c>
      <c r="AF10" s="24" t="s">
        <v>101</v>
      </c>
      <c r="AG10" s="26">
        <v>1</v>
      </c>
      <c r="AH10" s="30" t="s">
        <v>94</v>
      </c>
      <c r="AI10" s="30" t="str">
        <f t="array" ref="AI10">INDEX('#_CONSTANTS'!$C:$C,MATCH(AI$2,'#_CONSTANTS'!$B:$B,0))</f>
        <v>GBP</v>
      </c>
      <c r="AJ10" s="30" t="str">
        <f t="array" ref="AJ10">INDEX('#_CONSTANTS'!$C:$C,MATCH(AJ$2,'#_CONSTANTS'!$B:$B,0))</f>
        <v>UK - UK Integrated Security Fund (UKISF)</v>
      </c>
      <c r="AK10" s="30" t="str">
        <f t="array" ref="AK10">INDEX('#_CONSTANTS'!$C:$C,MATCH(AK$2,'#_CONSTANTS'!$B:$B,0))</f>
        <v>GB-GOV-53</v>
      </c>
      <c r="AL10" s="30">
        <f t="array" ref="AL10">INDEX('#_CONSTANTS'!$C:$C,MATCH(AL$2,'#_CONSTANTS'!$B:$B,0))</f>
        <v>10</v>
      </c>
      <c r="AM10" s="30" t="str">
        <f t="array" ref="AM10">INDEX('#_CONSTANTS'!$C:$C,MATCH(AM$2,'#_CONSTANTS'!$B:$B,0))</f>
        <v>GB-GOV-53</v>
      </c>
      <c r="AN10" s="30" t="str">
        <f t="array" ref="AN10">INDEX('#_CONSTANTS'!$C:$C,MATCH(AN$2,'#_CONSTANTS'!$B:$B,0))</f>
        <v>UK - UK Integrated Security Fund (UKISF)</v>
      </c>
      <c r="AO10" s="30">
        <f t="array" ref="AO10">INDEX('#_CONSTANTS'!$C:$C,MATCH(AO$2,'#_CONSTANTS'!$B:$B,0))</f>
        <v>1</v>
      </c>
      <c r="AP10" s="30" t="str">
        <f t="array" ref="AP10">INDEX('#_CONSTANTS'!$C:$C,MATCH(AP$2,'#_CONSTANTS'!$B:$B,0))</f>
        <v>C01</v>
      </c>
      <c r="AQ10" s="30">
        <f t="array" ref="AQ10">INDEX('#_CONSTANTS'!$C:$C,MATCH(AQ$2,'#_CONSTANTS'!$B:$B,0))</f>
        <v>110</v>
      </c>
      <c r="AR10" s="30">
        <f t="array" ref="AR10">INDEX('#_CONSTANTS'!$C:$C,MATCH(AR$2,'#_CONSTANTS'!$B:$B,0))</f>
        <v>10</v>
      </c>
      <c r="AS10" s="30">
        <f t="array" ref="AS10">INDEX('#_CONSTANTS'!$C:$C,MATCH(AS$2,'#_CONSTANTS'!$B:$B,0))</f>
        <v>5</v>
      </c>
      <c r="AT10" s="30">
        <f t="array" ref="AT10">INDEX('#_CONSTANTS'!$C:$C,MATCH(AT$2,'#_CONSTANTS'!$B:$B,0))</f>
        <v>1</v>
      </c>
      <c r="AU10" s="30" t="str">
        <f t="array" ref="AU10">INDEX('#_CONSTANTS'!$C:$C,MATCH(AU$2,'#_CONSTANTS'!$B:$B,0))</f>
        <v>UK Integrated Security Fund (UKISF)</v>
      </c>
      <c r="AV10" s="30" t="str">
        <f t="array" ref="AV10">INDEX('#_CONSTANTS'!$C:$C,MATCH(AV$2,'#_CONSTANTS'!$B:$B,0))</f>
        <v>c/o Cabinet Office</v>
      </c>
      <c r="AW10" s="30">
        <f t="array" ref="AW10">INDEX('#_CONSTANTS'!$C:$C,MATCH(AW$2,'#_CONSTANTS'!$B:$B,0))</f>
        <v>0</v>
      </c>
      <c r="AX10" s="30">
        <f t="array" ref="AX10">INDEX('#_CONSTANTS'!$C:$C,MATCH(AX$2,'#_CONSTANTS'!$B:$B,0))</f>
        <v>0</v>
      </c>
      <c r="AY10" s="30">
        <f t="array" ref="AY10">INDEX('#_CONSTANTS'!$C:$C,MATCH(AY$2,'#_CONSTANTS'!$B:$B,0))</f>
        <v>0</v>
      </c>
      <c r="AZ10" s="30" t="str">
        <f t="array" ref="AZ10">INDEX('#_CONSTANTS'!$C:$C,MATCH(AZ$2,'#_CONSTANTS'!$B:$B,0))</f>
        <v>GB-GOV-53</v>
      </c>
      <c r="BA10" s="30" t="str">
        <f t="array" ref="BA10">INDEX('#_CONSTANTS'!$C:$C,MATCH(BA$2,'#_CONSTANTS'!$B:$B,0))</f>
        <v>B1</v>
      </c>
      <c r="BB10" s="31">
        <f t="array" aca="1" ref="BB10" ca="1">INDEX('#_CONSTANTS'!$C:$C,MATCH(BB$2,'#_CONSTANTS'!$B:$B,0))</f>
        <v>46083.654127314818</v>
      </c>
    </row>
    <row r="11" spans="1:54" ht="12" customHeight="1">
      <c r="A11" s="21" t="s">
        <v>124</v>
      </c>
      <c r="B11" s="32" t="s">
        <v>96</v>
      </c>
      <c r="C11" s="168" t="str">
        <f t="shared" si="1"/>
        <v>UKISF-02-000001</v>
      </c>
      <c r="D11" s="24" t="s">
        <v>97</v>
      </c>
      <c r="E11" s="24" t="s">
        <v>8</v>
      </c>
      <c r="F11" s="24" t="s">
        <v>5</v>
      </c>
      <c r="G11" s="24">
        <v>10</v>
      </c>
      <c r="H11" s="24">
        <v>1</v>
      </c>
      <c r="I11" s="24" t="s">
        <v>125</v>
      </c>
      <c r="J11" s="33" t="s">
        <v>126</v>
      </c>
      <c r="K11" s="26">
        <v>2</v>
      </c>
      <c r="L11" s="27">
        <v>45383</v>
      </c>
      <c r="M11" s="26">
        <v>1</v>
      </c>
      <c r="N11" s="27">
        <f t="shared" si="0"/>
        <v>45383</v>
      </c>
      <c r="O11" s="26">
        <v>2</v>
      </c>
      <c r="P11" s="27">
        <v>45900</v>
      </c>
      <c r="Q11" s="24">
        <v>3</v>
      </c>
      <c r="R11" s="28"/>
      <c r="S11" s="24"/>
      <c r="T11" s="26">
        <v>2</v>
      </c>
      <c r="U11" s="26">
        <v>3</v>
      </c>
      <c r="V11" s="26">
        <v>90000</v>
      </c>
      <c r="W11" s="24"/>
      <c r="X11" s="24"/>
      <c r="Y11" s="24">
        <v>489</v>
      </c>
      <c r="Z11" s="24" t="s">
        <v>127</v>
      </c>
      <c r="AA11" s="24">
        <v>1</v>
      </c>
      <c r="AB11" s="24">
        <v>489</v>
      </c>
      <c r="AC11" s="24">
        <v>3</v>
      </c>
      <c r="AD11" s="24">
        <v>2</v>
      </c>
      <c r="AE11" s="26">
        <v>15220</v>
      </c>
      <c r="AF11" s="24" t="s">
        <v>101</v>
      </c>
      <c r="AG11" s="26">
        <v>1</v>
      </c>
      <c r="AH11" s="30" t="s">
        <v>94</v>
      </c>
      <c r="AI11" s="30" t="str">
        <f t="array" ref="AI11">INDEX('#_CONSTANTS'!$C:$C,MATCH(AI$2,'#_CONSTANTS'!$B:$B,0))</f>
        <v>GBP</v>
      </c>
      <c r="AJ11" s="30" t="str">
        <f t="array" ref="AJ11">INDEX('#_CONSTANTS'!$C:$C,MATCH(AJ$2,'#_CONSTANTS'!$B:$B,0))</f>
        <v>UK - UK Integrated Security Fund (UKISF)</v>
      </c>
      <c r="AK11" s="30" t="str">
        <f t="array" ref="AK11">INDEX('#_CONSTANTS'!$C:$C,MATCH(AK$2,'#_CONSTANTS'!$B:$B,0))</f>
        <v>GB-GOV-53</v>
      </c>
      <c r="AL11" s="30">
        <f t="array" ref="AL11">INDEX('#_CONSTANTS'!$C:$C,MATCH(AL$2,'#_CONSTANTS'!$B:$B,0))</f>
        <v>10</v>
      </c>
      <c r="AM11" s="30" t="str">
        <f t="array" ref="AM11">INDEX('#_CONSTANTS'!$C:$C,MATCH(AM$2,'#_CONSTANTS'!$B:$B,0))</f>
        <v>GB-GOV-53</v>
      </c>
      <c r="AN11" s="30" t="str">
        <f t="array" ref="AN11">INDEX('#_CONSTANTS'!$C:$C,MATCH(AN$2,'#_CONSTANTS'!$B:$B,0))</f>
        <v>UK - UK Integrated Security Fund (UKISF)</v>
      </c>
      <c r="AO11" s="30">
        <f t="array" ref="AO11">INDEX('#_CONSTANTS'!$C:$C,MATCH(AO$2,'#_CONSTANTS'!$B:$B,0))</f>
        <v>1</v>
      </c>
      <c r="AP11" s="30" t="str">
        <f t="array" ref="AP11">INDEX('#_CONSTANTS'!$C:$C,MATCH(AP$2,'#_CONSTANTS'!$B:$B,0))</f>
        <v>C01</v>
      </c>
      <c r="AQ11" s="30">
        <f t="array" ref="AQ11">INDEX('#_CONSTANTS'!$C:$C,MATCH(AQ$2,'#_CONSTANTS'!$B:$B,0))</f>
        <v>110</v>
      </c>
      <c r="AR11" s="30">
        <f t="array" ref="AR11">INDEX('#_CONSTANTS'!$C:$C,MATCH(AR$2,'#_CONSTANTS'!$B:$B,0))</f>
        <v>10</v>
      </c>
      <c r="AS11" s="30">
        <f t="array" ref="AS11">INDEX('#_CONSTANTS'!$C:$C,MATCH(AS$2,'#_CONSTANTS'!$B:$B,0))</f>
        <v>5</v>
      </c>
      <c r="AT11" s="30">
        <f t="array" ref="AT11">INDEX('#_CONSTANTS'!$C:$C,MATCH(AT$2,'#_CONSTANTS'!$B:$B,0))</f>
        <v>1</v>
      </c>
      <c r="AU11" s="30" t="str">
        <f t="array" ref="AU11">INDEX('#_CONSTANTS'!$C:$C,MATCH(AU$2,'#_CONSTANTS'!$B:$B,0))</f>
        <v>UK Integrated Security Fund (UKISF)</v>
      </c>
      <c r="AV11" s="30" t="str">
        <f t="array" ref="AV11">INDEX('#_CONSTANTS'!$C:$C,MATCH(AV$2,'#_CONSTANTS'!$B:$B,0))</f>
        <v>c/o Cabinet Office</v>
      </c>
      <c r="AW11" s="30">
        <f t="array" ref="AW11">INDEX('#_CONSTANTS'!$C:$C,MATCH(AW$2,'#_CONSTANTS'!$B:$B,0))</f>
        <v>0</v>
      </c>
      <c r="AX11" s="30">
        <f t="array" ref="AX11">INDEX('#_CONSTANTS'!$C:$C,MATCH(AX$2,'#_CONSTANTS'!$B:$B,0))</f>
        <v>0</v>
      </c>
      <c r="AY11" s="30">
        <f t="array" ref="AY11">INDEX('#_CONSTANTS'!$C:$C,MATCH(AY$2,'#_CONSTANTS'!$B:$B,0))</f>
        <v>0</v>
      </c>
      <c r="AZ11" s="30" t="str">
        <f t="array" ref="AZ11">INDEX('#_CONSTANTS'!$C:$C,MATCH(AZ$2,'#_CONSTANTS'!$B:$B,0))</f>
        <v>GB-GOV-53</v>
      </c>
      <c r="BA11" s="30" t="str">
        <f t="array" ref="BA11">INDEX('#_CONSTANTS'!$C:$C,MATCH(BA$2,'#_CONSTANTS'!$B:$B,0))</f>
        <v>B1</v>
      </c>
      <c r="BB11" s="31">
        <f t="array" aca="1" ref="BB11" ca="1">INDEX('#_CONSTANTS'!$C:$C,MATCH(BB$2,'#_CONSTANTS'!$B:$B,0))</f>
        <v>46083.654127314818</v>
      </c>
    </row>
    <row r="12" spans="1:54" ht="12" customHeight="1">
      <c r="A12" s="21" t="s">
        <v>128</v>
      </c>
      <c r="B12" s="32" t="s">
        <v>96</v>
      </c>
      <c r="C12" s="168" t="str">
        <f t="shared" si="1"/>
        <v>UKISF-02-000002</v>
      </c>
      <c r="D12" s="24" t="s">
        <v>97</v>
      </c>
      <c r="E12" s="24" t="s">
        <v>8</v>
      </c>
      <c r="F12" s="24" t="s">
        <v>5</v>
      </c>
      <c r="G12" s="24">
        <v>10</v>
      </c>
      <c r="H12" s="24">
        <v>1</v>
      </c>
      <c r="I12" s="24" t="s">
        <v>129</v>
      </c>
      <c r="J12" s="33" t="s">
        <v>130</v>
      </c>
      <c r="K12" s="26">
        <v>2</v>
      </c>
      <c r="L12" s="27">
        <v>45383</v>
      </c>
      <c r="M12" s="26">
        <v>1</v>
      </c>
      <c r="N12" s="27">
        <f t="shared" si="0"/>
        <v>45383</v>
      </c>
      <c r="O12" s="26">
        <v>2</v>
      </c>
      <c r="P12" s="27">
        <v>45900</v>
      </c>
      <c r="Q12" s="24">
        <v>3</v>
      </c>
      <c r="R12" s="28"/>
      <c r="S12" s="24"/>
      <c r="T12" s="26">
        <v>4</v>
      </c>
      <c r="U12" s="26">
        <v>3</v>
      </c>
      <c r="V12" s="26">
        <v>90000</v>
      </c>
      <c r="W12" s="24" t="s">
        <v>131</v>
      </c>
      <c r="X12" s="24" t="s">
        <v>132</v>
      </c>
      <c r="Y12" s="24"/>
      <c r="Z12" s="24"/>
      <c r="AA12" s="24"/>
      <c r="AB12" s="24" t="s">
        <v>131</v>
      </c>
      <c r="AC12" s="24">
        <v>3</v>
      </c>
      <c r="AD12" s="24">
        <v>2</v>
      </c>
      <c r="AE12" s="26">
        <v>15220</v>
      </c>
      <c r="AF12" s="24" t="s">
        <v>101</v>
      </c>
      <c r="AG12" s="26">
        <v>1</v>
      </c>
      <c r="AH12" s="30" t="s">
        <v>94</v>
      </c>
      <c r="AI12" s="30" t="str">
        <f t="array" ref="AI12">INDEX('#_CONSTANTS'!$C:$C,MATCH(AI$2,'#_CONSTANTS'!$B:$B,0))</f>
        <v>GBP</v>
      </c>
      <c r="AJ12" s="30" t="str">
        <f t="array" ref="AJ12">INDEX('#_CONSTANTS'!$C:$C,MATCH(AJ$2,'#_CONSTANTS'!$B:$B,0))</f>
        <v>UK - UK Integrated Security Fund (UKISF)</v>
      </c>
      <c r="AK12" s="30" t="str">
        <f t="array" ref="AK12">INDEX('#_CONSTANTS'!$C:$C,MATCH(AK$2,'#_CONSTANTS'!$B:$B,0))</f>
        <v>GB-GOV-53</v>
      </c>
      <c r="AL12" s="30">
        <f t="array" ref="AL12">INDEX('#_CONSTANTS'!$C:$C,MATCH(AL$2,'#_CONSTANTS'!$B:$B,0))</f>
        <v>10</v>
      </c>
      <c r="AM12" s="30" t="str">
        <f t="array" ref="AM12">INDEX('#_CONSTANTS'!$C:$C,MATCH(AM$2,'#_CONSTANTS'!$B:$B,0))</f>
        <v>GB-GOV-53</v>
      </c>
      <c r="AN12" s="30" t="str">
        <f t="array" ref="AN12">INDEX('#_CONSTANTS'!$C:$C,MATCH(AN$2,'#_CONSTANTS'!$B:$B,0))</f>
        <v>UK - UK Integrated Security Fund (UKISF)</v>
      </c>
      <c r="AO12" s="30">
        <f t="array" ref="AO12">INDEX('#_CONSTANTS'!$C:$C,MATCH(AO$2,'#_CONSTANTS'!$B:$B,0))</f>
        <v>1</v>
      </c>
      <c r="AP12" s="30" t="str">
        <f t="array" ref="AP12">INDEX('#_CONSTANTS'!$C:$C,MATCH(AP$2,'#_CONSTANTS'!$B:$B,0))</f>
        <v>C01</v>
      </c>
      <c r="AQ12" s="30">
        <f t="array" ref="AQ12">INDEX('#_CONSTANTS'!$C:$C,MATCH(AQ$2,'#_CONSTANTS'!$B:$B,0))</f>
        <v>110</v>
      </c>
      <c r="AR12" s="30">
        <f t="array" ref="AR12">INDEX('#_CONSTANTS'!$C:$C,MATCH(AR$2,'#_CONSTANTS'!$B:$B,0))</f>
        <v>10</v>
      </c>
      <c r="AS12" s="30">
        <f t="array" ref="AS12">INDEX('#_CONSTANTS'!$C:$C,MATCH(AS$2,'#_CONSTANTS'!$B:$B,0))</f>
        <v>5</v>
      </c>
      <c r="AT12" s="30">
        <f t="array" ref="AT12">INDEX('#_CONSTANTS'!$C:$C,MATCH(AT$2,'#_CONSTANTS'!$B:$B,0))</f>
        <v>1</v>
      </c>
      <c r="AU12" s="30" t="str">
        <f t="array" ref="AU12">INDEX('#_CONSTANTS'!$C:$C,MATCH(AU$2,'#_CONSTANTS'!$B:$B,0))</f>
        <v>UK Integrated Security Fund (UKISF)</v>
      </c>
      <c r="AV12" s="30" t="str">
        <f t="array" ref="AV12">INDEX('#_CONSTANTS'!$C:$C,MATCH(AV$2,'#_CONSTANTS'!$B:$B,0))</f>
        <v>c/o Cabinet Office</v>
      </c>
      <c r="AW12" s="30">
        <f t="array" ref="AW12">INDEX('#_CONSTANTS'!$C:$C,MATCH(AW$2,'#_CONSTANTS'!$B:$B,0))</f>
        <v>0</v>
      </c>
      <c r="AX12" s="30">
        <f t="array" ref="AX12">INDEX('#_CONSTANTS'!$C:$C,MATCH(AX$2,'#_CONSTANTS'!$B:$B,0))</f>
        <v>0</v>
      </c>
      <c r="AY12" s="30">
        <f t="array" ref="AY12">INDEX('#_CONSTANTS'!$C:$C,MATCH(AY$2,'#_CONSTANTS'!$B:$B,0))</f>
        <v>0</v>
      </c>
      <c r="AZ12" s="30" t="str">
        <f t="array" ref="AZ12">INDEX('#_CONSTANTS'!$C:$C,MATCH(AZ$2,'#_CONSTANTS'!$B:$B,0))</f>
        <v>GB-GOV-53</v>
      </c>
      <c r="BA12" s="30" t="str">
        <f t="array" ref="BA12">INDEX('#_CONSTANTS'!$C:$C,MATCH(BA$2,'#_CONSTANTS'!$B:$B,0))</f>
        <v>B1</v>
      </c>
      <c r="BB12" s="31">
        <f t="array" aca="1" ref="BB12" ca="1">INDEX('#_CONSTANTS'!$C:$C,MATCH(BB$2,'#_CONSTANTS'!$B:$B,0))</f>
        <v>46083.654127314818</v>
      </c>
    </row>
    <row r="13" spans="1:54" ht="12" customHeight="1">
      <c r="A13" s="21" t="s">
        <v>133</v>
      </c>
      <c r="B13" s="32" t="s">
        <v>96</v>
      </c>
      <c r="C13" s="168" t="str">
        <f t="shared" si="1"/>
        <v>UKISF-03-000001</v>
      </c>
      <c r="D13" s="24" t="s">
        <v>97</v>
      </c>
      <c r="E13" s="24" t="s">
        <v>8</v>
      </c>
      <c r="F13" s="24" t="s">
        <v>5</v>
      </c>
      <c r="G13" s="24">
        <v>10</v>
      </c>
      <c r="H13" s="24">
        <v>1</v>
      </c>
      <c r="I13" s="24" t="s">
        <v>134</v>
      </c>
      <c r="J13" s="33" t="s">
        <v>135</v>
      </c>
      <c r="K13" s="26">
        <v>2</v>
      </c>
      <c r="L13" s="27">
        <v>45383</v>
      </c>
      <c r="M13" s="26">
        <v>1</v>
      </c>
      <c r="N13" s="27">
        <f t="shared" si="0"/>
        <v>45383</v>
      </c>
      <c r="O13" s="26">
        <v>2</v>
      </c>
      <c r="P13" s="27">
        <v>45900</v>
      </c>
      <c r="Q13" s="24">
        <v>3</v>
      </c>
      <c r="R13" s="28"/>
      <c r="S13" s="24"/>
      <c r="T13" s="26">
        <v>4</v>
      </c>
      <c r="U13" s="26">
        <v>3</v>
      </c>
      <c r="V13" s="26">
        <v>90000</v>
      </c>
      <c r="W13" s="24" t="s">
        <v>136</v>
      </c>
      <c r="X13" s="24" t="s">
        <v>137</v>
      </c>
      <c r="Y13" s="24"/>
      <c r="Z13" s="24"/>
      <c r="AA13" s="24"/>
      <c r="AB13" s="24" t="s">
        <v>136</v>
      </c>
      <c r="AC13" s="24">
        <v>3</v>
      </c>
      <c r="AD13" s="24">
        <v>2</v>
      </c>
      <c r="AE13" s="26">
        <v>15220</v>
      </c>
      <c r="AF13" s="24" t="s">
        <v>101</v>
      </c>
      <c r="AG13" s="26">
        <v>1</v>
      </c>
      <c r="AH13" s="30" t="s">
        <v>94</v>
      </c>
      <c r="AI13" s="30" t="str">
        <f t="array" ref="AI13">INDEX('#_CONSTANTS'!$C:$C,MATCH(AI$2,'#_CONSTANTS'!$B:$B,0))</f>
        <v>GBP</v>
      </c>
      <c r="AJ13" s="30" t="str">
        <f t="array" ref="AJ13">INDEX('#_CONSTANTS'!$C:$C,MATCH(AJ$2,'#_CONSTANTS'!$B:$B,0))</f>
        <v>UK - UK Integrated Security Fund (UKISF)</v>
      </c>
      <c r="AK13" s="30" t="str">
        <f t="array" ref="AK13">INDEX('#_CONSTANTS'!$C:$C,MATCH(AK$2,'#_CONSTANTS'!$B:$B,0))</f>
        <v>GB-GOV-53</v>
      </c>
      <c r="AL13" s="30">
        <f t="array" ref="AL13">INDEX('#_CONSTANTS'!$C:$C,MATCH(AL$2,'#_CONSTANTS'!$B:$B,0))</f>
        <v>10</v>
      </c>
      <c r="AM13" s="30" t="str">
        <f t="array" ref="AM13">INDEX('#_CONSTANTS'!$C:$C,MATCH(AM$2,'#_CONSTANTS'!$B:$B,0))</f>
        <v>GB-GOV-53</v>
      </c>
      <c r="AN13" s="30" t="str">
        <f t="array" ref="AN13">INDEX('#_CONSTANTS'!$C:$C,MATCH(AN$2,'#_CONSTANTS'!$B:$B,0))</f>
        <v>UK - UK Integrated Security Fund (UKISF)</v>
      </c>
      <c r="AO13" s="30">
        <f t="array" ref="AO13">INDEX('#_CONSTANTS'!$C:$C,MATCH(AO$2,'#_CONSTANTS'!$B:$B,0))</f>
        <v>1</v>
      </c>
      <c r="AP13" s="30" t="str">
        <f t="array" ref="AP13">INDEX('#_CONSTANTS'!$C:$C,MATCH(AP$2,'#_CONSTANTS'!$B:$B,0))</f>
        <v>C01</v>
      </c>
      <c r="AQ13" s="30">
        <f t="array" ref="AQ13">INDEX('#_CONSTANTS'!$C:$C,MATCH(AQ$2,'#_CONSTANTS'!$B:$B,0))</f>
        <v>110</v>
      </c>
      <c r="AR13" s="30">
        <f t="array" ref="AR13">INDEX('#_CONSTANTS'!$C:$C,MATCH(AR$2,'#_CONSTANTS'!$B:$B,0))</f>
        <v>10</v>
      </c>
      <c r="AS13" s="30">
        <f t="array" ref="AS13">INDEX('#_CONSTANTS'!$C:$C,MATCH(AS$2,'#_CONSTANTS'!$B:$B,0))</f>
        <v>5</v>
      </c>
      <c r="AT13" s="30">
        <f t="array" ref="AT13">INDEX('#_CONSTANTS'!$C:$C,MATCH(AT$2,'#_CONSTANTS'!$B:$B,0))</f>
        <v>1</v>
      </c>
      <c r="AU13" s="30" t="str">
        <f t="array" ref="AU13">INDEX('#_CONSTANTS'!$C:$C,MATCH(AU$2,'#_CONSTANTS'!$B:$B,0))</f>
        <v>UK Integrated Security Fund (UKISF)</v>
      </c>
      <c r="AV13" s="30" t="str">
        <f t="array" ref="AV13">INDEX('#_CONSTANTS'!$C:$C,MATCH(AV$2,'#_CONSTANTS'!$B:$B,0))</f>
        <v>c/o Cabinet Office</v>
      </c>
      <c r="AW13" s="30">
        <f t="array" ref="AW13">INDEX('#_CONSTANTS'!$C:$C,MATCH(AW$2,'#_CONSTANTS'!$B:$B,0))</f>
        <v>0</v>
      </c>
      <c r="AX13" s="30">
        <f t="array" ref="AX13">INDEX('#_CONSTANTS'!$C:$C,MATCH(AX$2,'#_CONSTANTS'!$B:$B,0))</f>
        <v>0</v>
      </c>
      <c r="AY13" s="30">
        <f t="array" ref="AY13">INDEX('#_CONSTANTS'!$C:$C,MATCH(AY$2,'#_CONSTANTS'!$B:$B,0))</f>
        <v>0</v>
      </c>
      <c r="AZ13" s="30" t="str">
        <f t="array" ref="AZ13">INDEX('#_CONSTANTS'!$C:$C,MATCH(AZ$2,'#_CONSTANTS'!$B:$B,0))</f>
        <v>GB-GOV-53</v>
      </c>
      <c r="BA13" s="30" t="str">
        <f t="array" ref="BA13">INDEX('#_CONSTANTS'!$C:$C,MATCH(BA$2,'#_CONSTANTS'!$B:$B,0))</f>
        <v>B1</v>
      </c>
      <c r="BB13" s="31">
        <f t="array" aca="1" ref="BB13" ca="1">INDEX('#_CONSTANTS'!$C:$C,MATCH(BB$2,'#_CONSTANTS'!$B:$B,0))</f>
        <v>46083.654127314818</v>
      </c>
    </row>
    <row r="14" spans="1:54" ht="12" customHeight="1">
      <c r="A14" s="21" t="s">
        <v>138</v>
      </c>
      <c r="B14" s="32" t="s">
        <v>96</v>
      </c>
      <c r="C14" s="168" t="str">
        <f t="shared" si="1"/>
        <v>UKISF-03-000002</v>
      </c>
      <c r="D14" s="24" t="s">
        <v>97</v>
      </c>
      <c r="E14" s="24" t="s">
        <v>8</v>
      </c>
      <c r="F14" s="24" t="s">
        <v>5</v>
      </c>
      <c r="G14" s="24">
        <v>10</v>
      </c>
      <c r="H14" s="24">
        <v>1</v>
      </c>
      <c r="I14" s="24" t="s">
        <v>139</v>
      </c>
      <c r="J14" s="33" t="s">
        <v>140</v>
      </c>
      <c r="K14" s="26">
        <v>2</v>
      </c>
      <c r="L14" s="27">
        <v>45383</v>
      </c>
      <c r="M14" s="26">
        <v>1</v>
      </c>
      <c r="N14" s="27">
        <f t="shared" si="0"/>
        <v>45383</v>
      </c>
      <c r="O14" s="26">
        <v>2</v>
      </c>
      <c r="P14" s="27">
        <v>45900</v>
      </c>
      <c r="Q14" s="24">
        <v>3</v>
      </c>
      <c r="R14" s="28"/>
      <c r="S14" s="24"/>
      <c r="T14" s="26">
        <v>2</v>
      </c>
      <c r="U14" s="26">
        <v>3</v>
      </c>
      <c r="V14" s="26">
        <v>90000</v>
      </c>
      <c r="W14" s="24"/>
      <c r="X14" s="24"/>
      <c r="Y14" s="24">
        <v>789</v>
      </c>
      <c r="Z14" s="24" t="s">
        <v>141</v>
      </c>
      <c r="AA14" s="24">
        <v>1</v>
      </c>
      <c r="AB14" s="24">
        <v>789</v>
      </c>
      <c r="AC14" s="24">
        <v>3</v>
      </c>
      <c r="AD14" s="24">
        <v>2</v>
      </c>
      <c r="AE14" s="26">
        <v>15220</v>
      </c>
      <c r="AF14" s="24" t="s">
        <v>101</v>
      </c>
      <c r="AG14" s="26">
        <v>1</v>
      </c>
      <c r="AH14" s="30" t="s">
        <v>94</v>
      </c>
      <c r="AI14" s="30" t="str">
        <f t="array" ref="AI14">INDEX('#_CONSTANTS'!$C:$C,MATCH(AI$2,'#_CONSTANTS'!$B:$B,0))</f>
        <v>GBP</v>
      </c>
      <c r="AJ14" s="30" t="str">
        <f t="array" ref="AJ14">INDEX('#_CONSTANTS'!$C:$C,MATCH(AJ$2,'#_CONSTANTS'!$B:$B,0))</f>
        <v>UK - UK Integrated Security Fund (UKISF)</v>
      </c>
      <c r="AK14" s="30" t="str">
        <f t="array" ref="AK14">INDEX('#_CONSTANTS'!$C:$C,MATCH(AK$2,'#_CONSTANTS'!$B:$B,0))</f>
        <v>GB-GOV-53</v>
      </c>
      <c r="AL14" s="30">
        <f t="array" ref="AL14">INDEX('#_CONSTANTS'!$C:$C,MATCH(AL$2,'#_CONSTANTS'!$B:$B,0))</f>
        <v>10</v>
      </c>
      <c r="AM14" s="30" t="str">
        <f t="array" ref="AM14">INDEX('#_CONSTANTS'!$C:$C,MATCH(AM$2,'#_CONSTANTS'!$B:$B,0))</f>
        <v>GB-GOV-53</v>
      </c>
      <c r="AN14" s="30" t="str">
        <f t="array" ref="AN14">INDEX('#_CONSTANTS'!$C:$C,MATCH(AN$2,'#_CONSTANTS'!$B:$B,0))</f>
        <v>UK - UK Integrated Security Fund (UKISF)</v>
      </c>
      <c r="AO14" s="30">
        <f t="array" ref="AO14">INDEX('#_CONSTANTS'!$C:$C,MATCH(AO$2,'#_CONSTANTS'!$B:$B,0))</f>
        <v>1</v>
      </c>
      <c r="AP14" s="30" t="str">
        <f t="array" ref="AP14">INDEX('#_CONSTANTS'!$C:$C,MATCH(AP$2,'#_CONSTANTS'!$B:$B,0))</f>
        <v>C01</v>
      </c>
      <c r="AQ14" s="30">
        <f t="array" ref="AQ14">INDEX('#_CONSTANTS'!$C:$C,MATCH(AQ$2,'#_CONSTANTS'!$B:$B,0))</f>
        <v>110</v>
      </c>
      <c r="AR14" s="30">
        <f t="array" ref="AR14">INDEX('#_CONSTANTS'!$C:$C,MATCH(AR$2,'#_CONSTANTS'!$B:$B,0))</f>
        <v>10</v>
      </c>
      <c r="AS14" s="30">
        <f t="array" ref="AS14">INDEX('#_CONSTANTS'!$C:$C,MATCH(AS$2,'#_CONSTANTS'!$B:$B,0))</f>
        <v>5</v>
      </c>
      <c r="AT14" s="30">
        <f t="array" ref="AT14">INDEX('#_CONSTANTS'!$C:$C,MATCH(AT$2,'#_CONSTANTS'!$B:$B,0))</f>
        <v>1</v>
      </c>
      <c r="AU14" s="30" t="str">
        <f t="array" ref="AU14">INDEX('#_CONSTANTS'!$C:$C,MATCH(AU$2,'#_CONSTANTS'!$B:$B,0))</f>
        <v>UK Integrated Security Fund (UKISF)</v>
      </c>
      <c r="AV14" s="30" t="str">
        <f t="array" ref="AV14">INDEX('#_CONSTANTS'!$C:$C,MATCH(AV$2,'#_CONSTANTS'!$B:$B,0))</f>
        <v>c/o Cabinet Office</v>
      </c>
      <c r="AW14" s="30">
        <f t="array" ref="AW14">INDEX('#_CONSTANTS'!$C:$C,MATCH(AW$2,'#_CONSTANTS'!$B:$B,0))</f>
        <v>0</v>
      </c>
      <c r="AX14" s="30">
        <f t="array" ref="AX14">INDEX('#_CONSTANTS'!$C:$C,MATCH(AX$2,'#_CONSTANTS'!$B:$B,0))</f>
        <v>0</v>
      </c>
      <c r="AY14" s="30">
        <f t="array" ref="AY14">INDEX('#_CONSTANTS'!$C:$C,MATCH(AY$2,'#_CONSTANTS'!$B:$B,0))</f>
        <v>0</v>
      </c>
      <c r="AZ14" s="30" t="str">
        <f t="array" ref="AZ14">INDEX('#_CONSTANTS'!$C:$C,MATCH(AZ$2,'#_CONSTANTS'!$B:$B,0))</f>
        <v>GB-GOV-53</v>
      </c>
      <c r="BA14" s="30" t="str">
        <f t="array" ref="BA14">INDEX('#_CONSTANTS'!$C:$C,MATCH(BA$2,'#_CONSTANTS'!$B:$B,0))</f>
        <v>B1</v>
      </c>
      <c r="BB14" s="31">
        <f t="array" aca="1" ref="BB14" ca="1">INDEX('#_CONSTANTS'!$C:$C,MATCH(BB$2,'#_CONSTANTS'!$B:$B,0))</f>
        <v>46083.654127314818</v>
      </c>
    </row>
    <row r="15" spans="1:54" ht="12" customHeight="1">
      <c r="A15" s="21" t="s">
        <v>142</v>
      </c>
      <c r="B15" s="32" t="s">
        <v>96</v>
      </c>
      <c r="C15" s="168" t="str">
        <f t="shared" si="1"/>
        <v>UKISF-03-000003</v>
      </c>
      <c r="D15" s="24" t="s">
        <v>97</v>
      </c>
      <c r="E15" s="24" t="s">
        <v>8</v>
      </c>
      <c r="F15" s="24" t="s">
        <v>5</v>
      </c>
      <c r="G15" s="24">
        <v>10</v>
      </c>
      <c r="H15" s="24">
        <v>1</v>
      </c>
      <c r="I15" s="24" t="s">
        <v>143</v>
      </c>
      <c r="J15" s="33" t="s">
        <v>144</v>
      </c>
      <c r="K15" s="26">
        <v>2</v>
      </c>
      <c r="L15" s="27">
        <v>45383</v>
      </c>
      <c r="M15" s="26">
        <v>1</v>
      </c>
      <c r="N15" s="27">
        <f t="shared" si="0"/>
        <v>45383</v>
      </c>
      <c r="O15" s="26">
        <v>2</v>
      </c>
      <c r="P15" s="27">
        <v>45900</v>
      </c>
      <c r="Q15" s="24">
        <v>3</v>
      </c>
      <c r="R15" s="27"/>
      <c r="S15" s="24"/>
      <c r="T15" s="26">
        <v>4</v>
      </c>
      <c r="U15" s="26">
        <v>3</v>
      </c>
      <c r="V15" s="26">
        <v>90000</v>
      </c>
      <c r="W15" s="24" t="s">
        <v>145</v>
      </c>
      <c r="X15" s="24" t="s">
        <v>146</v>
      </c>
      <c r="Y15" s="24"/>
      <c r="Z15" s="24"/>
      <c r="AA15" s="24"/>
      <c r="AB15" s="24" t="s">
        <v>145</v>
      </c>
      <c r="AC15" s="24">
        <v>3</v>
      </c>
      <c r="AD15" s="24">
        <v>2</v>
      </c>
      <c r="AE15" s="26">
        <v>15220</v>
      </c>
      <c r="AF15" s="24" t="s">
        <v>101</v>
      </c>
      <c r="AG15" s="26">
        <v>1</v>
      </c>
      <c r="AH15" s="30" t="s">
        <v>94</v>
      </c>
      <c r="AI15" s="30" t="str">
        <f t="array" ref="AI15">INDEX('#_CONSTANTS'!$C:$C,MATCH(AI$2,'#_CONSTANTS'!$B:$B,0))</f>
        <v>GBP</v>
      </c>
      <c r="AJ15" s="30" t="str">
        <f t="array" ref="AJ15">INDEX('#_CONSTANTS'!$C:$C,MATCH(AJ$2,'#_CONSTANTS'!$B:$B,0))</f>
        <v>UK - UK Integrated Security Fund (UKISF)</v>
      </c>
      <c r="AK15" s="30" t="str">
        <f t="array" ref="AK15">INDEX('#_CONSTANTS'!$C:$C,MATCH(AK$2,'#_CONSTANTS'!$B:$B,0))</f>
        <v>GB-GOV-53</v>
      </c>
      <c r="AL15" s="30">
        <f t="array" ref="AL15">INDEX('#_CONSTANTS'!$C:$C,MATCH(AL$2,'#_CONSTANTS'!$B:$B,0))</f>
        <v>10</v>
      </c>
      <c r="AM15" s="30" t="str">
        <f t="array" ref="AM15">INDEX('#_CONSTANTS'!$C:$C,MATCH(AM$2,'#_CONSTANTS'!$B:$B,0))</f>
        <v>GB-GOV-53</v>
      </c>
      <c r="AN15" s="30" t="str">
        <f t="array" ref="AN15">INDEX('#_CONSTANTS'!$C:$C,MATCH(AN$2,'#_CONSTANTS'!$B:$B,0))</f>
        <v>UK - UK Integrated Security Fund (UKISF)</v>
      </c>
      <c r="AO15" s="30">
        <f t="array" ref="AO15">INDEX('#_CONSTANTS'!$C:$C,MATCH(AO$2,'#_CONSTANTS'!$B:$B,0))</f>
        <v>1</v>
      </c>
      <c r="AP15" s="30" t="str">
        <f t="array" ref="AP15">INDEX('#_CONSTANTS'!$C:$C,MATCH(AP$2,'#_CONSTANTS'!$B:$B,0))</f>
        <v>C01</v>
      </c>
      <c r="AQ15" s="30">
        <f t="array" ref="AQ15">INDEX('#_CONSTANTS'!$C:$C,MATCH(AQ$2,'#_CONSTANTS'!$B:$B,0))</f>
        <v>110</v>
      </c>
      <c r="AR15" s="30">
        <f t="array" ref="AR15">INDEX('#_CONSTANTS'!$C:$C,MATCH(AR$2,'#_CONSTANTS'!$B:$B,0))</f>
        <v>10</v>
      </c>
      <c r="AS15" s="30">
        <f t="array" ref="AS15">INDEX('#_CONSTANTS'!$C:$C,MATCH(AS$2,'#_CONSTANTS'!$B:$B,0))</f>
        <v>5</v>
      </c>
      <c r="AT15" s="30">
        <f t="array" ref="AT15">INDEX('#_CONSTANTS'!$C:$C,MATCH(AT$2,'#_CONSTANTS'!$B:$B,0))</f>
        <v>1</v>
      </c>
      <c r="AU15" s="30" t="str">
        <f t="array" ref="AU15">INDEX('#_CONSTANTS'!$C:$C,MATCH(AU$2,'#_CONSTANTS'!$B:$B,0))</f>
        <v>UK Integrated Security Fund (UKISF)</v>
      </c>
      <c r="AV15" s="30" t="str">
        <f t="array" ref="AV15">INDEX('#_CONSTANTS'!$C:$C,MATCH(AV$2,'#_CONSTANTS'!$B:$B,0))</f>
        <v>c/o Cabinet Office</v>
      </c>
      <c r="AW15" s="30">
        <f t="array" ref="AW15">INDEX('#_CONSTANTS'!$C:$C,MATCH(AW$2,'#_CONSTANTS'!$B:$B,0))</f>
        <v>0</v>
      </c>
      <c r="AX15" s="30">
        <f t="array" ref="AX15">INDEX('#_CONSTANTS'!$C:$C,MATCH(AX$2,'#_CONSTANTS'!$B:$B,0))</f>
        <v>0</v>
      </c>
      <c r="AY15" s="30">
        <f t="array" ref="AY15">INDEX('#_CONSTANTS'!$C:$C,MATCH(AY$2,'#_CONSTANTS'!$B:$B,0))</f>
        <v>0</v>
      </c>
      <c r="AZ15" s="30" t="str">
        <f t="array" ref="AZ15">INDEX('#_CONSTANTS'!$C:$C,MATCH(AZ$2,'#_CONSTANTS'!$B:$B,0))</f>
        <v>GB-GOV-53</v>
      </c>
      <c r="BA15" s="30" t="str">
        <f t="array" ref="BA15">INDEX('#_CONSTANTS'!$C:$C,MATCH(BA$2,'#_CONSTANTS'!$B:$B,0))</f>
        <v>B1</v>
      </c>
      <c r="BB15" s="31">
        <f t="array" aca="1" ref="BB15" ca="1">INDEX('#_CONSTANTS'!$C:$C,MATCH(BB$2,'#_CONSTANTS'!$B:$B,0))</f>
        <v>46083.654127314818</v>
      </c>
    </row>
    <row r="16" spans="1:54" ht="12" customHeight="1">
      <c r="A16" s="21" t="s">
        <v>147</v>
      </c>
      <c r="B16" s="32" t="s">
        <v>96</v>
      </c>
      <c r="C16" s="168" t="str">
        <f t="shared" si="1"/>
        <v>UKISF-06-000001</v>
      </c>
      <c r="D16" s="24" t="s">
        <v>97</v>
      </c>
      <c r="E16" s="24" t="s">
        <v>8</v>
      </c>
      <c r="F16" s="24" t="s">
        <v>5</v>
      </c>
      <c r="G16" s="24">
        <v>10</v>
      </c>
      <c r="H16" s="24">
        <v>1</v>
      </c>
      <c r="I16" s="24" t="s">
        <v>148</v>
      </c>
      <c r="J16" s="33" t="s">
        <v>149</v>
      </c>
      <c r="K16" s="26">
        <v>2</v>
      </c>
      <c r="L16" s="27">
        <v>45383</v>
      </c>
      <c r="M16" s="26">
        <v>1</v>
      </c>
      <c r="N16" s="27">
        <f t="shared" si="0"/>
        <v>45383</v>
      </c>
      <c r="O16" s="26">
        <v>2</v>
      </c>
      <c r="P16" s="27">
        <v>46112</v>
      </c>
      <c r="Q16" s="24">
        <v>3</v>
      </c>
      <c r="R16" s="28"/>
      <c r="S16" s="24"/>
      <c r="T16" s="26">
        <v>2</v>
      </c>
      <c r="U16" s="26">
        <v>2</v>
      </c>
      <c r="V16" s="26">
        <v>90000</v>
      </c>
      <c r="W16" s="24"/>
      <c r="X16" s="24"/>
      <c r="Y16" s="24">
        <v>89</v>
      </c>
      <c r="Z16" s="24" t="s">
        <v>150</v>
      </c>
      <c r="AA16" s="24">
        <v>1</v>
      </c>
      <c r="AB16" s="24">
        <v>89</v>
      </c>
      <c r="AC16" s="24">
        <v>3</v>
      </c>
      <c r="AD16" s="24">
        <v>2</v>
      </c>
      <c r="AE16" s="26">
        <v>15220</v>
      </c>
      <c r="AF16" s="24" t="s">
        <v>101</v>
      </c>
      <c r="AG16" s="26">
        <v>1</v>
      </c>
      <c r="AH16" s="30" t="s">
        <v>94</v>
      </c>
      <c r="AI16" s="30" t="str">
        <f t="array" ref="AI16">INDEX('#_CONSTANTS'!$C:$C,MATCH(AI$2,'#_CONSTANTS'!$B:$B,0))</f>
        <v>GBP</v>
      </c>
      <c r="AJ16" s="30" t="str">
        <f t="array" ref="AJ16">INDEX('#_CONSTANTS'!$C:$C,MATCH(AJ$2,'#_CONSTANTS'!$B:$B,0))</f>
        <v>UK - UK Integrated Security Fund (UKISF)</v>
      </c>
      <c r="AK16" s="30" t="str">
        <f t="array" ref="AK16">INDEX('#_CONSTANTS'!$C:$C,MATCH(AK$2,'#_CONSTANTS'!$B:$B,0))</f>
        <v>GB-GOV-53</v>
      </c>
      <c r="AL16" s="30">
        <f t="array" ref="AL16">INDEX('#_CONSTANTS'!$C:$C,MATCH(AL$2,'#_CONSTANTS'!$B:$B,0))</f>
        <v>10</v>
      </c>
      <c r="AM16" s="30" t="str">
        <f t="array" ref="AM16">INDEX('#_CONSTANTS'!$C:$C,MATCH(AM$2,'#_CONSTANTS'!$B:$B,0))</f>
        <v>GB-GOV-53</v>
      </c>
      <c r="AN16" s="30" t="str">
        <f t="array" ref="AN16">INDEX('#_CONSTANTS'!$C:$C,MATCH(AN$2,'#_CONSTANTS'!$B:$B,0))</f>
        <v>UK - UK Integrated Security Fund (UKISF)</v>
      </c>
      <c r="AO16" s="30">
        <f t="array" ref="AO16">INDEX('#_CONSTANTS'!$C:$C,MATCH(AO$2,'#_CONSTANTS'!$B:$B,0))</f>
        <v>1</v>
      </c>
      <c r="AP16" s="30" t="str">
        <f t="array" ref="AP16">INDEX('#_CONSTANTS'!$C:$C,MATCH(AP$2,'#_CONSTANTS'!$B:$B,0))</f>
        <v>C01</v>
      </c>
      <c r="AQ16" s="30">
        <f t="array" ref="AQ16">INDEX('#_CONSTANTS'!$C:$C,MATCH(AQ$2,'#_CONSTANTS'!$B:$B,0))</f>
        <v>110</v>
      </c>
      <c r="AR16" s="30">
        <f t="array" ref="AR16">INDEX('#_CONSTANTS'!$C:$C,MATCH(AR$2,'#_CONSTANTS'!$B:$B,0))</f>
        <v>10</v>
      </c>
      <c r="AS16" s="30">
        <f t="array" ref="AS16">INDEX('#_CONSTANTS'!$C:$C,MATCH(AS$2,'#_CONSTANTS'!$B:$B,0))</f>
        <v>5</v>
      </c>
      <c r="AT16" s="30">
        <f t="array" ref="AT16">INDEX('#_CONSTANTS'!$C:$C,MATCH(AT$2,'#_CONSTANTS'!$B:$B,0))</f>
        <v>1</v>
      </c>
      <c r="AU16" s="30" t="str">
        <f t="array" ref="AU16">INDEX('#_CONSTANTS'!$C:$C,MATCH(AU$2,'#_CONSTANTS'!$B:$B,0))</f>
        <v>UK Integrated Security Fund (UKISF)</v>
      </c>
      <c r="AV16" s="30" t="str">
        <f t="array" ref="AV16">INDEX('#_CONSTANTS'!$C:$C,MATCH(AV$2,'#_CONSTANTS'!$B:$B,0))</f>
        <v>c/o Cabinet Office</v>
      </c>
      <c r="AW16" s="30">
        <f t="array" ref="AW16">INDEX('#_CONSTANTS'!$C:$C,MATCH(AW$2,'#_CONSTANTS'!$B:$B,0))</f>
        <v>0</v>
      </c>
      <c r="AX16" s="30">
        <f t="array" ref="AX16">INDEX('#_CONSTANTS'!$C:$C,MATCH(AX$2,'#_CONSTANTS'!$B:$B,0))</f>
        <v>0</v>
      </c>
      <c r="AY16" s="30">
        <f t="array" ref="AY16">INDEX('#_CONSTANTS'!$C:$C,MATCH(AY$2,'#_CONSTANTS'!$B:$B,0))</f>
        <v>0</v>
      </c>
      <c r="AZ16" s="30" t="str">
        <f t="array" ref="AZ16">INDEX('#_CONSTANTS'!$C:$C,MATCH(AZ$2,'#_CONSTANTS'!$B:$B,0))</f>
        <v>GB-GOV-53</v>
      </c>
      <c r="BA16" s="30" t="str">
        <f t="array" ref="BA16">INDEX('#_CONSTANTS'!$C:$C,MATCH(BA$2,'#_CONSTANTS'!$B:$B,0))</f>
        <v>B1</v>
      </c>
      <c r="BB16" s="31">
        <f t="array" aca="1" ref="BB16" ca="1">INDEX('#_CONSTANTS'!$C:$C,MATCH(BB$2,'#_CONSTANTS'!$B:$B,0))</f>
        <v>46083.654127314818</v>
      </c>
    </row>
    <row r="17" spans="1:54" ht="12" customHeight="1">
      <c r="A17" s="21" t="s">
        <v>151</v>
      </c>
      <c r="B17" s="32" t="s">
        <v>96</v>
      </c>
      <c r="C17" s="168" t="str">
        <f t="shared" si="1"/>
        <v>UKISF-06-000002</v>
      </c>
      <c r="D17" s="24" t="s">
        <v>97</v>
      </c>
      <c r="E17" s="24" t="s">
        <v>8</v>
      </c>
      <c r="F17" s="24" t="s">
        <v>5</v>
      </c>
      <c r="G17" s="24">
        <v>10</v>
      </c>
      <c r="H17" s="24">
        <v>1</v>
      </c>
      <c r="I17" s="24" t="s">
        <v>152</v>
      </c>
      <c r="J17" s="33" t="s">
        <v>153</v>
      </c>
      <c r="K17" s="26">
        <v>2</v>
      </c>
      <c r="L17" s="27">
        <v>45383</v>
      </c>
      <c r="M17" s="26">
        <v>1</v>
      </c>
      <c r="N17" s="27">
        <f t="shared" si="0"/>
        <v>45383</v>
      </c>
      <c r="O17" s="26">
        <v>2</v>
      </c>
      <c r="P17" s="27">
        <v>46112</v>
      </c>
      <c r="Q17" s="24">
        <v>3</v>
      </c>
      <c r="R17" s="27"/>
      <c r="S17" s="24"/>
      <c r="T17" s="26">
        <v>2</v>
      </c>
      <c r="U17" s="26">
        <v>2</v>
      </c>
      <c r="V17" s="26">
        <v>90000</v>
      </c>
      <c r="W17" s="24"/>
      <c r="X17" s="24"/>
      <c r="Y17" s="24">
        <v>619</v>
      </c>
      <c r="Z17" s="24" t="s">
        <v>154</v>
      </c>
      <c r="AA17" s="24">
        <v>1</v>
      </c>
      <c r="AB17" s="24">
        <v>619</v>
      </c>
      <c r="AC17" s="24">
        <v>3</v>
      </c>
      <c r="AD17" s="24">
        <v>2</v>
      </c>
      <c r="AE17" s="26">
        <v>15220</v>
      </c>
      <c r="AF17" s="24" t="s">
        <v>101</v>
      </c>
      <c r="AG17" s="26">
        <v>1</v>
      </c>
      <c r="AH17" s="30" t="s">
        <v>94</v>
      </c>
      <c r="AI17" s="30" t="str">
        <f t="array" ref="AI17">INDEX('#_CONSTANTS'!$C:$C,MATCH(AI$2,'#_CONSTANTS'!$B:$B,0))</f>
        <v>GBP</v>
      </c>
      <c r="AJ17" s="30" t="str">
        <f t="array" ref="AJ17">INDEX('#_CONSTANTS'!$C:$C,MATCH(AJ$2,'#_CONSTANTS'!$B:$B,0))</f>
        <v>UK - UK Integrated Security Fund (UKISF)</v>
      </c>
      <c r="AK17" s="30" t="str">
        <f t="array" ref="AK17">INDEX('#_CONSTANTS'!$C:$C,MATCH(AK$2,'#_CONSTANTS'!$B:$B,0))</f>
        <v>GB-GOV-53</v>
      </c>
      <c r="AL17" s="30">
        <f t="array" ref="AL17">INDEX('#_CONSTANTS'!$C:$C,MATCH(AL$2,'#_CONSTANTS'!$B:$B,0))</f>
        <v>10</v>
      </c>
      <c r="AM17" s="30" t="str">
        <f t="array" ref="AM17">INDEX('#_CONSTANTS'!$C:$C,MATCH(AM$2,'#_CONSTANTS'!$B:$B,0))</f>
        <v>GB-GOV-53</v>
      </c>
      <c r="AN17" s="30" t="str">
        <f t="array" ref="AN17">INDEX('#_CONSTANTS'!$C:$C,MATCH(AN$2,'#_CONSTANTS'!$B:$B,0))</f>
        <v>UK - UK Integrated Security Fund (UKISF)</v>
      </c>
      <c r="AO17" s="30">
        <f t="array" ref="AO17">INDEX('#_CONSTANTS'!$C:$C,MATCH(AO$2,'#_CONSTANTS'!$B:$B,0))</f>
        <v>1</v>
      </c>
      <c r="AP17" s="30" t="str">
        <f t="array" ref="AP17">INDEX('#_CONSTANTS'!$C:$C,MATCH(AP$2,'#_CONSTANTS'!$B:$B,0))</f>
        <v>C01</v>
      </c>
      <c r="AQ17" s="30">
        <f t="array" ref="AQ17">INDEX('#_CONSTANTS'!$C:$C,MATCH(AQ$2,'#_CONSTANTS'!$B:$B,0))</f>
        <v>110</v>
      </c>
      <c r="AR17" s="30">
        <f t="array" ref="AR17">INDEX('#_CONSTANTS'!$C:$C,MATCH(AR$2,'#_CONSTANTS'!$B:$B,0))</f>
        <v>10</v>
      </c>
      <c r="AS17" s="30">
        <f t="array" ref="AS17">INDEX('#_CONSTANTS'!$C:$C,MATCH(AS$2,'#_CONSTANTS'!$B:$B,0))</f>
        <v>5</v>
      </c>
      <c r="AT17" s="30">
        <f t="array" ref="AT17">INDEX('#_CONSTANTS'!$C:$C,MATCH(AT$2,'#_CONSTANTS'!$B:$B,0))</f>
        <v>1</v>
      </c>
      <c r="AU17" s="30" t="str">
        <f t="array" ref="AU17">INDEX('#_CONSTANTS'!$C:$C,MATCH(AU$2,'#_CONSTANTS'!$B:$B,0))</f>
        <v>UK Integrated Security Fund (UKISF)</v>
      </c>
      <c r="AV17" s="30" t="str">
        <f t="array" ref="AV17">INDEX('#_CONSTANTS'!$C:$C,MATCH(AV$2,'#_CONSTANTS'!$B:$B,0))</f>
        <v>c/o Cabinet Office</v>
      </c>
      <c r="AW17" s="30">
        <f t="array" ref="AW17">INDEX('#_CONSTANTS'!$C:$C,MATCH(AW$2,'#_CONSTANTS'!$B:$B,0))</f>
        <v>0</v>
      </c>
      <c r="AX17" s="30">
        <f t="array" ref="AX17">INDEX('#_CONSTANTS'!$C:$C,MATCH(AX$2,'#_CONSTANTS'!$B:$B,0))</f>
        <v>0</v>
      </c>
      <c r="AY17" s="30">
        <f t="array" ref="AY17">INDEX('#_CONSTANTS'!$C:$C,MATCH(AY$2,'#_CONSTANTS'!$B:$B,0))</f>
        <v>0</v>
      </c>
      <c r="AZ17" s="30" t="str">
        <f t="array" ref="AZ17">INDEX('#_CONSTANTS'!$C:$C,MATCH(AZ$2,'#_CONSTANTS'!$B:$B,0))</f>
        <v>GB-GOV-53</v>
      </c>
      <c r="BA17" s="30" t="str">
        <f t="array" ref="BA17">INDEX('#_CONSTANTS'!$C:$C,MATCH(BA$2,'#_CONSTANTS'!$B:$B,0))</f>
        <v>B1</v>
      </c>
      <c r="BB17" s="31">
        <f t="array" aca="1" ref="BB17" ca="1">INDEX('#_CONSTANTS'!$C:$C,MATCH(BB$2,'#_CONSTANTS'!$B:$B,0))</f>
        <v>46083.654127314818</v>
      </c>
    </row>
    <row r="18" spans="1:54" ht="12" customHeight="1">
      <c r="A18" s="21" t="s">
        <v>155</v>
      </c>
      <c r="B18" s="32" t="s">
        <v>96</v>
      </c>
      <c r="C18" s="168" t="str">
        <f t="shared" si="1"/>
        <v>UKISF-07-000001</v>
      </c>
      <c r="D18" s="24" t="s">
        <v>97</v>
      </c>
      <c r="E18" s="24" t="s">
        <v>8</v>
      </c>
      <c r="F18" s="24" t="s">
        <v>5</v>
      </c>
      <c r="G18" s="24">
        <v>10</v>
      </c>
      <c r="H18" s="24">
        <v>1</v>
      </c>
      <c r="I18" s="24" t="s">
        <v>156</v>
      </c>
      <c r="J18" s="33" t="s">
        <v>157</v>
      </c>
      <c r="K18" s="26">
        <v>2</v>
      </c>
      <c r="L18" s="27">
        <v>45383</v>
      </c>
      <c r="M18" s="26">
        <v>1</v>
      </c>
      <c r="N18" s="27">
        <f t="shared" ref="N18:N22" si="2">L18</f>
        <v>45383</v>
      </c>
      <c r="O18" s="26">
        <v>2</v>
      </c>
      <c r="P18" s="27">
        <v>45900</v>
      </c>
      <c r="Q18" s="24">
        <v>3</v>
      </c>
      <c r="R18" s="27"/>
      <c r="S18" s="24"/>
      <c r="T18" s="26">
        <v>2</v>
      </c>
      <c r="U18" s="26">
        <v>3</v>
      </c>
      <c r="V18" s="26">
        <v>90000</v>
      </c>
      <c r="W18" s="24"/>
      <c r="X18" s="24"/>
      <c r="Y18" s="24">
        <v>89</v>
      </c>
      <c r="Z18" s="24" t="s">
        <v>150</v>
      </c>
      <c r="AA18" s="24">
        <v>1</v>
      </c>
      <c r="AB18" s="24">
        <v>89</v>
      </c>
      <c r="AC18" s="24">
        <v>3</v>
      </c>
      <c r="AD18" s="24">
        <v>2</v>
      </c>
      <c r="AE18" s="26">
        <v>15220</v>
      </c>
      <c r="AF18" s="24" t="s">
        <v>101</v>
      </c>
      <c r="AG18" s="26">
        <v>1</v>
      </c>
      <c r="AH18" s="30" t="s">
        <v>94</v>
      </c>
      <c r="AI18" s="30" t="str">
        <f t="array" ref="AI18">INDEX('#_CONSTANTS'!$C:$C,MATCH(AI$2,'#_CONSTANTS'!$B:$B,0))</f>
        <v>GBP</v>
      </c>
      <c r="AJ18" s="30" t="str">
        <f t="array" ref="AJ18">INDEX('#_CONSTANTS'!$C:$C,MATCH(AJ$2,'#_CONSTANTS'!$B:$B,0))</f>
        <v>UK - UK Integrated Security Fund (UKISF)</v>
      </c>
      <c r="AK18" s="30" t="str">
        <f t="array" ref="AK18">INDEX('#_CONSTANTS'!$C:$C,MATCH(AK$2,'#_CONSTANTS'!$B:$B,0))</f>
        <v>GB-GOV-53</v>
      </c>
      <c r="AL18" s="30">
        <f t="array" ref="AL18">INDEX('#_CONSTANTS'!$C:$C,MATCH(AL$2,'#_CONSTANTS'!$B:$B,0))</f>
        <v>10</v>
      </c>
      <c r="AM18" s="30" t="str">
        <f t="array" ref="AM18">INDEX('#_CONSTANTS'!$C:$C,MATCH(AM$2,'#_CONSTANTS'!$B:$B,0))</f>
        <v>GB-GOV-53</v>
      </c>
      <c r="AN18" s="30" t="str">
        <f t="array" ref="AN18">INDEX('#_CONSTANTS'!$C:$C,MATCH(AN$2,'#_CONSTANTS'!$B:$B,0))</f>
        <v>UK - UK Integrated Security Fund (UKISF)</v>
      </c>
      <c r="AO18" s="30">
        <f t="array" ref="AO18">INDEX('#_CONSTANTS'!$C:$C,MATCH(AO$2,'#_CONSTANTS'!$B:$B,0))</f>
        <v>1</v>
      </c>
      <c r="AP18" s="30" t="str">
        <f t="array" ref="AP18">INDEX('#_CONSTANTS'!$C:$C,MATCH(AP$2,'#_CONSTANTS'!$B:$B,0))</f>
        <v>C01</v>
      </c>
      <c r="AQ18" s="30">
        <f t="array" ref="AQ18">INDEX('#_CONSTANTS'!$C:$C,MATCH(AQ$2,'#_CONSTANTS'!$B:$B,0))</f>
        <v>110</v>
      </c>
      <c r="AR18" s="30">
        <f t="array" ref="AR18">INDEX('#_CONSTANTS'!$C:$C,MATCH(AR$2,'#_CONSTANTS'!$B:$B,0))</f>
        <v>10</v>
      </c>
      <c r="AS18" s="30">
        <f t="array" ref="AS18">INDEX('#_CONSTANTS'!$C:$C,MATCH(AS$2,'#_CONSTANTS'!$B:$B,0))</f>
        <v>5</v>
      </c>
      <c r="AT18" s="30">
        <f t="array" ref="AT18">INDEX('#_CONSTANTS'!$C:$C,MATCH(AT$2,'#_CONSTANTS'!$B:$B,0))</f>
        <v>1</v>
      </c>
      <c r="AU18" s="30" t="str">
        <f t="array" ref="AU18">INDEX('#_CONSTANTS'!$C:$C,MATCH(AU$2,'#_CONSTANTS'!$B:$B,0))</f>
        <v>UK Integrated Security Fund (UKISF)</v>
      </c>
      <c r="AV18" s="30" t="str">
        <f t="array" ref="AV18">INDEX('#_CONSTANTS'!$C:$C,MATCH(AV$2,'#_CONSTANTS'!$B:$B,0))</f>
        <v>c/o Cabinet Office</v>
      </c>
      <c r="AW18" s="30">
        <f t="array" ref="AW18">INDEX('#_CONSTANTS'!$C:$C,MATCH(AW$2,'#_CONSTANTS'!$B:$B,0))</f>
        <v>0</v>
      </c>
      <c r="AX18" s="30">
        <f t="array" ref="AX18">INDEX('#_CONSTANTS'!$C:$C,MATCH(AX$2,'#_CONSTANTS'!$B:$B,0))</f>
        <v>0</v>
      </c>
      <c r="AY18" s="30">
        <f t="array" ref="AY18">INDEX('#_CONSTANTS'!$C:$C,MATCH(AY$2,'#_CONSTANTS'!$B:$B,0))</f>
        <v>0</v>
      </c>
      <c r="AZ18" s="30" t="str">
        <f t="array" ref="AZ18">INDEX('#_CONSTANTS'!$C:$C,MATCH(AZ$2,'#_CONSTANTS'!$B:$B,0))</f>
        <v>GB-GOV-53</v>
      </c>
      <c r="BA18" s="30" t="str">
        <f t="array" ref="BA18">INDEX('#_CONSTANTS'!$C:$C,MATCH(BA$2,'#_CONSTANTS'!$B:$B,0))</f>
        <v>B1</v>
      </c>
      <c r="BB18" s="31">
        <f t="array" aca="1" ref="BB18" ca="1">INDEX('#_CONSTANTS'!$C:$C,MATCH(BB$2,'#_CONSTANTS'!$B:$B,0))</f>
        <v>46083.654127314818</v>
      </c>
    </row>
    <row r="19" spans="1:54" ht="12" customHeight="1">
      <c r="A19" s="21" t="s">
        <v>158</v>
      </c>
      <c r="B19" s="32" t="s">
        <v>96</v>
      </c>
      <c r="C19" s="168" t="str">
        <f t="shared" si="1"/>
        <v>UKISF-08-000001</v>
      </c>
      <c r="D19" s="24" t="s">
        <v>97</v>
      </c>
      <c r="E19" s="24" t="s">
        <v>8</v>
      </c>
      <c r="F19" s="24" t="s">
        <v>5</v>
      </c>
      <c r="G19" s="24">
        <v>10</v>
      </c>
      <c r="H19" s="24">
        <v>1</v>
      </c>
      <c r="I19" s="24" t="s">
        <v>159</v>
      </c>
      <c r="J19" s="33" t="s">
        <v>160</v>
      </c>
      <c r="K19" s="26">
        <v>2</v>
      </c>
      <c r="L19" s="27">
        <v>45383</v>
      </c>
      <c r="M19" s="26">
        <v>1</v>
      </c>
      <c r="N19" s="27">
        <f t="shared" si="2"/>
        <v>45383</v>
      </c>
      <c r="O19" s="26">
        <v>2</v>
      </c>
      <c r="P19" s="27">
        <v>45900</v>
      </c>
      <c r="Q19" s="24">
        <v>3</v>
      </c>
      <c r="R19" s="27"/>
      <c r="S19" s="24"/>
      <c r="T19" s="26">
        <v>4</v>
      </c>
      <c r="U19" s="26">
        <v>3</v>
      </c>
      <c r="V19" s="26">
        <v>90000</v>
      </c>
      <c r="W19" s="24" t="s">
        <v>161</v>
      </c>
      <c r="X19" s="24" t="s">
        <v>162</v>
      </c>
      <c r="Y19" s="24"/>
      <c r="Z19" s="24"/>
      <c r="AA19" s="24"/>
      <c r="AB19" s="24" t="s">
        <v>161</v>
      </c>
      <c r="AC19" s="24">
        <v>3</v>
      </c>
      <c r="AD19" s="24">
        <v>2</v>
      </c>
      <c r="AE19" s="26">
        <v>15220</v>
      </c>
      <c r="AF19" s="24" t="s">
        <v>101</v>
      </c>
      <c r="AG19" s="26">
        <v>1</v>
      </c>
      <c r="AH19" s="30" t="s">
        <v>94</v>
      </c>
      <c r="AI19" s="30" t="str">
        <f t="array" ref="AI19">INDEX('#_CONSTANTS'!$C:$C,MATCH(AI$2,'#_CONSTANTS'!$B:$B,0))</f>
        <v>GBP</v>
      </c>
      <c r="AJ19" s="30" t="str">
        <f t="array" ref="AJ19">INDEX('#_CONSTANTS'!$C:$C,MATCH(AJ$2,'#_CONSTANTS'!$B:$B,0))</f>
        <v>UK - UK Integrated Security Fund (UKISF)</v>
      </c>
      <c r="AK19" s="30" t="str">
        <f t="array" ref="AK19">INDEX('#_CONSTANTS'!$C:$C,MATCH(AK$2,'#_CONSTANTS'!$B:$B,0))</f>
        <v>GB-GOV-53</v>
      </c>
      <c r="AL19" s="30">
        <f t="array" ref="AL19">INDEX('#_CONSTANTS'!$C:$C,MATCH(AL$2,'#_CONSTANTS'!$B:$B,0))</f>
        <v>10</v>
      </c>
      <c r="AM19" s="30" t="str">
        <f t="array" ref="AM19">INDEX('#_CONSTANTS'!$C:$C,MATCH(AM$2,'#_CONSTANTS'!$B:$B,0))</f>
        <v>GB-GOV-53</v>
      </c>
      <c r="AN19" s="30" t="str">
        <f t="array" ref="AN19">INDEX('#_CONSTANTS'!$C:$C,MATCH(AN$2,'#_CONSTANTS'!$B:$B,0))</f>
        <v>UK - UK Integrated Security Fund (UKISF)</v>
      </c>
      <c r="AO19" s="30">
        <f t="array" ref="AO19">INDEX('#_CONSTANTS'!$C:$C,MATCH(AO$2,'#_CONSTANTS'!$B:$B,0))</f>
        <v>1</v>
      </c>
      <c r="AP19" s="30" t="str">
        <f t="array" ref="AP19">INDEX('#_CONSTANTS'!$C:$C,MATCH(AP$2,'#_CONSTANTS'!$B:$B,0))</f>
        <v>C01</v>
      </c>
      <c r="AQ19" s="30">
        <f t="array" ref="AQ19">INDEX('#_CONSTANTS'!$C:$C,MATCH(AQ$2,'#_CONSTANTS'!$B:$B,0))</f>
        <v>110</v>
      </c>
      <c r="AR19" s="30">
        <f t="array" ref="AR19">INDEX('#_CONSTANTS'!$C:$C,MATCH(AR$2,'#_CONSTANTS'!$B:$B,0))</f>
        <v>10</v>
      </c>
      <c r="AS19" s="30">
        <f t="array" ref="AS19">INDEX('#_CONSTANTS'!$C:$C,MATCH(AS$2,'#_CONSTANTS'!$B:$B,0))</f>
        <v>5</v>
      </c>
      <c r="AT19" s="30">
        <f t="array" ref="AT19">INDEX('#_CONSTANTS'!$C:$C,MATCH(AT$2,'#_CONSTANTS'!$B:$B,0))</f>
        <v>1</v>
      </c>
      <c r="AU19" s="30" t="str">
        <f t="array" ref="AU19">INDEX('#_CONSTANTS'!$C:$C,MATCH(AU$2,'#_CONSTANTS'!$B:$B,0))</f>
        <v>UK Integrated Security Fund (UKISF)</v>
      </c>
      <c r="AV19" s="30" t="str">
        <f t="array" ref="AV19">INDEX('#_CONSTANTS'!$C:$C,MATCH(AV$2,'#_CONSTANTS'!$B:$B,0))</f>
        <v>c/o Cabinet Office</v>
      </c>
      <c r="AW19" s="30">
        <f t="array" ref="AW19">INDEX('#_CONSTANTS'!$C:$C,MATCH(AW$2,'#_CONSTANTS'!$B:$B,0))</f>
        <v>0</v>
      </c>
      <c r="AX19" s="30">
        <f t="array" ref="AX19">INDEX('#_CONSTANTS'!$C:$C,MATCH(AX$2,'#_CONSTANTS'!$B:$B,0))</f>
        <v>0</v>
      </c>
      <c r="AY19" s="30">
        <f t="array" ref="AY19">INDEX('#_CONSTANTS'!$C:$C,MATCH(AY$2,'#_CONSTANTS'!$B:$B,0))</f>
        <v>0</v>
      </c>
      <c r="AZ19" s="30" t="str">
        <f t="array" ref="AZ19">INDEX('#_CONSTANTS'!$C:$C,MATCH(AZ$2,'#_CONSTANTS'!$B:$B,0))</f>
        <v>GB-GOV-53</v>
      </c>
      <c r="BA19" s="30" t="str">
        <f t="array" ref="BA19">INDEX('#_CONSTANTS'!$C:$C,MATCH(BA$2,'#_CONSTANTS'!$B:$B,0))</f>
        <v>B1</v>
      </c>
      <c r="BB19" s="31">
        <f t="array" aca="1" ref="BB19" ca="1">INDEX('#_CONSTANTS'!$C:$C,MATCH(BB$2,'#_CONSTANTS'!$B:$B,0))</f>
        <v>46083.654127314818</v>
      </c>
    </row>
    <row r="20" spans="1:54" ht="12" customHeight="1">
      <c r="A20" s="21" t="s">
        <v>163</v>
      </c>
      <c r="B20" s="32" t="s">
        <v>96</v>
      </c>
      <c r="C20" s="168" t="str">
        <f t="shared" si="1"/>
        <v>UKISF-09-000001</v>
      </c>
      <c r="D20" s="24" t="s">
        <v>97</v>
      </c>
      <c r="E20" s="24" t="s">
        <v>8</v>
      </c>
      <c r="F20" s="24" t="s">
        <v>5</v>
      </c>
      <c r="G20" s="24">
        <v>10</v>
      </c>
      <c r="H20" s="24">
        <v>1</v>
      </c>
      <c r="I20" s="24" t="s">
        <v>164</v>
      </c>
      <c r="J20" s="33" t="s">
        <v>165</v>
      </c>
      <c r="K20" s="26">
        <v>2</v>
      </c>
      <c r="L20" s="27">
        <v>45383</v>
      </c>
      <c r="M20" s="26">
        <v>1</v>
      </c>
      <c r="N20" s="27">
        <f t="shared" si="2"/>
        <v>45383</v>
      </c>
      <c r="O20" s="26">
        <v>2</v>
      </c>
      <c r="P20" s="27">
        <v>45900</v>
      </c>
      <c r="Q20" s="24">
        <v>3</v>
      </c>
      <c r="R20" s="27"/>
      <c r="S20" s="24"/>
      <c r="T20" s="26">
        <v>4</v>
      </c>
      <c r="U20" s="26">
        <v>3</v>
      </c>
      <c r="V20" s="26">
        <v>90000</v>
      </c>
      <c r="W20" s="24" t="s">
        <v>166</v>
      </c>
      <c r="X20" s="24" t="s">
        <v>167</v>
      </c>
      <c r="Y20" s="24"/>
      <c r="Z20" s="24"/>
      <c r="AA20" s="24"/>
      <c r="AB20" s="24" t="s">
        <v>166</v>
      </c>
      <c r="AC20" s="24">
        <v>3</v>
      </c>
      <c r="AD20" s="24">
        <v>2</v>
      </c>
      <c r="AE20" s="26">
        <v>15220</v>
      </c>
      <c r="AF20" s="24" t="s">
        <v>101</v>
      </c>
      <c r="AG20" s="26">
        <v>1</v>
      </c>
      <c r="AH20" s="30" t="s">
        <v>94</v>
      </c>
      <c r="AI20" s="30" t="str">
        <f t="array" ref="AI20">INDEX('#_CONSTANTS'!$C:$C,MATCH(AI$2,'#_CONSTANTS'!$B:$B,0))</f>
        <v>GBP</v>
      </c>
      <c r="AJ20" s="30" t="str">
        <f t="array" ref="AJ20">INDEX('#_CONSTANTS'!$C:$C,MATCH(AJ$2,'#_CONSTANTS'!$B:$B,0))</f>
        <v>UK - UK Integrated Security Fund (UKISF)</v>
      </c>
      <c r="AK20" s="30" t="str">
        <f t="array" ref="AK20">INDEX('#_CONSTANTS'!$C:$C,MATCH(AK$2,'#_CONSTANTS'!$B:$B,0))</f>
        <v>GB-GOV-53</v>
      </c>
      <c r="AL20" s="30">
        <f t="array" ref="AL20">INDEX('#_CONSTANTS'!$C:$C,MATCH(AL$2,'#_CONSTANTS'!$B:$B,0))</f>
        <v>10</v>
      </c>
      <c r="AM20" s="30" t="str">
        <f t="array" ref="AM20">INDEX('#_CONSTANTS'!$C:$C,MATCH(AM$2,'#_CONSTANTS'!$B:$B,0))</f>
        <v>GB-GOV-53</v>
      </c>
      <c r="AN20" s="30" t="str">
        <f t="array" ref="AN20">INDEX('#_CONSTANTS'!$C:$C,MATCH(AN$2,'#_CONSTANTS'!$B:$B,0))</f>
        <v>UK - UK Integrated Security Fund (UKISF)</v>
      </c>
      <c r="AO20" s="30">
        <f t="array" ref="AO20">INDEX('#_CONSTANTS'!$C:$C,MATCH(AO$2,'#_CONSTANTS'!$B:$B,0))</f>
        <v>1</v>
      </c>
      <c r="AP20" s="30" t="str">
        <f t="array" ref="AP20">INDEX('#_CONSTANTS'!$C:$C,MATCH(AP$2,'#_CONSTANTS'!$B:$B,0))</f>
        <v>C01</v>
      </c>
      <c r="AQ20" s="30">
        <f t="array" ref="AQ20">INDEX('#_CONSTANTS'!$C:$C,MATCH(AQ$2,'#_CONSTANTS'!$B:$B,0))</f>
        <v>110</v>
      </c>
      <c r="AR20" s="30">
        <f t="array" ref="AR20">INDEX('#_CONSTANTS'!$C:$C,MATCH(AR$2,'#_CONSTANTS'!$B:$B,0))</f>
        <v>10</v>
      </c>
      <c r="AS20" s="30">
        <f t="array" ref="AS20">INDEX('#_CONSTANTS'!$C:$C,MATCH(AS$2,'#_CONSTANTS'!$B:$B,0))</f>
        <v>5</v>
      </c>
      <c r="AT20" s="30">
        <f t="array" ref="AT20">INDEX('#_CONSTANTS'!$C:$C,MATCH(AT$2,'#_CONSTANTS'!$B:$B,0))</f>
        <v>1</v>
      </c>
      <c r="AU20" s="30" t="str">
        <f t="array" ref="AU20">INDEX('#_CONSTANTS'!$C:$C,MATCH(AU$2,'#_CONSTANTS'!$B:$B,0))</f>
        <v>UK Integrated Security Fund (UKISF)</v>
      </c>
      <c r="AV20" s="30" t="str">
        <f t="array" ref="AV20">INDEX('#_CONSTANTS'!$C:$C,MATCH(AV$2,'#_CONSTANTS'!$B:$B,0))</f>
        <v>c/o Cabinet Office</v>
      </c>
      <c r="AW20" s="30">
        <f t="array" ref="AW20">INDEX('#_CONSTANTS'!$C:$C,MATCH(AW$2,'#_CONSTANTS'!$B:$B,0))</f>
        <v>0</v>
      </c>
      <c r="AX20" s="30">
        <f t="array" ref="AX20">INDEX('#_CONSTANTS'!$C:$C,MATCH(AX$2,'#_CONSTANTS'!$B:$B,0))</f>
        <v>0</v>
      </c>
      <c r="AY20" s="30">
        <f t="array" ref="AY20">INDEX('#_CONSTANTS'!$C:$C,MATCH(AY$2,'#_CONSTANTS'!$B:$B,0))</f>
        <v>0</v>
      </c>
      <c r="AZ20" s="30" t="str">
        <f t="array" ref="AZ20">INDEX('#_CONSTANTS'!$C:$C,MATCH(AZ$2,'#_CONSTANTS'!$B:$B,0))</f>
        <v>GB-GOV-53</v>
      </c>
      <c r="BA20" s="30" t="str">
        <f t="array" ref="BA20">INDEX('#_CONSTANTS'!$C:$C,MATCH(BA$2,'#_CONSTANTS'!$B:$B,0))</f>
        <v>B1</v>
      </c>
      <c r="BB20" s="31">
        <f t="array" aca="1" ref="BB20" ca="1">INDEX('#_CONSTANTS'!$C:$C,MATCH(BB$2,'#_CONSTANTS'!$B:$B,0))</f>
        <v>46083.654127314818</v>
      </c>
    </row>
    <row r="21" spans="1:54" ht="12" customHeight="1">
      <c r="A21" s="21" t="s">
        <v>168</v>
      </c>
      <c r="B21" s="32" t="s">
        <v>96</v>
      </c>
      <c r="C21" s="168" t="str">
        <f t="shared" si="1"/>
        <v>UKISF-09-000002</v>
      </c>
      <c r="D21" s="24" t="s">
        <v>97</v>
      </c>
      <c r="E21" s="24" t="s">
        <v>8</v>
      </c>
      <c r="F21" s="24" t="s">
        <v>5</v>
      </c>
      <c r="G21" s="24">
        <v>10</v>
      </c>
      <c r="H21" s="24">
        <v>1</v>
      </c>
      <c r="I21" s="24" t="s">
        <v>169</v>
      </c>
      <c r="J21" s="33" t="s">
        <v>170</v>
      </c>
      <c r="K21" s="26">
        <v>2</v>
      </c>
      <c r="L21" s="27">
        <v>45383</v>
      </c>
      <c r="M21" s="26">
        <v>1</v>
      </c>
      <c r="N21" s="27">
        <f t="shared" si="2"/>
        <v>45383</v>
      </c>
      <c r="O21" s="26">
        <v>2</v>
      </c>
      <c r="P21" s="27">
        <v>45900</v>
      </c>
      <c r="Q21" s="24">
        <v>3</v>
      </c>
      <c r="R21" s="27"/>
      <c r="S21" s="24"/>
      <c r="T21" s="26">
        <v>2</v>
      </c>
      <c r="U21" s="26">
        <v>3</v>
      </c>
      <c r="V21" s="26">
        <v>90000</v>
      </c>
      <c r="W21" s="24"/>
      <c r="X21" s="24"/>
      <c r="Y21" s="24">
        <v>298</v>
      </c>
      <c r="Z21" s="24" t="s">
        <v>100</v>
      </c>
      <c r="AA21" s="24">
        <v>1</v>
      </c>
      <c r="AB21" s="24">
        <v>298</v>
      </c>
      <c r="AC21" s="24">
        <v>3</v>
      </c>
      <c r="AD21" s="24">
        <v>2</v>
      </c>
      <c r="AE21" s="26">
        <v>15220</v>
      </c>
      <c r="AF21" s="24" t="s">
        <v>101</v>
      </c>
      <c r="AG21" s="26">
        <v>1</v>
      </c>
      <c r="AH21" s="30" t="s">
        <v>94</v>
      </c>
      <c r="AI21" s="30" t="str">
        <f t="array" ref="AI21">INDEX('#_CONSTANTS'!$C:$C,MATCH(AI$2,'#_CONSTANTS'!$B:$B,0))</f>
        <v>GBP</v>
      </c>
      <c r="AJ21" s="30" t="str">
        <f t="array" ref="AJ21">INDEX('#_CONSTANTS'!$C:$C,MATCH(AJ$2,'#_CONSTANTS'!$B:$B,0))</f>
        <v>UK - UK Integrated Security Fund (UKISF)</v>
      </c>
      <c r="AK21" s="30" t="str">
        <f t="array" ref="AK21">INDEX('#_CONSTANTS'!$C:$C,MATCH(AK$2,'#_CONSTANTS'!$B:$B,0))</f>
        <v>GB-GOV-53</v>
      </c>
      <c r="AL21" s="30">
        <f t="array" ref="AL21">INDEX('#_CONSTANTS'!$C:$C,MATCH(AL$2,'#_CONSTANTS'!$B:$B,0))</f>
        <v>10</v>
      </c>
      <c r="AM21" s="30" t="str">
        <f t="array" ref="AM21">INDEX('#_CONSTANTS'!$C:$C,MATCH(AM$2,'#_CONSTANTS'!$B:$B,0))</f>
        <v>GB-GOV-53</v>
      </c>
      <c r="AN21" s="30" t="str">
        <f t="array" ref="AN21">INDEX('#_CONSTANTS'!$C:$C,MATCH(AN$2,'#_CONSTANTS'!$B:$B,0))</f>
        <v>UK - UK Integrated Security Fund (UKISF)</v>
      </c>
      <c r="AO21" s="30">
        <f t="array" ref="AO21">INDEX('#_CONSTANTS'!$C:$C,MATCH(AO$2,'#_CONSTANTS'!$B:$B,0))</f>
        <v>1</v>
      </c>
      <c r="AP21" s="30" t="str">
        <f t="array" ref="AP21">INDEX('#_CONSTANTS'!$C:$C,MATCH(AP$2,'#_CONSTANTS'!$B:$B,0))</f>
        <v>C01</v>
      </c>
      <c r="AQ21" s="30">
        <f t="array" ref="AQ21">INDEX('#_CONSTANTS'!$C:$C,MATCH(AQ$2,'#_CONSTANTS'!$B:$B,0))</f>
        <v>110</v>
      </c>
      <c r="AR21" s="30">
        <f t="array" ref="AR21">INDEX('#_CONSTANTS'!$C:$C,MATCH(AR$2,'#_CONSTANTS'!$B:$B,0))</f>
        <v>10</v>
      </c>
      <c r="AS21" s="30">
        <f t="array" ref="AS21">INDEX('#_CONSTANTS'!$C:$C,MATCH(AS$2,'#_CONSTANTS'!$B:$B,0))</f>
        <v>5</v>
      </c>
      <c r="AT21" s="30">
        <f t="array" ref="AT21">INDEX('#_CONSTANTS'!$C:$C,MATCH(AT$2,'#_CONSTANTS'!$B:$B,0))</f>
        <v>1</v>
      </c>
      <c r="AU21" s="30" t="str">
        <f t="array" ref="AU21">INDEX('#_CONSTANTS'!$C:$C,MATCH(AU$2,'#_CONSTANTS'!$B:$B,0))</f>
        <v>UK Integrated Security Fund (UKISF)</v>
      </c>
      <c r="AV21" s="30" t="str">
        <f t="array" ref="AV21">INDEX('#_CONSTANTS'!$C:$C,MATCH(AV$2,'#_CONSTANTS'!$B:$B,0))</f>
        <v>c/o Cabinet Office</v>
      </c>
      <c r="AW21" s="30">
        <f t="array" ref="AW21">INDEX('#_CONSTANTS'!$C:$C,MATCH(AW$2,'#_CONSTANTS'!$B:$B,0))</f>
        <v>0</v>
      </c>
      <c r="AX21" s="30">
        <f t="array" ref="AX21">INDEX('#_CONSTANTS'!$C:$C,MATCH(AX$2,'#_CONSTANTS'!$B:$B,0))</f>
        <v>0</v>
      </c>
      <c r="AY21" s="30">
        <f t="array" ref="AY21">INDEX('#_CONSTANTS'!$C:$C,MATCH(AY$2,'#_CONSTANTS'!$B:$B,0))</f>
        <v>0</v>
      </c>
      <c r="AZ21" s="30" t="str">
        <f t="array" ref="AZ21">INDEX('#_CONSTANTS'!$C:$C,MATCH(AZ$2,'#_CONSTANTS'!$B:$B,0))</f>
        <v>GB-GOV-53</v>
      </c>
      <c r="BA21" s="30" t="str">
        <f t="array" ref="BA21">INDEX('#_CONSTANTS'!$C:$C,MATCH(BA$2,'#_CONSTANTS'!$B:$B,0))</f>
        <v>B1</v>
      </c>
      <c r="BB21" s="31">
        <f t="array" aca="1" ref="BB21" ca="1">INDEX('#_CONSTANTS'!$C:$C,MATCH(BB$2,'#_CONSTANTS'!$B:$B,0))</f>
        <v>46083.654127314818</v>
      </c>
    </row>
    <row r="22" spans="1:54" ht="12" customHeight="1">
      <c r="A22" s="21" t="s">
        <v>171</v>
      </c>
      <c r="B22" s="32" t="s">
        <v>96</v>
      </c>
      <c r="C22" s="168" t="str">
        <f t="shared" si="1"/>
        <v>UKISF-11-000001</v>
      </c>
      <c r="D22" s="24" t="s">
        <v>97</v>
      </c>
      <c r="E22" s="24" t="s">
        <v>8</v>
      </c>
      <c r="F22" s="24" t="s">
        <v>5</v>
      </c>
      <c r="G22" s="24">
        <v>10</v>
      </c>
      <c r="H22" s="24">
        <v>1</v>
      </c>
      <c r="I22" s="24" t="s">
        <v>172</v>
      </c>
      <c r="J22" s="33" t="s">
        <v>173</v>
      </c>
      <c r="K22" s="26">
        <v>2</v>
      </c>
      <c r="L22" s="27">
        <v>45383</v>
      </c>
      <c r="M22" s="26">
        <v>1</v>
      </c>
      <c r="N22" s="27">
        <f t="shared" si="2"/>
        <v>45383</v>
      </c>
      <c r="O22" s="26">
        <v>2</v>
      </c>
      <c r="P22" s="27">
        <v>46112</v>
      </c>
      <c r="Q22" s="24">
        <v>3</v>
      </c>
      <c r="R22" s="28"/>
      <c r="S22" s="24"/>
      <c r="T22" s="26">
        <v>4</v>
      </c>
      <c r="U22" s="26">
        <v>2</v>
      </c>
      <c r="V22" s="26">
        <v>90000</v>
      </c>
      <c r="W22" s="24" t="s">
        <v>174</v>
      </c>
      <c r="X22" s="24" t="s">
        <v>175</v>
      </c>
      <c r="Y22" s="24"/>
      <c r="Z22" s="24"/>
      <c r="AA22" s="24"/>
      <c r="AB22" s="24" t="s">
        <v>174</v>
      </c>
      <c r="AC22" s="24">
        <v>3</v>
      </c>
      <c r="AD22" s="24">
        <v>2</v>
      </c>
      <c r="AE22" s="26">
        <v>15220</v>
      </c>
      <c r="AF22" s="24" t="s">
        <v>101</v>
      </c>
      <c r="AG22" s="26">
        <v>1</v>
      </c>
      <c r="AH22" s="30" t="s">
        <v>94</v>
      </c>
      <c r="AI22" s="30" t="str">
        <f t="array" ref="AI22">INDEX('#_CONSTANTS'!$C:$C,MATCH(AI$2,'#_CONSTANTS'!$B:$B,0))</f>
        <v>GBP</v>
      </c>
      <c r="AJ22" s="30" t="str">
        <f t="array" ref="AJ22">INDEX('#_CONSTANTS'!$C:$C,MATCH(AJ$2,'#_CONSTANTS'!$B:$B,0))</f>
        <v>UK - UK Integrated Security Fund (UKISF)</v>
      </c>
      <c r="AK22" s="30" t="str">
        <f t="array" ref="AK22">INDEX('#_CONSTANTS'!$C:$C,MATCH(AK$2,'#_CONSTANTS'!$B:$B,0))</f>
        <v>GB-GOV-53</v>
      </c>
      <c r="AL22" s="30">
        <f t="array" ref="AL22">INDEX('#_CONSTANTS'!$C:$C,MATCH(AL$2,'#_CONSTANTS'!$B:$B,0))</f>
        <v>10</v>
      </c>
      <c r="AM22" s="30" t="str">
        <f t="array" ref="AM22">INDEX('#_CONSTANTS'!$C:$C,MATCH(AM$2,'#_CONSTANTS'!$B:$B,0))</f>
        <v>GB-GOV-53</v>
      </c>
      <c r="AN22" s="30" t="str">
        <f t="array" ref="AN22">INDEX('#_CONSTANTS'!$C:$C,MATCH(AN$2,'#_CONSTANTS'!$B:$B,0))</f>
        <v>UK - UK Integrated Security Fund (UKISF)</v>
      </c>
      <c r="AO22" s="30">
        <f t="array" ref="AO22">INDEX('#_CONSTANTS'!$C:$C,MATCH(AO$2,'#_CONSTANTS'!$B:$B,0))</f>
        <v>1</v>
      </c>
      <c r="AP22" s="30" t="str">
        <f t="array" ref="AP22">INDEX('#_CONSTANTS'!$C:$C,MATCH(AP$2,'#_CONSTANTS'!$B:$B,0))</f>
        <v>C01</v>
      </c>
      <c r="AQ22" s="30">
        <f t="array" ref="AQ22">INDEX('#_CONSTANTS'!$C:$C,MATCH(AQ$2,'#_CONSTANTS'!$B:$B,0))</f>
        <v>110</v>
      </c>
      <c r="AR22" s="30">
        <f t="array" ref="AR22">INDEX('#_CONSTANTS'!$C:$C,MATCH(AR$2,'#_CONSTANTS'!$B:$B,0))</f>
        <v>10</v>
      </c>
      <c r="AS22" s="30">
        <f t="array" ref="AS22">INDEX('#_CONSTANTS'!$C:$C,MATCH(AS$2,'#_CONSTANTS'!$B:$B,0))</f>
        <v>5</v>
      </c>
      <c r="AT22" s="30">
        <f t="array" ref="AT22">INDEX('#_CONSTANTS'!$C:$C,MATCH(AT$2,'#_CONSTANTS'!$B:$B,0))</f>
        <v>1</v>
      </c>
      <c r="AU22" s="30" t="str">
        <f t="array" ref="AU22">INDEX('#_CONSTANTS'!$C:$C,MATCH(AU$2,'#_CONSTANTS'!$B:$B,0))</f>
        <v>UK Integrated Security Fund (UKISF)</v>
      </c>
      <c r="AV22" s="30" t="str">
        <f t="array" ref="AV22">INDEX('#_CONSTANTS'!$C:$C,MATCH(AV$2,'#_CONSTANTS'!$B:$B,0))</f>
        <v>c/o Cabinet Office</v>
      </c>
      <c r="AW22" s="30">
        <f t="array" ref="AW22">INDEX('#_CONSTANTS'!$C:$C,MATCH(AW$2,'#_CONSTANTS'!$B:$B,0))</f>
        <v>0</v>
      </c>
      <c r="AX22" s="30">
        <f t="array" ref="AX22">INDEX('#_CONSTANTS'!$C:$C,MATCH(AX$2,'#_CONSTANTS'!$B:$B,0))</f>
        <v>0</v>
      </c>
      <c r="AY22" s="30">
        <f t="array" ref="AY22">INDEX('#_CONSTANTS'!$C:$C,MATCH(AY$2,'#_CONSTANTS'!$B:$B,0))</f>
        <v>0</v>
      </c>
      <c r="AZ22" s="30" t="str">
        <f t="array" ref="AZ22">INDEX('#_CONSTANTS'!$C:$C,MATCH(AZ$2,'#_CONSTANTS'!$B:$B,0))</f>
        <v>GB-GOV-53</v>
      </c>
      <c r="BA22" s="30" t="str">
        <f t="array" ref="BA22">INDEX('#_CONSTANTS'!$C:$C,MATCH(BA$2,'#_CONSTANTS'!$B:$B,0))</f>
        <v>B1</v>
      </c>
      <c r="BB22" s="31">
        <f t="array" aca="1" ref="BB22" ca="1">INDEX('#_CONSTANTS'!$C:$C,MATCH(BB$2,'#_CONSTANTS'!$B:$B,0))</f>
        <v>46083.654127314818</v>
      </c>
    </row>
    <row r="23" spans="1:54" ht="12" customHeight="1">
      <c r="A23" s="21" t="s">
        <v>176</v>
      </c>
      <c r="B23" s="32" t="s">
        <v>96</v>
      </c>
      <c r="C23" s="168" t="str">
        <f t="shared" si="1"/>
        <v>UKISF-11-000002</v>
      </c>
      <c r="D23" s="24" t="s">
        <v>97</v>
      </c>
      <c r="E23" s="24" t="s">
        <v>8</v>
      </c>
      <c r="F23" s="24" t="s">
        <v>5</v>
      </c>
      <c r="G23" s="24">
        <v>10</v>
      </c>
      <c r="H23" s="24">
        <v>1</v>
      </c>
      <c r="I23" s="24" t="s">
        <v>177</v>
      </c>
      <c r="J23" s="33" t="s">
        <v>178</v>
      </c>
      <c r="K23" s="26">
        <v>2</v>
      </c>
      <c r="L23" s="27">
        <v>45383</v>
      </c>
      <c r="M23" s="26">
        <v>1</v>
      </c>
      <c r="N23" s="27">
        <v>44652</v>
      </c>
      <c r="O23" s="26">
        <v>2</v>
      </c>
      <c r="P23" s="27">
        <v>46112</v>
      </c>
      <c r="Q23" s="24">
        <v>3</v>
      </c>
      <c r="R23" s="28"/>
      <c r="S23" s="24"/>
      <c r="T23" s="26">
        <v>4</v>
      </c>
      <c r="U23" s="26">
        <v>2</v>
      </c>
      <c r="V23" s="26">
        <v>90000</v>
      </c>
      <c r="W23" s="24" t="s">
        <v>179</v>
      </c>
      <c r="X23" s="24" t="s">
        <v>180</v>
      </c>
      <c r="Y23" s="24"/>
      <c r="Z23" s="24"/>
      <c r="AA23" s="24"/>
      <c r="AB23" s="24" t="s">
        <v>179</v>
      </c>
      <c r="AC23" s="24">
        <v>3</v>
      </c>
      <c r="AD23" s="24">
        <v>2</v>
      </c>
      <c r="AE23" s="26">
        <v>15220</v>
      </c>
      <c r="AF23" s="24" t="s">
        <v>101</v>
      </c>
      <c r="AG23" s="26"/>
      <c r="AH23" s="30" t="s">
        <v>94</v>
      </c>
      <c r="AI23" s="30" t="str">
        <f t="array" ref="AI23">INDEX('#_CONSTANTS'!$C:$C,MATCH(AI$2,'#_CONSTANTS'!$B:$B,0))</f>
        <v>GBP</v>
      </c>
      <c r="AJ23" s="30" t="str">
        <f t="array" ref="AJ23">INDEX('#_CONSTANTS'!$C:$C,MATCH(AJ$2,'#_CONSTANTS'!$B:$B,0))</f>
        <v>UK - UK Integrated Security Fund (UKISF)</v>
      </c>
      <c r="AK23" s="30" t="str">
        <f t="array" ref="AK23">INDEX('#_CONSTANTS'!$C:$C,MATCH(AK$2,'#_CONSTANTS'!$B:$B,0))</f>
        <v>GB-GOV-53</v>
      </c>
      <c r="AL23" s="30">
        <f t="array" ref="AL23">INDEX('#_CONSTANTS'!$C:$C,MATCH(AL$2,'#_CONSTANTS'!$B:$B,0))</f>
        <v>10</v>
      </c>
      <c r="AM23" s="30" t="str">
        <f t="array" ref="AM23">INDEX('#_CONSTANTS'!$C:$C,MATCH(AM$2,'#_CONSTANTS'!$B:$B,0))</f>
        <v>GB-GOV-53</v>
      </c>
      <c r="AN23" s="30" t="str">
        <f t="array" ref="AN23">INDEX('#_CONSTANTS'!$C:$C,MATCH(AN$2,'#_CONSTANTS'!$B:$B,0))</f>
        <v>UK - UK Integrated Security Fund (UKISF)</v>
      </c>
      <c r="AO23" s="30">
        <f t="array" ref="AO23">INDEX('#_CONSTANTS'!$C:$C,MATCH(AO$2,'#_CONSTANTS'!$B:$B,0))</f>
        <v>1</v>
      </c>
      <c r="AP23" s="30" t="str">
        <f t="array" ref="AP23">INDEX('#_CONSTANTS'!$C:$C,MATCH(AP$2,'#_CONSTANTS'!$B:$B,0))</f>
        <v>C01</v>
      </c>
      <c r="AQ23" s="30">
        <f t="array" ref="AQ23">INDEX('#_CONSTANTS'!$C:$C,MATCH(AQ$2,'#_CONSTANTS'!$B:$B,0))</f>
        <v>110</v>
      </c>
      <c r="AR23" s="30">
        <f t="array" ref="AR23">INDEX('#_CONSTANTS'!$C:$C,MATCH(AR$2,'#_CONSTANTS'!$B:$B,0))</f>
        <v>10</v>
      </c>
      <c r="AS23" s="30">
        <f t="array" ref="AS23">INDEX('#_CONSTANTS'!$C:$C,MATCH(AS$2,'#_CONSTANTS'!$B:$B,0))</f>
        <v>5</v>
      </c>
      <c r="AT23" s="30">
        <f t="array" ref="AT23">INDEX('#_CONSTANTS'!$C:$C,MATCH(AT$2,'#_CONSTANTS'!$B:$B,0))</f>
        <v>1</v>
      </c>
      <c r="AU23" s="30" t="str">
        <f t="array" ref="AU23">INDEX('#_CONSTANTS'!$C:$C,MATCH(AU$2,'#_CONSTANTS'!$B:$B,0))</f>
        <v>UK Integrated Security Fund (UKISF)</v>
      </c>
      <c r="AV23" s="30" t="str">
        <f t="array" ref="AV23">INDEX('#_CONSTANTS'!$C:$C,MATCH(AV$2,'#_CONSTANTS'!$B:$B,0))</f>
        <v>c/o Cabinet Office</v>
      </c>
      <c r="AW23" s="30">
        <f t="array" ref="AW23">INDEX('#_CONSTANTS'!$C:$C,MATCH(AW$2,'#_CONSTANTS'!$B:$B,0))</f>
        <v>0</v>
      </c>
      <c r="AX23" s="30">
        <f t="array" ref="AX23">INDEX('#_CONSTANTS'!$C:$C,MATCH(AX$2,'#_CONSTANTS'!$B:$B,0))</f>
        <v>0</v>
      </c>
      <c r="AY23" s="30">
        <f t="array" ref="AY23">INDEX('#_CONSTANTS'!$C:$C,MATCH(AY$2,'#_CONSTANTS'!$B:$B,0))</f>
        <v>0</v>
      </c>
      <c r="AZ23" s="30" t="str">
        <f t="array" ref="AZ23">INDEX('#_CONSTANTS'!$C:$C,MATCH(AZ$2,'#_CONSTANTS'!$B:$B,0))</f>
        <v>GB-GOV-53</v>
      </c>
      <c r="BA23" s="30" t="str">
        <f t="array" ref="BA23">INDEX('#_CONSTANTS'!$C:$C,MATCH(BA$2,'#_CONSTANTS'!$B:$B,0))</f>
        <v>B1</v>
      </c>
      <c r="BB23" s="31">
        <f t="array" aca="1" ref="BB23" ca="1">INDEX('#_CONSTANTS'!$C:$C,MATCH(BB$2,'#_CONSTANTS'!$B:$B,0))</f>
        <v>46083.654127314818</v>
      </c>
    </row>
    <row r="24" spans="1:54" ht="12" customHeight="1">
      <c r="A24" s="21" t="s">
        <v>181</v>
      </c>
      <c r="B24" s="32" t="s">
        <v>96</v>
      </c>
      <c r="C24" s="168" t="str">
        <f t="shared" si="1"/>
        <v>UKISF-11-000003</v>
      </c>
      <c r="D24" s="24" t="s">
        <v>97</v>
      </c>
      <c r="E24" s="24" t="s">
        <v>8</v>
      </c>
      <c r="F24" s="24" t="s">
        <v>5</v>
      </c>
      <c r="G24" s="24">
        <v>10</v>
      </c>
      <c r="H24" s="24">
        <v>1</v>
      </c>
      <c r="I24" s="24" t="s">
        <v>182</v>
      </c>
      <c r="J24" s="33" t="s">
        <v>183</v>
      </c>
      <c r="K24" s="26">
        <v>2</v>
      </c>
      <c r="L24" s="27">
        <v>45383</v>
      </c>
      <c r="M24" s="26">
        <v>1</v>
      </c>
      <c r="N24" s="27">
        <f t="shared" ref="N24:N30" si="3">L24</f>
        <v>45383</v>
      </c>
      <c r="O24" s="26">
        <v>2</v>
      </c>
      <c r="P24" s="27">
        <v>46112</v>
      </c>
      <c r="Q24" s="24">
        <v>3</v>
      </c>
      <c r="R24" s="28"/>
      <c r="S24" s="24"/>
      <c r="T24" s="26">
        <v>4</v>
      </c>
      <c r="U24" s="26">
        <v>2</v>
      </c>
      <c r="V24" s="26">
        <v>90000</v>
      </c>
      <c r="W24" s="24" t="s">
        <v>184</v>
      </c>
      <c r="X24" s="24" t="s">
        <v>185</v>
      </c>
      <c r="Y24" s="24"/>
      <c r="Z24" s="24"/>
      <c r="AA24" s="24"/>
      <c r="AB24" s="24" t="s">
        <v>184</v>
      </c>
      <c r="AC24" s="24">
        <v>3</v>
      </c>
      <c r="AD24" s="24">
        <v>2</v>
      </c>
      <c r="AE24" s="26">
        <v>15220</v>
      </c>
      <c r="AF24" s="24" t="s">
        <v>101</v>
      </c>
      <c r="AG24" s="26">
        <v>1</v>
      </c>
      <c r="AH24" s="30" t="s">
        <v>94</v>
      </c>
      <c r="AI24" s="30" t="str">
        <f t="array" ref="AI24">INDEX('#_CONSTANTS'!$C:$C,MATCH(AI$2,'#_CONSTANTS'!$B:$B,0))</f>
        <v>GBP</v>
      </c>
      <c r="AJ24" s="30" t="str">
        <f t="array" ref="AJ24">INDEX('#_CONSTANTS'!$C:$C,MATCH(AJ$2,'#_CONSTANTS'!$B:$B,0))</f>
        <v>UK - UK Integrated Security Fund (UKISF)</v>
      </c>
      <c r="AK24" s="30" t="str">
        <f t="array" ref="AK24">INDEX('#_CONSTANTS'!$C:$C,MATCH(AK$2,'#_CONSTANTS'!$B:$B,0))</f>
        <v>GB-GOV-53</v>
      </c>
      <c r="AL24" s="30">
        <f t="array" ref="AL24">INDEX('#_CONSTANTS'!$C:$C,MATCH(AL$2,'#_CONSTANTS'!$B:$B,0))</f>
        <v>10</v>
      </c>
      <c r="AM24" s="30" t="str">
        <f t="array" ref="AM24">INDEX('#_CONSTANTS'!$C:$C,MATCH(AM$2,'#_CONSTANTS'!$B:$B,0))</f>
        <v>GB-GOV-53</v>
      </c>
      <c r="AN24" s="30" t="str">
        <f t="array" ref="AN24">INDEX('#_CONSTANTS'!$C:$C,MATCH(AN$2,'#_CONSTANTS'!$B:$B,0))</f>
        <v>UK - UK Integrated Security Fund (UKISF)</v>
      </c>
      <c r="AO24" s="30">
        <f t="array" ref="AO24">INDEX('#_CONSTANTS'!$C:$C,MATCH(AO$2,'#_CONSTANTS'!$B:$B,0))</f>
        <v>1</v>
      </c>
      <c r="AP24" s="30" t="str">
        <f t="array" ref="AP24">INDEX('#_CONSTANTS'!$C:$C,MATCH(AP$2,'#_CONSTANTS'!$B:$B,0))</f>
        <v>C01</v>
      </c>
      <c r="AQ24" s="30">
        <f t="array" ref="AQ24">INDEX('#_CONSTANTS'!$C:$C,MATCH(AQ$2,'#_CONSTANTS'!$B:$B,0))</f>
        <v>110</v>
      </c>
      <c r="AR24" s="30">
        <f t="array" ref="AR24">INDEX('#_CONSTANTS'!$C:$C,MATCH(AR$2,'#_CONSTANTS'!$B:$B,0))</f>
        <v>10</v>
      </c>
      <c r="AS24" s="30">
        <f t="array" ref="AS24">INDEX('#_CONSTANTS'!$C:$C,MATCH(AS$2,'#_CONSTANTS'!$B:$B,0))</f>
        <v>5</v>
      </c>
      <c r="AT24" s="30">
        <f t="array" ref="AT24">INDEX('#_CONSTANTS'!$C:$C,MATCH(AT$2,'#_CONSTANTS'!$B:$B,0))</f>
        <v>1</v>
      </c>
      <c r="AU24" s="30" t="str">
        <f t="array" ref="AU24">INDEX('#_CONSTANTS'!$C:$C,MATCH(AU$2,'#_CONSTANTS'!$B:$B,0))</f>
        <v>UK Integrated Security Fund (UKISF)</v>
      </c>
      <c r="AV24" s="30" t="str">
        <f t="array" ref="AV24">INDEX('#_CONSTANTS'!$C:$C,MATCH(AV$2,'#_CONSTANTS'!$B:$B,0))</f>
        <v>c/o Cabinet Office</v>
      </c>
      <c r="AW24" s="30">
        <f t="array" ref="AW24">INDEX('#_CONSTANTS'!$C:$C,MATCH(AW$2,'#_CONSTANTS'!$B:$B,0))</f>
        <v>0</v>
      </c>
      <c r="AX24" s="30">
        <f t="array" ref="AX24">INDEX('#_CONSTANTS'!$C:$C,MATCH(AX$2,'#_CONSTANTS'!$B:$B,0))</f>
        <v>0</v>
      </c>
      <c r="AY24" s="30">
        <f t="array" ref="AY24">INDEX('#_CONSTANTS'!$C:$C,MATCH(AY$2,'#_CONSTANTS'!$B:$B,0))</f>
        <v>0</v>
      </c>
      <c r="AZ24" s="30" t="str">
        <f t="array" ref="AZ24">INDEX('#_CONSTANTS'!$C:$C,MATCH(AZ$2,'#_CONSTANTS'!$B:$B,0))</f>
        <v>GB-GOV-53</v>
      </c>
      <c r="BA24" s="30" t="str">
        <f t="array" ref="BA24">INDEX('#_CONSTANTS'!$C:$C,MATCH(BA$2,'#_CONSTANTS'!$B:$B,0))</f>
        <v>B1</v>
      </c>
      <c r="BB24" s="31">
        <f t="array" aca="1" ref="BB24" ca="1">INDEX('#_CONSTANTS'!$C:$C,MATCH(BB$2,'#_CONSTANTS'!$B:$B,0))</f>
        <v>46083.654127314818</v>
      </c>
    </row>
    <row r="25" spans="1:54" ht="12" customHeight="1">
      <c r="A25" s="21" t="s">
        <v>186</v>
      </c>
      <c r="B25" s="32" t="s">
        <v>96</v>
      </c>
      <c r="C25" s="168" t="str">
        <f t="shared" si="1"/>
        <v>UKISF-12-000001</v>
      </c>
      <c r="D25" s="24" t="s">
        <v>97</v>
      </c>
      <c r="E25" s="24" t="s">
        <v>8</v>
      </c>
      <c r="F25" s="24" t="s">
        <v>5</v>
      </c>
      <c r="G25" s="24">
        <v>10</v>
      </c>
      <c r="H25" s="24">
        <v>1</v>
      </c>
      <c r="I25" s="24" t="s">
        <v>187</v>
      </c>
      <c r="J25" s="33" t="s">
        <v>188</v>
      </c>
      <c r="K25" s="26">
        <v>2</v>
      </c>
      <c r="L25" s="27">
        <v>45383</v>
      </c>
      <c r="M25" s="26">
        <v>1</v>
      </c>
      <c r="N25" s="27">
        <f t="shared" si="3"/>
        <v>45383</v>
      </c>
      <c r="O25" s="26">
        <v>2</v>
      </c>
      <c r="P25" s="27">
        <v>45900</v>
      </c>
      <c r="Q25" s="24">
        <v>3</v>
      </c>
      <c r="R25" s="27"/>
      <c r="S25" s="24"/>
      <c r="T25" s="26">
        <v>3</v>
      </c>
      <c r="U25" s="26">
        <v>3</v>
      </c>
      <c r="V25" s="26">
        <v>90000</v>
      </c>
      <c r="W25" s="24"/>
      <c r="X25" s="24"/>
      <c r="Y25" s="24">
        <v>998</v>
      </c>
      <c r="Z25" s="24" t="s">
        <v>189</v>
      </c>
      <c r="AA25" s="24">
        <v>1</v>
      </c>
      <c r="AB25" s="24">
        <v>998</v>
      </c>
      <c r="AC25" s="24">
        <v>3</v>
      </c>
      <c r="AD25" s="24">
        <v>2</v>
      </c>
      <c r="AE25" s="26">
        <v>15220</v>
      </c>
      <c r="AF25" s="24" t="s">
        <v>101</v>
      </c>
      <c r="AG25" s="26">
        <v>1</v>
      </c>
      <c r="AH25" s="30" t="s">
        <v>94</v>
      </c>
      <c r="AI25" s="30" t="str">
        <f t="array" ref="AI25">INDEX('#_CONSTANTS'!$C:$C,MATCH(AI$2,'#_CONSTANTS'!$B:$B,0))</f>
        <v>GBP</v>
      </c>
      <c r="AJ25" s="30" t="str">
        <f t="array" ref="AJ25">INDEX('#_CONSTANTS'!$C:$C,MATCH(AJ$2,'#_CONSTANTS'!$B:$B,0))</f>
        <v>UK - UK Integrated Security Fund (UKISF)</v>
      </c>
      <c r="AK25" s="30" t="str">
        <f t="array" ref="AK25">INDEX('#_CONSTANTS'!$C:$C,MATCH(AK$2,'#_CONSTANTS'!$B:$B,0))</f>
        <v>GB-GOV-53</v>
      </c>
      <c r="AL25" s="30">
        <f t="array" ref="AL25">INDEX('#_CONSTANTS'!$C:$C,MATCH(AL$2,'#_CONSTANTS'!$B:$B,0))</f>
        <v>10</v>
      </c>
      <c r="AM25" s="30" t="str">
        <f t="array" ref="AM25">INDEX('#_CONSTANTS'!$C:$C,MATCH(AM$2,'#_CONSTANTS'!$B:$B,0))</f>
        <v>GB-GOV-53</v>
      </c>
      <c r="AN25" s="30" t="str">
        <f t="array" ref="AN25">INDEX('#_CONSTANTS'!$C:$C,MATCH(AN$2,'#_CONSTANTS'!$B:$B,0))</f>
        <v>UK - UK Integrated Security Fund (UKISF)</v>
      </c>
      <c r="AO25" s="30">
        <f t="array" ref="AO25">INDEX('#_CONSTANTS'!$C:$C,MATCH(AO$2,'#_CONSTANTS'!$B:$B,0))</f>
        <v>1</v>
      </c>
      <c r="AP25" s="30" t="str">
        <f t="array" ref="AP25">INDEX('#_CONSTANTS'!$C:$C,MATCH(AP$2,'#_CONSTANTS'!$B:$B,0))</f>
        <v>C01</v>
      </c>
      <c r="AQ25" s="30">
        <f t="array" ref="AQ25">INDEX('#_CONSTANTS'!$C:$C,MATCH(AQ$2,'#_CONSTANTS'!$B:$B,0))</f>
        <v>110</v>
      </c>
      <c r="AR25" s="30">
        <f t="array" ref="AR25">INDEX('#_CONSTANTS'!$C:$C,MATCH(AR$2,'#_CONSTANTS'!$B:$B,0))</f>
        <v>10</v>
      </c>
      <c r="AS25" s="30">
        <f t="array" ref="AS25">INDEX('#_CONSTANTS'!$C:$C,MATCH(AS$2,'#_CONSTANTS'!$B:$B,0))</f>
        <v>5</v>
      </c>
      <c r="AT25" s="30">
        <f t="array" ref="AT25">INDEX('#_CONSTANTS'!$C:$C,MATCH(AT$2,'#_CONSTANTS'!$B:$B,0))</f>
        <v>1</v>
      </c>
      <c r="AU25" s="30" t="str">
        <f t="array" ref="AU25">INDEX('#_CONSTANTS'!$C:$C,MATCH(AU$2,'#_CONSTANTS'!$B:$B,0))</f>
        <v>UK Integrated Security Fund (UKISF)</v>
      </c>
      <c r="AV25" s="30" t="str">
        <f t="array" ref="AV25">INDEX('#_CONSTANTS'!$C:$C,MATCH(AV$2,'#_CONSTANTS'!$B:$B,0))</f>
        <v>c/o Cabinet Office</v>
      </c>
      <c r="AW25" s="30">
        <f t="array" ref="AW25">INDEX('#_CONSTANTS'!$C:$C,MATCH(AW$2,'#_CONSTANTS'!$B:$B,0))</f>
        <v>0</v>
      </c>
      <c r="AX25" s="30">
        <f t="array" ref="AX25">INDEX('#_CONSTANTS'!$C:$C,MATCH(AX$2,'#_CONSTANTS'!$B:$B,0))</f>
        <v>0</v>
      </c>
      <c r="AY25" s="30">
        <f t="array" ref="AY25">INDEX('#_CONSTANTS'!$C:$C,MATCH(AY$2,'#_CONSTANTS'!$B:$B,0))</f>
        <v>0</v>
      </c>
      <c r="AZ25" s="30" t="str">
        <f t="array" ref="AZ25">INDEX('#_CONSTANTS'!$C:$C,MATCH(AZ$2,'#_CONSTANTS'!$B:$B,0))</f>
        <v>GB-GOV-53</v>
      </c>
      <c r="BA25" s="30" t="str">
        <f t="array" ref="BA25">INDEX('#_CONSTANTS'!$C:$C,MATCH(BA$2,'#_CONSTANTS'!$B:$B,0))</f>
        <v>B1</v>
      </c>
      <c r="BB25" s="31">
        <f t="array" aca="1" ref="BB25" ca="1">INDEX('#_CONSTANTS'!$C:$C,MATCH(BB$2,'#_CONSTANTS'!$B:$B,0))</f>
        <v>46083.654127314818</v>
      </c>
    </row>
    <row r="26" spans="1:54" ht="12" customHeight="1">
      <c r="A26" s="21" t="s">
        <v>190</v>
      </c>
      <c r="B26" s="32" t="s">
        <v>96</v>
      </c>
      <c r="C26" s="168" t="str">
        <f t="shared" si="1"/>
        <v>UKISF-12-000002</v>
      </c>
      <c r="D26" s="24" t="s">
        <v>97</v>
      </c>
      <c r="E26" s="24" t="s">
        <v>8</v>
      </c>
      <c r="F26" s="24" t="s">
        <v>5</v>
      </c>
      <c r="G26" s="24">
        <v>10</v>
      </c>
      <c r="H26" s="24">
        <v>1</v>
      </c>
      <c r="I26" s="24" t="s">
        <v>191</v>
      </c>
      <c r="J26" s="33" t="s">
        <v>192</v>
      </c>
      <c r="K26" s="26">
        <v>2</v>
      </c>
      <c r="L26" s="27">
        <v>45383</v>
      </c>
      <c r="M26" s="26">
        <v>1</v>
      </c>
      <c r="N26" s="27">
        <f t="shared" si="3"/>
        <v>45383</v>
      </c>
      <c r="O26" s="26">
        <v>2</v>
      </c>
      <c r="P26" s="27">
        <v>45900</v>
      </c>
      <c r="Q26" s="24">
        <v>3</v>
      </c>
      <c r="R26" s="27"/>
      <c r="S26" s="24"/>
      <c r="T26" s="26">
        <v>3</v>
      </c>
      <c r="U26" s="26">
        <v>3</v>
      </c>
      <c r="V26" s="26">
        <v>90000</v>
      </c>
      <c r="W26" s="24"/>
      <c r="X26" s="24"/>
      <c r="Y26" s="24">
        <v>998</v>
      </c>
      <c r="Z26" s="24" t="s">
        <v>189</v>
      </c>
      <c r="AA26" s="24">
        <v>1</v>
      </c>
      <c r="AB26" s="24">
        <v>998</v>
      </c>
      <c r="AC26" s="24">
        <v>3</v>
      </c>
      <c r="AD26" s="24">
        <v>2</v>
      </c>
      <c r="AE26" s="26">
        <v>15130</v>
      </c>
      <c r="AF26" s="24" t="s">
        <v>193</v>
      </c>
      <c r="AG26" s="26">
        <v>1</v>
      </c>
      <c r="AH26" s="30" t="s">
        <v>94</v>
      </c>
      <c r="AI26" s="30" t="str">
        <f t="array" ref="AI26">INDEX('#_CONSTANTS'!$C:$C,MATCH(AI$2,'#_CONSTANTS'!$B:$B,0))</f>
        <v>GBP</v>
      </c>
      <c r="AJ26" s="30" t="str">
        <f t="array" ref="AJ26">INDEX('#_CONSTANTS'!$C:$C,MATCH(AJ$2,'#_CONSTANTS'!$B:$B,0))</f>
        <v>UK - UK Integrated Security Fund (UKISF)</v>
      </c>
      <c r="AK26" s="30" t="str">
        <f t="array" ref="AK26">INDEX('#_CONSTANTS'!$C:$C,MATCH(AK$2,'#_CONSTANTS'!$B:$B,0))</f>
        <v>GB-GOV-53</v>
      </c>
      <c r="AL26" s="30">
        <f t="array" ref="AL26">INDEX('#_CONSTANTS'!$C:$C,MATCH(AL$2,'#_CONSTANTS'!$B:$B,0))</f>
        <v>10</v>
      </c>
      <c r="AM26" s="30" t="str">
        <f t="array" ref="AM26">INDEX('#_CONSTANTS'!$C:$C,MATCH(AM$2,'#_CONSTANTS'!$B:$B,0))</f>
        <v>GB-GOV-53</v>
      </c>
      <c r="AN26" s="30" t="str">
        <f t="array" ref="AN26">INDEX('#_CONSTANTS'!$C:$C,MATCH(AN$2,'#_CONSTANTS'!$B:$B,0))</f>
        <v>UK - UK Integrated Security Fund (UKISF)</v>
      </c>
      <c r="AO26" s="30">
        <f t="array" ref="AO26">INDEX('#_CONSTANTS'!$C:$C,MATCH(AO$2,'#_CONSTANTS'!$B:$B,0))</f>
        <v>1</v>
      </c>
      <c r="AP26" s="30" t="str">
        <f t="array" ref="AP26">INDEX('#_CONSTANTS'!$C:$C,MATCH(AP$2,'#_CONSTANTS'!$B:$B,0))</f>
        <v>C01</v>
      </c>
      <c r="AQ26" s="30">
        <f t="array" ref="AQ26">INDEX('#_CONSTANTS'!$C:$C,MATCH(AQ$2,'#_CONSTANTS'!$B:$B,0))</f>
        <v>110</v>
      </c>
      <c r="AR26" s="30">
        <f t="array" ref="AR26">INDEX('#_CONSTANTS'!$C:$C,MATCH(AR$2,'#_CONSTANTS'!$B:$B,0))</f>
        <v>10</v>
      </c>
      <c r="AS26" s="30">
        <f t="array" ref="AS26">INDEX('#_CONSTANTS'!$C:$C,MATCH(AS$2,'#_CONSTANTS'!$B:$B,0))</f>
        <v>5</v>
      </c>
      <c r="AT26" s="30">
        <f t="array" ref="AT26">INDEX('#_CONSTANTS'!$C:$C,MATCH(AT$2,'#_CONSTANTS'!$B:$B,0))</f>
        <v>1</v>
      </c>
      <c r="AU26" s="30" t="str">
        <f t="array" ref="AU26">INDEX('#_CONSTANTS'!$C:$C,MATCH(AU$2,'#_CONSTANTS'!$B:$B,0))</f>
        <v>UK Integrated Security Fund (UKISF)</v>
      </c>
      <c r="AV26" s="30" t="str">
        <f t="array" ref="AV26">INDEX('#_CONSTANTS'!$C:$C,MATCH(AV$2,'#_CONSTANTS'!$B:$B,0))</f>
        <v>c/o Cabinet Office</v>
      </c>
      <c r="AW26" s="30">
        <f t="array" ref="AW26">INDEX('#_CONSTANTS'!$C:$C,MATCH(AW$2,'#_CONSTANTS'!$B:$B,0))</f>
        <v>0</v>
      </c>
      <c r="AX26" s="30">
        <f t="array" ref="AX26">INDEX('#_CONSTANTS'!$C:$C,MATCH(AX$2,'#_CONSTANTS'!$B:$B,0))</f>
        <v>0</v>
      </c>
      <c r="AY26" s="30">
        <f t="array" ref="AY26">INDEX('#_CONSTANTS'!$C:$C,MATCH(AY$2,'#_CONSTANTS'!$B:$B,0))</f>
        <v>0</v>
      </c>
      <c r="AZ26" s="30" t="str">
        <f t="array" ref="AZ26">INDEX('#_CONSTANTS'!$C:$C,MATCH(AZ$2,'#_CONSTANTS'!$B:$B,0))</f>
        <v>GB-GOV-53</v>
      </c>
      <c r="BA26" s="30" t="str">
        <f t="array" ref="BA26">INDEX('#_CONSTANTS'!$C:$C,MATCH(BA$2,'#_CONSTANTS'!$B:$B,0))</f>
        <v>B1</v>
      </c>
      <c r="BB26" s="31">
        <f t="array" aca="1" ref="BB26" ca="1">INDEX('#_CONSTANTS'!$C:$C,MATCH(BB$2,'#_CONSTANTS'!$B:$B,0))</f>
        <v>46083.654127314818</v>
      </c>
    </row>
    <row r="27" spans="1:54" ht="12" customHeight="1">
      <c r="A27" s="21" t="s">
        <v>194</v>
      </c>
      <c r="B27" s="32" t="s">
        <v>96</v>
      </c>
      <c r="C27" s="168" t="str">
        <f t="shared" si="1"/>
        <v>UKISF-12-000003</v>
      </c>
      <c r="D27" s="24" t="s">
        <v>97</v>
      </c>
      <c r="E27" s="24" t="s">
        <v>8</v>
      </c>
      <c r="F27" s="24" t="s">
        <v>5</v>
      </c>
      <c r="G27" s="24">
        <v>10</v>
      </c>
      <c r="H27" s="24">
        <v>1</v>
      </c>
      <c r="I27" s="24" t="s">
        <v>195</v>
      </c>
      <c r="J27" s="33" t="s">
        <v>196</v>
      </c>
      <c r="K27" s="26">
        <v>2</v>
      </c>
      <c r="L27" s="27">
        <v>45383</v>
      </c>
      <c r="M27" s="26">
        <v>1</v>
      </c>
      <c r="N27" s="27">
        <f t="shared" si="3"/>
        <v>45383</v>
      </c>
      <c r="O27" s="26">
        <v>2</v>
      </c>
      <c r="P27" s="27">
        <v>45900</v>
      </c>
      <c r="Q27" s="24">
        <v>3</v>
      </c>
      <c r="R27" s="27"/>
      <c r="S27" s="24"/>
      <c r="T27" s="26">
        <v>1</v>
      </c>
      <c r="U27" s="26">
        <v>3</v>
      </c>
      <c r="V27" s="26">
        <v>90000</v>
      </c>
      <c r="W27" s="24"/>
      <c r="X27" s="24"/>
      <c r="Y27" s="24">
        <v>998</v>
      </c>
      <c r="Z27" s="24" t="s">
        <v>189</v>
      </c>
      <c r="AA27" s="24">
        <v>1</v>
      </c>
      <c r="AB27" s="24">
        <v>998</v>
      </c>
      <c r="AC27" s="24">
        <v>3</v>
      </c>
      <c r="AD27" s="24">
        <v>2</v>
      </c>
      <c r="AE27" s="26">
        <v>15220</v>
      </c>
      <c r="AF27" s="24" t="s">
        <v>101</v>
      </c>
      <c r="AG27" s="26">
        <v>1</v>
      </c>
      <c r="AH27" s="30" t="s">
        <v>94</v>
      </c>
      <c r="AI27" s="30" t="str">
        <f t="array" ref="AI27">INDEX('#_CONSTANTS'!$C:$C,MATCH(AI$2,'#_CONSTANTS'!$B:$B,0))</f>
        <v>GBP</v>
      </c>
      <c r="AJ27" s="30" t="str">
        <f t="array" ref="AJ27">INDEX('#_CONSTANTS'!$C:$C,MATCH(AJ$2,'#_CONSTANTS'!$B:$B,0))</f>
        <v>UK - UK Integrated Security Fund (UKISF)</v>
      </c>
      <c r="AK27" s="30" t="str">
        <f t="array" ref="AK27">INDEX('#_CONSTANTS'!$C:$C,MATCH(AK$2,'#_CONSTANTS'!$B:$B,0))</f>
        <v>GB-GOV-53</v>
      </c>
      <c r="AL27" s="30">
        <f t="array" ref="AL27">INDEX('#_CONSTANTS'!$C:$C,MATCH(AL$2,'#_CONSTANTS'!$B:$B,0))</f>
        <v>10</v>
      </c>
      <c r="AM27" s="30" t="str">
        <f t="array" ref="AM27">INDEX('#_CONSTANTS'!$C:$C,MATCH(AM$2,'#_CONSTANTS'!$B:$B,0))</f>
        <v>GB-GOV-53</v>
      </c>
      <c r="AN27" s="30" t="str">
        <f t="array" ref="AN27">INDEX('#_CONSTANTS'!$C:$C,MATCH(AN$2,'#_CONSTANTS'!$B:$B,0))</f>
        <v>UK - UK Integrated Security Fund (UKISF)</v>
      </c>
      <c r="AO27" s="30">
        <f t="array" ref="AO27">INDEX('#_CONSTANTS'!$C:$C,MATCH(AO$2,'#_CONSTANTS'!$B:$B,0))</f>
        <v>1</v>
      </c>
      <c r="AP27" s="30" t="str">
        <f t="array" ref="AP27">INDEX('#_CONSTANTS'!$C:$C,MATCH(AP$2,'#_CONSTANTS'!$B:$B,0))</f>
        <v>C01</v>
      </c>
      <c r="AQ27" s="30">
        <f t="array" ref="AQ27">INDEX('#_CONSTANTS'!$C:$C,MATCH(AQ$2,'#_CONSTANTS'!$B:$B,0))</f>
        <v>110</v>
      </c>
      <c r="AR27" s="30">
        <f t="array" ref="AR27">INDEX('#_CONSTANTS'!$C:$C,MATCH(AR$2,'#_CONSTANTS'!$B:$B,0))</f>
        <v>10</v>
      </c>
      <c r="AS27" s="30">
        <f t="array" ref="AS27">INDEX('#_CONSTANTS'!$C:$C,MATCH(AS$2,'#_CONSTANTS'!$B:$B,0))</f>
        <v>5</v>
      </c>
      <c r="AT27" s="30">
        <f t="array" ref="AT27">INDEX('#_CONSTANTS'!$C:$C,MATCH(AT$2,'#_CONSTANTS'!$B:$B,0))</f>
        <v>1</v>
      </c>
      <c r="AU27" s="30" t="str">
        <f t="array" ref="AU27">INDEX('#_CONSTANTS'!$C:$C,MATCH(AU$2,'#_CONSTANTS'!$B:$B,0))</f>
        <v>UK Integrated Security Fund (UKISF)</v>
      </c>
      <c r="AV27" s="30" t="str">
        <f t="array" ref="AV27">INDEX('#_CONSTANTS'!$C:$C,MATCH(AV$2,'#_CONSTANTS'!$B:$B,0))</f>
        <v>c/o Cabinet Office</v>
      </c>
      <c r="AW27" s="30">
        <f t="array" ref="AW27">INDEX('#_CONSTANTS'!$C:$C,MATCH(AW$2,'#_CONSTANTS'!$B:$B,0))</f>
        <v>0</v>
      </c>
      <c r="AX27" s="30">
        <f t="array" ref="AX27">INDEX('#_CONSTANTS'!$C:$C,MATCH(AX$2,'#_CONSTANTS'!$B:$B,0))</f>
        <v>0</v>
      </c>
      <c r="AY27" s="30">
        <f t="array" ref="AY27">INDEX('#_CONSTANTS'!$C:$C,MATCH(AY$2,'#_CONSTANTS'!$B:$B,0))</f>
        <v>0</v>
      </c>
      <c r="AZ27" s="30" t="str">
        <f t="array" ref="AZ27">INDEX('#_CONSTANTS'!$C:$C,MATCH(AZ$2,'#_CONSTANTS'!$B:$B,0))</f>
        <v>GB-GOV-53</v>
      </c>
      <c r="BA27" s="30" t="str">
        <f t="array" ref="BA27">INDEX('#_CONSTANTS'!$C:$C,MATCH(BA$2,'#_CONSTANTS'!$B:$B,0))</f>
        <v>B1</v>
      </c>
      <c r="BB27" s="31">
        <f t="array" aca="1" ref="BB27" ca="1">INDEX('#_CONSTANTS'!$C:$C,MATCH(BB$2,'#_CONSTANTS'!$B:$B,0))</f>
        <v>46083.654127314818</v>
      </c>
    </row>
    <row r="28" spans="1:54" ht="12" customHeight="1">
      <c r="A28" s="21" t="s">
        <v>197</v>
      </c>
      <c r="B28" s="32" t="s">
        <v>96</v>
      </c>
      <c r="C28" s="168" t="str">
        <f t="shared" ref="C28:C46" si="4">RIGHT(A28,15)</f>
        <v>UKISF-13-000001</v>
      </c>
      <c r="D28" s="24" t="s">
        <v>97</v>
      </c>
      <c r="E28" s="24" t="s">
        <v>8</v>
      </c>
      <c r="F28" s="24" t="s">
        <v>5</v>
      </c>
      <c r="G28" s="24">
        <v>10</v>
      </c>
      <c r="H28" s="24">
        <v>1</v>
      </c>
      <c r="I28" s="24" t="s">
        <v>198</v>
      </c>
      <c r="J28" s="33" t="s">
        <v>199</v>
      </c>
      <c r="K28" s="26">
        <v>2</v>
      </c>
      <c r="L28" s="27">
        <v>45383</v>
      </c>
      <c r="M28" s="26">
        <v>1</v>
      </c>
      <c r="N28" s="27">
        <f t="shared" si="3"/>
        <v>45383</v>
      </c>
      <c r="O28" s="26">
        <v>2</v>
      </c>
      <c r="P28" s="27">
        <v>46112</v>
      </c>
      <c r="Q28" s="24">
        <v>3</v>
      </c>
      <c r="R28" s="28"/>
      <c r="S28" s="24"/>
      <c r="T28" s="26">
        <v>1</v>
      </c>
      <c r="U28" s="26">
        <v>2</v>
      </c>
      <c r="V28" s="26">
        <v>90000</v>
      </c>
      <c r="W28" s="24"/>
      <c r="X28" s="24"/>
      <c r="Y28" s="24">
        <v>998</v>
      </c>
      <c r="Z28" s="24" t="s">
        <v>189</v>
      </c>
      <c r="AA28" s="24">
        <v>1</v>
      </c>
      <c r="AB28" s="24">
        <v>998</v>
      </c>
      <c r="AC28" s="24">
        <v>3</v>
      </c>
      <c r="AD28" s="24">
        <v>2</v>
      </c>
      <c r="AE28" s="26">
        <v>15220</v>
      </c>
      <c r="AF28" s="24" t="s">
        <v>101</v>
      </c>
      <c r="AG28" s="26">
        <v>1</v>
      </c>
      <c r="AH28" s="30" t="s">
        <v>94</v>
      </c>
      <c r="AI28" s="30" t="str">
        <f t="array" ref="AI28">INDEX('#_CONSTANTS'!$C:$C,MATCH(AI$2,'#_CONSTANTS'!$B:$B,0))</f>
        <v>GBP</v>
      </c>
      <c r="AJ28" s="30" t="str">
        <f t="array" ref="AJ28">INDEX('#_CONSTANTS'!$C:$C,MATCH(AJ$2,'#_CONSTANTS'!$B:$B,0))</f>
        <v>UK - UK Integrated Security Fund (UKISF)</v>
      </c>
      <c r="AK28" s="30" t="str">
        <f t="array" ref="AK28">INDEX('#_CONSTANTS'!$C:$C,MATCH(AK$2,'#_CONSTANTS'!$B:$B,0))</f>
        <v>GB-GOV-53</v>
      </c>
      <c r="AL28" s="30">
        <f t="array" ref="AL28">INDEX('#_CONSTANTS'!$C:$C,MATCH(AL$2,'#_CONSTANTS'!$B:$B,0))</f>
        <v>10</v>
      </c>
      <c r="AM28" s="30" t="str">
        <f t="array" ref="AM28">INDEX('#_CONSTANTS'!$C:$C,MATCH(AM$2,'#_CONSTANTS'!$B:$B,0))</f>
        <v>GB-GOV-53</v>
      </c>
      <c r="AN28" s="30" t="str">
        <f t="array" ref="AN28">INDEX('#_CONSTANTS'!$C:$C,MATCH(AN$2,'#_CONSTANTS'!$B:$B,0))</f>
        <v>UK - UK Integrated Security Fund (UKISF)</v>
      </c>
      <c r="AO28" s="30">
        <f t="array" ref="AO28">INDEX('#_CONSTANTS'!$C:$C,MATCH(AO$2,'#_CONSTANTS'!$B:$B,0))</f>
        <v>1</v>
      </c>
      <c r="AP28" s="30" t="str">
        <f t="array" ref="AP28">INDEX('#_CONSTANTS'!$C:$C,MATCH(AP$2,'#_CONSTANTS'!$B:$B,0))</f>
        <v>C01</v>
      </c>
      <c r="AQ28" s="30">
        <f t="array" ref="AQ28">INDEX('#_CONSTANTS'!$C:$C,MATCH(AQ$2,'#_CONSTANTS'!$B:$B,0))</f>
        <v>110</v>
      </c>
      <c r="AR28" s="30">
        <f t="array" ref="AR28">INDEX('#_CONSTANTS'!$C:$C,MATCH(AR$2,'#_CONSTANTS'!$B:$B,0))</f>
        <v>10</v>
      </c>
      <c r="AS28" s="30">
        <f t="array" ref="AS28">INDEX('#_CONSTANTS'!$C:$C,MATCH(AS$2,'#_CONSTANTS'!$B:$B,0))</f>
        <v>5</v>
      </c>
      <c r="AT28" s="30">
        <f t="array" ref="AT28">INDEX('#_CONSTANTS'!$C:$C,MATCH(AT$2,'#_CONSTANTS'!$B:$B,0))</f>
        <v>1</v>
      </c>
      <c r="AU28" s="30" t="str">
        <f t="array" ref="AU28">INDEX('#_CONSTANTS'!$C:$C,MATCH(AU$2,'#_CONSTANTS'!$B:$B,0))</f>
        <v>UK Integrated Security Fund (UKISF)</v>
      </c>
      <c r="AV28" s="30" t="str">
        <f t="array" ref="AV28">INDEX('#_CONSTANTS'!$C:$C,MATCH(AV$2,'#_CONSTANTS'!$B:$B,0))</f>
        <v>c/o Cabinet Office</v>
      </c>
      <c r="AW28" s="30">
        <f t="array" ref="AW28">INDEX('#_CONSTANTS'!$C:$C,MATCH(AW$2,'#_CONSTANTS'!$B:$B,0))</f>
        <v>0</v>
      </c>
      <c r="AX28" s="30">
        <f t="array" ref="AX28">INDEX('#_CONSTANTS'!$C:$C,MATCH(AX$2,'#_CONSTANTS'!$B:$B,0))</f>
        <v>0</v>
      </c>
      <c r="AY28" s="30">
        <f t="array" ref="AY28">INDEX('#_CONSTANTS'!$C:$C,MATCH(AY$2,'#_CONSTANTS'!$B:$B,0))</f>
        <v>0</v>
      </c>
      <c r="AZ28" s="30" t="str">
        <f t="array" ref="AZ28">INDEX('#_CONSTANTS'!$C:$C,MATCH(AZ$2,'#_CONSTANTS'!$B:$B,0))</f>
        <v>GB-GOV-53</v>
      </c>
      <c r="BA28" s="30" t="str">
        <f t="array" ref="BA28">INDEX('#_CONSTANTS'!$C:$C,MATCH(BA$2,'#_CONSTANTS'!$B:$B,0))</f>
        <v>B1</v>
      </c>
      <c r="BB28" s="31">
        <f t="array" aca="1" ref="BB28" ca="1">INDEX('#_CONSTANTS'!$C:$C,MATCH(BB$2,'#_CONSTANTS'!$B:$B,0))</f>
        <v>46083.654127314818</v>
      </c>
    </row>
    <row r="29" spans="1:54" ht="12" customHeight="1">
      <c r="A29" s="21" t="s">
        <v>200</v>
      </c>
      <c r="B29" s="32" t="s">
        <v>96</v>
      </c>
      <c r="C29" s="168" t="str">
        <f t="shared" si="4"/>
        <v>UKISF-14-000001</v>
      </c>
      <c r="D29" s="24" t="s">
        <v>97</v>
      </c>
      <c r="E29" s="24" t="s">
        <v>8</v>
      </c>
      <c r="F29" s="24" t="s">
        <v>5</v>
      </c>
      <c r="G29" s="24">
        <v>10</v>
      </c>
      <c r="H29" s="24">
        <v>1</v>
      </c>
      <c r="I29" s="24" t="s">
        <v>201</v>
      </c>
      <c r="J29" s="187" t="s">
        <v>202</v>
      </c>
      <c r="K29" s="26">
        <v>2</v>
      </c>
      <c r="L29" s="27">
        <v>45748</v>
      </c>
      <c r="M29" s="26">
        <v>1</v>
      </c>
      <c r="N29" s="27">
        <f t="shared" si="3"/>
        <v>45748</v>
      </c>
      <c r="O29" s="26">
        <v>2</v>
      </c>
      <c r="P29" s="27">
        <v>46112</v>
      </c>
      <c r="Q29" s="24">
        <v>3</v>
      </c>
      <c r="R29" s="28"/>
      <c r="S29" s="24"/>
      <c r="T29" s="26">
        <v>2</v>
      </c>
      <c r="U29" s="26">
        <v>2</v>
      </c>
      <c r="V29" s="26">
        <v>90000</v>
      </c>
      <c r="W29" s="24"/>
      <c r="X29" s="24"/>
      <c r="Y29" s="24">
        <v>489</v>
      </c>
      <c r="Z29" s="24" t="s">
        <v>127</v>
      </c>
      <c r="AA29" s="24">
        <v>1</v>
      </c>
      <c r="AB29" s="24">
        <v>489</v>
      </c>
      <c r="AC29" s="24">
        <v>3</v>
      </c>
      <c r="AD29" s="24">
        <v>2</v>
      </c>
      <c r="AE29" s="26">
        <v>15220</v>
      </c>
      <c r="AF29" s="24" t="s">
        <v>101</v>
      </c>
      <c r="AG29" s="26">
        <v>1</v>
      </c>
      <c r="AH29" s="30" t="s">
        <v>94</v>
      </c>
      <c r="AI29" s="30" t="str">
        <f t="array" ref="AI29">INDEX('#_CONSTANTS'!$C:$C,MATCH(AI$2,'#_CONSTANTS'!$B:$B,0))</f>
        <v>GBP</v>
      </c>
      <c r="AJ29" s="30" t="str">
        <f t="array" ref="AJ29">INDEX('#_CONSTANTS'!$C:$C,MATCH(AJ$2,'#_CONSTANTS'!$B:$B,0))</f>
        <v>UK - UK Integrated Security Fund (UKISF)</v>
      </c>
      <c r="AK29" s="30" t="str">
        <f t="array" ref="AK29">INDEX('#_CONSTANTS'!$C:$C,MATCH(AK$2,'#_CONSTANTS'!$B:$B,0))</f>
        <v>GB-GOV-53</v>
      </c>
      <c r="AL29" s="30">
        <f t="array" ref="AL29">INDEX('#_CONSTANTS'!$C:$C,MATCH(AL$2,'#_CONSTANTS'!$B:$B,0))</f>
        <v>10</v>
      </c>
      <c r="AM29" s="30" t="str">
        <f t="array" ref="AM29">INDEX('#_CONSTANTS'!$C:$C,MATCH(AM$2,'#_CONSTANTS'!$B:$B,0))</f>
        <v>GB-GOV-53</v>
      </c>
      <c r="AN29" s="30" t="str">
        <f t="array" ref="AN29">INDEX('#_CONSTANTS'!$C:$C,MATCH(AN$2,'#_CONSTANTS'!$B:$B,0))</f>
        <v>UK - UK Integrated Security Fund (UKISF)</v>
      </c>
      <c r="AO29" s="30">
        <f t="array" ref="AO29">INDEX('#_CONSTANTS'!$C:$C,MATCH(AO$2,'#_CONSTANTS'!$B:$B,0))</f>
        <v>1</v>
      </c>
      <c r="AP29" s="30" t="str">
        <f t="array" ref="AP29">INDEX('#_CONSTANTS'!$C:$C,MATCH(AP$2,'#_CONSTANTS'!$B:$B,0))</f>
        <v>C01</v>
      </c>
      <c r="AQ29" s="30">
        <f t="array" ref="AQ29">INDEX('#_CONSTANTS'!$C:$C,MATCH(AQ$2,'#_CONSTANTS'!$B:$B,0))</f>
        <v>110</v>
      </c>
      <c r="AR29" s="30">
        <f t="array" ref="AR29">INDEX('#_CONSTANTS'!$C:$C,MATCH(AR$2,'#_CONSTANTS'!$B:$B,0))</f>
        <v>10</v>
      </c>
      <c r="AS29" s="30">
        <f t="array" ref="AS29">INDEX('#_CONSTANTS'!$C:$C,MATCH(AS$2,'#_CONSTANTS'!$B:$B,0))</f>
        <v>5</v>
      </c>
      <c r="AT29" s="30">
        <f t="array" ref="AT29">INDEX('#_CONSTANTS'!$C:$C,MATCH(AT$2,'#_CONSTANTS'!$B:$B,0))</f>
        <v>1</v>
      </c>
      <c r="AU29" s="30" t="str">
        <f t="array" ref="AU29">INDEX('#_CONSTANTS'!$C:$C,MATCH(AU$2,'#_CONSTANTS'!$B:$B,0))</f>
        <v>UK Integrated Security Fund (UKISF)</v>
      </c>
      <c r="AV29" s="30" t="str">
        <f t="array" ref="AV29">INDEX('#_CONSTANTS'!$C:$C,MATCH(AV$2,'#_CONSTANTS'!$B:$B,0))</f>
        <v>c/o Cabinet Office</v>
      </c>
      <c r="AW29" s="30">
        <f t="array" ref="AW29">INDEX('#_CONSTANTS'!$C:$C,MATCH(AW$2,'#_CONSTANTS'!$B:$B,0))</f>
        <v>0</v>
      </c>
      <c r="AX29" s="30">
        <f t="array" ref="AX29">INDEX('#_CONSTANTS'!$C:$C,MATCH(AX$2,'#_CONSTANTS'!$B:$B,0))</f>
        <v>0</v>
      </c>
      <c r="AY29" s="30">
        <f t="array" ref="AY29">INDEX('#_CONSTANTS'!$C:$C,MATCH(AY$2,'#_CONSTANTS'!$B:$B,0))</f>
        <v>0</v>
      </c>
      <c r="AZ29" s="30" t="str">
        <f t="array" ref="AZ29">INDEX('#_CONSTANTS'!$C:$C,MATCH(AZ$2,'#_CONSTANTS'!$B:$B,0))</f>
        <v>GB-GOV-53</v>
      </c>
      <c r="BA29" s="30" t="str">
        <f t="array" ref="BA29">INDEX('#_CONSTANTS'!$C:$C,MATCH(BA$2,'#_CONSTANTS'!$B:$B,0))</f>
        <v>B1</v>
      </c>
      <c r="BB29" s="31">
        <f t="array" aca="1" ref="BB29" ca="1">INDEX('#_CONSTANTS'!$C:$C,MATCH(BB$2,'#_CONSTANTS'!$B:$B,0))</f>
        <v>46083.654127314818</v>
      </c>
    </row>
    <row r="30" spans="1:54" ht="12" customHeight="1">
      <c r="A30" s="21" t="s">
        <v>203</v>
      </c>
      <c r="B30" s="32" t="s">
        <v>96</v>
      </c>
      <c r="C30" s="168" t="str">
        <f t="shared" si="4"/>
        <v>UKISF-15-000001</v>
      </c>
      <c r="D30" s="24" t="s">
        <v>97</v>
      </c>
      <c r="E30" s="24" t="s">
        <v>8</v>
      </c>
      <c r="F30" s="24" t="s">
        <v>5</v>
      </c>
      <c r="G30" s="24">
        <v>10</v>
      </c>
      <c r="H30" s="24">
        <v>1</v>
      </c>
      <c r="I30" s="24" t="s">
        <v>204</v>
      </c>
      <c r="J30" s="187" t="s">
        <v>205</v>
      </c>
      <c r="K30" s="26">
        <v>2</v>
      </c>
      <c r="L30" s="27">
        <v>45748</v>
      </c>
      <c r="M30" s="26">
        <v>1</v>
      </c>
      <c r="N30" s="27">
        <f t="shared" si="3"/>
        <v>45748</v>
      </c>
      <c r="O30" s="26">
        <v>2</v>
      </c>
      <c r="P30" s="27">
        <v>46112</v>
      </c>
      <c r="Q30" s="24">
        <v>3</v>
      </c>
      <c r="R30" s="28"/>
      <c r="S30" s="24"/>
      <c r="T30" s="26">
        <v>1</v>
      </c>
      <c r="U30" s="26">
        <v>2</v>
      </c>
      <c r="V30" s="26">
        <v>90000</v>
      </c>
      <c r="W30" s="24"/>
      <c r="X30" s="24"/>
      <c r="Y30" s="24">
        <v>998</v>
      </c>
      <c r="Z30" s="24" t="s">
        <v>189</v>
      </c>
      <c r="AA30" s="24">
        <v>1</v>
      </c>
      <c r="AB30" s="24">
        <v>998</v>
      </c>
      <c r="AC30" s="24">
        <v>3</v>
      </c>
      <c r="AD30" s="24">
        <v>2</v>
      </c>
      <c r="AE30" s="26">
        <v>15220</v>
      </c>
      <c r="AF30" s="24" t="s">
        <v>101</v>
      </c>
      <c r="AG30" s="26">
        <v>1</v>
      </c>
      <c r="AH30" s="30" t="s">
        <v>94</v>
      </c>
      <c r="AI30" s="30" t="str">
        <f t="array" ref="AI30">INDEX('#_CONSTANTS'!$C:$C,MATCH(AI$2,'#_CONSTANTS'!$B:$B,0))</f>
        <v>GBP</v>
      </c>
      <c r="AJ30" s="30" t="str">
        <f t="array" ref="AJ30">INDEX('#_CONSTANTS'!$C:$C,MATCH(AJ$2,'#_CONSTANTS'!$B:$B,0))</f>
        <v>UK - UK Integrated Security Fund (UKISF)</v>
      </c>
      <c r="AK30" s="30" t="str">
        <f t="array" ref="AK30">INDEX('#_CONSTANTS'!$C:$C,MATCH(AK$2,'#_CONSTANTS'!$B:$B,0))</f>
        <v>GB-GOV-53</v>
      </c>
      <c r="AL30" s="30">
        <f t="array" ref="AL30">INDEX('#_CONSTANTS'!$C:$C,MATCH(AL$2,'#_CONSTANTS'!$B:$B,0))</f>
        <v>10</v>
      </c>
      <c r="AM30" s="30" t="str">
        <f t="array" ref="AM30">INDEX('#_CONSTANTS'!$C:$C,MATCH(AM$2,'#_CONSTANTS'!$B:$B,0))</f>
        <v>GB-GOV-53</v>
      </c>
      <c r="AN30" s="30" t="str">
        <f t="array" ref="AN30">INDEX('#_CONSTANTS'!$C:$C,MATCH(AN$2,'#_CONSTANTS'!$B:$B,0))</f>
        <v>UK - UK Integrated Security Fund (UKISF)</v>
      </c>
      <c r="AO30" s="30">
        <f t="array" ref="AO30">INDEX('#_CONSTANTS'!$C:$C,MATCH(AO$2,'#_CONSTANTS'!$B:$B,0))</f>
        <v>1</v>
      </c>
      <c r="AP30" s="30" t="str">
        <f t="array" ref="AP30">INDEX('#_CONSTANTS'!$C:$C,MATCH(AP$2,'#_CONSTANTS'!$B:$B,0))</f>
        <v>C01</v>
      </c>
      <c r="AQ30" s="30">
        <f t="array" ref="AQ30">INDEX('#_CONSTANTS'!$C:$C,MATCH(AQ$2,'#_CONSTANTS'!$B:$B,0))</f>
        <v>110</v>
      </c>
      <c r="AR30" s="30">
        <f t="array" ref="AR30">INDEX('#_CONSTANTS'!$C:$C,MATCH(AR$2,'#_CONSTANTS'!$B:$B,0))</f>
        <v>10</v>
      </c>
      <c r="AS30" s="30">
        <f t="array" ref="AS30">INDEX('#_CONSTANTS'!$C:$C,MATCH(AS$2,'#_CONSTANTS'!$B:$B,0))</f>
        <v>5</v>
      </c>
      <c r="AT30" s="30">
        <f t="array" ref="AT30">INDEX('#_CONSTANTS'!$C:$C,MATCH(AT$2,'#_CONSTANTS'!$B:$B,0))</f>
        <v>1</v>
      </c>
      <c r="AU30" s="30" t="str">
        <f t="array" ref="AU30">INDEX('#_CONSTANTS'!$C:$C,MATCH(AU$2,'#_CONSTANTS'!$B:$B,0))</f>
        <v>UK Integrated Security Fund (UKISF)</v>
      </c>
      <c r="AV30" s="30" t="str">
        <f t="array" ref="AV30">INDEX('#_CONSTANTS'!$C:$C,MATCH(AV$2,'#_CONSTANTS'!$B:$B,0))</f>
        <v>c/o Cabinet Office</v>
      </c>
      <c r="AW30" s="30">
        <f t="array" ref="AW30">INDEX('#_CONSTANTS'!$C:$C,MATCH(AW$2,'#_CONSTANTS'!$B:$B,0))</f>
        <v>0</v>
      </c>
      <c r="AX30" s="30">
        <f t="array" ref="AX30">INDEX('#_CONSTANTS'!$C:$C,MATCH(AX$2,'#_CONSTANTS'!$B:$B,0))</f>
        <v>0</v>
      </c>
      <c r="AY30" s="30">
        <f t="array" ref="AY30">INDEX('#_CONSTANTS'!$C:$C,MATCH(AY$2,'#_CONSTANTS'!$B:$B,0))</f>
        <v>0</v>
      </c>
      <c r="AZ30" s="30" t="str">
        <f t="array" ref="AZ30">INDEX('#_CONSTANTS'!$C:$C,MATCH(AZ$2,'#_CONSTANTS'!$B:$B,0))</f>
        <v>GB-GOV-53</v>
      </c>
      <c r="BA30" s="30" t="str">
        <f t="array" ref="BA30">INDEX('#_CONSTANTS'!$C:$C,MATCH(BA$2,'#_CONSTANTS'!$B:$B,0))</f>
        <v>B1</v>
      </c>
      <c r="BB30" s="31">
        <f t="array" aca="1" ref="BB30" ca="1">INDEX('#_CONSTANTS'!$C:$C,MATCH(BB$2,'#_CONSTANTS'!$B:$B,0))</f>
        <v>46083.654127314818</v>
      </c>
    </row>
    <row r="31" spans="1:54" ht="12" customHeight="1">
      <c r="A31" s="21"/>
      <c r="B31" s="32"/>
      <c r="C31" s="168" t="str">
        <f t="shared" si="4"/>
        <v/>
      </c>
      <c r="D31" s="24"/>
      <c r="E31" s="24"/>
      <c r="F31" s="24"/>
      <c r="G31" s="24"/>
      <c r="H31" s="33"/>
      <c r="I31" s="24"/>
      <c r="J31" s="33"/>
      <c r="K31" s="170"/>
      <c r="L31" s="27"/>
      <c r="M31" s="26"/>
      <c r="N31" s="27"/>
      <c r="O31" s="26"/>
      <c r="P31" s="27"/>
      <c r="Q31" s="24"/>
      <c r="R31" s="28"/>
      <c r="S31" s="24"/>
      <c r="T31" s="26"/>
      <c r="U31" s="26"/>
      <c r="V31" s="26"/>
      <c r="W31" s="24"/>
      <c r="X31" s="24"/>
      <c r="Y31" s="24"/>
      <c r="Z31" s="24"/>
      <c r="AA31" s="24"/>
      <c r="AB31" s="24"/>
      <c r="AC31" s="24"/>
      <c r="AD31" s="24"/>
      <c r="AE31" s="26"/>
      <c r="AF31" s="24"/>
      <c r="AG31" s="26"/>
      <c r="AH31" s="30" t="s">
        <v>94</v>
      </c>
      <c r="AI31" s="30" t="str">
        <f t="array" ref="AI31">INDEX('#_CONSTANTS'!$C:$C,MATCH(AI$2,'#_CONSTANTS'!$B:$B,0))</f>
        <v>GBP</v>
      </c>
      <c r="AJ31" s="30" t="str">
        <f t="array" ref="AJ31">INDEX('#_CONSTANTS'!$C:$C,MATCH(AJ$2,'#_CONSTANTS'!$B:$B,0))</f>
        <v>UK - UK Integrated Security Fund (UKISF)</v>
      </c>
      <c r="AK31" s="30" t="str">
        <f t="array" ref="AK31">INDEX('#_CONSTANTS'!$C:$C,MATCH(AK$2,'#_CONSTANTS'!$B:$B,0))</f>
        <v>GB-GOV-53</v>
      </c>
      <c r="AL31" s="30">
        <f t="array" ref="AL31">INDEX('#_CONSTANTS'!$C:$C,MATCH(AL$2,'#_CONSTANTS'!$B:$B,0))</f>
        <v>10</v>
      </c>
      <c r="AM31" s="30" t="str">
        <f t="array" ref="AM31">INDEX('#_CONSTANTS'!$C:$C,MATCH(AM$2,'#_CONSTANTS'!$B:$B,0))</f>
        <v>GB-GOV-53</v>
      </c>
      <c r="AN31" s="30" t="str">
        <f t="array" ref="AN31">INDEX('#_CONSTANTS'!$C:$C,MATCH(AN$2,'#_CONSTANTS'!$B:$B,0))</f>
        <v>UK - UK Integrated Security Fund (UKISF)</v>
      </c>
      <c r="AO31" s="30">
        <f t="array" ref="AO31">INDEX('#_CONSTANTS'!$C:$C,MATCH(AO$2,'#_CONSTANTS'!$B:$B,0))</f>
        <v>1</v>
      </c>
      <c r="AP31" s="30" t="str">
        <f t="array" ref="AP31">INDEX('#_CONSTANTS'!$C:$C,MATCH(AP$2,'#_CONSTANTS'!$B:$B,0))</f>
        <v>C01</v>
      </c>
      <c r="AQ31" s="30">
        <f t="array" ref="AQ31">INDEX('#_CONSTANTS'!$C:$C,MATCH(AQ$2,'#_CONSTANTS'!$B:$B,0))</f>
        <v>110</v>
      </c>
      <c r="AR31" s="30">
        <f t="array" ref="AR31">INDEX('#_CONSTANTS'!$C:$C,MATCH(AR$2,'#_CONSTANTS'!$B:$B,0))</f>
        <v>10</v>
      </c>
      <c r="AS31" s="30">
        <f t="array" ref="AS31">INDEX('#_CONSTANTS'!$C:$C,MATCH(AS$2,'#_CONSTANTS'!$B:$B,0))</f>
        <v>5</v>
      </c>
      <c r="AT31" s="30">
        <f t="array" ref="AT31">INDEX('#_CONSTANTS'!$C:$C,MATCH(AT$2,'#_CONSTANTS'!$B:$B,0))</f>
        <v>1</v>
      </c>
      <c r="AU31" s="30" t="str">
        <f t="array" ref="AU31">INDEX('#_CONSTANTS'!$C:$C,MATCH(AU$2,'#_CONSTANTS'!$B:$B,0))</f>
        <v>UK Integrated Security Fund (UKISF)</v>
      </c>
      <c r="AV31" s="30" t="str">
        <f t="array" ref="AV31">INDEX('#_CONSTANTS'!$C:$C,MATCH(AV$2,'#_CONSTANTS'!$B:$B,0))</f>
        <v>c/o Cabinet Office</v>
      </c>
      <c r="AW31" s="30">
        <f t="array" ref="AW31">INDEX('#_CONSTANTS'!$C:$C,MATCH(AW$2,'#_CONSTANTS'!$B:$B,0))</f>
        <v>0</v>
      </c>
      <c r="AX31" s="30">
        <f t="array" ref="AX31">INDEX('#_CONSTANTS'!$C:$C,MATCH(AX$2,'#_CONSTANTS'!$B:$B,0))</f>
        <v>0</v>
      </c>
      <c r="AY31" s="30">
        <f t="array" ref="AY31">INDEX('#_CONSTANTS'!$C:$C,MATCH(AY$2,'#_CONSTANTS'!$B:$B,0))</f>
        <v>0</v>
      </c>
      <c r="AZ31" s="30" t="str">
        <f t="array" ref="AZ31">INDEX('#_CONSTANTS'!$C:$C,MATCH(AZ$2,'#_CONSTANTS'!$B:$B,0))</f>
        <v>GB-GOV-53</v>
      </c>
      <c r="BA31" s="30" t="str">
        <f t="array" ref="BA31">INDEX('#_CONSTANTS'!$C:$C,MATCH(BA$2,'#_CONSTANTS'!$B:$B,0))</f>
        <v>B1</v>
      </c>
      <c r="BB31" s="31">
        <f t="array" aca="1" ref="BB31" ca="1">INDEX('#_CONSTANTS'!$C:$C,MATCH(BB$2,'#_CONSTANTS'!$B:$B,0))</f>
        <v>46083.654127314818</v>
      </c>
    </row>
    <row r="32" spans="1:54" ht="12" customHeight="1">
      <c r="A32" s="21"/>
      <c r="B32" s="32"/>
      <c r="C32" s="168" t="str">
        <f t="shared" si="4"/>
        <v/>
      </c>
      <c r="D32" s="24"/>
      <c r="E32" s="24"/>
      <c r="F32" s="24"/>
      <c r="G32" s="24"/>
      <c r="H32" s="33"/>
      <c r="I32" s="24"/>
      <c r="J32" s="33"/>
      <c r="K32" s="170"/>
      <c r="L32" s="27"/>
      <c r="M32" s="26"/>
      <c r="N32" s="27"/>
      <c r="O32" s="26"/>
      <c r="P32" s="27"/>
      <c r="Q32" s="24"/>
      <c r="R32" s="28"/>
      <c r="S32" s="24"/>
      <c r="T32" s="26"/>
      <c r="U32" s="26"/>
      <c r="V32" s="26"/>
      <c r="W32" s="24"/>
      <c r="X32" s="24"/>
      <c r="Y32" s="24"/>
      <c r="Z32" s="24"/>
      <c r="AA32" s="24"/>
      <c r="AB32" s="24"/>
      <c r="AC32" s="24"/>
      <c r="AD32" s="24"/>
      <c r="AE32" s="26"/>
      <c r="AF32" s="24"/>
      <c r="AG32" s="26"/>
      <c r="AH32" s="30" t="s">
        <v>94</v>
      </c>
      <c r="AI32" s="30" t="str">
        <f t="array" ref="AI32">INDEX('#_CONSTANTS'!$C:$C,MATCH(AI$2,'#_CONSTANTS'!$B:$B,0))</f>
        <v>GBP</v>
      </c>
      <c r="AJ32" s="30" t="str">
        <f t="array" ref="AJ32">INDEX('#_CONSTANTS'!$C:$C,MATCH(AJ$2,'#_CONSTANTS'!$B:$B,0))</f>
        <v>UK - UK Integrated Security Fund (UKISF)</v>
      </c>
      <c r="AK32" s="30" t="str">
        <f t="array" ref="AK32">INDEX('#_CONSTANTS'!$C:$C,MATCH(AK$2,'#_CONSTANTS'!$B:$B,0))</f>
        <v>GB-GOV-53</v>
      </c>
      <c r="AL32" s="30">
        <f t="array" ref="AL32">INDEX('#_CONSTANTS'!$C:$C,MATCH(AL$2,'#_CONSTANTS'!$B:$B,0))</f>
        <v>10</v>
      </c>
      <c r="AM32" s="30" t="str">
        <f t="array" ref="AM32">INDEX('#_CONSTANTS'!$C:$C,MATCH(AM$2,'#_CONSTANTS'!$B:$B,0))</f>
        <v>GB-GOV-53</v>
      </c>
      <c r="AN32" s="30" t="str">
        <f t="array" ref="AN32">INDEX('#_CONSTANTS'!$C:$C,MATCH(AN$2,'#_CONSTANTS'!$B:$B,0))</f>
        <v>UK - UK Integrated Security Fund (UKISF)</v>
      </c>
      <c r="AO32" s="30">
        <f t="array" ref="AO32">INDEX('#_CONSTANTS'!$C:$C,MATCH(AO$2,'#_CONSTANTS'!$B:$B,0))</f>
        <v>1</v>
      </c>
      <c r="AP32" s="30" t="str">
        <f t="array" ref="AP32">INDEX('#_CONSTANTS'!$C:$C,MATCH(AP$2,'#_CONSTANTS'!$B:$B,0))</f>
        <v>C01</v>
      </c>
      <c r="AQ32" s="30">
        <f t="array" ref="AQ32">INDEX('#_CONSTANTS'!$C:$C,MATCH(AQ$2,'#_CONSTANTS'!$B:$B,0))</f>
        <v>110</v>
      </c>
      <c r="AR32" s="30">
        <f t="array" ref="AR32">INDEX('#_CONSTANTS'!$C:$C,MATCH(AR$2,'#_CONSTANTS'!$B:$B,0))</f>
        <v>10</v>
      </c>
      <c r="AS32" s="30">
        <f t="array" ref="AS32">INDEX('#_CONSTANTS'!$C:$C,MATCH(AS$2,'#_CONSTANTS'!$B:$B,0))</f>
        <v>5</v>
      </c>
      <c r="AT32" s="30">
        <f t="array" ref="AT32">INDEX('#_CONSTANTS'!$C:$C,MATCH(AT$2,'#_CONSTANTS'!$B:$B,0))</f>
        <v>1</v>
      </c>
      <c r="AU32" s="30" t="str">
        <f t="array" ref="AU32">INDEX('#_CONSTANTS'!$C:$C,MATCH(AU$2,'#_CONSTANTS'!$B:$B,0))</f>
        <v>UK Integrated Security Fund (UKISF)</v>
      </c>
      <c r="AV32" s="30" t="str">
        <f t="array" ref="AV32">INDEX('#_CONSTANTS'!$C:$C,MATCH(AV$2,'#_CONSTANTS'!$B:$B,0))</f>
        <v>c/o Cabinet Office</v>
      </c>
      <c r="AW32" s="30">
        <f t="array" ref="AW32">INDEX('#_CONSTANTS'!$C:$C,MATCH(AW$2,'#_CONSTANTS'!$B:$B,0))</f>
        <v>0</v>
      </c>
      <c r="AX32" s="30">
        <f t="array" ref="AX32">INDEX('#_CONSTANTS'!$C:$C,MATCH(AX$2,'#_CONSTANTS'!$B:$B,0))</f>
        <v>0</v>
      </c>
      <c r="AY32" s="30">
        <f t="array" ref="AY32">INDEX('#_CONSTANTS'!$C:$C,MATCH(AY$2,'#_CONSTANTS'!$B:$B,0))</f>
        <v>0</v>
      </c>
      <c r="AZ32" s="30" t="str">
        <f t="array" ref="AZ32">INDEX('#_CONSTANTS'!$C:$C,MATCH(AZ$2,'#_CONSTANTS'!$B:$B,0))</f>
        <v>GB-GOV-53</v>
      </c>
      <c r="BA32" s="30" t="str">
        <f t="array" ref="BA32">INDEX('#_CONSTANTS'!$C:$C,MATCH(BA$2,'#_CONSTANTS'!$B:$B,0))</f>
        <v>B1</v>
      </c>
      <c r="BB32" s="31">
        <f t="array" aca="1" ref="BB32" ca="1">INDEX('#_CONSTANTS'!$C:$C,MATCH(BB$2,'#_CONSTANTS'!$B:$B,0))</f>
        <v>46083.654127314818</v>
      </c>
    </row>
    <row r="33" spans="1:54" ht="12" customHeight="1">
      <c r="A33" s="21"/>
      <c r="B33" s="32"/>
      <c r="C33" s="168" t="str">
        <f t="shared" si="4"/>
        <v/>
      </c>
      <c r="D33" s="24"/>
      <c r="E33" s="24"/>
      <c r="F33" s="24"/>
      <c r="G33" s="24"/>
      <c r="H33" s="33"/>
      <c r="I33" s="24"/>
      <c r="J33" s="33"/>
      <c r="K33" s="170"/>
      <c r="L33" s="27"/>
      <c r="M33" s="26"/>
      <c r="N33" s="27"/>
      <c r="O33" s="26"/>
      <c r="P33" s="27"/>
      <c r="Q33" s="24"/>
      <c r="R33" s="28"/>
      <c r="S33" s="24"/>
      <c r="T33" s="26"/>
      <c r="U33" s="26"/>
      <c r="V33" s="26"/>
      <c r="W33" s="24"/>
      <c r="X33" s="24"/>
      <c r="Y33" s="24"/>
      <c r="Z33" s="24"/>
      <c r="AA33" s="24"/>
      <c r="AB33" s="24"/>
      <c r="AC33" s="24"/>
      <c r="AD33" s="24"/>
      <c r="AE33" s="26"/>
      <c r="AF33" s="24"/>
      <c r="AG33" s="26"/>
      <c r="AH33" s="30" t="s">
        <v>94</v>
      </c>
      <c r="AI33" s="30" t="str">
        <f t="array" ref="AI33">INDEX('#_CONSTANTS'!$C:$C,MATCH(AI$2,'#_CONSTANTS'!$B:$B,0))</f>
        <v>GBP</v>
      </c>
      <c r="AJ33" s="30" t="str">
        <f t="array" ref="AJ33">INDEX('#_CONSTANTS'!$C:$C,MATCH(AJ$2,'#_CONSTANTS'!$B:$B,0))</f>
        <v>UK - UK Integrated Security Fund (UKISF)</v>
      </c>
      <c r="AK33" s="30" t="str">
        <f t="array" ref="AK33">INDEX('#_CONSTANTS'!$C:$C,MATCH(AK$2,'#_CONSTANTS'!$B:$B,0))</f>
        <v>GB-GOV-53</v>
      </c>
      <c r="AL33" s="30">
        <f t="array" ref="AL33">INDEX('#_CONSTANTS'!$C:$C,MATCH(AL$2,'#_CONSTANTS'!$B:$B,0))</f>
        <v>10</v>
      </c>
      <c r="AM33" s="30" t="str">
        <f t="array" ref="AM33">INDEX('#_CONSTANTS'!$C:$C,MATCH(AM$2,'#_CONSTANTS'!$B:$B,0))</f>
        <v>GB-GOV-53</v>
      </c>
      <c r="AN33" s="30" t="str">
        <f t="array" ref="AN33">INDEX('#_CONSTANTS'!$C:$C,MATCH(AN$2,'#_CONSTANTS'!$B:$B,0))</f>
        <v>UK - UK Integrated Security Fund (UKISF)</v>
      </c>
      <c r="AO33" s="30">
        <f t="array" ref="AO33">INDEX('#_CONSTANTS'!$C:$C,MATCH(AO$2,'#_CONSTANTS'!$B:$B,0))</f>
        <v>1</v>
      </c>
      <c r="AP33" s="30" t="str">
        <f t="array" ref="AP33">INDEX('#_CONSTANTS'!$C:$C,MATCH(AP$2,'#_CONSTANTS'!$B:$B,0))</f>
        <v>C01</v>
      </c>
      <c r="AQ33" s="30">
        <f t="array" ref="AQ33">INDEX('#_CONSTANTS'!$C:$C,MATCH(AQ$2,'#_CONSTANTS'!$B:$B,0))</f>
        <v>110</v>
      </c>
      <c r="AR33" s="30">
        <f t="array" ref="AR33">INDEX('#_CONSTANTS'!$C:$C,MATCH(AR$2,'#_CONSTANTS'!$B:$B,0))</f>
        <v>10</v>
      </c>
      <c r="AS33" s="30">
        <f t="array" ref="AS33">INDEX('#_CONSTANTS'!$C:$C,MATCH(AS$2,'#_CONSTANTS'!$B:$B,0))</f>
        <v>5</v>
      </c>
      <c r="AT33" s="30">
        <f t="array" ref="AT33">INDEX('#_CONSTANTS'!$C:$C,MATCH(AT$2,'#_CONSTANTS'!$B:$B,0))</f>
        <v>1</v>
      </c>
      <c r="AU33" s="30" t="str">
        <f t="array" ref="AU33">INDEX('#_CONSTANTS'!$C:$C,MATCH(AU$2,'#_CONSTANTS'!$B:$B,0))</f>
        <v>UK Integrated Security Fund (UKISF)</v>
      </c>
      <c r="AV33" s="30" t="str">
        <f t="array" ref="AV33">INDEX('#_CONSTANTS'!$C:$C,MATCH(AV$2,'#_CONSTANTS'!$B:$B,0))</f>
        <v>c/o Cabinet Office</v>
      </c>
      <c r="AW33" s="30">
        <f t="array" ref="AW33">INDEX('#_CONSTANTS'!$C:$C,MATCH(AW$2,'#_CONSTANTS'!$B:$B,0))</f>
        <v>0</v>
      </c>
      <c r="AX33" s="30">
        <f t="array" ref="AX33">INDEX('#_CONSTANTS'!$C:$C,MATCH(AX$2,'#_CONSTANTS'!$B:$B,0))</f>
        <v>0</v>
      </c>
      <c r="AY33" s="30">
        <f t="array" ref="AY33">INDEX('#_CONSTANTS'!$C:$C,MATCH(AY$2,'#_CONSTANTS'!$B:$B,0))</f>
        <v>0</v>
      </c>
      <c r="AZ33" s="30" t="str">
        <f t="array" ref="AZ33">INDEX('#_CONSTANTS'!$C:$C,MATCH(AZ$2,'#_CONSTANTS'!$B:$B,0))</f>
        <v>GB-GOV-53</v>
      </c>
      <c r="BA33" s="30" t="str">
        <f t="array" ref="BA33">INDEX('#_CONSTANTS'!$C:$C,MATCH(BA$2,'#_CONSTANTS'!$B:$B,0))</f>
        <v>B1</v>
      </c>
      <c r="BB33" s="31">
        <f t="array" aca="1" ref="BB33" ca="1">INDEX('#_CONSTANTS'!$C:$C,MATCH(BB$2,'#_CONSTANTS'!$B:$B,0))</f>
        <v>46083.654127314818</v>
      </c>
    </row>
    <row r="34" spans="1:54" ht="12" customHeight="1">
      <c r="A34" s="21"/>
      <c r="B34" s="32"/>
      <c r="C34" s="168" t="str">
        <f t="shared" si="4"/>
        <v/>
      </c>
      <c r="D34" s="24"/>
      <c r="E34" s="24"/>
      <c r="F34" s="24"/>
      <c r="G34" s="24"/>
      <c r="H34" s="33"/>
      <c r="I34" s="24"/>
      <c r="J34" s="33"/>
      <c r="K34" s="170"/>
      <c r="L34" s="27"/>
      <c r="M34" s="26"/>
      <c r="N34" s="27"/>
      <c r="O34" s="26"/>
      <c r="P34" s="27"/>
      <c r="Q34" s="24"/>
      <c r="R34" s="28"/>
      <c r="S34" s="24"/>
      <c r="T34" s="26"/>
      <c r="U34" s="26"/>
      <c r="V34" s="26"/>
      <c r="W34" s="24"/>
      <c r="X34" s="24"/>
      <c r="Y34" s="24"/>
      <c r="Z34" s="24"/>
      <c r="AA34" s="24"/>
      <c r="AB34" s="24"/>
      <c r="AC34" s="24"/>
      <c r="AD34" s="24"/>
      <c r="AE34" s="26"/>
      <c r="AF34" s="24"/>
      <c r="AG34" s="26"/>
      <c r="AH34" s="30" t="s">
        <v>94</v>
      </c>
      <c r="AI34" s="30" t="str">
        <f t="array" ref="AI34">INDEX('#_CONSTANTS'!$C:$C,MATCH(AI$2,'#_CONSTANTS'!$B:$B,0))</f>
        <v>GBP</v>
      </c>
      <c r="AJ34" s="30" t="str">
        <f t="array" ref="AJ34">INDEX('#_CONSTANTS'!$C:$C,MATCH(AJ$2,'#_CONSTANTS'!$B:$B,0))</f>
        <v>UK - UK Integrated Security Fund (UKISF)</v>
      </c>
      <c r="AK34" s="30" t="str">
        <f t="array" ref="AK34">INDEX('#_CONSTANTS'!$C:$C,MATCH(AK$2,'#_CONSTANTS'!$B:$B,0))</f>
        <v>GB-GOV-53</v>
      </c>
      <c r="AL34" s="30">
        <f t="array" ref="AL34">INDEX('#_CONSTANTS'!$C:$C,MATCH(AL$2,'#_CONSTANTS'!$B:$B,0))</f>
        <v>10</v>
      </c>
      <c r="AM34" s="30" t="str">
        <f t="array" ref="AM34">INDEX('#_CONSTANTS'!$C:$C,MATCH(AM$2,'#_CONSTANTS'!$B:$B,0))</f>
        <v>GB-GOV-53</v>
      </c>
      <c r="AN34" s="30" t="str">
        <f t="array" ref="AN34">INDEX('#_CONSTANTS'!$C:$C,MATCH(AN$2,'#_CONSTANTS'!$B:$B,0))</f>
        <v>UK - UK Integrated Security Fund (UKISF)</v>
      </c>
      <c r="AO34" s="30">
        <f t="array" ref="AO34">INDEX('#_CONSTANTS'!$C:$C,MATCH(AO$2,'#_CONSTANTS'!$B:$B,0))</f>
        <v>1</v>
      </c>
      <c r="AP34" s="30" t="str">
        <f t="array" ref="AP34">INDEX('#_CONSTANTS'!$C:$C,MATCH(AP$2,'#_CONSTANTS'!$B:$B,0))</f>
        <v>C01</v>
      </c>
      <c r="AQ34" s="30">
        <f t="array" ref="AQ34">INDEX('#_CONSTANTS'!$C:$C,MATCH(AQ$2,'#_CONSTANTS'!$B:$B,0))</f>
        <v>110</v>
      </c>
      <c r="AR34" s="30">
        <f t="array" ref="AR34">INDEX('#_CONSTANTS'!$C:$C,MATCH(AR$2,'#_CONSTANTS'!$B:$B,0))</f>
        <v>10</v>
      </c>
      <c r="AS34" s="30">
        <f t="array" ref="AS34">INDEX('#_CONSTANTS'!$C:$C,MATCH(AS$2,'#_CONSTANTS'!$B:$B,0))</f>
        <v>5</v>
      </c>
      <c r="AT34" s="30">
        <f t="array" ref="AT34">INDEX('#_CONSTANTS'!$C:$C,MATCH(AT$2,'#_CONSTANTS'!$B:$B,0))</f>
        <v>1</v>
      </c>
      <c r="AU34" s="30" t="str">
        <f t="array" ref="AU34">INDEX('#_CONSTANTS'!$C:$C,MATCH(AU$2,'#_CONSTANTS'!$B:$B,0))</f>
        <v>UK Integrated Security Fund (UKISF)</v>
      </c>
      <c r="AV34" s="30" t="str">
        <f t="array" ref="AV34">INDEX('#_CONSTANTS'!$C:$C,MATCH(AV$2,'#_CONSTANTS'!$B:$B,0))</f>
        <v>c/o Cabinet Office</v>
      </c>
      <c r="AW34" s="30">
        <f t="array" ref="AW34">INDEX('#_CONSTANTS'!$C:$C,MATCH(AW$2,'#_CONSTANTS'!$B:$B,0))</f>
        <v>0</v>
      </c>
      <c r="AX34" s="30">
        <f t="array" ref="AX34">INDEX('#_CONSTANTS'!$C:$C,MATCH(AX$2,'#_CONSTANTS'!$B:$B,0))</f>
        <v>0</v>
      </c>
      <c r="AY34" s="30">
        <f t="array" ref="AY34">INDEX('#_CONSTANTS'!$C:$C,MATCH(AY$2,'#_CONSTANTS'!$B:$B,0))</f>
        <v>0</v>
      </c>
      <c r="AZ34" s="30" t="str">
        <f t="array" ref="AZ34">INDEX('#_CONSTANTS'!$C:$C,MATCH(AZ$2,'#_CONSTANTS'!$B:$B,0))</f>
        <v>GB-GOV-53</v>
      </c>
      <c r="BA34" s="30" t="str">
        <f t="array" ref="BA34">INDEX('#_CONSTANTS'!$C:$C,MATCH(BA$2,'#_CONSTANTS'!$B:$B,0))</f>
        <v>B1</v>
      </c>
      <c r="BB34" s="31">
        <f t="array" aca="1" ref="BB34" ca="1">INDEX('#_CONSTANTS'!$C:$C,MATCH(BB$2,'#_CONSTANTS'!$B:$B,0))</f>
        <v>46083.654127314818</v>
      </c>
    </row>
    <row r="35" spans="1:54" ht="12" customHeight="1">
      <c r="A35" s="21"/>
      <c r="B35" s="32"/>
      <c r="C35" s="168" t="str">
        <f t="shared" si="4"/>
        <v/>
      </c>
      <c r="D35" s="24"/>
      <c r="E35" s="24"/>
      <c r="F35" s="24"/>
      <c r="G35" s="24"/>
      <c r="H35" s="33"/>
      <c r="I35" s="24"/>
      <c r="J35" s="33"/>
      <c r="K35" s="170"/>
      <c r="L35" s="27"/>
      <c r="M35" s="26"/>
      <c r="N35" s="27"/>
      <c r="O35" s="26"/>
      <c r="P35" s="27"/>
      <c r="Q35" s="24"/>
      <c r="R35" s="28"/>
      <c r="S35" s="24"/>
      <c r="T35" s="26"/>
      <c r="U35" s="26"/>
      <c r="V35" s="26"/>
      <c r="W35" s="24"/>
      <c r="X35" s="24"/>
      <c r="Y35" s="24"/>
      <c r="Z35" s="24"/>
      <c r="AA35" s="24"/>
      <c r="AB35" s="24"/>
      <c r="AC35" s="24"/>
      <c r="AD35" s="24"/>
      <c r="AE35" s="26"/>
      <c r="AF35" s="24"/>
      <c r="AG35" s="26"/>
      <c r="AH35" s="30" t="s">
        <v>94</v>
      </c>
      <c r="AI35" s="30" t="str">
        <f t="array" ref="AI35">INDEX('#_CONSTANTS'!$C:$C,MATCH(AI$2,'#_CONSTANTS'!$B:$B,0))</f>
        <v>GBP</v>
      </c>
      <c r="AJ35" s="30" t="str">
        <f t="array" ref="AJ35">INDEX('#_CONSTANTS'!$C:$C,MATCH(AJ$2,'#_CONSTANTS'!$B:$B,0))</f>
        <v>UK - UK Integrated Security Fund (UKISF)</v>
      </c>
      <c r="AK35" s="30" t="str">
        <f t="array" ref="AK35">INDEX('#_CONSTANTS'!$C:$C,MATCH(AK$2,'#_CONSTANTS'!$B:$B,0))</f>
        <v>GB-GOV-53</v>
      </c>
      <c r="AL35" s="30">
        <f t="array" ref="AL35">INDEX('#_CONSTANTS'!$C:$C,MATCH(AL$2,'#_CONSTANTS'!$B:$B,0))</f>
        <v>10</v>
      </c>
      <c r="AM35" s="30" t="str">
        <f t="array" ref="AM35">INDEX('#_CONSTANTS'!$C:$C,MATCH(AM$2,'#_CONSTANTS'!$B:$B,0))</f>
        <v>GB-GOV-53</v>
      </c>
      <c r="AN35" s="30" t="str">
        <f t="array" ref="AN35">INDEX('#_CONSTANTS'!$C:$C,MATCH(AN$2,'#_CONSTANTS'!$B:$B,0))</f>
        <v>UK - UK Integrated Security Fund (UKISF)</v>
      </c>
      <c r="AO35" s="30">
        <f t="array" ref="AO35">INDEX('#_CONSTANTS'!$C:$C,MATCH(AO$2,'#_CONSTANTS'!$B:$B,0))</f>
        <v>1</v>
      </c>
      <c r="AP35" s="30" t="str">
        <f t="array" ref="AP35">INDEX('#_CONSTANTS'!$C:$C,MATCH(AP$2,'#_CONSTANTS'!$B:$B,0))</f>
        <v>C01</v>
      </c>
      <c r="AQ35" s="30">
        <f t="array" ref="AQ35">INDEX('#_CONSTANTS'!$C:$C,MATCH(AQ$2,'#_CONSTANTS'!$B:$B,0))</f>
        <v>110</v>
      </c>
      <c r="AR35" s="30">
        <f t="array" ref="AR35">INDEX('#_CONSTANTS'!$C:$C,MATCH(AR$2,'#_CONSTANTS'!$B:$B,0))</f>
        <v>10</v>
      </c>
      <c r="AS35" s="30">
        <f t="array" ref="AS35">INDEX('#_CONSTANTS'!$C:$C,MATCH(AS$2,'#_CONSTANTS'!$B:$B,0))</f>
        <v>5</v>
      </c>
      <c r="AT35" s="30">
        <f t="array" ref="AT35">INDEX('#_CONSTANTS'!$C:$C,MATCH(AT$2,'#_CONSTANTS'!$B:$B,0))</f>
        <v>1</v>
      </c>
      <c r="AU35" s="30" t="str">
        <f t="array" ref="AU35">INDEX('#_CONSTANTS'!$C:$C,MATCH(AU$2,'#_CONSTANTS'!$B:$B,0))</f>
        <v>UK Integrated Security Fund (UKISF)</v>
      </c>
      <c r="AV35" s="30" t="str">
        <f t="array" ref="AV35">INDEX('#_CONSTANTS'!$C:$C,MATCH(AV$2,'#_CONSTANTS'!$B:$B,0))</f>
        <v>c/o Cabinet Office</v>
      </c>
      <c r="AW35" s="30">
        <f t="array" ref="AW35">INDEX('#_CONSTANTS'!$C:$C,MATCH(AW$2,'#_CONSTANTS'!$B:$B,0))</f>
        <v>0</v>
      </c>
      <c r="AX35" s="30">
        <f t="array" ref="AX35">INDEX('#_CONSTANTS'!$C:$C,MATCH(AX$2,'#_CONSTANTS'!$B:$B,0))</f>
        <v>0</v>
      </c>
      <c r="AY35" s="30">
        <f t="array" ref="AY35">INDEX('#_CONSTANTS'!$C:$C,MATCH(AY$2,'#_CONSTANTS'!$B:$B,0))</f>
        <v>0</v>
      </c>
      <c r="AZ35" s="30" t="str">
        <f t="array" ref="AZ35">INDEX('#_CONSTANTS'!$C:$C,MATCH(AZ$2,'#_CONSTANTS'!$B:$B,0))</f>
        <v>GB-GOV-53</v>
      </c>
      <c r="BA35" s="30" t="str">
        <f t="array" ref="BA35">INDEX('#_CONSTANTS'!$C:$C,MATCH(BA$2,'#_CONSTANTS'!$B:$B,0))</f>
        <v>B1</v>
      </c>
      <c r="BB35" s="31">
        <f t="array" aca="1" ref="BB35" ca="1">INDEX('#_CONSTANTS'!$C:$C,MATCH(BB$2,'#_CONSTANTS'!$B:$B,0))</f>
        <v>46083.654127314818</v>
      </c>
    </row>
    <row r="36" spans="1:54" ht="12" customHeight="1">
      <c r="A36" s="21"/>
      <c r="B36" s="32"/>
      <c r="C36" s="168" t="str">
        <f t="shared" si="4"/>
        <v/>
      </c>
      <c r="D36" s="24"/>
      <c r="E36" s="24"/>
      <c r="F36" s="24"/>
      <c r="G36" s="24"/>
      <c r="H36" s="33"/>
      <c r="I36" s="24"/>
      <c r="J36" s="33"/>
      <c r="K36" s="170"/>
      <c r="L36" s="27"/>
      <c r="M36" s="26"/>
      <c r="N36" s="27"/>
      <c r="O36" s="26"/>
      <c r="P36" s="27"/>
      <c r="Q36" s="24"/>
      <c r="R36" s="27"/>
      <c r="S36" s="24"/>
      <c r="T36" s="26"/>
      <c r="U36" s="26"/>
      <c r="V36" s="26"/>
      <c r="W36" s="24"/>
      <c r="X36" s="24"/>
      <c r="Y36" s="24"/>
      <c r="Z36" s="24"/>
      <c r="AA36" s="24"/>
      <c r="AB36" s="24"/>
      <c r="AC36" s="24"/>
      <c r="AD36" s="24"/>
      <c r="AE36" s="26"/>
      <c r="AF36" s="24"/>
      <c r="AG36" s="26"/>
      <c r="AH36" s="30" t="s">
        <v>94</v>
      </c>
      <c r="AI36" s="30" t="str">
        <f t="array" ref="AI36">INDEX('#_CONSTANTS'!$C:$C,MATCH(AI$2,'#_CONSTANTS'!$B:$B,0))</f>
        <v>GBP</v>
      </c>
      <c r="AJ36" s="30" t="str">
        <f t="array" ref="AJ36">INDEX('#_CONSTANTS'!$C:$C,MATCH(AJ$2,'#_CONSTANTS'!$B:$B,0))</f>
        <v>UK - UK Integrated Security Fund (UKISF)</v>
      </c>
      <c r="AK36" s="30" t="str">
        <f t="array" ref="AK36">INDEX('#_CONSTANTS'!$C:$C,MATCH(AK$2,'#_CONSTANTS'!$B:$B,0))</f>
        <v>GB-GOV-53</v>
      </c>
      <c r="AL36" s="30">
        <f t="array" ref="AL36">INDEX('#_CONSTANTS'!$C:$C,MATCH(AL$2,'#_CONSTANTS'!$B:$B,0))</f>
        <v>10</v>
      </c>
      <c r="AM36" s="30" t="str">
        <f t="array" ref="AM36">INDEX('#_CONSTANTS'!$C:$C,MATCH(AM$2,'#_CONSTANTS'!$B:$B,0))</f>
        <v>GB-GOV-53</v>
      </c>
      <c r="AN36" s="30" t="str">
        <f t="array" ref="AN36">INDEX('#_CONSTANTS'!$C:$C,MATCH(AN$2,'#_CONSTANTS'!$B:$B,0))</f>
        <v>UK - UK Integrated Security Fund (UKISF)</v>
      </c>
      <c r="AO36" s="30">
        <f t="array" ref="AO36">INDEX('#_CONSTANTS'!$C:$C,MATCH(AO$2,'#_CONSTANTS'!$B:$B,0))</f>
        <v>1</v>
      </c>
      <c r="AP36" s="30" t="str">
        <f t="array" ref="AP36">INDEX('#_CONSTANTS'!$C:$C,MATCH(AP$2,'#_CONSTANTS'!$B:$B,0))</f>
        <v>C01</v>
      </c>
      <c r="AQ36" s="30">
        <f t="array" ref="AQ36">INDEX('#_CONSTANTS'!$C:$C,MATCH(AQ$2,'#_CONSTANTS'!$B:$B,0))</f>
        <v>110</v>
      </c>
      <c r="AR36" s="30">
        <f t="array" ref="AR36">INDEX('#_CONSTANTS'!$C:$C,MATCH(AR$2,'#_CONSTANTS'!$B:$B,0))</f>
        <v>10</v>
      </c>
      <c r="AS36" s="30">
        <f t="array" ref="AS36">INDEX('#_CONSTANTS'!$C:$C,MATCH(AS$2,'#_CONSTANTS'!$B:$B,0))</f>
        <v>5</v>
      </c>
      <c r="AT36" s="30">
        <f t="array" ref="AT36">INDEX('#_CONSTANTS'!$C:$C,MATCH(AT$2,'#_CONSTANTS'!$B:$B,0))</f>
        <v>1</v>
      </c>
      <c r="AU36" s="30" t="str">
        <f t="array" ref="AU36">INDEX('#_CONSTANTS'!$C:$C,MATCH(AU$2,'#_CONSTANTS'!$B:$B,0))</f>
        <v>UK Integrated Security Fund (UKISF)</v>
      </c>
      <c r="AV36" s="30" t="str">
        <f t="array" ref="AV36">INDEX('#_CONSTANTS'!$C:$C,MATCH(AV$2,'#_CONSTANTS'!$B:$B,0))</f>
        <v>c/o Cabinet Office</v>
      </c>
      <c r="AW36" s="30">
        <f t="array" ref="AW36">INDEX('#_CONSTANTS'!$C:$C,MATCH(AW$2,'#_CONSTANTS'!$B:$B,0))</f>
        <v>0</v>
      </c>
      <c r="AX36" s="30">
        <f t="array" ref="AX36">INDEX('#_CONSTANTS'!$C:$C,MATCH(AX$2,'#_CONSTANTS'!$B:$B,0))</f>
        <v>0</v>
      </c>
      <c r="AY36" s="30">
        <f t="array" ref="AY36">INDEX('#_CONSTANTS'!$C:$C,MATCH(AY$2,'#_CONSTANTS'!$B:$B,0))</f>
        <v>0</v>
      </c>
      <c r="AZ36" s="30" t="str">
        <f t="array" ref="AZ36">INDEX('#_CONSTANTS'!$C:$C,MATCH(AZ$2,'#_CONSTANTS'!$B:$B,0))</f>
        <v>GB-GOV-53</v>
      </c>
      <c r="BA36" s="30" t="str">
        <f t="array" ref="BA36">INDEX('#_CONSTANTS'!$C:$C,MATCH(BA$2,'#_CONSTANTS'!$B:$B,0))</f>
        <v>B1</v>
      </c>
      <c r="BB36" s="31">
        <f t="array" aca="1" ref="BB36" ca="1">INDEX('#_CONSTANTS'!$C:$C,MATCH(BB$2,'#_CONSTANTS'!$B:$B,0))</f>
        <v>46083.654127314818</v>
      </c>
    </row>
    <row r="37" spans="1:54" ht="12" customHeight="1">
      <c r="A37" s="21"/>
      <c r="B37" s="32"/>
      <c r="C37" s="168" t="str">
        <f t="shared" si="4"/>
        <v/>
      </c>
      <c r="D37" s="24"/>
      <c r="E37" s="24"/>
      <c r="F37" s="24"/>
      <c r="G37" s="24"/>
      <c r="H37" s="33"/>
      <c r="I37" s="24"/>
      <c r="J37" s="33"/>
      <c r="K37" s="170"/>
      <c r="L37" s="27"/>
      <c r="M37" s="26"/>
      <c r="N37" s="27"/>
      <c r="O37" s="26"/>
      <c r="P37" s="27"/>
      <c r="Q37" s="24"/>
      <c r="R37" s="27"/>
      <c r="S37" s="24"/>
      <c r="T37" s="26"/>
      <c r="U37" s="26"/>
      <c r="V37" s="26"/>
      <c r="W37" s="24"/>
      <c r="X37" s="24"/>
      <c r="Y37" s="24"/>
      <c r="Z37" s="24"/>
      <c r="AA37" s="24"/>
      <c r="AB37" s="24"/>
      <c r="AC37" s="24"/>
      <c r="AD37" s="24"/>
      <c r="AE37" s="26"/>
      <c r="AF37" s="24"/>
      <c r="AG37" s="26"/>
      <c r="AH37" s="30" t="s">
        <v>94</v>
      </c>
      <c r="AI37" s="30" t="str">
        <f t="array" ref="AI37">INDEX('#_CONSTANTS'!$C:$C,MATCH(AI$2,'#_CONSTANTS'!$B:$B,0))</f>
        <v>GBP</v>
      </c>
      <c r="AJ37" s="30" t="str">
        <f t="array" ref="AJ37">INDEX('#_CONSTANTS'!$C:$C,MATCH(AJ$2,'#_CONSTANTS'!$B:$B,0))</f>
        <v>UK - UK Integrated Security Fund (UKISF)</v>
      </c>
      <c r="AK37" s="30" t="str">
        <f t="array" ref="AK37">INDEX('#_CONSTANTS'!$C:$C,MATCH(AK$2,'#_CONSTANTS'!$B:$B,0))</f>
        <v>GB-GOV-53</v>
      </c>
      <c r="AL37" s="30">
        <f t="array" ref="AL37">INDEX('#_CONSTANTS'!$C:$C,MATCH(AL$2,'#_CONSTANTS'!$B:$B,0))</f>
        <v>10</v>
      </c>
      <c r="AM37" s="30" t="str">
        <f t="array" ref="AM37">INDEX('#_CONSTANTS'!$C:$C,MATCH(AM$2,'#_CONSTANTS'!$B:$B,0))</f>
        <v>GB-GOV-53</v>
      </c>
      <c r="AN37" s="30" t="str">
        <f t="array" ref="AN37">INDEX('#_CONSTANTS'!$C:$C,MATCH(AN$2,'#_CONSTANTS'!$B:$B,0))</f>
        <v>UK - UK Integrated Security Fund (UKISF)</v>
      </c>
      <c r="AO37" s="30">
        <f t="array" ref="AO37">INDEX('#_CONSTANTS'!$C:$C,MATCH(AO$2,'#_CONSTANTS'!$B:$B,0))</f>
        <v>1</v>
      </c>
      <c r="AP37" s="30" t="str">
        <f t="array" ref="AP37">INDEX('#_CONSTANTS'!$C:$C,MATCH(AP$2,'#_CONSTANTS'!$B:$B,0))</f>
        <v>C01</v>
      </c>
      <c r="AQ37" s="30">
        <f t="array" ref="AQ37">INDEX('#_CONSTANTS'!$C:$C,MATCH(AQ$2,'#_CONSTANTS'!$B:$B,0))</f>
        <v>110</v>
      </c>
      <c r="AR37" s="30">
        <f t="array" ref="AR37">INDEX('#_CONSTANTS'!$C:$C,MATCH(AR$2,'#_CONSTANTS'!$B:$B,0))</f>
        <v>10</v>
      </c>
      <c r="AS37" s="30">
        <f t="array" ref="AS37">INDEX('#_CONSTANTS'!$C:$C,MATCH(AS$2,'#_CONSTANTS'!$B:$B,0))</f>
        <v>5</v>
      </c>
      <c r="AT37" s="30">
        <f t="array" ref="AT37">INDEX('#_CONSTANTS'!$C:$C,MATCH(AT$2,'#_CONSTANTS'!$B:$B,0))</f>
        <v>1</v>
      </c>
      <c r="AU37" s="30" t="str">
        <f t="array" ref="AU37">INDEX('#_CONSTANTS'!$C:$C,MATCH(AU$2,'#_CONSTANTS'!$B:$B,0))</f>
        <v>UK Integrated Security Fund (UKISF)</v>
      </c>
      <c r="AV37" s="30" t="str">
        <f t="array" ref="AV37">INDEX('#_CONSTANTS'!$C:$C,MATCH(AV$2,'#_CONSTANTS'!$B:$B,0))</f>
        <v>c/o Cabinet Office</v>
      </c>
      <c r="AW37" s="30">
        <f t="array" ref="AW37">INDEX('#_CONSTANTS'!$C:$C,MATCH(AW$2,'#_CONSTANTS'!$B:$B,0))</f>
        <v>0</v>
      </c>
      <c r="AX37" s="30">
        <f t="array" ref="AX37">INDEX('#_CONSTANTS'!$C:$C,MATCH(AX$2,'#_CONSTANTS'!$B:$B,0))</f>
        <v>0</v>
      </c>
      <c r="AY37" s="30">
        <f t="array" ref="AY37">INDEX('#_CONSTANTS'!$C:$C,MATCH(AY$2,'#_CONSTANTS'!$B:$B,0))</f>
        <v>0</v>
      </c>
      <c r="AZ37" s="30" t="str">
        <f t="array" ref="AZ37">INDEX('#_CONSTANTS'!$C:$C,MATCH(AZ$2,'#_CONSTANTS'!$B:$B,0))</f>
        <v>GB-GOV-53</v>
      </c>
      <c r="BA37" s="30" t="str">
        <f t="array" ref="BA37">INDEX('#_CONSTANTS'!$C:$C,MATCH(BA$2,'#_CONSTANTS'!$B:$B,0))</f>
        <v>B1</v>
      </c>
      <c r="BB37" s="31">
        <f t="array" aca="1" ref="BB37" ca="1">INDEX('#_CONSTANTS'!$C:$C,MATCH(BB$2,'#_CONSTANTS'!$B:$B,0))</f>
        <v>46083.654127314818</v>
      </c>
    </row>
    <row r="38" spans="1:54" ht="12" customHeight="1">
      <c r="A38" s="21"/>
      <c r="B38" s="32"/>
      <c r="C38" s="168" t="str">
        <f t="shared" si="4"/>
        <v/>
      </c>
      <c r="D38" s="24"/>
      <c r="E38" s="24"/>
      <c r="F38" s="24"/>
      <c r="G38" s="24"/>
      <c r="H38" s="33"/>
      <c r="I38" s="24"/>
      <c r="J38" s="33"/>
      <c r="K38" s="170"/>
      <c r="L38" s="27"/>
      <c r="M38" s="26"/>
      <c r="N38" s="27"/>
      <c r="O38" s="26"/>
      <c r="P38" s="27"/>
      <c r="Q38" s="24"/>
      <c r="R38" s="28"/>
      <c r="S38" s="24"/>
      <c r="T38" s="26"/>
      <c r="U38" s="26"/>
      <c r="V38" s="26"/>
      <c r="W38" s="24"/>
      <c r="X38" s="24"/>
      <c r="Y38" s="24"/>
      <c r="Z38" s="24"/>
      <c r="AA38" s="24"/>
      <c r="AB38" s="24"/>
      <c r="AC38" s="24"/>
      <c r="AD38" s="24"/>
      <c r="AE38" s="26"/>
      <c r="AF38" s="24"/>
      <c r="AG38" s="26"/>
      <c r="AH38" s="30" t="s">
        <v>94</v>
      </c>
      <c r="AI38" s="30" t="str">
        <f t="array" ref="AI38">INDEX('#_CONSTANTS'!$C:$C,MATCH(AI$2,'#_CONSTANTS'!$B:$B,0))</f>
        <v>GBP</v>
      </c>
      <c r="AJ38" s="30" t="str">
        <f t="array" ref="AJ38">INDEX('#_CONSTANTS'!$C:$C,MATCH(AJ$2,'#_CONSTANTS'!$B:$B,0))</f>
        <v>UK - UK Integrated Security Fund (UKISF)</v>
      </c>
      <c r="AK38" s="30" t="str">
        <f t="array" ref="AK38">INDEX('#_CONSTANTS'!$C:$C,MATCH(AK$2,'#_CONSTANTS'!$B:$B,0))</f>
        <v>GB-GOV-53</v>
      </c>
      <c r="AL38" s="30">
        <f t="array" ref="AL38">INDEX('#_CONSTANTS'!$C:$C,MATCH(AL$2,'#_CONSTANTS'!$B:$B,0))</f>
        <v>10</v>
      </c>
      <c r="AM38" s="30" t="str">
        <f t="array" ref="AM38">INDEX('#_CONSTANTS'!$C:$C,MATCH(AM$2,'#_CONSTANTS'!$B:$B,0))</f>
        <v>GB-GOV-53</v>
      </c>
      <c r="AN38" s="30" t="str">
        <f t="array" ref="AN38">INDEX('#_CONSTANTS'!$C:$C,MATCH(AN$2,'#_CONSTANTS'!$B:$B,0))</f>
        <v>UK - UK Integrated Security Fund (UKISF)</v>
      </c>
      <c r="AO38" s="30">
        <f t="array" ref="AO38">INDEX('#_CONSTANTS'!$C:$C,MATCH(AO$2,'#_CONSTANTS'!$B:$B,0))</f>
        <v>1</v>
      </c>
      <c r="AP38" s="30" t="str">
        <f t="array" ref="AP38">INDEX('#_CONSTANTS'!$C:$C,MATCH(AP$2,'#_CONSTANTS'!$B:$B,0))</f>
        <v>C01</v>
      </c>
      <c r="AQ38" s="30">
        <f t="array" ref="AQ38">INDEX('#_CONSTANTS'!$C:$C,MATCH(AQ$2,'#_CONSTANTS'!$B:$B,0))</f>
        <v>110</v>
      </c>
      <c r="AR38" s="30">
        <f t="array" ref="AR38">INDEX('#_CONSTANTS'!$C:$C,MATCH(AR$2,'#_CONSTANTS'!$B:$B,0))</f>
        <v>10</v>
      </c>
      <c r="AS38" s="30">
        <f t="array" ref="AS38">INDEX('#_CONSTANTS'!$C:$C,MATCH(AS$2,'#_CONSTANTS'!$B:$B,0))</f>
        <v>5</v>
      </c>
      <c r="AT38" s="30">
        <f t="array" ref="AT38">INDEX('#_CONSTANTS'!$C:$C,MATCH(AT$2,'#_CONSTANTS'!$B:$B,0))</f>
        <v>1</v>
      </c>
      <c r="AU38" s="30" t="str">
        <f t="array" ref="AU38">INDEX('#_CONSTANTS'!$C:$C,MATCH(AU$2,'#_CONSTANTS'!$B:$B,0))</f>
        <v>UK Integrated Security Fund (UKISF)</v>
      </c>
      <c r="AV38" s="30" t="str">
        <f t="array" ref="AV38">INDEX('#_CONSTANTS'!$C:$C,MATCH(AV$2,'#_CONSTANTS'!$B:$B,0))</f>
        <v>c/o Cabinet Office</v>
      </c>
      <c r="AW38" s="30">
        <f t="array" ref="AW38">INDEX('#_CONSTANTS'!$C:$C,MATCH(AW$2,'#_CONSTANTS'!$B:$B,0))</f>
        <v>0</v>
      </c>
      <c r="AX38" s="30">
        <f t="array" ref="AX38">INDEX('#_CONSTANTS'!$C:$C,MATCH(AX$2,'#_CONSTANTS'!$B:$B,0))</f>
        <v>0</v>
      </c>
      <c r="AY38" s="30">
        <f t="array" ref="AY38">INDEX('#_CONSTANTS'!$C:$C,MATCH(AY$2,'#_CONSTANTS'!$B:$B,0))</f>
        <v>0</v>
      </c>
      <c r="AZ38" s="30" t="str">
        <f t="array" ref="AZ38">INDEX('#_CONSTANTS'!$C:$C,MATCH(AZ$2,'#_CONSTANTS'!$B:$B,0))</f>
        <v>GB-GOV-53</v>
      </c>
      <c r="BA38" s="30" t="str">
        <f t="array" ref="BA38">INDEX('#_CONSTANTS'!$C:$C,MATCH(BA$2,'#_CONSTANTS'!$B:$B,0))</f>
        <v>B1</v>
      </c>
      <c r="BB38" s="31">
        <f t="array" aca="1" ref="BB38" ca="1">INDEX('#_CONSTANTS'!$C:$C,MATCH(BB$2,'#_CONSTANTS'!$B:$B,0))</f>
        <v>46083.654127314818</v>
      </c>
    </row>
    <row r="39" spans="1:54" ht="15.75" customHeight="1">
      <c r="A39" s="21"/>
      <c r="B39" s="32"/>
      <c r="C39" s="168" t="str">
        <f t="shared" si="4"/>
        <v/>
      </c>
      <c r="D39" s="24"/>
      <c r="E39" s="24"/>
      <c r="F39" s="24"/>
      <c r="G39" s="24"/>
      <c r="H39" s="33"/>
      <c r="I39" s="24"/>
      <c r="J39" s="33"/>
      <c r="K39" s="170"/>
      <c r="L39" s="27"/>
      <c r="M39" s="26"/>
      <c r="N39" s="27"/>
      <c r="O39" s="26"/>
      <c r="P39" s="27"/>
      <c r="Q39" s="24"/>
      <c r="R39" s="27"/>
      <c r="S39" s="24"/>
      <c r="T39" s="26"/>
      <c r="U39" s="26"/>
      <c r="V39" s="26"/>
      <c r="W39" s="24"/>
      <c r="X39" s="24"/>
      <c r="Y39" s="24"/>
      <c r="Z39" s="24"/>
      <c r="AA39" s="24"/>
      <c r="AB39" s="24"/>
      <c r="AC39" s="24"/>
      <c r="AD39" s="24"/>
      <c r="AE39" s="26"/>
      <c r="AF39" s="24"/>
      <c r="AG39" s="26"/>
      <c r="AH39" s="30" t="s">
        <v>94</v>
      </c>
      <c r="AI39" s="30" t="str">
        <f t="array" ref="AI39">INDEX('#_CONSTANTS'!$C:$C,MATCH(AI$2,'#_CONSTANTS'!$B:$B,0))</f>
        <v>GBP</v>
      </c>
      <c r="AJ39" s="30" t="str">
        <f t="array" ref="AJ39">INDEX('#_CONSTANTS'!$C:$C,MATCH(AJ$2,'#_CONSTANTS'!$B:$B,0))</f>
        <v>UK - UK Integrated Security Fund (UKISF)</v>
      </c>
      <c r="AK39" s="30" t="str">
        <f t="array" ref="AK39">INDEX('#_CONSTANTS'!$C:$C,MATCH(AK$2,'#_CONSTANTS'!$B:$B,0))</f>
        <v>GB-GOV-53</v>
      </c>
      <c r="AL39" s="30">
        <f t="array" ref="AL39">INDEX('#_CONSTANTS'!$C:$C,MATCH(AL$2,'#_CONSTANTS'!$B:$B,0))</f>
        <v>10</v>
      </c>
      <c r="AM39" s="30" t="str">
        <f t="array" ref="AM39">INDEX('#_CONSTANTS'!$C:$C,MATCH(AM$2,'#_CONSTANTS'!$B:$B,0))</f>
        <v>GB-GOV-53</v>
      </c>
      <c r="AN39" s="30" t="str">
        <f t="array" ref="AN39">INDEX('#_CONSTANTS'!$C:$C,MATCH(AN$2,'#_CONSTANTS'!$B:$B,0))</f>
        <v>UK - UK Integrated Security Fund (UKISF)</v>
      </c>
      <c r="AO39" s="30">
        <f t="array" ref="AO39">INDEX('#_CONSTANTS'!$C:$C,MATCH(AO$2,'#_CONSTANTS'!$B:$B,0))</f>
        <v>1</v>
      </c>
      <c r="AP39" s="30" t="str">
        <f t="array" ref="AP39">INDEX('#_CONSTANTS'!$C:$C,MATCH(AP$2,'#_CONSTANTS'!$B:$B,0))</f>
        <v>C01</v>
      </c>
      <c r="AQ39" s="30">
        <f t="array" ref="AQ39">INDEX('#_CONSTANTS'!$C:$C,MATCH(AQ$2,'#_CONSTANTS'!$B:$B,0))</f>
        <v>110</v>
      </c>
      <c r="AR39" s="30">
        <f t="array" ref="AR39">INDEX('#_CONSTANTS'!$C:$C,MATCH(AR$2,'#_CONSTANTS'!$B:$B,0))</f>
        <v>10</v>
      </c>
      <c r="AS39" s="30">
        <f t="array" ref="AS39">INDEX('#_CONSTANTS'!$C:$C,MATCH(AS$2,'#_CONSTANTS'!$B:$B,0))</f>
        <v>5</v>
      </c>
      <c r="AT39" s="30">
        <f t="array" ref="AT39">INDEX('#_CONSTANTS'!$C:$C,MATCH(AT$2,'#_CONSTANTS'!$B:$B,0))</f>
        <v>1</v>
      </c>
      <c r="AU39" s="30" t="str">
        <f t="array" ref="AU39">INDEX('#_CONSTANTS'!$C:$C,MATCH(AU$2,'#_CONSTANTS'!$B:$B,0))</f>
        <v>UK Integrated Security Fund (UKISF)</v>
      </c>
      <c r="AV39" s="30" t="str">
        <f t="array" ref="AV39">INDEX('#_CONSTANTS'!$C:$C,MATCH(AV$2,'#_CONSTANTS'!$B:$B,0))</f>
        <v>c/o Cabinet Office</v>
      </c>
      <c r="AW39" s="30">
        <f t="array" ref="AW39">INDEX('#_CONSTANTS'!$C:$C,MATCH(AW$2,'#_CONSTANTS'!$B:$B,0))</f>
        <v>0</v>
      </c>
      <c r="AX39" s="30">
        <f t="array" ref="AX39">INDEX('#_CONSTANTS'!$C:$C,MATCH(AX$2,'#_CONSTANTS'!$B:$B,0))</f>
        <v>0</v>
      </c>
      <c r="AY39" s="30">
        <f t="array" ref="AY39">INDEX('#_CONSTANTS'!$C:$C,MATCH(AY$2,'#_CONSTANTS'!$B:$B,0))</f>
        <v>0</v>
      </c>
      <c r="AZ39" s="30" t="str">
        <f t="array" ref="AZ39">INDEX('#_CONSTANTS'!$C:$C,MATCH(AZ$2,'#_CONSTANTS'!$B:$B,0))</f>
        <v>GB-GOV-53</v>
      </c>
      <c r="BA39" s="30" t="str">
        <f t="array" ref="BA39">INDEX('#_CONSTANTS'!$C:$C,MATCH(BA$2,'#_CONSTANTS'!$B:$B,0))</f>
        <v>B1</v>
      </c>
      <c r="BB39" s="31">
        <f t="array" aca="1" ref="BB39" ca="1">INDEX('#_CONSTANTS'!$C:$C,MATCH(BB$2,'#_CONSTANTS'!$B:$B,0))</f>
        <v>46083.654127314818</v>
      </c>
    </row>
    <row r="40" spans="1:54" ht="15.75" customHeight="1">
      <c r="A40" s="21"/>
      <c r="B40" s="32"/>
      <c r="C40" s="168" t="str">
        <f t="shared" si="4"/>
        <v/>
      </c>
      <c r="D40" s="24"/>
      <c r="E40" s="24"/>
      <c r="F40" s="24"/>
      <c r="G40" s="24"/>
      <c r="H40" s="33"/>
      <c r="I40" s="24"/>
      <c r="J40" s="33"/>
      <c r="K40" s="170"/>
      <c r="L40" s="27"/>
      <c r="M40" s="26"/>
      <c r="N40" s="27"/>
      <c r="O40" s="26"/>
      <c r="P40" s="27"/>
      <c r="Q40" s="24"/>
      <c r="R40" s="27"/>
      <c r="S40" s="24"/>
      <c r="T40" s="26"/>
      <c r="U40" s="26"/>
      <c r="V40" s="26"/>
      <c r="W40" s="24"/>
      <c r="X40" s="24"/>
      <c r="Y40" s="24"/>
      <c r="Z40" s="24"/>
      <c r="AA40" s="24"/>
      <c r="AB40" s="24"/>
      <c r="AC40" s="24"/>
      <c r="AD40" s="24"/>
      <c r="AE40" s="26"/>
      <c r="AF40" s="24"/>
      <c r="AG40" s="26"/>
      <c r="AH40" s="30" t="s">
        <v>94</v>
      </c>
      <c r="AI40" s="30" t="str">
        <f t="array" ref="AI40">INDEX('#_CONSTANTS'!$C:$C,MATCH(AI$2,'#_CONSTANTS'!$B:$B,0))</f>
        <v>GBP</v>
      </c>
      <c r="AJ40" s="30" t="str">
        <f t="array" ref="AJ40">INDEX('#_CONSTANTS'!$C:$C,MATCH(AJ$2,'#_CONSTANTS'!$B:$B,0))</f>
        <v>UK - UK Integrated Security Fund (UKISF)</v>
      </c>
      <c r="AK40" s="30" t="str">
        <f t="array" ref="AK40">INDEX('#_CONSTANTS'!$C:$C,MATCH(AK$2,'#_CONSTANTS'!$B:$B,0))</f>
        <v>GB-GOV-53</v>
      </c>
      <c r="AL40" s="30">
        <f t="array" ref="AL40">INDEX('#_CONSTANTS'!$C:$C,MATCH(AL$2,'#_CONSTANTS'!$B:$B,0))</f>
        <v>10</v>
      </c>
      <c r="AM40" s="30" t="str">
        <f t="array" ref="AM40">INDEX('#_CONSTANTS'!$C:$C,MATCH(AM$2,'#_CONSTANTS'!$B:$B,0))</f>
        <v>GB-GOV-53</v>
      </c>
      <c r="AN40" s="30" t="str">
        <f t="array" ref="AN40">INDEX('#_CONSTANTS'!$C:$C,MATCH(AN$2,'#_CONSTANTS'!$B:$B,0))</f>
        <v>UK - UK Integrated Security Fund (UKISF)</v>
      </c>
      <c r="AO40" s="30">
        <f t="array" ref="AO40">INDEX('#_CONSTANTS'!$C:$C,MATCH(AO$2,'#_CONSTANTS'!$B:$B,0))</f>
        <v>1</v>
      </c>
      <c r="AP40" s="30" t="str">
        <f t="array" ref="AP40">INDEX('#_CONSTANTS'!$C:$C,MATCH(AP$2,'#_CONSTANTS'!$B:$B,0))</f>
        <v>C01</v>
      </c>
      <c r="AQ40" s="30">
        <f t="array" ref="AQ40">INDEX('#_CONSTANTS'!$C:$C,MATCH(AQ$2,'#_CONSTANTS'!$B:$B,0))</f>
        <v>110</v>
      </c>
      <c r="AR40" s="30">
        <f t="array" ref="AR40">INDEX('#_CONSTANTS'!$C:$C,MATCH(AR$2,'#_CONSTANTS'!$B:$B,0))</f>
        <v>10</v>
      </c>
      <c r="AS40" s="30">
        <f t="array" ref="AS40">INDEX('#_CONSTANTS'!$C:$C,MATCH(AS$2,'#_CONSTANTS'!$B:$B,0))</f>
        <v>5</v>
      </c>
      <c r="AT40" s="30">
        <f t="array" ref="AT40">INDEX('#_CONSTANTS'!$C:$C,MATCH(AT$2,'#_CONSTANTS'!$B:$B,0))</f>
        <v>1</v>
      </c>
      <c r="AU40" s="30" t="str">
        <f t="array" ref="AU40">INDEX('#_CONSTANTS'!$C:$C,MATCH(AU$2,'#_CONSTANTS'!$B:$B,0))</f>
        <v>UK Integrated Security Fund (UKISF)</v>
      </c>
      <c r="AV40" s="30" t="str">
        <f t="array" ref="AV40">INDEX('#_CONSTANTS'!$C:$C,MATCH(AV$2,'#_CONSTANTS'!$B:$B,0))</f>
        <v>c/o Cabinet Office</v>
      </c>
      <c r="AW40" s="30">
        <f t="array" ref="AW40">INDEX('#_CONSTANTS'!$C:$C,MATCH(AW$2,'#_CONSTANTS'!$B:$B,0))</f>
        <v>0</v>
      </c>
      <c r="AX40" s="30">
        <f t="array" ref="AX40">INDEX('#_CONSTANTS'!$C:$C,MATCH(AX$2,'#_CONSTANTS'!$B:$B,0))</f>
        <v>0</v>
      </c>
      <c r="AY40" s="30">
        <f t="array" ref="AY40">INDEX('#_CONSTANTS'!$C:$C,MATCH(AY$2,'#_CONSTANTS'!$B:$B,0))</f>
        <v>0</v>
      </c>
      <c r="AZ40" s="30" t="str">
        <f t="array" ref="AZ40">INDEX('#_CONSTANTS'!$C:$C,MATCH(AZ$2,'#_CONSTANTS'!$B:$B,0))</f>
        <v>GB-GOV-53</v>
      </c>
      <c r="BA40" s="30" t="str">
        <f t="array" ref="BA40">INDEX('#_CONSTANTS'!$C:$C,MATCH(BA$2,'#_CONSTANTS'!$B:$B,0))</f>
        <v>B1</v>
      </c>
      <c r="BB40" s="31">
        <f t="array" aca="1" ref="BB40" ca="1">INDEX('#_CONSTANTS'!$C:$C,MATCH(BB$2,'#_CONSTANTS'!$B:$B,0))</f>
        <v>46083.654127314818</v>
      </c>
    </row>
    <row r="41" spans="1:54" ht="15.75" customHeight="1">
      <c r="A41" s="21"/>
      <c r="B41" s="32"/>
      <c r="C41" s="168" t="str">
        <f t="shared" si="4"/>
        <v/>
      </c>
      <c r="D41" s="24"/>
      <c r="E41" s="24"/>
      <c r="F41" s="24"/>
      <c r="G41" s="24"/>
      <c r="H41" s="33"/>
      <c r="I41" s="24"/>
      <c r="J41" s="33"/>
      <c r="K41" s="170"/>
      <c r="L41" s="27"/>
      <c r="M41" s="26"/>
      <c r="N41" s="27"/>
      <c r="O41" s="26"/>
      <c r="P41" s="27"/>
      <c r="Q41" s="24"/>
      <c r="R41" s="27"/>
      <c r="S41" s="24"/>
      <c r="T41" s="26"/>
      <c r="U41" s="26"/>
      <c r="V41" s="26"/>
      <c r="W41" s="24"/>
      <c r="X41" s="24"/>
      <c r="Y41" s="24"/>
      <c r="Z41" s="24"/>
      <c r="AA41" s="24"/>
      <c r="AB41" s="24"/>
      <c r="AC41" s="24"/>
      <c r="AD41" s="24"/>
      <c r="AE41" s="26"/>
      <c r="AF41" s="24"/>
      <c r="AG41" s="26"/>
      <c r="AH41" s="30" t="s">
        <v>94</v>
      </c>
      <c r="AI41" s="30" t="str">
        <f t="array" ref="AI41">INDEX('#_CONSTANTS'!$C:$C,MATCH(AI$2,'#_CONSTANTS'!$B:$B,0))</f>
        <v>GBP</v>
      </c>
      <c r="AJ41" s="30" t="str">
        <f t="array" ref="AJ41">INDEX('#_CONSTANTS'!$C:$C,MATCH(AJ$2,'#_CONSTANTS'!$B:$B,0))</f>
        <v>UK - UK Integrated Security Fund (UKISF)</v>
      </c>
      <c r="AK41" s="30" t="str">
        <f t="array" ref="AK41">INDEX('#_CONSTANTS'!$C:$C,MATCH(AK$2,'#_CONSTANTS'!$B:$B,0))</f>
        <v>GB-GOV-53</v>
      </c>
      <c r="AL41" s="30">
        <f t="array" ref="AL41">INDEX('#_CONSTANTS'!$C:$C,MATCH(AL$2,'#_CONSTANTS'!$B:$B,0))</f>
        <v>10</v>
      </c>
      <c r="AM41" s="30" t="str">
        <f t="array" ref="AM41">INDEX('#_CONSTANTS'!$C:$C,MATCH(AM$2,'#_CONSTANTS'!$B:$B,0))</f>
        <v>GB-GOV-53</v>
      </c>
      <c r="AN41" s="30" t="str">
        <f t="array" ref="AN41">INDEX('#_CONSTANTS'!$C:$C,MATCH(AN$2,'#_CONSTANTS'!$B:$B,0))</f>
        <v>UK - UK Integrated Security Fund (UKISF)</v>
      </c>
      <c r="AO41" s="30">
        <f t="array" ref="AO41">INDEX('#_CONSTANTS'!$C:$C,MATCH(AO$2,'#_CONSTANTS'!$B:$B,0))</f>
        <v>1</v>
      </c>
      <c r="AP41" s="30" t="str">
        <f t="array" ref="AP41">INDEX('#_CONSTANTS'!$C:$C,MATCH(AP$2,'#_CONSTANTS'!$B:$B,0))</f>
        <v>C01</v>
      </c>
      <c r="AQ41" s="30">
        <f t="array" ref="AQ41">INDEX('#_CONSTANTS'!$C:$C,MATCH(AQ$2,'#_CONSTANTS'!$B:$B,0))</f>
        <v>110</v>
      </c>
      <c r="AR41" s="30">
        <f t="array" ref="AR41">INDEX('#_CONSTANTS'!$C:$C,MATCH(AR$2,'#_CONSTANTS'!$B:$B,0))</f>
        <v>10</v>
      </c>
      <c r="AS41" s="30">
        <f t="array" ref="AS41">INDEX('#_CONSTANTS'!$C:$C,MATCH(AS$2,'#_CONSTANTS'!$B:$B,0))</f>
        <v>5</v>
      </c>
      <c r="AT41" s="30">
        <f t="array" ref="AT41">INDEX('#_CONSTANTS'!$C:$C,MATCH(AT$2,'#_CONSTANTS'!$B:$B,0))</f>
        <v>1</v>
      </c>
      <c r="AU41" s="30" t="str">
        <f t="array" ref="AU41">INDEX('#_CONSTANTS'!$C:$C,MATCH(AU$2,'#_CONSTANTS'!$B:$B,0))</f>
        <v>UK Integrated Security Fund (UKISF)</v>
      </c>
      <c r="AV41" s="30" t="str">
        <f t="array" ref="AV41">INDEX('#_CONSTANTS'!$C:$C,MATCH(AV$2,'#_CONSTANTS'!$B:$B,0))</f>
        <v>c/o Cabinet Office</v>
      </c>
      <c r="AW41" s="30">
        <f t="array" ref="AW41">INDEX('#_CONSTANTS'!$C:$C,MATCH(AW$2,'#_CONSTANTS'!$B:$B,0))</f>
        <v>0</v>
      </c>
      <c r="AX41" s="30">
        <f t="array" ref="AX41">INDEX('#_CONSTANTS'!$C:$C,MATCH(AX$2,'#_CONSTANTS'!$B:$B,0))</f>
        <v>0</v>
      </c>
      <c r="AY41" s="30">
        <f t="array" ref="AY41">INDEX('#_CONSTANTS'!$C:$C,MATCH(AY$2,'#_CONSTANTS'!$B:$B,0))</f>
        <v>0</v>
      </c>
      <c r="AZ41" s="30" t="str">
        <f t="array" ref="AZ41">INDEX('#_CONSTANTS'!$C:$C,MATCH(AZ$2,'#_CONSTANTS'!$B:$B,0))</f>
        <v>GB-GOV-53</v>
      </c>
      <c r="BA41" s="30" t="str">
        <f t="array" ref="BA41">INDEX('#_CONSTANTS'!$C:$C,MATCH(BA$2,'#_CONSTANTS'!$B:$B,0))</f>
        <v>B1</v>
      </c>
      <c r="BB41" s="31">
        <f t="array" aca="1" ref="BB41" ca="1">INDEX('#_CONSTANTS'!$C:$C,MATCH(BB$2,'#_CONSTANTS'!$B:$B,0))</f>
        <v>46083.654127314818</v>
      </c>
    </row>
    <row r="42" spans="1:54" ht="15.75" customHeight="1">
      <c r="A42" s="21"/>
      <c r="B42" s="32"/>
      <c r="C42" s="168" t="str">
        <f t="shared" si="4"/>
        <v/>
      </c>
      <c r="D42" s="24"/>
      <c r="E42" s="24"/>
      <c r="F42" s="24"/>
      <c r="G42" s="24"/>
      <c r="H42" s="33"/>
      <c r="I42" s="24"/>
      <c r="J42" s="33"/>
      <c r="K42" s="170"/>
      <c r="L42" s="27"/>
      <c r="M42" s="26"/>
      <c r="N42" s="27"/>
      <c r="O42" s="26"/>
      <c r="P42" s="27"/>
      <c r="Q42" s="24"/>
      <c r="R42" s="27"/>
      <c r="S42" s="24"/>
      <c r="T42" s="26"/>
      <c r="U42" s="26"/>
      <c r="V42" s="26"/>
      <c r="W42" s="24"/>
      <c r="X42" s="24"/>
      <c r="Y42" s="24"/>
      <c r="Z42" s="24"/>
      <c r="AA42" s="24"/>
      <c r="AB42" s="24"/>
      <c r="AC42" s="24"/>
      <c r="AD42" s="24"/>
      <c r="AE42" s="26"/>
      <c r="AF42" s="24"/>
      <c r="AG42" s="26"/>
      <c r="AH42" s="30" t="s">
        <v>94</v>
      </c>
      <c r="AI42" s="30" t="str">
        <f t="array" ref="AI42">INDEX('#_CONSTANTS'!$C:$C,MATCH(AI$2,'#_CONSTANTS'!$B:$B,0))</f>
        <v>GBP</v>
      </c>
      <c r="AJ42" s="30" t="str">
        <f t="array" ref="AJ42">INDEX('#_CONSTANTS'!$C:$C,MATCH(AJ$2,'#_CONSTANTS'!$B:$B,0))</f>
        <v>UK - UK Integrated Security Fund (UKISF)</v>
      </c>
      <c r="AK42" s="30" t="str">
        <f t="array" ref="AK42">INDEX('#_CONSTANTS'!$C:$C,MATCH(AK$2,'#_CONSTANTS'!$B:$B,0))</f>
        <v>GB-GOV-53</v>
      </c>
      <c r="AL42" s="30">
        <f t="array" ref="AL42">INDEX('#_CONSTANTS'!$C:$C,MATCH(AL$2,'#_CONSTANTS'!$B:$B,0))</f>
        <v>10</v>
      </c>
      <c r="AM42" s="30" t="str">
        <f t="array" ref="AM42">INDEX('#_CONSTANTS'!$C:$C,MATCH(AM$2,'#_CONSTANTS'!$B:$B,0))</f>
        <v>GB-GOV-53</v>
      </c>
      <c r="AN42" s="30" t="str">
        <f t="array" ref="AN42">INDEX('#_CONSTANTS'!$C:$C,MATCH(AN$2,'#_CONSTANTS'!$B:$B,0))</f>
        <v>UK - UK Integrated Security Fund (UKISF)</v>
      </c>
      <c r="AO42" s="30">
        <f t="array" ref="AO42">INDEX('#_CONSTANTS'!$C:$C,MATCH(AO$2,'#_CONSTANTS'!$B:$B,0))</f>
        <v>1</v>
      </c>
      <c r="AP42" s="30" t="str">
        <f t="array" ref="AP42">INDEX('#_CONSTANTS'!$C:$C,MATCH(AP$2,'#_CONSTANTS'!$B:$B,0))</f>
        <v>C01</v>
      </c>
      <c r="AQ42" s="30">
        <f t="array" ref="AQ42">INDEX('#_CONSTANTS'!$C:$C,MATCH(AQ$2,'#_CONSTANTS'!$B:$B,0))</f>
        <v>110</v>
      </c>
      <c r="AR42" s="30">
        <f t="array" ref="AR42">INDEX('#_CONSTANTS'!$C:$C,MATCH(AR$2,'#_CONSTANTS'!$B:$B,0))</f>
        <v>10</v>
      </c>
      <c r="AS42" s="30">
        <f t="array" ref="AS42">INDEX('#_CONSTANTS'!$C:$C,MATCH(AS$2,'#_CONSTANTS'!$B:$B,0))</f>
        <v>5</v>
      </c>
      <c r="AT42" s="30">
        <f t="array" ref="AT42">INDEX('#_CONSTANTS'!$C:$C,MATCH(AT$2,'#_CONSTANTS'!$B:$B,0))</f>
        <v>1</v>
      </c>
      <c r="AU42" s="30" t="str">
        <f t="array" ref="AU42">INDEX('#_CONSTANTS'!$C:$C,MATCH(AU$2,'#_CONSTANTS'!$B:$B,0))</f>
        <v>UK Integrated Security Fund (UKISF)</v>
      </c>
      <c r="AV42" s="30" t="str">
        <f t="array" ref="AV42">INDEX('#_CONSTANTS'!$C:$C,MATCH(AV$2,'#_CONSTANTS'!$B:$B,0))</f>
        <v>c/o Cabinet Office</v>
      </c>
      <c r="AW42" s="30">
        <f t="array" ref="AW42">INDEX('#_CONSTANTS'!$C:$C,MATCH(AW$2,'#_CONSTANTS'!$B:$B,0))</f>
        <v>0</v>
      </c>
      <c r="AX42" s="30">
        <f t="array" ref="AX42">INDEX('#_CONSTANTS'!$C:$C,MATCH(AX$2,'#_CONSTANTS'!$B:$B,0))</f>
        <v>0</v>
      </c>
      <c r="AY42" s="30">
        <f t="array" ref="AY42">INDEX('#_CONSTANTS'!$C:$C,MATCH(AY$2,'#_CONSTANTS'!$B:$B,0))</f>
        <v>0</v>
      </c>
      <c r="AZ42" s="30" t="str">
        <f t="array" ref="AZ42">INDEX('#_CONSTANTS'!$C:$C,MATCH(AZ$2,'#_CONSTANTS'!$B:$B,0))</f>
        <v>GB-GOV-53</v>
      </c>
      <c r="BA42" s="30" t="str">
        <f t="array" ref="BA42">INDEX('#_CONSTANTS'!$C:$C,MATCH(BA$2,'#_CONSTANTS'!$B:$B,0))</f>
        <v>B1</v>
      </c>
      <c r="BB42" s="31">
        <f t="array" aca="1" ref="BB42" ca="1">INDEX('#_CONSTANTS'!$C:$C,MATCH(BB$2,'#_CONSTANTS'!$B:$B,0))</f>
        <v>46083.654127314818</v>
      </c>
    </row>
    <row r="43" spans="1:54" ht="15.75" customHeight="1">
      <c r="A43" s="21"/>
      <c r="B43" s="32"/>
      <c r="C43" s="168" t="str">
        <f t="shared" si="4"/>
        <v/>
      </c>
      <c r="D43" s="24"/>
      <c r="E43" s="24"/>
      <c r="F43" s="24"/>
      <c r="G43" s="24"/>
      <c r="H43" s="33"/>
      <c r="I43" s="24"/>
      <c r="J43" s="33"/>
      <c r="K43" s="170"/>
      <c r="L43" s="27"/>
      <c r="M43" s="26"/>
      <c r="N43" s="27"/>
      <c r="O43" s="26"/>
      <c r="P43" s="27"/>
      <c r="Q43" s="24"/>
      <c r="R43" s="27"/>
      <c r="S43" s="24"/>
      <c r="T43" s="26"/>
      <c r="U43" s="26"/>
      <c r="V43" s="26"/>
      <c r="W43" s="24"/>
      <c r="X43" s="24"/>
      <c r="Y43" s="24"/>
      <c r="Z43" s="24"/>
      <c r="AA43" s="24"/>
      <c r="AB43" s="24"/>
      <c r="AC43" s="24"/>
      <c r="AD43" s="24"/>
      <c r="AE43" s="26"/>
      <c r="AF43" s="24"/>
      <c r="AG43" s="26"/>
      <c r="AH43" s="30" t="s">
        <v>94</v>
      </c>
      <c r="AI43" s="30" t="str">
        <f t="array" ref="AI43">INDEX('#_CONSTANTS'!$C:$C,MATCH(AI$2,'#_CONSTANTS'!$B:$B,0))</f>
        <v>GBP</v>
      </c>
      <c r="AJ43" s="30" t="str">
        <f t="array" ref="AJ43">INDEX('#_CONSTANTS'!$C:$C,MATCH(AJ$2,'#_CONSTANTS'!$B:$B,0))</f>
        <v>UK - UK Integrated Security Fund (UKISF)</v>
      </c>
      <c r="AK43" s="30" t="str">
        <f t="array" ref="AK43">INDEX('#_CONSTANTS'!$C:$C,MATCH(AK$2,'#_CONSTANTS'!$B:$B,0))</f>
        <v>GB-GOV-53</v>
      </c>
      <c r="AL43" s="30">
        <f t="array" ref="AL43">INDEX('#_CONSTANTS'!$C:$C,MATCH(AL$2,'#_CONSTANTS'!$B:$B,0))</f>
        <v>10</v>
      </c>
      <c r="AM43" s="30" t="str">
        <f t="array" ref="AM43">INDEX('#_CONSTANTS'!$C:$C,MATCH(AM$2,'#_CONSTANTS'!$B:$B,0))</f>
        <v>GB-GOV-53</v>
      </c>
      <c r="AN43" s="30" t="str">
        <f t="array" ref="AN43">INDEX('#_CONSTANTS'!$C:$C,MATCH(AN$2,'#_CONSTANTS'!$B:$B,0))</f>
        <v>UK - UK Integrated Security Fund (UKISF)</v>
      </c>
      <c r="AO43" s="30">
        <f t="array" ref="AO43">INDEX('#_CONSTANTS'!$C:$C,MATCH(AO$2,'#_CONSTANTS'!$B:$B,0))</f>
        <v>1</v>
      </c>
      <c r="AP43" s="30" t="str">
        <f t="array" ref="AP43">INDEX('#_CONSTANTS'!$C:$C,MATCH(AP$2,'#_CONSTANTS'!$B:$B,0))</f>
        <v>C01</v>
      </c>
      <c r="AQ43" s="30">
        <f t="array" ref="AQ43">INDEX('#_CONSTANTS'!$C:$C,MATCH(AQ$2,'#_CONSTANTS'!$B:$B,0))</f>
        <v>110</v>
      </c>
      <c r="AR43" s="30">
        <f t="array" ref="AR43">INDEX('#_CONSTANTS'!$C:$C,MATCH(AR$2,'#_CONSTANTS'!$B:$B,0))</f>
        <v>10</v>
      </c>
      <c r="AS43" s="30">
        <f t="array" ref="AS43">INDEX('#_CONSTANTS'!$C:$C,MATCH(AS$2,'#_CONSTANTS'!$B:$B,0))</f>
        <v>5</v>
      </c>
      <c r="AT43" s="30">
        <f t="array" ref="AT43">INDEX('#_CONSTANTS'!$C:$C,MATCH(AT$2,'#_CONSTANTS'!$B:$B,0))</f>
        <v>1</v>
      </c>
      <c r="AU43" s="30" t="str">
        <f t="array" ref="AU43">INDEX('#_CONSTANTS'!$C:$C,MATCH(AU$2,'#_CONSTANTS'!$B:$B,0))</f>
        <v>UK Integrated Security Fund (UKISF)</v>
      </c>
      <c r="AV43" s="30" t="str">
        <f t="array" ref="AV43">INDEX('#_CONSTANTS'!$C:$C,MATCH(AV$2,'#_CONSTANTS'!$B:$B,0))</f>
        <v>c/o Cabinet Office</v>
      </c>
      <c r="AW43" s="30">
        <f t="array" ref="AW43">INDEX('#_CONSTANTS'!$C:$C,MATCH(AW$2,'#_CONSTANTS'!$B:$B,0))</f>
        <v>0</v>
      </c>
      <c r="AX43" s="30">
        <f t="array" ref="AX43">INDEX('#_CONSTANTS'!$C:$C,MATCH(AX$2,'#_CONSTANTS'!$B:$B,0))</f>
        <v>0</v>
      </c>
      <c r="AY43" s="30">
        <f t="array" ref="AY43">INDEX('#_CONSTANTS'!$C:$C,MATCH(AY$2,'#_CONSTANTS'!$B:$B,0))</f>
        <v>0</v>
      </c>
      <c r="AZ43" s="30" t="str">
        <f t="array" ref="AZ43">INDEX('#_CONSTANTS'!$C:$C,MATCH(AZ$2,'#_CONSTANTS'!$B:$B,0))</f>
        <v>GB-GOV-53</v>
      </c>
      <c r="BA43" s="30" t="str">
        <f t="array" ref="BA43">INDEX('#_CONSTANTS'!$C:$C,MATCH(BA$2,'#_CONSTANTS'!$B:$B,0))</f>
        <v>B1</v>
      </c>
      <c r="BB43" s="31">
        <f t="array" aca="1" ref="BB43" ca="1">INDEX('#_CONSTANTS'!$C:$C,MATCH(BB$2,'#_CONSTANTS'!$B:$B,0))</f>
        <v>46083.654127314818</v>
      </c>
    </row>
    <row r="44" spans="1:54" ht="15.75" customHeight="1">
      <c r="A44" s="21"/>
      <c r="B44" s="32"/>
      <c r="C44" s="168" t="str">
        <f t="shared" si="4"/>
        <v/>
      </c>
      <c r="D44" s="24"/>
      <c r="E44" s="24"/>
      <c r="F44" s="24"/>
      <c r="G44" s="24"/>
      <c r="H44" s="33"/>
      <c r="I44" s="24"/>
      <c r="J44" s="33"/>
      <c r="K44" s="170"/>
      <c r="L44" s="27"/>
      <c r="M44" s="26"/>
      <c r="N44" s="27"/>
      <c r="O44" s="26"/>
      <c r="P44" s="27"/>
      <c r="Q44" s="24"/>
      <c r="R44" s="27"/>
      <c r="S44" s="24"/>
      <c r="T44" s="26"/>
      <c r="U44" s="26"/>
      <c r="V44" s="26"/>
      <c r="W44" s="24"/>
      <c r="X44" s="24"/>
      <c r="Y44" s="24"/>
      <c r="Z44" s="24"/>
      <c r="AA44" s="24"/>
      <c r="AB44" s="24"/>
      <c r="AC44" s="24"/>
      <c r="AD44" s="24"/>
      <c r="AE44" s="26"/>
      <c r="AF44" s="24"/>
      <c r="AG44" s="26"/>
      <c r="AH44" s="30" t="s">
        <v>94</v>
      </c>
      <c r="AI44" s="30" t="str">
        <f t="array" ref="AI44">INDEX('#_CONSTANTS'!$C:$C,MATCH(AI$2,'#_CONSTANTS'!$B:$B,0))</f>
        <v>GBP</v>
      </c>
      <c r="AJ44" s="30" t="str">
        <f t="array" ref="AJ44">INDEX('#_CONSTANTS'!$C:$C,MATCH(AJ$2,'#_CONSTANTS'!$B:$B,0))</f>
        <v>UK - UK Integrated Security Fund (UKISF)</v>
      </c>
      <c r="AK44" s="30" t="str">
        <f t="array" ref="AK44">INDEX('#_CONSTANTS'!$C:$C,MATCH(AK$2,'#_CONSTANTS'!$B:$B,0))</f>
        <v>GB-GOV-53</v>
      </c>
      <c r="AL44" s="30">
        <f t="array" ref="AL44">INDEX('#_CONSTANTS'!$C:$C,MATCH(AL$2,'#_CONSTANTS'!$B:$B,0))</f>
        <v>10</v>
      </c>
      <c r="AM44" s="30" t="str">
        <f t="array" ref="AM44">INDEX('#_CONSTANTS'!$C:$C,MATCH(AM$2,'#_CONSTANTS'!$B:$B,0))</f>
        <v>GB-GOV-53</v>
      </c>
      <c r="AN44" s="30" t="str">
        <f t="array" ref="AN44">INDEX('#_CONSTANTS'!$C:$C,MATCH(AN$2,'#_CONSTANTS'!$B:$B,0))</f>
        <v>UK - UK Integrated Security Fund (UKISF)</v>
      </c>
      <c r="AO44" s="30">
        <f t="array" ref="AO44">INDEX('#_CONSTANTS'!$C:$C,MATCH(AO$2,'#_CONSTANTS'!$B:$B,0))</f>
        <v>1</v>
      </c>
      <c r="AP44" s="30" t="str">
        <f t="array" ref="AP44">INDEX('#_CONSTANTS'!$C:$C,MATCH(AP$2,'#_CONSTANTS'!$B:$B,0))</f>
        <v>C01</v>
      </c>
      <c r="AQ44" s="30">
        <f t="array" ref="AQ44">INDEX('#_CONSTANTS'!$C:$C,MATCH(AQ$2,'#_CONSTANTS'!$B:$B,0))</f>
        <v>110</v>
      </c>
      <c r="AR44" s="30">
        <f t="array" ref="AR44">INDEX('#_CONSTANTS'!$C:$C,MATCH(AR$2,'#_CONSTANTS'!$B:$B,0))</f>
        <v>10</v>
      </c>
      <c r="AS44" s="30">
        <f t="array" ref="AS44">INDEX('#_CONSTANTS'!$C:$C,MATCH(AS$2,'#_CONSTANTS'!$B:$B,0))</f>
        <v>5</v>
      </c>
      <c r="AT44" s="30">
        <f t="array" ref="AT44">INDEX('#_CONSTANTS'!$C:$C,MATCH(AT$2,'#_CONSTANTS'!$B:$B,0))</f>
        <v>1</v>
      </c>
      <c r="AU44" s="30" t="str">
        <f t="array" ref="AU44">INDEX('#_CONSTANTS'!$C:$C,MATCH(AU$2,'#_CONSTANTS'!$B:$B,0))</f>
        <v>UK Integrated Security Fund (UKISF)</v>
      </c>
      <c r="AV44" s="30" t="str">
        <f t="array" ref="AV44">INDEX('#_CONSTANTS'!$C:$C,MATCH(AV$2,'#_CONSTANTS'!$B:$B,0))</f>
        <v>c/o Cabinet Office</v>
      </c>
      <c r="AW44" s="30">
        <f t="array" ref="AW44">INDEX('#_CONSTANTS'!$C:$C,MATCH(AW$2,'#_CONSTANTS'!$B:$B,0))</f>
        <v>0</v>
      </c>
      <c r="AX44" s="30">
        <f t="array" ref="AX44">INDEX('#_CONSTANTS'!$C:$C,MATCH(AX$2,'#_CONSTANTS'!$B:$B,0))</f>
        <v>0</v>
      </c>
      <c r="AY44" s="30">
        <f t="array" ref="AY44">INDEX('#_CONSTANTS'!$C:$C,MATCH(AY$2,'#_CONSTANTS'!$B:$B,0))</f>
        <v>0</v>
      </c>
      <c r="AZ44" s="30" t="str">
        <f t="array" ref="AZ44">INDEX('#_CONSTANTS'!$C:$C,MATCH(AZ$2,'#_CONSTANTS'!$B:$B,0))</f>
        <v>GB-GOV-53</v>
      </c>
      <c r="BA44" s="30" t="str">
        <f t="array" ref="BA44">INDEX('#_CONSTANTS'!$C:$C,MATCH(BA$2,'#_CONSTANTS'!$B:$B,0))</f>
        <v>B1</v>
      </c>
      <c r="BB44" s="31">
        <f t="array" aca="1" ref="BB44" ca="1">INDEX('#_CONSTANTS'!$C:$C,MATCH(BB$2,'#_CONSTANTS'!$B:$B,0))</f>
        <v>46083.654127314818</v>
      </c>
    </row>
    <row r="45" spans="1:54" ht="15.75" customHeight="1">
      <c r="A45" s="21"/>
      <c r="B45" s="32"/>
      <c r="C45" s="168" t="str">
        <f t="shared" si="4"/>
        <v/>
      </c>
      <c r="D45" s="24"/>
      <c r="E45" s="24"/>
      <c r="F45" s="24"/>
      <c r="G45" s="24"/>
      <c r="H45" s="33"/>
      <c r="I45" s="24"/>
      <c r="J45" s="33"/>
      <c r="K45" s="171"/>
      <c r="L45" s="27"/>
      <c r="M45" s="26"/>
      <c r="N45" s="27"/>
      <c r="O45" s="26"/>
      <c r="P45" s="27"/>
      <c r="Q45" s="24"/>
      <c r="R45" s="24"/>
      <c r="S45" s="24"/>
      <c r="T45" s="24"/>
      <c r="U45" s="26"/>
      <c r="V45" s="26"/>
      <c r="W45" s="24"/>
      <c r="X45" s="24"/>
      <c r="Y45" s="24"/>
      <c r="Z45" s="24"/>
      <c r="AA45" s="24"/>
      <c r="AB45" s="24"/>
      <c r="AC45" s="24"/>
      <c r="AD45" s="24"/>
      <c r="AE45" s="35"/>
      <c r="AF45" s="24"/>
      <c r="AG45" s="24"/>
      <c r="AH45" s="30" t="s">
        <v>94</v>
      </c>
      <c r="AI45" s="30" t="str">
        <f t="array" ref="AI45">INDEX('#_CONSTANTS'!$C:$C,MATCH(AI$2,'#_CONSTANTS'!$B:$B,0))</f>
        <v>GBP</v>
      </c>
      <c r="AJ45" s="30" t="str">
        <f t="array" ref="AJ45">INDEX('#_CONSTANTS'!$C:$C,MATCH(AJ$2,'#_CONSTANTS'!$B:$B,0))</f>
        <v>UK - UK Integrated Security Fund (UKISF)</v>
      </c>
      <c r="AK45" s="30" t="str">
        <f t="array" ref="AK45">INDEX('#_CONSTANTS'!$C:$C,MATCH(AK$2,'#_CONSTANTS'!$B:$B,0))</f>
        <v>GB-GOV-53</v>
      </c>
      <c r="AL45" s="30">
        <f t="array" ref="AL45">INDEX('#_CONSTANTS'!$C:$C,MATCH(AL$2,'#_CONSTANTS'!$B:$B,0))</f>
        <v>10</v>
      </c>
      <c r="AM45" s="30" t="str">
        <f t="array" ref="AM45">INDEX('#_CONSTANTS'!$C:$C,MATCH(AM$2,'#_CONSTANTS'!$B:$B,0))</f>
        <v>GB-GOV-53</v>
      </c>
      <c r="AN45" s="30" t="str">
        <f t="array" ref="AN45">INDEX('#_CONSTANTS'!$C:$C,MATCH(AN$2,'#_CONSTANTS'!$B:$B,0))</f>
        <v>UK - UK Integrated Security Fund (UKISF)</v>
      </c>
      <c r="AO45" s="30">
        <f t="array" ref="AO45">INDEX('#_CONSTANTS'!$C:$C,MATCH(AO$2,'#_CONSTANTS'!$B:$B,0))</f>
        <v>1</v>
      </c>
      <c r="AP45" s="30" t="str">
        <f t="array" ref="AP45">INDEX('#_CONSTANTS'!$C:$C,MATCH(AP$2,'#_CONSTANTS'!$B:$B,0))</f>
        <v>C01</v>
      </c>
      <c r="AQ45" s="30">
        <f t="array" ref="AQ45">INDEX('#_CONSTANTS'!$C:$C,MATCH(AQ$2,'#_CONSTANTS'!$B:$B,0))</f>
        <v>110</v>
      </c>
      <c r="AR45" s="30">
        <f t="array" ref="AR45">INDEX('#_CONSTANTS'!$C:$C,MATCH(AR$2,'#_CONSTANTS'!$B:$B,0))</f>
        <v>10</v>
      </c>
      <c r="AS45" s="30">
        <f t="array" ref="AS45">INDEX('#_CONSTANTS'!$C:$C,MATCH(AS$2,'#_CONSTANTS'!$B:$B,0))</f>
        <v>5</v>
      </c>
      <c r="AT45" s="30">
        <f t="array" ref="AT45">INDEX('#_CONSTANTS'!$C:$C,MATCH(AT$2,'#_CONSTANTS'!$B:$B,0))</f>
        <v>1</v>
      </c>
      <c r="AU45" s="30" t="str">
        <f t="array" ref="AU45">INDEX('#_CONSTANTS'!$C:$C,MATCH(AU$2,'#_CONSTANTS'!$B:$B,0))</f>
        <v>UK Integrated Security Fund (UKISF)</v>
      </c>
      <c r="AV45" s="30" t="str">
        <f t="array" ref="AV45">INDEX('#_CONSTANTS'!$C:$C,MATCH(AV$2,'#_CONSTANTS'!$B:$B,0))</f>
        <v>c/o Cabinet Office</v>
      </c>
      <c r="AW45" s="30">
        <f t="array" ref="AW45">INDEX('#_CONSTANTS'!$C:$C,MATCH(AW$2,'#_CONSTANTS'!$B:$B,0))</f>
        <v>0</v>
      </c>
      <c r="AX45" s="30">
        <f t="array" ref="AX45">INDEX('#_CONSTANTS'!$C:$C,MATCH(AX$2,'#_CONSTANTS'!$B:$B,0))</f>
        <v>0</v>
      </c>
      <c r="AY45" s="30">
        <f t="array" ref="AY45">INDEX('#_CONSTANTS'!$C:$C,MATCH(AY$2,'#_CONSTANTS'!$B:$B,0))</f>
        <v>0</v>
      </c>
      <c r="AZ45" s="30" t="str">
        <f t="array" ref="AZ45">INDEX('#_CONSTANTS'!$C:$C,MATCH(AZ$2,'#_CONSTANTS'!$B:$B,0))</f>
        <v>GB-GOV-53</v>
      </c>
      <c r="BA45" s="30" t="str">
        <f t="array" ref="BA45">INDEX('#_CONSTANTS'!$C:$C,MATCH(BA$2,'#_CONSTANTS'!$B:$B,0))</f>
        <v>B1</v>
      </c>
      <c r="BB45" s="31">
        <f t="array" aca="1" ref="BB45" ca="1">INDEX('#_CONSTANTS'!$C:$C,MATCH(BB$2,'#_CONSTANTS'!$B:$B,0))</f>
        <v>46083.654127314818</v>
      </c>
    </row>
    <row r="46" spans="1:54" ht="15.75" customHeight="1">
      <c r="A46" s="21"/>
      <c r="B46" s="32"/>
      <c r="C46" s="168" t="str">
        <f t="shared" si="4"/>
        <v/>
      </c>
      <c r="D46" s="24"/>
      <c r="E46" s="24"/>
      <c r="F46" s="24"/>
      <c r="G46" s="24"/>
      <c r="H46" s="33"/>
      <c r="I46" s="24"/>
      <c r="J46" s="33"/>
      <c r="K46" s="171"/>
      <c r="L46" s="27"/>
      <c r="M46" s="26"/>
      <c r="N46" s="27"/>
      <c r="O46" s="26"/>
      <c r="P46" s="27"/>
      <c r="Q46" s="24"/>
      <c r="R46" s="24"/>
      <c r="S46" s="24"/>
      <c r="T46" s="24"/>
      <c r="U46" s="26"/>
      <c r="V46" s="26"/>
      <c r="W46" s="24"/>
      <c r="X46" s="24"/>
      <c r="Y46" s="24"/>
      <c r="Z46" s="24"/>
      <c r="AA46" s="24"/>
      <c r="AB46" s="24"/>
      <c r="AC46" s="24"/>
      <c r="AD46" s="24"/>
      <c r="AE46" s="35"/>
      <c r="AF46" s="24"/>
      <c r="AG46" s="24"/>
      <c r="AH46" s="30" t="s">
        <v>94</v>
      </c>
      <c r="AI46" s="30" t="str">
        <f t="array" ref="AI46">INDEX('#_CONSTANTS'!$C:$C,MATCH(AI$2,'#_CONSTANTS'!$B:$B,0))</f>
        <v>GBP</v>
      </c>
      <c r="AJ46" s="30" t="str">
        <f t="array" ref="AJ46">INDEX('#_CONSTANTS'!$C:$C,MATCH(AJ$2,'#_CONSTANTS'!$B:$B,0))</f>
        <v>UK - UK Integrated Security Fund (UKISF)</v>
      </c>
      <c r="AK46" s="30" t="str">
        <f t="array" ref="AK46">INDEX('#_CONSTANTS'!$C:$C,MATCH(AK$2,'#_CONSTANTS'!$B:$B,0))</f>
        <v>GB-GOV-53</v>
      </c>
      <c r="AL46" s="30">
        <f t="array" ref="AL46">INDEX('#_CONSTANTS'!$C:$C,MATCH(AL$2,'#_CONSTANTS'!$B:$B,0))</f>
        <v>10</v>
      </c>
      <c r="AM46" s="30" t="str">
        <f t="array" ref="AM46">INDEX('#_CONSTANTS'!$C:$C,MATCH(AM$2,'#_CONSTANTS'!$B:$B,0))</f>
        <v>GB-GOV-53</v>
      </c>
      <c r="AN46" s="30" t="str">
        <f t="array" ref="AN46">INDEX('#_CONSTANTS'!$C:$C,MATCH(AN$2,'#_CONSTANTS'!$B:$B,0))</f>
        <v>UK - UK Integrated Security Fund (UKISF)</v>
      </c>
      <c r="AO46" s="30">
        <f t="array" ref="AO46">INDEX('#_CONSTANTS'!$C:$C,MATCH(AO$2,'#_CONSTANTS'!$B:$B,0))</f>
        <v>1</v>
      </c>
      <c r="AP46" s="30" t="str">
        <f t="array" ref="AP46">INDEX('#_CONSTANTS'!$C:$C,MATCH(AP$2,'#_CONSTANTS'!$B:$B,0))</f>
        <v>C01</v>
      </c>
      <c r="AQ46" s="30">
        <f t="array" ref="AQ46">INDEX('#_CONSTANTS'!$C:$C,MATCH(AQ$2,'#_CONSTANTS'!$B:$B,0))</f>
        <v>110</v>
      </c>
      <c r="AR46" s="30">
        <f t="array" ref="AR46">INDEX('#_CONSTANTS'!$C:$C,MATCH(AR$2,'#_CONSTANTS'!$B:$B,0))</f>
        <v>10</v>
      </c>
      <c r="AS46" s="30">
        <f t="array" ref="AS46">INDEX('#_CONSTANTS'!$C:$C,MATCH(AS$2,'#_CONSTANTS'!$B:$B,0))</f>
        <v>5</v>
      </c>
      <c r="AT46" s="30">
        <f t="array" ref="AT46">INDEX('#_CONSTANTS'!$C:$C,MATCH(AT$2,'#_CONSTANTS'!$B:$B,0))</f>
        <v>1</v>
      </c>
      <c r="AU46" s="30" t="str">
        <f t="array" ref="AU46">INDEX('#_CONSTANTS'!$C:$C,MATCH(AU$2,'#_CONSTANTS'!$B:$B,0))</f>
        <v>UK Integrated Security Fund (UKISF)</v>
      </c>
      <c r="AV46" s="30" t="str">
        <f t="array" ref="AV46">INDEX('#_CONSTANTS'!$C:$C,MATCH(AV$2,'#_CONSTANTS'!$B:$B,0))</f>
        <v>c/o Cabinet Office</v>
      </c>
      <c r="AW46" s="30">
        <f t="array" ref="AW46">INDEX('#_CONSTANTS'!$C:$C,MATCH(AW$2,'#_CONSTANTS'!$B:$B,0))</f>
        <v>0</v>
      </c>
      <c r="AX46" s="30">
        <f t="array" ref="AX46">INDEX('#_CONSTANTS'!$C:$C,MATCH(AX$2,'#_CONSTANTS'!$B:$B,0))</f>
        <v>0</v>
      </c>
      <c r="AY46" s="30">
        <f t="array" ref="AY46">INDEX('#_CONSTANTS'!$C:$C,MATCH(AY$2,'#_CONSTANTS'!$B:$B,0))</f>
        <v>0</v>
      </c>
      <c r="AZ46" s="30" t="str">
        <f t="array" ref="AZ46">INDEX('#_CONSTANTS'!$C:$C,MATCH(AZ$2,'#_CONSTANTS'!$B:$B,0))</f>
        <v>GB-GOV-53</v>
      </c>
      <c r="BA46" s="30" t="str">
        <f t="array" ref="BA46">INDEX('#_CONSTANTS'!$C:$C,MATCH(BA$2,'#_CONSTANTS'!$B:$B,0))</f>
        <v>B1</v>
      </c>
      <c r="BB46" s="31">
        <f t="array" aca="1" ref="BB46" ca="1">INDEX('#_CONSTANTS'!$C:$C,MATCH(BB$2,'#_CONSTANTS'!$B:$B,0))</f>
        <v>46083.654127314818</v>
      </c>
    </row>
    <row r="47" spans="1:54" ht="15.75" customHeight="1"/>
    <row r="48" spans="1:54"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sheetData>
  <phoneticPr fontId="22" type="noConversion"/>
  <pageMargins left="0.25" right="0.25" top="0.39375000000000004" bottom="0.39375000000000004" header="0" footer="0"/>
  <pageSetup paperSize="9" fitToWidth="0"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Z901"/>
  <sheetViews>
    <sheetView workbookViewId="0">
      <pane xSplit="1" ySplit="2" topLeftCell="N25" activePane="bottomRight" state="frozen"/>
      <selection pane="topRight" activeCell="B1" sqref="B1"/>
      <selection pane="bottomLeft" activeCell="A3" sqref="A3"/>
      <selection pane="bottomRight" activeCell="B28" sqref="B28:B53"/>
    </sheetView>
  </sheetViews>
  <sheetFormatPr defaultColWidth="12.58203125" defaultRowHeight="15" customHeight="1"/>
  <cols>
    <col min="1" max="1" width="25.08203125" customWidth="1"/>
    <col min="2" max="3" width="15" customWidth="1"/>
    <col min="4" max="5" width="18.58203125" customWidth="1"/>
    <col min="6" max="26" width="15" customWidth="1"/>
    <col min="27" max="27" width="12.58203125" customWidth="1"/>
  </cols>
  <sheetData>
    <row r="1" spans="1:26" ht="31.5" customHeight="1">
      <c r="A1" s="36" t="str">
        <f t="array" ref="A1">INDEX('#_Column_IATI_Standard_Lookup'!$F:$F,MATCH(A2,'#_Column_IATI_Standard_Lookup'!$G:$G,0))</f>
        <v>IATI Identifier</v>
      </c>
      <c r="B1" s="37" t="str">
        <f t="array" ref="B1">INDEX('#_Column_IATI_Standard_Lookup'!$F:$F,MATCH(B2,'#_Column_IATI_Standard_Lookup'!$G:$G,0))</f>
        <v>Budget Value</v>
      </c>
      <c r="C1" s="38" t="str">
        <f t="array" ref="C1">INDEX('#_Column_IATI_Standard_Lookup'!$F:$F,MATCH(C2,'#_Column_IATI_Standard_Lookup'!$G:$G,0))</f>
        <v>Budget Value Date</v>
      </c>
      <c r="D1" s="38" t="str">
        <f t="array" ref="D1">INDEX('#_Column_IATI_Standard_Lookup'!$F:$F,MATCH(D2,'#_Column_IATI_Standard_Lookup'!$G:$G,0))</f>
        <v>Budget Start Date</v>
      </c>
      <c r="E1" s="38" t="str">
        <f t="array" ref="E1">INDEX('#_Column_IATI_Standard_Lookup'!$F:$F,MATCH(E2,'#_Column_IATI_Standard_Lookup'!$G:$G,0))</f>
        <v>Budget End Date</v>
      </c>
      <c r="F1" s="38" t="str">
        <f t="array" ref="F1">INDEX('#_Column_IATI_Standard_Lookup'!$F:$F,MATCH(F2,'#_Column_IATI_Standard_Lookup'!$G:$G,0))</f>
        <v>Budget Status</v>
      </c>
      <c r="G1" s="39" t="s">
        <v>206</v>
      </c>
      <c r="H1" s="38" t="s">
        <v>207</v>
      </c>
      <c r="I1" s="38"/>
      <c r="J1" s="38"/>
      <c r="K1" s="38"/>
      <c r="L1" s="38"/>
      <c r="M1" s="38"/>
      <c r="N1" s="38"/>
      <c r="O1" s="38"/>
      <c r="P1" s="38"/>
      <c r="Q1" s="38"/>
      <c r="R1" s="38"/>
      <c r="S1" s="38"/>
      <c r="T1" s="38"/>
      <c r="U1" s="38"/>
      <c r="V1" s="38"/>
      <c r="W1" s="38"/>
      <c r="X1" s="38"/>
      <c r="Y1" s="38"/>
      <c r="Z1" s="38"/>
    </row>
    <row r="2" spans="1:26" ht="15" customHeight="1">
      <c r="A2" s="40" t="s">
        <v>58</v>
      </c>
      <c r="B2" s="41" t="s">
        <v>208</v>
      </c>
      <c r="C2" s="40" t="s">
        <v>209</v>
      </c>
      <c r="D2" s="40" t="s">
        <v>210</v>
      </c>
      <c r="E2" s="40" t="s">
        <v>211</v>
      </c>
      <c r="F2" s="40" t="s">
        <v>212</v>
      </c>
      <c r="G2" s="42" t="s">
        <v>213</v>
      </c>
      <c r="H2" s="40" t="s">
        <v>214</v>
      </c>
      <c r="I2" s="40" t="s">
        <v>215</v>
      </c>
      <c r="J2" s="40" t="s">
        <v>216</v>
      </c>
      <c r="K2" s="40" t="s">
        <v>217</v>
      </c>
      <c r="L2" s="40" t="s">
        <v>218</v>
      </c>
      <c r="M2" s="40" t="s">
        <v>219</v>
      </c>
      <c r="N2" s="40" t="s">
        <v>220</v>
      </c>
      <c r="O2" s="40" t="s">
        <v>221</v>
      </c>
      <c r="P2" s="40" t="s">
        <v>222</v>
      </c>
      <c r="Q2" s="40" t="s">
        <v>223</v>
      </c>
      <c r="R2" s="40" t="s">
        <v>224</v>
      </c>
      <c r="S2" s="40" t="s">
        <v>225</v>
      </c>
      <c r="T2" s="40" t="s">
        <v>226</v>
      </c>
      <c r="U2" s="40" t="s">
        <v>227</v>
      </c>
      <c r="V2" s="40" t="s">
        <v>228</v>
      </c>
      <c r="W2" s="40" t="s">
        <v>229</v>
      </c>
      <c r="X2" s="40" t="s">
        <v>230</v>
      </c>
      <c r="Y2" s="40" t="s">
        <v>231</v>
      </c>
      <c r="Z2" s="40" t="s">
        <v>232</v>
      </c>
    </row>
    <row r="3" spans="1:26" ht="15" customHeight="1">
      <c r="A3" s="43" t="s">
        <v>95</v>
      </c>
      <c r="B3" s="183">
        <v>6150000</v>
      </c>
      <c r="C3" s="44">
        <v>45383</v>
      </c>
      <c r="D3" s="44">
        <v>45383</v>
      </c>
      <c r="E3" s="44">
        <v>45747</v>
      </c>
      <c r="F3" s="45">
        <v>1</v>
      </c>
      <c r="G3" s="46">
        <f t="array" ref="G3">INDEX(Activities!AB:AB, MATCH(A3, Activities!A:A, 0))</f>
        <v>298</v>
      </c>
      <c r="H3">
        <f t="array" ref="H3">INDEX(Activities!AE:AE, MATCH(A3, Activities!A:A, 0))</f>
        <v>15220</v>
      </c>
    </row>
    <row r="4" spans="1:26" ht="15" customHeight="1">
      <c r="A4" s="43" t="s">
        <v>102</v>
      </c>
      <c r="B4" s="183">
        <v>6900000</v>
      </c>
      <c r="C4" s="44">
        <v>45383</v>
      </c>
      <c r="D4" s="44">
        <v>45383</v>
      </c>
      <c r="E4" s="44">
        <v>45747</v>
      </c>
      <c r="F4" s="45">
        <v>1</v>
      </c>
      <c r="G4" s="46">
        <f t="array" ref="G4">INDEX(Activities!AB:AB, MATCH(A4, Activities!A:A, 0))</f>
        <v>298</v>
      </c>
      <c r="H4">
        <f t="array" ref="H4">INDEX(Activities!AE:AE, MATCH(A4, Activities!A:A, 0))</f>
        <v>15220</v>
      </c>
    </row>
    <row r="5" spans="1:26" ht="15" customHeight="1">
      <c r="A5" s="43" t="s">
        <v>105</v>
      </c>
      <c r="B5" s="183">
        <v>1625000</v>
      </c>
      <c r="C5" s="44">
        <v>45383</v>
      </c>
      <c r="D5" s="44">
        <v>45383</v>
      </c>
      <c r="E5" s="44">
        <v>45747</v>
      </c>
      <c r="F5" s="45">
        <v>1</v>
      </c>
      <c r="G5" s="46" t="str">
        <f t="array" ref="G5">INDEX(Activities!AB:AB, MATCH(A5, Activities!A:A, 0))</f>
        <v>NG</v>
      </c>
      <c r="H5">
        <f t="array" ref="H5">INDEX(Activities!AE:AE, MATCH(A5, Activities!A:A, 0))</f>
        <v>15220</v>
      </c>
    </row>
    <row r="6" spans="1:26" ht="15" customHeight="1">
      <c r="A6" s="43" t="s">
        <v>110</v>
      </c>
      <c r="B6" s="183">
        <v>4798000</v>
      </c>
      <c r="C6" s="44">
        <v>45383</v>
      </c>
      <c r="D6" s="44">
        <v>45383</v>
      </c>
      <c r="E6" s="44">
        <v>45747</v>
      </c>
      <c r="F6" s="45">
        <v>1</v>
      </c>
      <c r="G6" s="46">
        <f t="array" ref="G6">INDEX(Activities!AB:AB, MATCH(A6, Activities!A:A, 0))</f>
        <v>298</v>
      </c>
      <c r="H6">
        <f t="array" ref="H6">INDEX(Activities!AE:AE, MATCH(A6, Activities!A:A, 0))</f>
        <v>15220</v>
      </c>
    </row>
    <row r="7" spans="1:26" ht="15" customHeight="1">
      <c r="A7" s="47" t="s">
        <v>113</v>
      </c>
      <c r="B7" s="184">
        <v>10100000</v>
      </c>
      <c r="C7" s="44">
        <v>45383</v>
      </c>
      <c r="D7" s="44">
        <v>45383</v>
      </c>
      <c r="E7" s="44">
        <v>45747</v>
      </c>
      <c r="F7" s="45">
        <v>1</v>
      </c>
      <c r="G7" s="46" t="str">
        <f t="array" ref="G7">INDEX(Activities!AB:AB, MATCH(A7, Activities!A:A, 0))</f>
        <v>SO</v>
      </c>
      <c r="H7">
        <f t="array" ref="H7">INDEX(Activities!AE:AE, MATCH(A7, Activities!A:A, 0))</f>
        <v>15220</v>
      </c>
    </row>
    <row r="8" spans="1:26" ht="15" customHeight="1">
      <c r="A8" s="47" t="s">
        <v>118</v>
      </c>
      <c r="B8" s="183">
        <v>1900000</v>
      </c>
      <c r="C8" s="44">
        <v>45383</v>
      </c>
      <c r="D8" s="44">
        <v>45383</v>
      </c>
      <c r="E8" s="44">
        <v>45747</v>
      </c>
      <c r="F8" s="45">
        <v>1</v>
      </c>
      <c r="G8" s="46">
        <f t="array" ref="G8">INDEX(Activities!AB:AB, MATCH(A8, Activities!A:A, 0))</f>
        <v>298</v>
      </c>
      <c r="H8">
        <f t="array" ref="H8">INDEX(Activities!AE:AE, MATCH(A8, Activities!A:A, 0))</f>
        <v>15220</v>
      </c>
    </row>
    <row r="9" spans="1:26" ht="15" customHeight="1">
      <c r="A9" s="47" t="s">
        <v>121</v>
      </c>
      <c r="B9" s="183">
        <v>1200000</v>
      </c>
      <c r="C9" s="44">
        <v>45383</v>
      </c>
      <c r="D9" s="44">
        <v>45383</v>
      </c>
      <c r="E9" s="44">
        <v>45747</v>
      </c>
      <c r="F9" s="45">
        <v>1</v>
      </c>
      <c r="G9" s="46">
        <f t="array" ref="G9">INDEX(Activities!AB:AB, MATCH(A9, Activities!A:A, 0))</f>
        <v>298</v>
      </c>
      <c r="H9">
        <f t="array" ref="H9">INDEX(Activities!AE:AE, MATCH(A9, Activities!A:A, 0))</f>
        <v>15220</v>
      </c>
    </row>
    <row r="10" spans="1:26" ht="15" customHeight="1">
      <c r="A10" s="47" t="s">
        <v>124</v>
      </c>
      <c r="B10" s="183">
        <v>2444000</v>
      </c>
      <c r="C10" s="44">
        <v>45383</v>
      </c>
      <c r="D10" s="44">
        <v>45383</v>
      </c>
      <c r="E10" s="44">
        <v>45747</v>
      </c>
      <c r="F10" s="45">
        <v>1</v>
      </c>
      <c r="G10" s="46">
        <f t="array" ref="G10">INDEX(Activities!AB:AB, MATCH(A10, Activities!A:A, 0))</f>
        <v>489</v>
      </c>
      <c r="H10">
        <f t="array" ref="H10">INDEX(Activities!AE:AE, MATCH(A10, Activities!A:A, 0))</f>
        <v>15220</v>
      </c>
    </row>
    <row r="11" spans="1:26" ht="15" customHeight="1">
      <c r="A11" s="47" t="s">
        <v>128</v>
      </c>
      <c r="B11" s="183">
        <v>2500000</v>
      </c>
      <c r="C11" s="44">
        <v>45383</v>
      </c>
      <c r="D11" s="44">
        <v>45383</v>
      </c>
      <c r="E11" s="44">
        <v>45747</v>
      </c>
      <c r="F11" s="45">
        <v>1</v>
      </c>
      <c r="G11" s="46" t="str">
        <f t="array" ref="G11">INDEX(Activities!AB:AB, MATCH(A11, Activities!A:A, 0))</f>
        <v>CO</v>
      </c>
      <c r="H11">
        <f t="array" ref="H11">INDEX(Activities!AE:AE, MATCH(A11, Activities!A:A, 0))</f>
        <v>15220</v>
      </c>
    </row>
    <row r="12" spans="1:26" ht="15" customHeight="1">
      <c r="A12" s="47" t="s">
        <v>133</v>
      </c>
      <c r="B12" s="183">
        <v>4300000</v>
      </c>
      <c r="C12" s="44">
        <v>45383</v>
      </c>
      <c r="D12" s="44">
        <v>45383</v>
      </c>
      <c r="E12" s="44">
        <v>45747</v>
      </c>
      <c r="F12" s="45">
        <v>1</v>
      </c>
      <c r="G12" s="46" t="str">
        <f t="array" ref="G12">INDEX(Activities!AB:AB, MATCH(A12, Activities!A:A, 0))</f>
        <v>MM</v>
      </c>
      <c r="H12">
        <f t="array" ref="H12">INDEX(Activities!AE:AE, MATCH(A12, Activities!A:A, 0))</f>
        <v>15220</v>
      </c>
    </row>
    <row r="13" spans="1:26" ht="15" customHeight="1">
      <c r="A13" s="47" t="s">
        <v>138</v>
      </c>
      <c r="B13" s="183">
        <v>6550000</v>
      </c>
      <c r="C13" s="44">
        <v>45383</v>
      </c>
      <c r="D13" s="44">
        <v>45383</v>
      </c>
      <c r="E13" s="44">
        <v>45747</v>
      </c>
      <c r="F13" s="45">
        <v>1</v>
      </c>
      <c r="G13" s="46">
        <f t="array" ref="G13">INDEX(Activities!AB:AB, MATCH(A13, Activities!A:A, 0))</f>
        <v>789</v>
      </c>
      <c r="H13">
        <f t="array" ref="H13">INDEX(Activities!AE:AE, MATCH(A13, Activities!A:A, 0))</f>
        <v>15220</v>
      </c>
    </row>
    <row r="14" spans="1:26" ht="15" customHeight="1">
      <c r="A14" s="47" t="s">
        <v>142</v>
      </c>
      <c r="B14" s="183">
        <v>2690000</v>
      </c>
      <c r="C14" s="44">
        <v>45383</v>
      </c>
      <c r="D14" s="44">
        <v>45383</v>
      </c>
      <c r="E14" s="44">
        <v>45747</v>
      </c>
      <c r="F14" s="45">
        <v>1</v>
      </c>
      <c r="G14" s="46" t="str">
        <f t="array" ref="G14">INDEX(Activities!AB:AB, MATCH(A14, Activities!A:A, 0))</f>
        <v>PH</v>
      </c>
      <c r="H14">
        <f t="array" ref="H14">INDEX(Activities!AE:AE, MATCH(A14, Activities!A:A, 0))</f>
        <v>15220</v>
      </c>
    </row>
    <row r="15" spans="1:26" ht="15" customHeight="1">
      <c r="A15" s="47" t="s">
        <v>147</v>
      </c>
      <c r="B15" s="183">
        <v>10380000</v>
      </c>
      <c r="C15" s="44">
        <v>45383</v>
      </c>
      <c r="D15" s="44">
        <v>45383</v>
      </c>
      <c r="E15" s="44">
        <v>45747</v>
      </c>
      <c r="F15" s="45">
        <v>1</v>
      </c>
      <c r="G15" s="46">
        <f t="array" ref="G15">INDEX(Activities!AB:AB, MATCH(A15, Activities!A:A, 0))</f>
        <v>89</v>
      </c>
      <c r="H15">
        <f t="array" ref="H15">INDEX(Activities!AE:AE, MATCH(A15, Activities!A:A, 0))</f>
        <v>15220</v>
      </c>
    </row>
    <row r="16" spans="1:26" ht="15" customHeight="1">
      <c r="A16" s="47" t="s">
        <v>151</v>
      </c>
      <c r="B16" s="183">
        <v>5150000</v>
      </c>
      <c r="C16" s="44">
        <v>45383</v>
      </c>
      <c r="D16" s="44">
        <v>45383</v>
      </c>
      <c r="E16" s="44">
        <v>45747</v>
      </c>
      <c r="F16" s="45">
        <v>1</v>
      </c>
      <c r="G16" s="46">
        <f t="array" ref="G16">INDEX(Activities!AB:AB, MATCH(A16, Activities!A:A, 0))</f>
        <v>619</v>
      </c>
      <c r="H16">
        <f t="array" ref="H16">INDEX(Activities!AE:AE, MATCH(A16, Activities!A:A, 0))</f>
        <v>15220</v>
      </c>
    </row>
    <row r="17" spans="1:8" ht="15" customHeight="1">
      <c r="A17" s="47" t="s">
        <v>155</v>
      </c>
      <c r="B17" s="183">
        <v>9268000</v>
      </c>
      <c r="C17" s="44">
        <v>45383</v>
      </c>
      <c r="D17" s="44">
        <v>45383</v>
      </c>
      <c r="E17" s="44">
        <v>45747</v>
      </c>
      <c r="F17" s="45">
        <v>1</v>
      </c>
      <c r="G17" s="46">
        <f t="array" ref="G17">INDEX(Activities!AB:AB, MATCH(A17, Activities!A:A, 0))</f>
        <v>89</v>
      </c>
      <c r="H17">
        <f t="array" ref="H17">INDEX(Activities!AE:AE, MATCH(A17, Activities!A:A, 0))</f>
        <v>15220</v>
      </c>
    </row>
    <row r="18" spans="1:8" ht="15" customHeight="1">
      <c r="A18" s="47" t="s">
        <v>158</v>
      </c>
      <c r="B18" s="183">
        <v>3520000</v>
      </c>
      <c r="C18" s="44">
        <v>45383</v>
      </c>
      <c r="D18" s="44">
        <v>45383</v>
      </c>
      <c r="E18" s="44">
        <v>45747</v>
      </c>
      <c r="F18" s="45">
        <v>1</v>
      </c>
      <c r="G18" s="46" t="str">
        <f t="array" ref="G18">INDEX(Activities!AB:AB, MATCH(A18, Activities!A:A, 0))</f>
        <v>LK</v>
      </c>
      <c r="H18">
        <f t="array" ref="H18">INDEX(Activities!AE:AE, MATCH(A18, Activities!A:A, 0))</f>
        <v>15220</v>
      </c>
    </row>
    <row r="19" spans="1:8" ht="15" customHeight="1">
      <c r="A19" s="47" t="s">
        <v>163</v>
      </c>
      <c r="B19" s="183">
        <v>2404000</v>
      </c>
      <c r="C19" s="44">
        <v>45383</v>
      </c>
      <c r="D19" s="44">
        <v>45383</v>
      </c>
      <c r="E19" s="44">
        <v>45747</v>
      </c>
      <c r="F19" s="45">
        <v>1</v>
      </c>
      <c r="G19" s="46" t="str">
        <f t="array" ref="G19">INDEX(Activities!AB:AB, MATCH(A19, Activities!A:A, 0))</f>
        <v>TR</v>
      </c>
      <c r="H19">
        <f t="array" ref="H19">INDEX(Activities!AE:AE, MATCH(A19, Activities!A:A, 0))</f>
        <v>15220</v>
      </c>
    </row>
    <row r="20" spans="1:8" ht="15" customHeight="1">
      <c r="A20" s="47" t="s">
        <v>168</v>
      </c>
      <c r="B20" s="183">
        <v>105000</v>
      </c>
      <c r="C20" s="44">
        <v>45383</v>
      </c>
      <c r="D20" s="44">
        <v>45383</v>
      </c>
      <c r="E20" s="44">
        <v>45747</v>
      </c>
      <c r="F20" s="45">
        <v>1</v>
      </c>
      <c r="G20" s="46">
        <f t="array" ref="G20">INDEX(Activities!AB:AB, MATCH(A20, Activities!A:A, 0))</f>
        <v>298</v>
      </c>
      <c r="H20">
        <f t="array" ref="H20">INDEX(Activities!AE:AE, MATCH(A20, Activities!A:A, 0))</f>
        <v>15220</v>
      </c>
    </row>
    <row r="21" spans="1:8" ht="15" customHeight="1">
      <c r="A21" s="47" t="s">
        <v>171</v>
      </c>
      <c r="B21" s="183">
        <v>14137000</v>
      </c>
      <c r="C21" s="44">
        <v>45383</v>
      </c>
      <c r="D21" s="44">
        <v>45383</v>
      </c>
      <c r="E21" s="44">
        <v>45747</v>
      </c>
      <c r="F21" s="45">
        <v>1</v>
      </c>
      <c r="G21" s="46" t="str">
        <f t="array" ref="G21">INDEX(Activities!AB:AB, MATCH(A21, Activities!A:A, 0))</f>
        <v>IQ</v>
      </c>
      <c r="H21">
        <f t="array" ref="H21">INDEX(Activities!AE:AE, MATCH(A21, Activities!A:A, 0))</f>
        <v>15220</v>
      </c>
    </row>
    <row r="22" spans="1:8" ht="15" customHeight="1">
      <c r="A22" s="47" t="s">
        <v>176</v>
      </c>
      <c r="B22" s="183">
        <v>7434570</v>
      </c>
      <c r="C22" s="44">
        <v>45383</v>
      </c>
      <c r="D22" s="44">
        <v>45383</v>
      </c>
      <c r="E22" s="44">
        <v>45747</v>
      </c>
      <c r="F22" s="45">
        <v>1</v>
      </c>
      <c r="G22" s="46" t="str">
        <f t="array" ref="G22">INDEX(Activities!AB:AB, MATCH(A22, Activities!A:A, 0))</f>
        <v>JO</v>
      </c>
      <c r="H22">
        <f t="array" ref="H22">INDEX(Activities!AE:AE, MATCH(A22, Activities!A:A, 0))</f>
        <v>15220</v>
      </c>
    </row>
    <row r="23" spans="1:8" ht="15" customHeight="1">
      <c r="A23" s="47" t="s">
        <v>181</v>
      </c>
      <c r="B23" s="183">
        <v>2000000</v>
      </c>
      <c r="C23" s="44">
        <v>45383</v>
      </c>
      <c r="D23" s="44">
        <v>45383</v>
      </c>
      <c r="E23" s="44">
        <v>45747</v>
      </c>
      <c r="F23" s="45">
        <v>1</v>
      </c>
      <c r="G23" s="46" t="str">
        <f t="array" ref="G23">INDEX(Activities!AB:AB, MATCH(A23, Activities!A:A, 0))</f>
        <v>TN</v>
      </c>
      <c r="H23">
        <f t="array" ref="H23">INDEX(Activities!AE:AE, MATCH(A23, Activities!A:A, 0))</f>
        <v>15220</v>
      </c>
    </row>
    <row r="24" spans="1:8" ht="15" customHeight="1">
      <c r="A24" s="47" t="s">
        <v>186</v>
      </c>
      <c r="B24" s="183">
        <v>709000</v>
      </c>
      <c r="C24" s="44">
        <v>45383</v>
      </c>
      <c r="D24" s="44">
        <v>45383</v>
      </c>
      <c r="E24" s="44">
        <v>45747</v>
      </c>
      <c r="F24" s="45">
        <v>1</v>
      </c>
      <c r="G24" s="46">
        <f t="array" ref="G24">INDEX(Activities!AB:AB, MATCH(A24, Activities!A:A, 0))</f>
        <v>998</v>
      </c>
      <c r="H24">
        <f t="array" ref="H24">INDEX(Activities!AE:AE, MATCH(A24, Activities!A:A, 0))</f>
        <v>15220</v>
      </c>
    </row>
    <row r="25" spans="1:8" ht="15" customHeight="1">
      <c r="A25" s="47" t="s">
        <v>190</v>
      </c>
      <c r="B25" s="183">
        <v>1816000</v>
      </c>
      <c r="C25" s="44">
        <v>45383</v>
      </c>
      <c r="D25" s="44">
        <v>45383</v>
      </c>
      <c r="E25" s="44">
        <v>45747</v>
      </c>
      <c r="F25" s="45">
        <v>1</v>
      </c>
      <c r="G25" s="46">
        <f t="array" ref="G25">INDEX(Activities!AB:AB, MATCH(A25, Activities!A:A, 0))</f>
        <v>998</v>
      </c>
      <c r="H25">
        <f t="array" ref="H25">INDEX(Activities!AE:AE, MATCH(A25, Activities!A:A, 0))</f>
        <v>15130</v>
      </c>
    </row>
    <row r="26" spans="1:8" ht="15" customHeight="1">
      <c r="A26" s="47" t="s">
        <v>194</v>
      </c>
      <c r="B26" s="183">
        <v>485000</v>
      </c>
      <c r="C26" s="44">
        <v>45383</v>
      </c>
      <c r="D26" s="44">
        <v>45383</v>
      </c>
      <c r="E26" s="44">
        <v>45747</v>
      </c>
      <c r="F26" s="45">
        <v>1</v>
      </c>
      <c r="G26" s="46">
        <f t="array" ref="G26">INDEX(Activities!AB:AB, MATCH(A26, Activities!A:A, 0))</f>
        <v>998</v>
      </c>
      <c r="H26">
        <f t="array" ref="H26">INDEX(Activities!AE:AE, MATCH(A26, Activities!A:A, 0))</f>
        <v>15220</v>
      </c>
    </row>
    <row r="27" spans="1:8" ht="15" customHeight="1">
      <c r="A27" s="47" t="s">
        <v>197</v>
      </c>
      <c r="B27" s="183">
        <v>28100000</v>
      </c>
      <c r="C27" s="44">
        <v>45383</v>
      </c>
      <c r="D27" s="44">
        <v>45383</v>
      </c>
      <c r="E27" s="44">
        <v>45747</v>
      </c>
      <c r="F27" s="45">
        <v>1</v>
      </c>
      <c r="G27" s="46">
        <f t="array" ref="G27">INDEX(Activities!AB:AB, MATCH(A27, Activities!A:A, 0))</f>
        <v>998</v>
      </c>
      <c r="H27">
        <f t="array" ref="H27">INDEX(Activities!AE:AE, MATCH(A27, Activities!A:A, 0))</f>
        <v>15220</v>
      </c>
    </row>
    <row r="28" spans="1:8" ht="15" customHeight="1">
      <c r="A28" s="47" t="s">
        <v>95</v>
      </c>
      <c r="B28" s="188">
        <v>31000</v>
      </c>
      <c r="C28" s="44">
        <v>45748</v>
      </c>
      <c r="D28" s="44">
        <v>45748</v>
      </c>
      <c r="E28" s="44">
        <v>46112</v>
      </c>
      <c r="F28" s="45">
        <v>1</v>
      </c>
      <c r="G28" s="46">
        <f t="array" ref="G28">INDEX(Activities!AB:AB, MATCH(A28, Activities!A:A, 0))</f>
        <v>298</v>
      </c>
      <c r="H28">
        <f t="array" ref="H28">INDEX(Activities!AE:AE, MATCH(A28, Activities!A:A, 0))</f>
        <v>15220</v>
      </c>
    </row>
    <row r="29" spans="1:8" ht="15" customHeight="1">
      <c r="A29" s="47" t="s">
        <v>102</v>
      </c>
      <c r="B29" s="183">
        <v>0</v>
      </c>
      <c r="C29" s="44">
        <v>45748</v>
      </c>
      <c r="D29" s="44">
        <v>45748</v>
      </c>
      <c r="E29" s="44">
        <v>46112</v>
      </c>
      <c r="F29" s="45">
        <v>1</v>
      </c>
      <c r="G29" s="46">
        <f t="array" ref="G29">INDEX(Activities!AB:AB, MATCH(A29, Activities!A:A, 0))</f>
        <v>298</v>
      </c>
      <c r="H29">
        <f t="array" ref="H29">INDEX(Activities!AE:AE, MATCH(A29, Activities!A:A, 0))</f>
        <v>15220</v>
      </c>
    </row>
    <row r="30" spans="1:8" ht="15" customHeight="1">
      <c r="A30" s="47" t="s">
        <v>105</v>
      </c>
      <c r="B30" s="183">
        <v>700</v>
      </c>
      <c r="C30" s="44">
        <v>45748</v>
      </c>
      <c r="D30" s="44">
        <v>45748</v>
      </c>
      <c r="E30" s="44">
        <v>46112</v>
      </c>
      <c r="F30" s="45">
        <v>1</v>
      </c>
      <c r="G30" s="46" t="str">
        <f t="array" ref="G30">INDEX(Activities!AB:AB, MATCH(A30, Activities!A:A, 0))</f>
        <v>NG</v>
      </c>
      <c r="H30">
        <f t="array" ref="H30">INDEX(Activities!AE:AE, MATCH(A30, Activities!A:A, 0))</f>
        <v>15220</v>
      </c>
    </row>
    <row r="31" spans="1:8" ht="15" customHeight="1">
      <c r="A31" s="47" t="s">
        <v>110</v>
      </c>
      <c r="B31" s="183">
        <v>4000000</v>
      </c>
      <c r="C31" s="44">
        <v>45748</v>
      </c>
      <c r="D31" s="44">
        <v>45748</v>
      </c>
      <c r="E31" s="44">
        <v>46112</v>
      </c>
      <c r="F31" s="45">
        <v>1</v>
      </c>
      <c r="G31" s="46">
        <f t="array" ref="G31">INDEX(Activities!AB:AB, MATCH(A31, Activities!A:A, 0))</f>
        <v>298</v>
      </c>
      <c r="H31">
        <f t="array" ref="H31">INDEX(Activities!AE:AE, MATCH(A31, Activities!A:A, 0))</f>
        <v>15220</v>
      </c>
    </row>
    <row r="32" spans="1:8" ht="15" customHeight="1">
      <c r="A32" s="47" t="s">
        <v>113</v>
      </c>
      <c r="B32" s="183">
        <v>9500000</v>
      </c>
      <c r="C32" s="44">
        <v>45748</v>
      </c>
      <c r="D32" s="44">
        <v>45748</v>
      </c>
      <c r="E32" s="44">
        <v>46112</v>
      </c>
      <c r="F32" s="45">
        <v>1</v>
      </c>
      <c r="G32" s="46" t="str">
        <f t="array" ref="G32">INDEX(Activities!AB:AB, MATCH(A32, Activities!A:A, 0))</f>
        <v>SO</v>
      </c>
      <c r="H32">
        <f t="array" ref="H32">INDEX(Activities!AE:AE, MATCH(A32, Activities!A:A, 0))</f>
        <v>15220</v>
      </c>
    </row>
    <row r="33" spans="1:8" ht="15" customHeight="1">
      <c r="A33" s="47" t="s">
        <v>118</v>
      </c>
      <c r="B33" s="183">
        <v>3500000</v>
      </c>
      <c r="C33" s="44">
        <v>45748</v>
      </c>
      <c r="D33" s="44">
        <v>45748</v>
      </c>
      <c r="E33" s="44">
        <v>46112</v>
      </c>
      <c r="F33" s="45">
        <v>1</v>
      </c>
      <c r="G33" s="46">
        <f t="array" ref="G33">INDEX(Activities!AB:AB, MATCH(A33, Activities!A:A, 0))</f>
        <v>298</v>
      </c>
      <c r="H33">
        <f t="array" ref="H33">INDEX(Activities!AE:AE, MATCH(A33, Activities!A:A, 0))</f>
        <v>15220</v>
      </c>
    </row>
    <row r="34" spans="1:8" ht="15" customHeight="1">
      <c r="A34" s="47" t="s">
        <v>121</v>
      </c>
      <c r="B34" s="183">
        <v>1550000</v>
      </c>
      <c r="C34" s="44">
        <v>45748</v>
      </c>
      <c r="D34" s="44">
        <v>45748</v>
      </c>
      <c r="E34" s="44">
        <v>46112</v>
      </c>
      <c r="F34" s="45">
        <v>1</v>
      </c>
      <c r="G34" s="46">
        <f t="array" ref="G34">INDEX(Activities!AB:AB, MATCH(A34, Activities!A:A, 0))</f>
        <v>298</v>
      </c>
      <c r="H34">
        <f t="array" ref="H34">INDEX(Activities!AE:AE, MATCH(A34, Activities!A:A, 0))</f>
        <v>15220</v>
      </c>
    </row>
    <row r="35" spans="1:8" ht="15" customHeight="1">
      <c r="A35" s="47" t="s">
        <v>124</v>
      </c>
      <c r="B35" s="183">
        <v>13000</v>
      </c>
      <c r="C35" s="44">
        <v>45748</v>
      </c>
      <c r="D35" s="44">
        <v>45748</v>
      </c>
      <c r="E35" s="44">
        <v>46112</v>
      </c>
      <c r="F35" s="45">
        <v>1</v>
      </c>
      <c r="G35" s="46">
        <f t="array" ref="G35">INDEX(Activities!AB:AB, MATCH(A35, Activities!A:A, 0))</f>
        <v>489</v>
      </c>
      <c r="H35">
        <f t="array" ref="H35">INDEX(Activities!AE:AE, MATCH(A35, Activities!A:A, 0))</f>
        <v>15220</v>
      </c>
    </row>
    <row r="36" spans="1:8" ht="15" customHeight="1">
      <c r="A36" s="47" t="s">
        <v>128</v>
      </c>
      <c r="B36" s="183">
        <v>0</v>
      </c>
      <c r="C36" s="44">
        <v>45748</v>
      </c>
      <c r="D36" s="44">
        <v>45748</v>
      </c>
      <c r="E36" s="44">
        <v>46112</v>
      </c>
      <c r="F36" s="45">
        <v>1</v>
      </c>
      <c r="G36" s="46" t="str">
        <f t="array" ref="G36">INDEX(Activities!AB:AB, MATCH(A36, Activities!A:A, 0))</f>
        <v>CO</v>
      </c>
      <c r="H36">
        <f t="array" ref="H36">INDEX(Activities!AE:AE, MATCH(A36, Activities!A:A, 0))</f>
        <v>15220</v>
      </c>
    </row>
    <row r="37" spans="1:8" ht="15" customHeight="1">
      <c r="A37" s="47" t="s">
        <v>133</v>
      </c>
      <c r="B37" s="183">
        <v>9000</v>
      </c>
      <c r="C37" s="44">
        <v>45748</v>
      </c>
      <c r="D37" s="44">
        <v>45748</v>
      </c>
      <c r="E37" s="44">
        <v>46112</v>
      </c>
      <c r="F37" s="45">
        <v>1</v>
      </c>
      <c r="G37" s="46" t="str">
        <f t="array" ref="G37">INDEX(Activities!AB:AB, MATCH(A37, Activities!A:A, 0))</f>
        <v>MM</v>
      </c>
      <c r="H37">
        <f t="array" ref="H37">INDEX(Activities!AE:AE, MATCH(A37, Activities!A:A, 0))</f>
        <v>15220</v>
      </c>
    </row>
    <row r="38" spans="1:8" ht="15" customHeight="1">
      <c r="A38" s="47" t="s">
        <v>138</v>
      </c>
      <c r="B38" s="183">
        <v>18000</v>
      </c>
      <c r="C38" s="44">
        <v>45748</v>
      </c>
      <c r="D38" s="44">
        <v>45748</v>
      </c>
      <c r="E38" s="44">
        <v>46112</v>
      </c>
      <c r="F38" s="45">
        <v>1</v>
      </c>
      <c r="G38" s="46">
        <f t="array" ref="G38">INDEX(Activities!AB:AB, MATCH(A38, Activities!A:A, 0))</f>
        <v>789</v>
      </c>
      <c r="H38">
        <f t="array" ref="H38">INDEX(Activities!AE:AE, MATCH(A38, Activities!A:A, 0))</f>
        <v>15220</v>
      </c>
    </row>
    <row r="39" spans="1:8" ht="15" customHeight="1">
      <c r="A39" s="47" t="s">
        <v>142</v>
      </c>
      <c r="B39" s="183">
        <v>38000</v>
      </c>
      <c r="C39" s="44">
        <v>45748</v>
      </c>
      <c r="D39" s="44">
        <v>45748</v>
      </c>
      <c r="E39" s="44">
        <v>46112</v>
      </c>
      <c r="F39" s="45">
        <v>1</v>
      </c>
      <c r="G39" s="46" t="str">
        <f t="array" ref="G39">INDEX(Activities!AB:AB, MATCH(A39, Activities!A:A, 0))</f>
        <v>PH</v>
      </c>
      <c r="H39">
        <f t="array" ref="H39">INDEX(Activities!AE:AE, MATCH(A39, Activities!A:A, 0))</f>
        <v>15220</v>
      </c>
    </row>
    <row r="40" spans="1:8" ht="15" customHeight="1">
      <c r="A40" s="47" t="s">
        <v>147</v>
      </c>
      <c r="B40" s="183">
        <v>9000000</v>
      </c>
      <c r="C40" s="44">
        <v>45748</v>
      </c>
      <c r="D40" s="44">
        <v>45748</v>
      </c>
      <c r="E40" s="44">
        <v>46112</v>
      </c>
      <c r="F40" s="45">
        <v>1</v>
      </c>
      <c r="G40" s="46">
        <f t="array" ref="G40">INDEX(Activities!AB:AB, MATCH(A40, Activities!A:A, 0))</f>
        <v>89</v>
      </c>
      <c r="H40">
        <f t="array" ref="H40">INDEX(Activities!AE:AE, MATCH(A40, Activities!A:A, 0))</f>
        <v>15220</v>
      </c>
    </row>
    <row r="41" spans="1:8" ht="15" customHeight="1">
      <c r="A41" s="47" t="s">
        <v>151</v>
      </c>
      <c r="B41" s="183">
        <v>4000000</v>
      </c>
      <c r="C41" s="44">
        <v>45748</v>
      </c>
      <c r="D41" s="44">
        <v>45748</v>
      </c>
      <c r="E41" s="44">
        <v>46112</v>
      </c>
      <c r="F41" s="45">
        <v>1</v>
      </c>
      <c r="G41" s="46">
        <f t="array" ref="G41">INDEX(Activities!AB:AB, MATCH(A41, Activities!A:A, 0))</f>
        <v>619</v>
      </c>
      <c r="H41">
        <f t="array" ref="H41">INDEX(Activities!AE:AE, MATCH(A41, Activities!A:A, 0))</f>
        <v>15220</v>
      </c>
    </row>
    <row r="42" spans="1:8" ht="15" customHeight="1">
      <c r="A42" s="47" t="s">
        <v>155</v>
      </c>
      <c r="B42" s="183">
        <v>0</v>
      </c>
      <c r="C42" s="44">
        <v>45748</v>
      </c>
      <c r="D42" s="44">
        <v>45748</v>
      </c>
      <c r="E42" s="44">
        <v>46112</v>
      </c>
      <c r="F42" s="45">
        <v>1</v>
      </c>
      <c r="G42" s="46">
        <f t="array" ref="G42">INDEX(Activities!AB:AB, MATCH(A42, Activities!A:A, 0))</f>
        <v>89</v>
      </c>
      <c r="H42">
        <f t="array" ref="H42">INDEX(Activities!AE:AE, MATCH(A42, Activities!A:A, 0))</f>
        <v>15220</v>
      </c>
    </row>
    <row r="43" spans="1:8" ht="15" customHeight="1">
      <c r="A43" s="47" t="s">
        <v>158</v>
      </c>
      <c r="B43" s="183">
        <v>0</v>
      </c>
      <c r="C43" s="44">
        <v>45748</v>
      </c>
      <c r="D43" s="44">
        <v>45748</v>
      </c>
      <c r="E43" s="44">
        <v>46112</v>
      </c>
      <c r="F43" s="45">
        <v>1</v>
      </c>
      <c r="G43" s="46" t="str">
        <f t="array" ref="G43">INDEX(Activities!AB:AB, MATCH(A43, Activities!A:A, 0))</f>
        <v>LK</v>
      </c>
      <c r="H43">
        <f t="array" ref="H43">INDEX(Activities!AE:AE, MATCH(A43, Activities!A:A, 0))</f>
        <v>15220</v>
      </c>
    </row>
    <row r="44" spans="1:8" ht="15" customHeight="1">
      <c r="A44" s="47" t="s">
        <v>163</v>
      </c>
      <c r="B44" s="183">
        <v>1000</v>
      </c>
      <c r="C44" s="44">
        <v>45748</v>
      </c>
      <c r="D44" s="44">
        <v>45748</v>
      </c>
      <c r="E44" s="44">
        <v>46112</v>
      </c>
      <c r="F44" s="45">
        <v>1</v>
      </c>
      <c r="G44" s="46" t="str">
        <f t="array" ref="G44">INDEX(Activities!AB:AB, MATCH(A44, Activities!A:A, 0))</f>
        <v>TR</v>
      </c>
      <c r="H44">
        <f t="array" ref="H44">INDEX(Activities!AE:AE, MATCH(A44, Activities!A:A, 0))</f>
        <v>15220</v>
      </c>
    </row>
    <row r="45" spans="1:8" ht="15" customHeight="1">
      <c r="A45" s="47" t="s">
        <v>171</v>
      </c>
      <c r="B45" s="183">
        <v>5000000</v>
      </c>
      <c r="C45" s="44">
        <v>45748</v>
      </c>
      <c r="D45" s="44">
        <v>45748</v>
      </c>
      <c r="E45" s="44">
        <v>46112</v>
      </c>
      <c r="F45" s="45">
        <v>1</v>
      </c>
      <c r="G45" s="46" t="str">
        <f t="array" ref="G45">INDEX(Activities!AB:AB, MATCH(A45, Activities!A:A, 0))</f>
        <v>IQ</v>
      </c>
      <c r="H45">
        <f t="array" ref="H45">INDEX(Activities!AE:AE, MATCH(A45, Activities!A:A, 0))</f>
        <v>15220</v>
      </c>
    </row>
    <row r="46" spans="1:8" ht="15" customHeight="1">
      <c r="A46" s="47" t="s">
        <v>176</v>
      </c>
      <c r="B46" s="183">
        <v>3500000</v>
      </c>
      <c r="C46" s="44">
        <v>45748</v>
      </c>
      <c r="D46" s="44">
        <v>45748</v>
      </c>
      <c r="E46" s="44">
        <v>46112</v>
      </c>
      <c r="F46" s="45">
        <v>1</v>
      </c>
      <c r="G46" s="46" t="str">
        <f t="array" ref="G46">INDEX(Activities!AB:AB, MATCH(A46, Activities!A:A, 0))</f>
        <v>JO</v>
      </c>
      <c r="H46">
        <f t="array" ref="H46">INDEX(Activities!AE:AE, MATCH(A46, Activities!A:A, 0))</f>
        <v>15220</v>
      </c>
    </row>
    <row r="47" spans="1:8" ht="15" customHeight="1">
      <c r="A47" s="47" t="s">
        <v>181</v>
      </c>
      <c r="B47" s="183">
        <v>2000000</v>
      </c>
      <c r="C47" s="44">
        <v>45748</v>
      </c>
      <c r="D47" s="44">
        <v>45748</v>
      </c>
      <c r="E47" s="44">
        <v>46112</v>
      </c>
      <c r="F47" s="45">
        <v>1</v>
      </c>
      <c r="G47" s="46" t="str">
        <f t="array" ref="G47">INDEX(Activities!AB:AB, MATCH(A47, Activities!A:A, 0))</f>
        <v>TN</v>
      </c>
      <c r="H47">
        <f t="array" ref="H47">INDEX(Activities!AE:AE, MATCH(A47, Activities!A:A, 0))</f>
        <v>15220</v>
      </c>
    </row>
    <row r="48" spans="1:8" ht="15" customHeight="1">
      <c r="A48" s="47" t="s">
        <v>186</v>
      </c>
      <c r="B48" s="183">
        <v>3000</v>
      </c>
      <c r="C48" s="44">
        <v>45748</v>
      </c>
      <c r="D48" s="44">
        <v>45748</v>
      </c>
      <c r="E48" s="44">
        <v>46112</v>
      </c>
      <c r="F48" s="45">
        <v>1</v>
      </c>
      <c r="G48" s="46">
        <f t="array" ref="G48">INDEX(Activities!AB:AB, MATCH(A48, Activities!A:A, 0))</f>
        <v>998</v>
      </c>
      <c r="H48">
        <f t="array" ref="H48">INDEX(Activities!AE:AE, MATCH(A48, Activities!A:A, 0))</f>
        <v>15220</v>
      </c>
    </row>
    <row r="49" spans="1:8" ht="15" customHeight="1">
      <c r="A49" s="47" t="s">
        <v>190</v>
      </c>
      <c r="B49" s="183">
        <v>0</v>
      </c>
      <c r="C49" s="44">
        <v>45748</v>
      </c>
      <c r="D49" s="44">
        <v>45748</v>
      </c>
      <c r="E49" s="44">
        <v>46112</v>
      </c>
      <c r="F49" s="45">
        <v>1</v>
      </c>
      <c r="G49" s="46">
        <f t="array" ref="G49">INDEX(Activities!AB:AB, MATCH(A49, Activities!A:A, 0))</f>
        <v>998</v>
      </c>
      <c r="H49">
        <f t="array" ref="H49">INDEX(Activities!AE:AE, MATCH(A49, Activities!A:A, 0))</f>
        <v>15130</v>
      </c>
    </row>
    <row r="50" spans="1:8" ht="15" customHeight="1">
      <c r="A50" s="47" t="s">
        <v>194</v>
      </c>
      <c r="B50" s="183">
        <v>0</v>
      </c>
      <c r="C50" s="44">
        <v>45748</v>
      </c>
      <c r="D50" s="44">
        <v>45748</v>
      </c>
      <c r="E50" s="44">
        <v>46112</v>
      </c>
      <c r="F50" s="45">
        <v>1</v>
      </c>
      <c r="G50" s="46">
        <f t="array" ref="G50">INDEX(Activities!AB:AB, MATCH(A50, Activities!A:A, 0))</f>
        <v>998</v>
      </c>
      <c r="H50">
        <f t="array" ref="H50">INDEX(Activities!AE:AE, MATCH(A50, Activities!A:A, 0))</f>
        <v>15220</v>
      </c>
    </row>
    <row r="51" spans="1:8" ht="15" customHeight="1">
      <c r="A51" s="47" t="s">
        <v>197</v>
      </c>
      <c r="B51" s="183">
        <v>42000000</v>
      </c>
      <c r="C51" s="44">
        <v>45748</v>
      </c>
      <c r="D51" s="44">
        <v>45748</v>
      </c>
      <c r="E51" s="44">
        <v>46112</v>
      </c>
      <c r="F51" s="45">
        <v>1</v>
      </c>
      <c r="G51" s="46">
        <f t="array" ref="G51">INDEX(Activities!AB:AB, MATCH(A51, Activities!A:A, 0))</f>
        <v>998</v>
      </c>
      <c r="H51">
        <f t="array" ref="H51">INDEX(Activities!AE:AE, MATCH(A51, Activities!A:A, 0))</f>
        <v>15220</v>
      </c>
    </row>
    <row r="52" spans="1:8" ht="15" customHeight="1">
      <c r="A52" s="47" t="s">
        <v>200</v>
      </c>
      <c r="B52" s="183">
        <v>1650000</v>
      </c>
      <c r="C52" s="44">
        <v>45748</v>
      </c>
      <c r="D52" s="44">
        <v>45748</v>
      </c>
      <c r="E52" s="44">
        <v>46112</v>
      </c>
      <c r="F52" s="45">
        <v>1</v>
      </c>
      <c r="G52" s="46">
        <f t="array" ref="G52">INDEX(Activities!AB:AB, MATCH(A52, Activities!A:A, 0))</f>
        <v>489</v>
      </c>
      <c r="H52">
        <f t="array" ref="H52">INDEX(Activities!AE:AE, MATCH(A52, Activities!A:A, 0))</f>
        <v>15220</v>
      </c>
    </row>
    <row r="53" spans="1:8" ht="15" customHeight="1">
      <c r="A53" s="47" t="s">
        <v>203</v>
      </c>
      <c r="B53" s="183">
        <v>359000</v>
      </c>
      <c r="C53" s="44">
        <v>45748</v>
      </c>
      <c r="D53" s="44">
        <v>45748</v>
      </c>
      <c r="E53" s="44">
        <v>46112</v>
      </c>
      <c r="F53" s="45">
        <v>1</v>
      </c>
      <c r="G53" s="46">
        <f t="array" ref="G53">INDEX(Activities!AB:AB, MATCH(A53, Activities!A:A, 0))</f>
        <v>998</v>
      </c>
      <c r="H53">
        <f t="array" ref="H53">INDEX(Activities!AE:AE, MATCH(A53, Activities!A:A, 0))</f>
        <v>15220</v>
      </c>
    </row>
    <row r="54" spans="1:8" ht="15" customHeight="1">
      <c r="A54" s="47"/>
      <c r="B54" s="183"/>
      <c r="C54" s="44"/>
      <c r="D54" s="44"/>
      <c r="E54" s="44"/>
      <c r="F54" s="45"/>
      <c r="G54" s="46"/>
    </row>
    <row r="55" spans="1:8" ht="15" customHeight="1">
      <c r="A55" s="47"/>
      <c r="B55" s="183"/>
      <c r="C55" s="44"/>
      <c r="D55" s="44"/>
      <c r="E55" s="44"/>
      <c r="F55" s="45"/>
      <c r="G55" s="46"/>
    </row>
    <row r="56" spans="1:8" ht="15" customHeight="1">
      <c r="A56" s="47"/>
      <c r="B56" s="183"/>
      <c r="C56" s="44"/>
      <c r="D56" s="44"/>
      <c r="E56" s="44"/>
      <c r="F56" s="45"/>
      <c r="G56" s="46"/>
    </row>
    <row r="57" spans="1:8" ht="15" customHeight="1">
      <c r="A57" s="47"/>
      <c r="B57" s="183"/>
      <c r="C57" s="44"/>
      <c r="D57" s="44"/>
      <c r="E57" s="44"/>
      <c r="F57" s="45"/>
      <c r="G57" s="46"/>
    </row>
    <row r="58" spans="1:8" ht="15" customHeight="1">
      <c r="A58" s="47"/>
      <c r="B58" s="183"/>
      <c r="C58" s="44"/>
      <c r="D58" s="44"/>
      <c r="E58" s="44"/>
      <c r="F58" s="45"/>
      <c r="G58" s="46"/>
    </row>
    <row r="59" spans="1:8" ht="15" customHeight="1">
      <c r="A59" s="47"/>
      <c r="B59" s="183"/>
      <c r="C59" s="44"/>
      <c r="D59" s="44"/>
      <c r="E59" s="44"/>
      <c r="F59" s="45"/>
      <c r="G59" s="46"/>
    </row>
    <row r="60" spans="1:8" ht="15" customHeight="1">
      <c r="A60" s="47"/>
      <c r="B60" s="183"/>
      <c r="C60" s="44"/>
      <c r="D60" s="44"/>
      <c r="E60" s="44"/>
      <c r="F60" s="45"/>
      <c r="G60" s="46"/>
    </row>
    <row r="61" spans="1:8" ht="15" customHeight="1">
      <c r="A61" s="47"/>
      <c r="B61" s="183"/>
      <c r="C61" s="44"/>
      <c r="D61" s="44"/>
      <c r="E61" s="44"/>
      <c r="F61" s="45"/>
      <c r="G61" s="46"/>
    </row>
    <row r="62" spans="1:8" ht="15" customHeight="1">
      <c r="A62" s="47"/>
      <c r="B62" s="183"/>
      <c r="C62" s="44"/>
      <c r="D62" s="44"/>
      <c r="E62" s="44"/>
      <c r="F62" s="45"/>
      <c r="G62" s="46"/>
    </row>
    <row r="63" spans="1:8" ht="15" customHeight="1">
      <c r="A63" s="47"/>
      <c r="B63" s="183"/>
      <c r="C63" s="44"/>
      <c r="D63" s="44"/>
      <c r="E63" s="44"/>
      <c r="F63" s="45"/>
      <c r="G63" s="46"/>
    </row>
    <row r="64" spans="1:8" ht="15" customHeight="1">
      <c r="A64" s="47"/>
      <c r="B64" s="183"/>
      <c r="C64" s="44"/>
      <c r="D64" s="44"/>
      <c r="E64" s="44"/>
      <c r="F64" s="45"/>
      <c r="G64" s="46"/>
    </row>
    <row r="65" spans="1:7" ht="15" customHeight="1">
      <c r="A65" s="47"/>
      <c r="B65" s="183"/>
      <c r="C65" s="44"/>
      <c r="D65" s="44"/>
      <c r="E65" s="44"/>
      <c r="F65" s="45"/>
      <c r="G65" s="46"/>
    </row>
    <row r="66" spans="1:7" ht="15" customHeight="1">
      <c r="A66" s="47"/>
      <c r="B66" s="183"/>
      <c r="C66" s="44"/>
      <c r="D66" s="44"/>
      <c r="E66" s="44"/>
      <c r="F66" s="45"/>
      <c r="G66" s="46"/>
    </row>
    <row r="67" spans="1:7" ht="15" customHeight="1">
      <c r="A67" s="47"/>
      <c r="B67" s="183"/>
      <c r="C67" s="44"/>
      <c r="D67" s="44"/>
      <c r="E67" s="44"/>
      <c r="F67" s="45"/>
      <c r="G67" s="46"/>
    </row>
    <row r="68" spans="1:7" ht="15" customHeight="1">
      <c r="A68" s="47"/>
      <c r="B68" s="183"/>
      <c r="C68" s="44"/>
      <c r="D68" s="44"/>
      <c r="E68" s="44"/>
      <c r="F68" s="45"/>
      <c r="G68" s="46"/>
    </row>
    <row r="69" spans="1:7" ht="15" customHeight="1">
      <c r="A69" s="47"/>
      <c r="B69" s="183"/>
      <c r="C69" s="44"/>
      <c r="D69" s="44"/>
      <c r="E69" s="44"/>
      <c r="F69" s="45"/>
      <c r="G69" s="46"/>
    </row>
    <row r="70" spans="1:7" ht="15" customHeight="1">
      <c r="A70" s="47"/>
      <c r="B70" s="183"/>
      <c r="C70" s="44"/>
      <c r="D70" s="44"/>
      <c r="E70" s="44"/>
      <c r="F70" s="45"/>
      <c r="G70" s="46"/>
    </row>
    <row r="71" spans="1:7" ht="15" customHeight="1">
      <c r="A71" s="47"/>
      <c r="B71" s="183"/>
      <c r="C71" s="44"/>
      <c r="D71" s="44"/>
      <c r="E71" s="44"/>
      <c r="F71" s="45"/>
      <c r="G71" s="46"/>
    </row>
    <row r="72" spans="1:7" ht="15" customHeight="1">
      <c r="A72" s="47"/>
      <c r="B72" s="183"/>
      <c r="C72" s="44"/>
      <c r="D72" s="44"/>
      <c r="E72" s="44"/>
      <c r="F72" s="45"/>
      <c r="G72" s="46"/>
    </row>
    <row r="73" spans="1:7" ht="15" customHeight="1">
      <c r="A73" s="47"/>
      <c r="B73" s="183"/>
      <c r="C73" s="44"/>
      <c r="D73" s="44"/>
      <c r="E73" s="44"/>
      <c r="F73" s="45"/>
      <c r="G73" s="46"/>
    </row>
    <row r="74" spans="1:7" ht="15" customHeight="1">
      <c r="A74" s="47"/>
      <c r="B74" s="183"/>
      <c r="C74" s="44"/>
      <c r="D74" s="44"/>
      <c r="E74" s="44"/>
      <c r="F74" s="45"/>
      <c r="G74" s="46"/>
    </row>
    <row r="75" spans="1:7" ht="15" customHeight="1">
      <c r="A75" s="47"/>
      <c r="B75" s="183"/>
      <c r="C75" s="44"/>
      <c r="D75" s="44"/>
      <c r="E75" s="44"/>
      <c r="F75" s="45"/>
      <c r="G75" s="46"/>
    </row>
    <row r="76" spans="1:7" ht="15" customHeight="1">
      <c r="A76" s="47"/>
      <c r="B76" s="183"/>
      <c r="C76" s="44"/>
      <c r="D76" s="44"/>
      <c r="E76" s="44"/>
      <c r="F76" s="45"/>
      <c r="G76" s="46"/>
    </row>
    <row r="77" spans="1:7" ht="15" customHeight="1">
      <c r="A77" s="47"/>
      <c r="B77" s="183"/>
      <c r="C77" s="44"/>
      <c r="D77" s="44"/>
      <c r="E77" s="44"/>
      <c r="F77" s="45"/>
      <c r="G77" s="46"/>
    </row>
    <row r="78" spans="1:7" ht="15" customHeight="1">
      <c r="A78" s="47"/>
      <c r="B78" s="183"/>
      <c r="C78" s="44"/>
      <c r="D78" s="44"/>
      <c r="E78" s="44"/>
      <c r="F78" s="45"/>
      <c r="G78" s="46"/>
    </row>
    <row r="79" spans="1:7" ht="15" customHeight="1">
      <c r="A79" s="47"/>
      <c r="B79" s="180"/>
      <c r="C79" s="44"/>
      <c r="D79" s="44"/>
      <c r="E79" s="44"/>
      <c r="F79" s="45"/>
      <c r="G79" s="46"/>
    </row>
    <row r="80" spans="1:7" ht="15" customHeight="1">
      <c r="A80" s="47"/>
      <c r="B80" s="180"/>
      <c r="C80" s="44"/>
      <c r="D80" s="44"/>
      <c r="E80" s="44"/>
      <c r="F80" s="45"/>
      <c r="G80" s="46"/>
    </row>
    <row r="81" spans="1:7" ht="15" customHeight="1">
      <c r="A81" s="48"/>
      <c r="B81" s="181"/>
      <c r="C81" s="44"/>
      <c r="D81" s="44"/>
      <c r="E81" s="44"/>
      <c r="F81" s="45"/>
      <c r="G81" s="46"/>
    </row>
    <row r="82" spans="1:7" ht="15" customHeight="1">
      <c r="A82" s="49"/>
      <c r="B82" s="182"/>
      <c r="C82" s="50"/>
      <c r="D82" s="44"/>
      <c r="E82" s="44"/>
      <c r="F82" s="45"/>
      <c r="G82" s="46"/>
    </row>
    <row r="83" spans="1:7" ht="15.75" customHeight="1">
      <c r="A83" s="43"/>
      <c r="B83" s="182"/>
      <c r="C83" s="50"/>
      <c r="D83" s="44"/>
      <c r="E83" s="44"/>
      <c r="F83" s="45"/>
      <c r="G83" s="46"/>
    </row>
    <row r="84" spans="1:7" ht="15.75" customHeight="1">
      <c r="A84" s="43"/>
      <c r="B84" s="182"/>
      <c r="C84" s="50"/>
      <c r="D84" s="44"/>
      <c r="E84" s="44"/>
      <c r="F84" s="45"/>
      <c r="G84" s="46"/>
    </row>
    <row r="85" spans="1:7" ht="15.75" customHeight="1">
      <c r="A85" s="43"/>
      <c r="B85" s="182"/>
      <c r="C85" s="50"/>
      <c r="D85" s="44"/>
      <c r="E85" s="44"/>
      <c r="F85" s="45"/>
      <c r="G85" s="46"/>
    </row>
    <row r="86" spans="1:7" ht="15.75" customHeight="1">
      <c r="A86" s="43"/>
      <c r="B86" s="182"/>
      <c r="C86" s="50"/>
      <c r="D86" s="44"/>
      <c r="E86" s="44"/>
      <c r="F86" s="45"/>
      <c r="G86" s="46"/>
    </row>
    <row r="87" spans="1:7" ht="15.75" customHeight="1">
      <c r="A87" s="43"/>
      <c r="B87" s="182"/>
      <c r="C87" s="50"/>
      <c r="D87" s="44"/>
      <c r="E87" s="44"/>
      <c r="F87" s="45"/>
      <c r="G87" s="46"/>
    </row>
    <row r="88" spans="1:7" ht="15.75" customHeight="1">
      <c r="A88" s="43"/>
      <c r="B88" s="182"/>
      <c r="C88" s="50"/>
      <c r="D88" s="44"/>
      <c r="E88" s="44"/>
      <c r="F88" s="45"/>
      <c r="G88" s="46"/>
    </row>
    <row r="89" spans="1:7" ht="15.75" customHeight="1">
      <c r="A89" s="43"/>
      <c r="B89" s="182"/>
      <c r="C89" s="50"/>
      <c r="D89" s="44"/>
      <c r="E89" s="44"/>
      <c r="F89" s="45"/>
      <c r="G89" s="46"/>
    </row>
    <row r="90" spans="1:7" ht="15.75" customHeight="1">
      <c r="A90" s="51"/>
      <c r="B90" s="182"/>
      <c r="C90" s="50"/>
      <c r="D90" s="44"/>
      <c r="E90" s="44"/>
      <c r="F90" s="45"/>
      <c r="G90" s="46"/>
    </row>
    <row r="91" spans="1:7" ht="15.75" customHeight="1">
      <c r="A91" s="52"/>
      <c r="B91" s="182"/>
      <c r="C91" s="50"/>
      <c r="D91" s="44"/>
      <c r="E91" s="44"/>
      <c r="F91" s="45"/>
      <c r="G91" s="46"/>
    </row>
    <row r="92" spans="1:7" ht="15.75" customHeight="1">
      <c r="A92" s="43"/>
      <c r="B92" s="182"/>
      <c r="C92" s="50"/>
      <c r="D92" s="44"/>
      <c r="E92" s="44"/>
      <c r="F92" s="45"/>
      <c r="G92" s="46"/>
    </row>
    <row r="93" spans="1:7" ht="15.75" customHeight="1">
      <c r="A93" s="43"/>
      <c r="B93" s="182"/>
      <c r="C93" s="50"/>
      <c r="D93" s="44"/>
      <c r="E93" s="44"/>
      <c r="F93" s="45"/>
      <c r="G93" s="46"/>
    </row>
    <row r="94" spans="1:7" ht="15.75" customHeight="1">
      <c r="A94" s="43"/>
      <c r="B94" s="182"/>
      <c r="C94" s="50"/>
      <c r="D94" s="44"/>
      <c r="E94" s="44"/>
      <c r="F94" s="45"/>
      <c r="G94" s="46"/>
    </row>
    <row r="95" spans="1:7" ht="15.75" customHeight="1">
      <c r="A95" s="43"/>
      <c r="B95" s="182"/>
      <c r="C95" s="50"/>
      <c r="D95" s="44"/>
      <c r="E95" s="44"/>
      <c r="F95" s="45"/>
      <c r="G95" s="46"/>
    </row>
    <row r="96" spans="1:7" ht="15.75" customHeight="1">
      <c r="A96" s="43"/>
      <c r="B96" s="182"/>
      <c r="C96" s="50"/>
      <c r="D96" s="44"/>
      <c r="E96" s="44"/>
      <c r="F96" s="45"/>
      <c r="G96" s="46"/>
    </row>
    <row r="97" spans="1:7" ht="15.75" customHeight="1">
      <c r="A97" s="43"/>
      <c r="B97" s="182"/>
      <c r="C97" s="50"/>
      <c r="D97" s="44"/>
      <c r="E97" s="44"/>
      <c r="F97" s="45"/>
      <c r="G97" s="46"/>
    </row>
    <row r="98" spans="1:7" ht="15.75" customHeight="1">
      <c r="A98" s="43"/>
      <c r="B98" s="182"/>
      <c r="C98" s="50"/>
      <c r="D98" s="44"/>
      <c r="E98" s="44"/>
      <c r="F98" s="45"/>
      <c r="G98" s="46"/>
    </row>
    <row r="99" spans="1:7" ht="15.75" customHeight="1">
      <c r="A99" s="43"/>
      <c r="B99" s="182"/>
      <c r="C99" s="50"/>
      <c r="D99" s="44"/>
      <c r="E99" s="44"/>
      <c r="F99" s="45"/>
      <c r="G99" s="46"/>
    </row>
    <row r="100" spans="1:7" ht="15.75" customHeight="1">
      <c r="A100" s="43"/>
      <c r="B100" s="182"/>
      <c r="C100" s="50"/>
      <c r="D100" s="44"/>
      <c r="E100" s="44"/>
      <c r="F100" s="45"/>
      <c r="G100" s="46"/>
    </row>
    <row r="101" spans="1:7" ht="15.75" customHeight="1">
      <c r="A101" s="43"/>
      <c r="B101" s="182"/>
      <c r="C101" s="50"/>
      <c r="D101" s="44"/>
      <c r="E101" s="44"/>
      <c r="F101" s="45"/>
      <c r="G101" s="46"/>
    </row>
    <row r="102" spans="1:7" ht="15.75" customHeight="1">
      <c r="A102" s="43"/>
      <c r="B102" s="182"/>
      <c r="C102" s="50"/>
      <c r="D102" s="44"/>
      <c r="E102" s="44"/>
      <c r="F102" s="45"/>
      <c r="G102" s="46"/>
    </row>
    <row r="103" spans="1:7" ht="15.75" customHeight="1">
      <c r="A103" s="43"/>
      <c r="B103" s="182"/>
      <c r="C103" s="50"/>
      <c r="D103" s="44"/>
      <c r="E103" s="44"/>
      <c r="F103" s="45"/>
      <c r="G103" s="46"/>
    </row>
    <row r="104" spans="1:7" ht="15.75" customHeight="1">
      <c r="A104" s="43"/>
      <c r="B104" s="182"/>
      <c r="C104" s="50"/>
      <c r="D104" s="44"/>
      <c r="E104" s="44"/>
      <c r="F104" s="45"/>
      <c r="G104" s="46"/>
    </row>
    <row r="105" spans="1:7" ht="15.75" customHeight="1">
      <c r="A105" s="43"/>
      <c r="B105" s="182"/>
      <c r="C105" s="50"/>
      <c r="D105" s="44"/>
      <c r="E105" s="44"/>
      <c r="F105" s="45"/>
      <c r="G105" s="46"/>
    </row>
    <row r="106" spans="1:7" ht="15.75" customHeight="1">
      <c r="A106" s="43"/>
      <c r="B106" s="182"/>
      <c r="C106" s="50"/>
      <c r="D106" s="44"/>
      <c r="E106" s="44"/>
      <c r="F106" s="45"/>
      <c r="G106" s="46"/>
    </row>
    <row r="107" spans="1:7" ht="15.75" customHeight="1">
      <c r="A107" s="43"/>
      <c r="B107" s="182"/>
      <c r="C107" s="50"/>
      <c r="D107" s="44"/>
      <c r="E107" s="44"/>
      <c r="F107" s="45"/>
      <c r="G107" s="46"/>
    </row>
    <row r="108" spans="1:7" ht="15.75" customHeight="1">
      <c r="A108" s="43"/>
      <c r="B108" s="182"/>
      <c r="C108" s="50"/>
      <c r="D108" s="44"/>
      <c r="E108" s="44"/>
      <c r="F108" s="45"/>
      <c r="G108" s="46"/>
    </row>
    <row r="109" spans="1:7" ht="15.75" customHeight="1">
      <c r="A109" s="43"/>
      <c r="B109" s="182"/>
      <c r="C109" s="50"/>
      <c r="D109" s="44"/>
      <c r="E109" s="44"/>
      <c r="F109" s="45"/>
      <c r="G109" s="46"/>
    </row>
    <row r="110" spans="1:7" ht="15.75" customHeight="1">
      <c r="A110" s="43"/>
      <c r="B110" s="182"/>
      <c r="C110" s="50"/>
      <c r="D110" s="44"/>
      <c r="E110" s="44"/>
      <c r="F110" s="45"/>
      <c r="G110" s="46"/>
    </row>
    <row r="111" spans="1:7" ht="15.75" customHeight="1">
      <c r="A111" s="43"/>
      <c r="B111" s="182"/>
      <c r="C111" s="50"/>
      <c r="D111" s="44"/>
      <c r="E111" s="44"/>
      <c r="F111" s="45"/>
      <c r="G111" s="46"/>
    </row>
    <row r="112" spans="1:7" ht="15.75" customHeight="1">
      <c r="A112" s="43"/>
      <c r="B112" s="182"/>
      <c r="C112" s="50"/>
      <c r="D112" s="44"/>
      <c r="E112" s="44"/>
      <c r="F112" s="45"/>
      <c r="G112" s="46"/>
    </row>
    <row r="113" spans="1:7" ht="15.75" customHeight="1">
      <c r="A113" s="43"/>
      <c r="B113" s="182"/>
      <c r="C113" s="50"/>
      <c r="D113" s="44"/>
      <c r="E113" s="44"/>
      <c r="F113" s="45"/>
      <c r="G113" s="46"/>
    </row>
    <row r="114" spans="1:7" ht="15.75" customHeight="1">
      <c r="A114" s="43"/>
      <c r="B114" s="182"/>
      <c r="C114" s="50"/>
      <c r="D114" s="44"/>
      <c r="E114" s="44"/>
      <c r="F114" s="45"/>
      <c r="G114" s="46"/>
    </row>
    <row r="115" spans="1:7" ht="15.75" customHeight="1">
      <c r="A115" s="43"/>
      <c r="B115" s="182"/>
      <c r="C115" s="50"/>
      <c r="D115" s="44"/>
      <c r="E115" s="44"/>
      <c r="F115" s="45"/>
      <c r="G115" s="46"/>
    </row>
    <row r="116" spans="1:7" ht="15.75" customHeight="1">
      <c r="A116" s="43"/>
      <c r="B116" s="182"/>
      <c r="C116" s="50"/>
      <c r="D116" s="44"/>
      <c r="E116" s="44"/>
      <c r="F116" s="45"/>
      <c r="G116" s="46"/>
    </row>
    <row r="117" spans="1:7" ht="15.75" customHeight="1">
      <c r="A117" s="43"/>
      <c r="B117" s="182"/>
      <c r="C117" s="50"/>
      <c r="D117" s="44"/>
      <c r="E117" s="44"/>
      <c r="F117" s="45"/>
      <c r="G117" s="46"/>
    </row>
    <row r="118" spans="1:7" ht="15.75" customHeight="1">
      <c r="A118" s="43"/>
      <c r="B118" s="182"/>
      <c r="C118" s="50"/>
      <c r="D118" s="44"/>
      <c r="E118" s="44"/>
      <c r="F118" s="45"/>
      <c r="G118" s="46"/>
    </row>
    <row r="119" spans="1:7" ht="15.75" customHeight="1">
      <c r="A119" s="43"/>
      <c r="B119" s="182"/>
      <c r="C119" s="50"/>
      <c r="D119" s="44"/>
      <c r="E119" s="44"/>
      <c r="F119" s="45"/>
      <c r="G119" s="46"/>
    </row>
    <row r="120" spans="1:7" ht="15.75" customHeight="1">
      <c r="A120" s="43"/>
      <c r="B120" s="182"/>
      <c r="C120" s="50"/>
      <c r="D120" s="44"/>
      <c r="E120" s="44"/>
      <c r="F120" s="45"/>
      <c r="G120" s="46"/>
    </row>
    <row r="121" spans="1:7" ht="15.75" customHeight="1">
      <c r="A121" s="43"/>
      <c r="B121" s="182"/>
      <c r="C121" s="50"/>
      <c r="D121" s="44"/>
      <c r="E121" s="44"/>
      <c r="F121" s="45"/>
      <c r="G121" s="46"/>
    </row>
    <row r="122" spans="1:7" ht="15.75" customHeight="1">
      <c r="A122" s="43"/>
      <c r="B122" s="182"/>
      <c r="C122" s="50"/>
      <c r="D122" s="44"/>
      <c r="E122" s="44"/>
      <c r="F122" s="45"/>
      <c r="G122" s="46"/>
    </row>
    <row r="123" spans="1:7" ht="15.75" customHeight="1">
      <c r="A123" s="43"/>
      <c r="B123" s="182"/>
      <c r="C123" s="50"/>
      <c r="D123" s="44"/>
      <c r="E123" s="44"/>
      <c r="F123" s="45"/>
      <c r="G123" s="46"/>
    </row>
    <row r="124" spans="1:7" ht="15.75" customHeight="1">
      <c r="A124" s="43"/>
      <c r="B124" s="182"/>
      <c r="C124" s="50"/>
      <c r="D124" s="44"/>
      <c r="E124" s="44"/>
      <c r="F124" s="45"/>
      <c r="G124" s="46"/>
    </row>
    <row r="125" spans="1:7" ht="15.75" customHeight="1">
      <c r="A125" s="43"/>
      <c r="B125" s="182"/>
      <c r="C125" s="50"/>
      <c r="D125" s="44"/>
      <c r="E125" s="44"/>
      <c r="F125" s="45"/>
      <c r="G125" s="46"/>
    </row>
    <row r="126" spans="1:7" ht="15.75" customHeight="1">
      <c r="A126" s="53"/>
      <c r="B126" s="182"/>
      <c r="C126" s="50"/>
      <c r="D126" s="44"/>
      <c r="E126" s="44"/>
      <c r="F126" s="45"/>
      <c r="G126" s="46"/>
    </row>
    <row r="127" spans="1:7" ht="15.75" customHeight="1">
      <c r="A127" s="53"/>
      <c r="B127" s="182"/>
      <c r="C127" s="50"/>
      <c r="D127" s="44"/>
      <c r="E127" s="44"/>
      <c r="F127" s="45"/>
      <c r="G127" s="46"/>
    </row>
    <row r="128" spans="1:7" ht="15.75" customHeight="1">
      <c r="A128" s="53"/>
      <c r="B128" s="182"/>
      <c r="C128" s="50"/>
      <c r="D128" s="44"/>
      <c r="E128" s="44"/>
      <c r="F128" s="45"/>
      <c r="G128" s="46"/>
    </row>
    <row r="129" spans="1:7" ht="15.75" customHeight="1">
      <c r="A129" s="53"/>
      <c r="B129" s="182"/>
      <c r="C129" s="50"/>
      <c r="D129" s="44"/>
      <c r="E129" s="44"/>
      <c r="F129" s="45"/>
      <c r="G129" s="46"/>
    </row>
    <row r="130" spans="1:7" ht="15.75" customHeight="1">
      <c r="A130" s="53"/>
      <c r="B130" s="182"/>
      <c r="C130" s="50"/>
      <c r="D130" s="44"/>
      <c r="E130" s="44"/>
      <c r="F130" s="45"/>
      <c r="G130" s="46"/>
    </row>
    <row r="131" spans="1:7" ht="15.75" customHeight="1">
      <c r="A131" s="43"/>
      <c r="B131" s="182"/>
      <c r="C131" s="50"/>
      <c r="D131" s="44"/>
      <c r="E131" s="44"/>
      <c r="F131" s="45"/>
      <c r="G131" s="46"/>
    </row>
    <row r="132" spans="1:7" ht="15.75" customHeight="1">
      <c r="A132" s="43"/>
      <c r="B132" s="182"/>
      <c r="C132" s="50"/>
      <c r="D132" s="44"/>
      <c r="E132" s="44"/>
      <c r="F132" s="45"/>
      <c r="G132" s="46"/>
    </row>
    <row r="133" spans="1:7" ht="15.75" customHeight="1">
      <c r="A133" s="43"/>
      <c r="B133" s="182"/>
      <c r="C133" s="50"/>
      <c r="D133" s="44"/>
      <c r="E133" s="44"/>
      <c r="F133" s="45"/>
      <c r="G133" s="46"/>
    </row>
    <row r="134" spans="1:7" ht="15.75" customHeight="1">
      <c r="A134" s="43"/>
      <c r="B134" s="182"/>
      <c r="C134" s="50"/>
      <c r="D134" s="44"/>
      <c r="E134" s="44"/>
      <c r="F134" s="45"/>
      <c r="G134" s="46"/>
    </row>
    <row r="135" spans="1:7" ht="15.75" customHeight="1">
      <c r="A135" s="54"/>
      <c r="B135" s="182"/>
      <c r="C135" s="50"/>
      <c r="D135" s="44"/>
      <c r="E135" s="44"/>
      <c r="F135" s="45"/>
      <c r="G135" s="46"/>
    </row>
    <row r="136" spans="1:7" ht="15.75" customHeight="1">
      <c r="A136" s="54"/>
      <c r="B136" s="182"/>
      <c r="C136" s="50"/>
      <c r="D136" s="44"/>
      <c r="E136" s="44"/>
      <c r="F136" s="45"/>
      <c r="G136" s="46"/>
    </row>
    <row r="137" spans="1:7" ht="15.75" customHeight="1">
      <c r="A137" s="43"/>
      <c r="B137" s="182"/>
      <c r="C137" s="50"/>
      <c r="D137" s="44"/>
      <c r="E137" s="44"/>
      <c r="F137" s="45"/>
      <c r="G137" s="46"/>
    </row>
    <row r="138" spans="1:7" ht="15.75" customHeight="1">
      <c r="A138" s="43"/>
      <c r="B138" s="182"/>
      <c r="C138" s="50"/>
      <c r="D138" s="44"/>
      <c r="E138" s="44"/>
      <c r="F138" s="45"/>
      <c r="G138" s="46"/>
    </row>
    <row r="139" spans="1:7" ht="15.75" customHeight="1">
      <c r="A139" s="43"/>
      <c r="B139" s="182"/>
      <c r="C139" s="50"/>
      <c r="D139" s="44"/>
      <c r="E139" s="44"/>
      <c r="F139" s="45"/>
      <c r="G139" s="46"/>
    </row>
    <row r="140" spans="1:7" ht="15.75" customHeight="1">
      <c r="A140" s="43"/>
      <c r="B140" s="182"/>
      <c r="C140" s="50"/>
      <c r="D140" s="44"/>
      <c r="E140" s="44"/>
      <c r="F140" s="45"/>
      <c r="G140" s="46"/>
    </row>
    <row r="141" spans="1:7" ht="15.75" customHeight="1">
      <c r="A141" s="51"/>
      <c r="B141" s="182"/>
      <c r="C141" s="50"/>
      <c r="D141" s="44"/>
      <c r="E141" s="44"/>
      <c r="F141" s="45"/>
      <c r="G141" s="46"/>
    </row>
    <row r="142" spans="1:7" ht="15.75" customHeight="1">
      <c r="A142" s="52"/>
      <c r="B142" s="182"/>
      <c r="C142" s="50"/>
      <c r="D142" s="44"/>
      <c r="E142" s="44"/>
      <c r="F142" s="45"/>
      <c r="G142" s="46"/>
    </row>
    <row r="143" spans="1:7" ht="15.75" customHeight="1">
      <c r="A143" s="43"/>
      <c r="B143" s="182"/>
      <c r="C143" s="50"/>
      <c r="D143" s="44"/>
      <c r="E143" s="44"/>
      <c r="F143" s="45"/>
      <c r="G143" s="46"/>
    </row>
    <row r="144" spans="1:7" ht="15.75" customHeight="1">
      <c r="A144" s="43"/>
      <c r="B144" s="182"/>
      <c r="C144" s="50"/>
      <c r="D144" s="44"/>
      <c r="E144" s="44"/>
      <c r="F144" s="45"/>
      <c r="G144" s="46"/>
    </row>
    <row r="145" spans="1:7" ht="15.75" customHeight="1">
      <c r="A145" s="43"/>
      <c r="B145" s="182"/>
      <c r="C145" s="50"/>
      <c r="D145" s="44"/>
      <c r="E145" s="44"/>
      <c r="F145" s="45"/>
      <c r="G145" s="46"/>
    </row>
    <row r="146" spans="1:7" ht="15.75" customHeight="1">
      <c r="A146" s="43"/>
      <c r="B146" s="182"/>
      <c r="C146" s="50"/>
      <c r="D146" s="44"/>
      <c r="E146" s="44"/>
      <c r="F146" s="45"/>
      <c r="G146" s="46"/>
    </row>
    <row r="147" spans="1:7" ht="15.75" customHeight="1">
      <c r="A147" s="43"/>
      <c r="B147" s="182"/>
      <c r="C147" s="50"/>
      <c r="D147" s="44"/>
      <c r="E147" s="44"/>
      <c r="F147" s="45"/>
      <c r="G147" s="46"/>
    </row>
    <row r="148" spans="1:7" ht="15.75" customHeight="1">
      <c r="A148" s="43"/>
      <c r="B148" s="182"/>
      <c r="C148" s="50"/>
      <c r="D148" s="44"/>
      <c r="E148" s="44"/>
      <c r="F148" s="45"/>
      <c r="G148" s="46"/>
    </row>
    <row r="149" spans="1:7" ht="15.75" customHeight="1">
      <c r="A149" s="43"/>
      <c r="B149" s="182"/>
      <c r="C149" s="50"/>
      <c r="D149" s="44"/>
      <c r="E149" s="44"/>
      <c r="F149" s="45"/>
      <c r="G149" s="46"/>
    </row>
    <row r="150" spans="1:7" ht="15.75" customHeight="1">
      <c r="A150" s="43"/>
      <c r="B150" s="182"/>
      <c r="C150" s="50"/>
      <c r="D150" s="44"/>
      <c r="E150" s="44"/>
      <c r="F150" s="45"/>
      <c r="G150" s="46"/>
    </row>
    <row r="151" spans="1:7" ht="15.75" customHeight="1">
      <c r="A151" s="43"/>
      <c r="B151" s="182"/>
      <c r="C151" s="50"/>
      <c r="D151" s="44"/>
      <c r="E151" s="44"/>
      <c r="F151" s="45"/>
      <c r="G151" s="46"/>
    </row>
    <row r="152" spans="1:7" ht="15.75" customHeight="1">
      <c r="A152" s="43"/>
      <c r="B152" s="182"/>
      <c r="C152" s="50"/>
      <c r="D152" s="44"/>
      <c r="E152" s="44"/>
      <c r="F152" s="45"/>
      <c r="G152" s="46"/>
    </row>
    <row r="153" spans="1:7" ht="15.75" customHeight="1">
      <c r="A153" s="43"/>
      <c r="B153" s="182"/>
      <c r="C153" s="50"/>
      <c r="D153" s="44"/>
      <c r="E153" s="44"/>
      <c r="F153" s="45"/>
      <c r="G153" s="46"/>
    </row>
    <row r="154" spans="1:7" ht="15.75" customHeight="1">
      <c r="A154" s="43"/>
      <c r="B154" s="182"/>
      <c r="C154" s="50"/>
      <c r="D154" s="44"/>
      <c r="E154" s="44"/>
      <c r="F154" s="45"/>
      <c r="G154" s="46"/>
    </row>
    <row r="155" spans="1:7" ht="15.75" customHeight="1">
      <c r="A155" s="43"/>
      <c r="B155" s="182"/>
      <c r="C155" s="50"/>
      <c r="D155" s="44"/>
      <c r="E155" s="44"/>
      <c r="F155" s="45"/>
      <c r="G155" s="46"/>
    </row>
    <row r="156" spans="1:7" ht="15.75" customHeight="1">
      <c r="A156" s="43"/>
      <c r="B156" s="182"/>
      <c r="C156" s="50"/>
      <c r="D156" s="44"/>
      <c r="E156" s="44"/>
      <c r="F156" s="45"/>
      <c r="G156" s="46"/>
    </row>
    <row r="157" spans="1:7" ht="15.75" customHeight="1">
      <c r="A157" s="43"/>
      <c r="B157" s="182"/>
      <c r="C157" s="50"/>
      <c r="D157" s="44"/>
      <c r="E157" s="44"/>
      <c r="F157" s="45"/>
      <c r="G157" s="46"/>
    </row>
    <row r="158" spans="1:7" ht="15.75" customHeight="1">
      <c r="A158" s="43"/>
      <c r="B158" s="182"/>
      <c r="C158" s="50"/>
      <c r="D158" s="44"/>
      <c r="E158" s="44"/>
      <c r="F158" s="45"/>
      <c r="G158" s="46"/>
    </row>
    <row r="159" spans="1:7" ht="15.75" customHeight="1">
      <c r="A159" s="43"/>
      <c r="B159" s="182"/>
      <c r="C159" s="50"/>
      <c r="D159" s="44"/>
      <c r="E159" s="44"/>
      <c r="F159" s="45"/>
      <c r="G159" s="46"/>
    </row>
    <row r="160" spans="1:7" ht="15.75" customHeight="1">
      <c r="A160" s="43"/>
      <c r="B160" s="182"/>
      <c r="C160" s="50"/>
      <c r="D160" s="44"/>
      <c r="E160" s="44"/>
      <c r="F160" s="45"/>
      <c r="G160" s="46"/>
    </row>
    <row r="161" spans="1:7" ht="15.75" customHeight="1">
      <c r="A161" s="43"/>
      <c r="B161" s="182"/>
      <c r="C161" s="50"/>
      <c r="D161" s="44"/>
      <c r="E161" s="44"/>
      <c r="F161" s="45"/>
      <c r="G161" s="46"/>
    </row>
    <row r="162" spans="1:7" ht="15.75" customHeight="1">
      <c r="A162" s="43"/>
      <c r="B162" s="182"/>
      <c r="C162" s="50"/>
      <c r="D162" s="44"/>
      <c r="E162" s="44"/>
      <c r="F162" s="45"/>
      <c r="G162" s="46"/>
    </row>
    <row r="163" spans="1:7" ht="15.75" customHeight="1">
      <c r="A163" s="43"/>
      <c r="B163" s="182"/>
      <c r="C163" s="50"/>
      <c r="D163" s="44"/>
      <c r="E163" s="44"/>
      <c r="F163" s="45"/>
      <c r="G163" s="46"/>
    </row>
    <row r="164" spans="1:7" ht="15.75" customHeight="1">
      <c r="A164" s="43"/>
      <c r="B164" s="182"/>
      <c r="C164" s="50"/>
      <c r="D164" s="44"/>
      <c r="E164" s="44"/>
      <c r="F164" s="45"/>
      <c r="G164" s="46"/>
    </row>
    <row r="165" spans="1:7" ht="15.75" customHeight="1">
      <c r="A165" s="43"/>
      <c r="B165" s="182"/>
      <c r="C165" s="50"/>
      <c r="D165" s="44"/>
      <c r="E165" s="44"/>
      <c r="F165" s="45"/>
      <c r="G165" s="46"/>
    </row>
    <row r="166" spans="1:7" ht="15.75" customHeight="1">
      <c r="A166" s="43"/>
      <c r="B166" s="182"/>
      <c r="C166" s="50"/>
      <c r="D166" s="44"/>
      <c r="E166" s="44"/>
      <c r="F166" s="45"/>
      <c r="G166" s="46"/>
    </row>
    <row r="167" spans="1:7" ht="15.75" customHeight="1">
      <c r="A167" s="43"/>
      <c r="B167" s="182"/>
      <c r="C167" s="50"/>
      <c r="D167" s="44"/>
      <c r="E167" s="44"/>
      <c r="F167" s="45"/>
      <c r="G167" s="46"/>
    </row>
    <row r="168" spans="1:7" ht="15.75" customHeight="1">
      <c r="A168" s="43"/>
      <c r="B168" s="182"/>
      <c r="C168" s="50"/>
      <c r="D168" s="44"/>
      <c r="E168" s="44"/>
      <c r="F168" s="45"/>
      <c r="G168" s="46"/>
    </row>
    <row r="169" spans="1:7" ht="15.75" customHeight="1">
      <c r="A169" s="43"/>
      <c r="B169" s="182"/>
      <c r="C169" s="50"/>
      <c r="D169" s="44"/>
      <c r="E169" s="44"/>
      <c r="F169" s="45"/>
      <c r="G169" s="46"/>
    </row>
    <row r="170" spans="1:7" ht="15.75" customHeight="1">
      <c r="A170" s="43"/>
      <c r="B170" s="182"/>
      <c r="C170" s="50"/>
      <c r="D170" s="44"/>
      <c r="E170" s="44"/>
      <c r="F170" s="45"/>
      <c r="G170" s="46"/>
    </row>
    <row r="171" spans="1:7" ht="15.75" customHeight="1">
      <c r="A171" s="53"/>
      <c r="B171" s="182"/>
      <c r="C171" s="50"/>
      <c r="D171" s="44"/>
      <c r="E171" s="44"/>
      <c r="F171" s="45"/>
      <c r="G171" s="46"/>
    </row>
    <row r="172" spans="1:7" ht="15.75" customHeight="1">
      <c r="A172" s="53"/>
      <c r="B172" s="182"/>
      <c r="C172" s="50"/>
      <c r="D172" s="44"/>
      <c r="E172" s="44"/>
      <c r="F172" s="45"/>
      <c r="G172" s="46"/>
    </row>
    <row r="173" spans="1:7" ht="15.75" customHeight="1">
      <c r="A173" s="53"/>
      <c r="B173" s="182"/>
      <c r="C173" s="50"/>
      <c r="D173" s="44"/>
      <c r="E173" s="44"/>
      <c r="F173" s="45"/>
      <c r="G173" s="46"/>
    </row>
    <row r="174" spans="1:7" ht="15.75" customHeight="1">
      <c r="A174" s="53"/>
      <c r="B174" s="182"/>
      <c r="C174" s="50"/>
      <c r="D174" s="44"/>
      <c r="E174" s="44"/>
      <c r="F174" s="45"/>
      <c r="G174" s="46"/>
    </row>
    <row r="175" spans="1:7" ht="15.75" customHeight="1">
      <c r="A175" s="53"/>
      <c r="B175" s="182"/>
      <c r="C175" s="50"/>
      <c r="D175" s="44"/>
      <c r="E175" s="44"/>
      <c r="F175" s="45"/>
      <c r="G175" s="46"/>
    </row>
    <row r="176" spans="1:7" ht="15.75" customHeight="1">
      <c r="A176" s="43"/>
      <c r="B176" s="182"/>
      <c r="C176" s="50"/>
      <c r="D176" s="44"/>
      <c r="E176" s="44"/>
      <c r="F176" s="45"/>
      <c r="G176" s="46"/>
    </row>
    <row r="177" spans="1:7" ht="15.75" customHeight="1">
      <c r="A177" s="43"/>
      <c r="B177" s="182"/>
      <c r="C177" s="50"/>
      <c r="D177" s="44"/>
      <c r="E177" s="44"/>
      <c r="F177" s="45"/>
      <c r="G177" s="46"/>
    </row>
    <row r="178" spans="1:7" ht="15.75" customHeight="1">
      <c r="A178" s="43"/>
      <c r="B178" s="182"/>
      <c r="C178" s="50"/>
      <c r="D178" s="44"/>
      <c r="E178" s="44"/>
      <c r="F178" s="45"/>
      <c r="G178" s="46"/>
    </row>
    <row r="179" spans="1:7" ht="15.75" customHeight="1">
      <c r="A179" s="43"/>
      <c r="B179" s="182"/>
      <c r="C179" s="50"/>
      <c r="D179" s="44"/>
      <c r="E179" s="44"/>
      <c r="F179" s="45"/>
      <c r="G179" s="46"/>
    </row>
    <row r="180" spans="1:7" ht="15.75" customHeight="1">
      <c r="A180" s="54"/>
      <c r="B180" s="182"/>
      <c r="C180" s="50"/>
      <c r="D180" s="44"/>
      <c r="E180" s="44"/>
      <c r="F180" s="45"/>
      <c r="G180" s="46"/>
    </row>
    <row r="181" spans="1:7" ht="15.75" customHeight="1">
      <c r="A181" s="54"/>
      <c r="B181" s="182"/>
      <c r="C181" s="50"/>
      <c r="D181" s="44"/>
      <c r="E181" s="44"/>
      <c r="F181" s="45"/>
      <c r="G181" s="46"/>
    </row>
    <row r="182" spans="1:7" ht="15.75" customHeight="1">
      <c r="C182" s="165"/>
      <c r="D182" s="165"/>
      <c r="E182" s="165"/>
    </row>
    <row r="183" spans="1:7" ht="15.75" customHeight="1">
      <c r="C183" s="165"/>
      <c r="D183" s="165"/>
      <c r="E183" s="165"/>
    </row>
    <row r="184" spans="1:7" ht="15.75" customHeight="1">
      <c r="C184" s="165"/>
      <c r="D184" s="165"/>
      <c r="E184" s="165"/>
    </row>
    <row r="185" spans="1:7" ht="15.75" customHeight="1">
      <c r="C185" s="165"/>
      <c r="D185" s="165"/>
      <c r="E185" s="165"/>
    </row>
    <row r="186" spans="1:7" ht="15.75" customHeight="1">
      <c r="C186" s="165"/>
      <c r="D186" s="165"/>
      <c r="E186" s="165"/>
    </row>
    <row r="187" spans="1:7" ht="15.75" customHeight="1">
      <c r="C187" s="165"/>
      <c r="D187" s="165"/>
      <c r="E187" s="165"/>
    </row>
    <row r="188" spans="1:7" ht="15.75" customHeight="1">
      <c r="C188" s="165"/>
      <c r="D188" s="165"/>
      <c r="E188" s="165"/>
    </row>
    <row r="189" spans="1:7" ht="15.75" customHeight="1">
      <c r="C189" s="165"/>
      <c r="D189" s="165"/>
      <c r="E189" s="165"/>
    </row>
    <row r="190" spans="1:7" ht="15.75" customHeight="1">
      <c r="C190" s="165"/>
      <c r="D190" s="165"/>
      <c r="E190" s="165"/>
    </row>
    <row r="191" spans="1:7" ht="15.75" customHeight="1">
      <c r="C191" s="165"/>
      <c r="D191" s="165"/>
      <c r="E191" s="165"/>
    </row>
    <row r="192" spans="1:7" ht="15.75" customHeight="1">
      <c r="C192" s="165"/>
      <c r="D192" s="165"/>
      <c r="E192" s="165"/>
    </row>
    <row r="193" spans="3:5" ht="15.75" customHeight="1">
      <c r="C193" s="165"/>
      <c r="D193" s="165"/>
      <c r="E193" s="165"/>
    </row>
    <row r="194" spans="3:5" ht="15.75" customHeight="1">
      <c r="C194" s="165"/>
      <c r="D194" s="165"/>
      <c r="E194" s="165"/>
    </row>
    <row r="195" spans="3:5" ht="15.75" customHeight="1">
      <c r="C195" s="165"/>
      <c r="D195" s="165"/>
      <c r="E195" s="165"/>
    </row>
    <row r="196" spans="3:5" ht="15.75" customHeight="1">
      <c r="C196" s="165"/>
      <c r="D196" s="165"/>
      <c r="E196" s="165"/>
    </row>
    <row r="197" spans="3:5" ht="15.75" customHeight="1">
      <c r="C197" s="165"/>
      <c r="D197" s="165"/>
      <c r="E197" s="165"/>
    </row>
    <row r="198" spans="3:5" ht="15.75" customHeight="1">
      <c r="C198" s="165"/>
      <c r="D198" s="165"/>
      <c r="E198" s="165"/>
    </row>
    <row r="199" spans="3:5" ht="15.75" customHeight="1">
      <c r="C199" s="165"/>
      <c r="D199" s="165"/>
      <c r="E199" s="165"/>
    </row>
    <row r="200" spans="3:5" ht="15.75" customHeight="1">
      <c r="C200" s="165"/>
      <c r="D200" s="165"/>
      <c r="E200" s="165"/>
    </row>
    <row r="201" spans="3:5" ht="15.75" customHeight="1">
      <c r="C201" s="165"/>
      <c r="D201" s="165"/>
      <c r="E201" s="165"/>
    </row>
    <row r="202" spans="3:5" ht="15.75" customHeight="1">
      <c r="C202" s="165"/>
      <c r="D202" s="165"/>
      <c r="E202" s="165"/>
    </row>
    <row r="203" spans="3:5" ht="15.75" customHeight="1">
      <c r="C203" s="165"/>
      <c r="D203" s="165"/>
      <c r="E203" s="165"/>
    </row>
    <row r="204" spans="3:5" ht="15.75" customHeight="1">
      <c r="C204" s="165"/>
      <c r="D204" s="165"/>
      <c r="E204" s="165"/>
    </row>
    <row r="205" spans="3:5" ht="15.75" customHeight="1">
      <c r="C205" s="165"/>
      <c r="D205" s="165"/>
      <c r="E205" s="165"/>
    </row>
    <row r="206" spans="3:5" ht="15.75" customHeight="1">
      <c r="C206" s="165"/>
      <c r="D206" s="165"/>
      <c r="E206" s="165"/>
    </row>
    <row r="207" spans="3:5" ht="15.75" customHeight="1">
      <c r="C207" s="165"/>
      <c r="D207" s="165"/>
      <c r="E207" s="165"/>
    </row>
    <row r="208" spans="3:5" ht="15.75" customHeight="1">
      <c r="C208" s="165"/>
      <c r="D208" s="165"/>
      <c r="E208" s="165"/>
    </row>
    <row r="209" spans="3:5" ht="15.75" customHeight="1">
      <c r="C209" s="165"/>
      <c r="D209" s="165"/>
      <c r="E209" s="165"/>
    </row>
    <row r="210" spans="3:5" ht="15.75" customHeight="1">
      <c r="C210" s="165"/>
      <c r="D210" s="165"/>
      <c r="E210" s="165"/>
    </row>
    <row r="211" spans="3:5" ht="15.75" customHeight="1">
      <c r="C211" s="165"/>
      <c r="D211" s="165"/>
      <c r="E211" s="165"/>
    </row>
    <row r="212" spans="3:5" ht="15.75" customHeight="1">
      <c r="C212" s="165"/>
      <c r="D212" s="165"/>
      <c r="E212" s="165"/>
    </row>
    <row r="213" spans="3:5" ht="15.75" customHeight="1">
      <c r="C213" s="165"/>
      <c r="D213" s="165"/>
      <c r="E213" s="165"/>
    </row>
    <row r="214" spans="3:5" ht="15.75" customHeight="1">
      <c r="C214" s="165"/>
      <c r="D214" s="165"/>
      <c r="E214" s="165"/>
    </row>
    <row r="215" spans="3:5" ht="15.75" customHeight="1">
      <c r="C215" s="165"/>
      <c r="D215" s="165"/>
      <c r="E215" s="165"/>
    </row>
    <row r="216" spans="3:5" ht="15.75" customHeight="1">
      <c r="C216" s="165"/>
      <c r="D216" s="165"/>
      <c r="E216" s="165"/>
    </row>
    <row r="217" spans="3:5" ht="15.75" customHeight="1">
      <c r="C217" s="165"/>
      <c r="D217" s="165"/>
      <c r="E217" s="165"/>
    </row>
    <row r="218" spans="3:5" ht="15.75" customHeight="1">
      <c r="C218" s="165"/>
      <c r="D218" s="165"/>
      <c r="E218" s="165"/>
    </row>
    <row r="219" spans="3:5" ht="15.75" customHeight="1">
      <c r="C219" s="165"/>
      <c r="D219" s="165"/>
      <c r="E219" s="165"/>
    </row>
    <row r="220" spans="3:5" ht="15.75" customHeight="1">
      <c r="C220" s="165"/>
      <c r="D220" s="165"/>
      <c r="E220" s="165"/>
    </row>
    <row r="221" spans="3:5" ht="15.75" customHeight="1">
      <c r="C221" s="165"/>
      <c r="D221" s="165"/>
      <c r="E221" s="165"/>
    </row>
    <row r="222" spans="3:5" ht="15.75" customHeight="1">
      <c r="C222" s="165"/>
      <c r="D222" s="165"/>
      <c r="E222" s="165"/>
    </row>
    <row r="223" spans="3:5" ht="15.75" customHeight="1">
      <c r="C223" s="165"/>
      <c r="D223" s="165"/>
      <c r="E223" s="165"/>
    </row>
    <row r="224" spans="3:5" ht="15.75" customHeight="1">
      <c r="C224" s="165"/>
      <c r="D224" s="165"/>
      <c r="E224" s="165"/>
    </row>
    <row r="225" spans="3:5" ht="15.75" customHeight="1">
      <c r="C225" s="165"/>
      <c r="D225" s="165"/>
      <c r="E225" s="165"/>
    </row>
    <row r="226" spans="3:5" ht="15.75" customHeight="1">
      <c r="C226" s="165"/>
      <c r="D226" s="165"/>
      <c r="E226" s="165"/>
    </row>
    <row r="227" spans="3:5" ht="15.75" customHeight="1">
      <c r="C227" s="165"/>
      <c r="D227" s="165"/>
      <c r="E227" s="165"/>
    </row>
    <row r="228" spans="3:5" ht="15.75" customHeight="1">
      <c r="C228" s="165"/>
      <c r="D228" s="165"/>
      <c r="E228" s="165"/>
    </row>
    <row r="229" spans="3:5" ht="15.75" customHeight="1">
      <c r="C229" s="165"/>
      <c r="D229" s="165"/>
      <c r="E229" s="165"/>
    </row>
    <row r="230" spans="3:5" ht="15.75" customHeight="1"/>
    <row r="231" spans="3:5" ht="15.75" customHeight="1"/>
    <row r="232" spans="3:5" ht="15.75" customHeight="1"/>
    <row r="233" spans="3:5" ht="15.75" customHeight="1"/>
    <row r="234" spans="3:5" ht="15.75" customHeight="1"/>
    <row r="235" spans="3:5" ht="15.75" customHeight="1"/>
    <row r="236" spans="3:5" ht="15.75" customHeight="1"/>
    <row r="237" spans="3:5" ht="15.75" customHeight="1"/>
    <row r="238" spans="3:5" ht="15.75" customHeight="1"/>
    <row r="239" spans="3:5" ht="15.75" customHeight="1"/>
    <row r="240" spans="3:5"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sheetData>
  <autoFilter ref="A2:Z181" xr:uid="{00000000-0001-0000-0200-000000000000}"/>
  <phoneticPr fontId="22" type="noConversion"/>
  <pageMargins left="0.70000000000000007" right="0.70000000000000007" top="0.39375000000000004" bottom="0.39375000000000004" header="0" footer="0"/>
  <pageSetup paperSize="9" fitToWidth="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O947"/>
  <sheetViews>
    <sheetView workbookViewId="0">
      <pane xSplit="1" ySplit="2" topLeftCell="B21" activePane="bottomRight" state="frozen"/>
      <selection pane="topRight" activeCell="B1" sqref="B1"/>
      <selection pane="bottomLeft" activeCell="A3" sqref="A3"/>
      <selection pane="bottomRight" activeCell="B28" sqref="B28:B53"/>
    </sheetView>
  </sheetViews>
  <sheetFormatPr defaultColWidth="12.58203125" defaultRowHeight="15" customHeight="1"/>
  <cols>
    <col min="1" max="1" width="24.33203125" customWidth="1"/>
    <col min="2" max="2" width="16.58203125" customWidth="1"/>
    <col min="3" max="14" width="13.08203125" customWidth="1"/>
    <col min="15" max="15" width="81.08203125" customWidth="1"/>
    <col min="16" max="26" width="9" customWidth="1"/>
    <col min="27" max="27" width="12.58203125" customWidth="1"/>
  </cols>
  <sheetData>
    <row r="1" spans="1:15" ht="27" customHeight="1">
      <c r="A1" s="55" t="s">
        <v>233</v>
      </c>
      <c r="B1" s="56" t="s">
        <v>234</v>
      </c>
      <c r="C1" s="57" t="s">
        <v>235</v>
      </c>
      <c r="D1" s="57" t="s">
        <v>236</v>
      </c>
      <c r="E1" s="58" t="s">
        <v>237</v>
      </c>
      <c r="F1" s="39" t="s">
        <v>238</v>
      </c>
      <c r="G1" s="39" t="s">
        <v>239</v>
      </c>
      <c r="H1" s="39" t="s">
        <v>240</v>
      </c>
      <c r="I1" s="39" t="s">
        <v>241</v>
      </c>
      <c r="J1" s="39" t="s">
        <v>242</v>
      </c>
      <c r="K1" s="39" t="s">
        <v>243</v>
      </c>
      <c r="L1" s="39" t="s">
        <v>244</v>
      </c>
      <c r="M1" s="39" t="s">
        <v>245</v>
      </c>
      <c r="N1" s="39" t="s">
        <v>246</v>
      </c>
      <c r="O1" s="39" t="s">
        <v>247</v>
      </c>
    </row>
    <row r="2" spans="1:15" ht="14.25" customHeight="1">
      <c r="A2" s="42" t="s">
        <v>58</v>
      </c>
      <c r="B2" s="59" t="s">
        <v>248</v>
      </c>
      <c r="C2" s="60" t="s">
        <v>249</v>
      </c>
      <c r="D2" s="60" t="s">
        <v>250</v>
      </c>
      <c r="E2" s="42" t="s">
        <v>251</v>
      </c>
      <c r="F2" s="42" t="s">
        <v>252</v>
      </c>
      <c r="G2" s="42" t="s">
        <v>253</v>
      </c>
      <c r="H2" s="42" t="s">
        <v>254</v>
      </c>
      <c r="I2" s="42" t="s">
        <v>255</v>
      </c>
      <c r="J2" s="42" t="s">
        <v>256</v>
      </c>
      <c r="K2" s="42" t="s">
        <v>257</v>
      </c>
      <c r="L2" s="42" t="s">
        <v>258</v>
      </c>
      <c r="M2" s="42" t="s">
        <v>259</v>
      </c>
      <c r="N2" s="42" t="s">
        <v>260</v>
      </c>
      <c r="O2" s="42" t="s">
        <v>261</v>
      </c>
    </row>
    <row r="3" spans="1:15" ht="14.25" customHeight="1">
      <c r="A3" s="43" t="s">
        <v>95</v>
      </c>
      <c r="B3" s="185">
        <v>6150000</v>
      </c>
      <c r="C3" s="50">
        <v>45383</v>
      </c>
      <c r="D3" s="44">
        <v>45383</v>
      </c>
      <c r="E3" s="61">
        <v>2</v>
      </c>
      <c r="F3" s="61">
        <f t="shared" ref="F3:F26" si="0">YEAR(C3)</f>
        <v>2024</v>
      </c>
      <c r="G3" s="61">
        <f t="shared" ref="G3:G26" si="1">F3+1</f>
        <v>2025</v>
      </c>
      <c r="H3" s="61" t="str">
        <f t="shared" ref="H3:H26" si="2">CONCATENATE("Total budget: ",O3, " (", F3, "-", G3, ")")</f>
        <v>Total budget: East Africa Threats Programme (2024-2025)</v>
      </c>
      <c r="I3" s="61" t="str">
        <f>INDEX(Activities!F:F, MATCH(A3, Activities!A:A, 0))</f>
        <v>UK - UK Integrated Security Fund (UKISF)</v>
      </c>
      <c r="J3" s="61" t="str">
        <f>INDEX(Activities!E:E, MATCH(A3, Activities!A:A, 0))</f>
        <v>GB-GOV-53</v>
      </c>
      <c r="K3" s="61">
        <f>INDEX(Activities!G:G, MATCH(A3, Activities!A:A, 0))</f>
        <v>10</v>
      </c>
      <c r="L3" s="61" t="str">
        <f t="shared" ref="L3:L26" si="3">I3</f>
        <v>UK - UK Integrated Security Fund (UKISF)</v>
      </c>
      <c r="M3" s="61" t="str">
        <f t="shared" ref="M3:M26" si="4">J3</f>
        <v>GB-GOV-53</v>
      </c>
      <c r="N3" s="61">
        <f t="shared" ref="N3:N26" si="5">K3</f>
        <v>10</v>
      </c>
      <c r="O3" s="61" t="str">
        <f t="array" ref="O3">INDEX(Activities!I:I, MATCH(A3, Activities!A:A, 0))</f>
        <v>East Africa Threats Programme</v>
      </c>
    </row>
    <row r="4" spans="1:15" ht="14.25" customHeight="1">
      <c r="A4" s="43" t="s">
        <v>102</v>
      </c>
      <c r="B4" s="185">
        <v>6900000</v>
      </c>
      <c r="C4" s="50">
        <v>45383</v>
      </c>
      <c r="D4" s="44">
        <v>45383</v>
      </c>
      <c r="E4" s="61">
        <v>2</v>
      </c>
      <c r="F4" s="61">
        <f t="shared" si="0"/>
        <v>2024</v>
      </c>
      <c r="G4" s="61">
        <f t="shared" si="1"/>
        <v>2025</v>
      </c>
      <c r="H4" s="61" t="str">
        <f t="shared" si="2"/>
        <v>Total budget: Lake Chad Basin Programme (2024-2025)</v>
      </c>
      <c r="I4" s="61" t="str">
        <f>INDEX(Activities!F:F, MATCH(A4, Activities!A:A, 0))</f>
        <v>UK - UK Integrated Security Fund (UKISF)</v>
      </c>
      <c r="J4" s="61" t="str">
        <f>INDEX(Activities!E:E, MATCH(A4, Activities!A:A, 0))</f>
        <v>GB-GOV-53</v>
      </c>
      <c r="K4" s="61">
        <f>INDEX(Activities!G:G, MATCH(A4, Activities!A:A, 0))</f>
        <v>10</v>
      </c>
      <c r="L4" s="61" t="str">
        <f t="shared" si="3"/>
        <v>UK - UK Integrated Security Fund (UKISF)</v>
      </c>
      <c r="M4" s="61" t="str">
        <f t="shared" si="4"/>
        <v>GB-GOV-53</v>
      </c>
      <c r="N4" s="61">
        <f t="shared" si="5"/>
        <v>10</v>
      </c>
      <c r="O4" s="61" t="str">
        <f t="array" ref="O4">INDEX(Activities!I:I, MATCH(A4, Activities!A:A, 0))</f>
        <v>Lake Chad Basin Programme</v>
      </c>
    </row>
    <row r="5" spans="1:15" ht="14.25" customHeight="1">
      <c r="A5" s="43" t="s">
        <v>105</v>
      </c>
      <c r="B5" s="185">
        <v>1625000</v>
      </c>
      <c r="C5" s="50">
        <v>45383</v>
      </c>
      <c r="D5" s="44">
        <v>45383</v>
      </c>
      <c r="E5" s="61">
        <v>2</v>
      </c>
      <c r="F5" s="61">
        <f t="shared" si="0"/>
        <v>2024</v>
      </c>
      <c r="G5" s="61">
        <f t="shared" si="1"/>
        <v>2025</v>
      </c>
      <c r="H5" s="61" t="str">
        <f t="shared" si="2"/>
        <v>Total budget: Nigeria Stability Programme (2024-2025)</v>
      </c>
      <c r="I5" s="61" t="str">
        <f>INDEX(Activities!F:F, MATCH(A5, Activities!A:A, 0))</f>
        <v>UK - UK Integrated Security Fund (UKISF)</v>
      </c>
      <c r="J5" s="61" t="str">
        <f>INDEX(Activities!E:E, MATCH(A5, Activities!A:A, 0))</f>
        <v>GB-GOV-53</v>
      </c>
      <c r="K5" s="61">
        <f>INDEX(Activities!G:G, MATCH(A5, Activities!A:A, 0))</f>
        <v>10</v>
      </c>
      <c r="L5" s="61" t="str">
        <f t="shared" si="3"/>
        <v>UK - UK Integrated Security Fund (UKISF)</v>
      </c>
      <c r="M5" s="61" t="str">
        <f t="shared" si="4"/>
        <v>GB-GOV-53</v>
      </c>
      <c r="N5" s="61">
        <f t="shared" si="5"/>
        <v>10</v>
      </c>
      <c r="O5" s="61" t="str">
        <f t="array" ref="O5">INDEX(Activities!I:I, MATCH(A5, Activities!A:A, 0))</f>
        <v>Nigeria Stability Programme</v>
      </c>
    </row>
    <row r="6" spans="1:15" ht="14.25" customHeight="1">
      <c r="A6" s="43" t="s">
        <v>110</v>
      </c>
      <c r="B6" s="185">
        <v>4798000</v>
      </c>
      <c r="C6" s="50">
        <v>45383</v>
      </c>
      <c r="D6" s="44">
        <v>45383</v>
      </c>
      <c r="E6" s="61">
        <v>2</v>
      </c>
      <c r="F6" s="61">
        <f t="shared" si="0"/>
        <v>2024</v>
      </c>
      <c r="G6" s="61">
        <f t="shared" si="1"/>
        <v>2025</v>
      </c>
      <c r="H6" s="61" t="str">
        <f t="shared" si="2"/>
        <v>Total budget: Sahel Programme (2024-2025)</v>
      </c>
      <c r="I6" s="61" t="str">
        <f>INDEX(Activities!F:F, MATCH(A6, Activities!A:A, 0))</f>
        <v>UK - UK Integrated Security Fund (UKISF)</v>
      </c>
      <c r="J6" s="61" t="str">
        <f>INDEX(Activities!E:E, MATCH(A6, Activities!A:A, 0))</f>
        <v>GB-GOV-53</v>
      </c>
      <c r="K6" s="61">
        <f>INDEX(Activities!G:G, MATCH(A6, Activities!A:A, 0))</f>
        <v>10</v>
      </c>
      <c r="L6" s="61" t="str">
        <f t="shared" si="3"/>
        <v>UK - UK Integrated Security Fund (UKISF)</v>
      </c>
      <c r="M6" s="61" t="str">
        <f t="shared" si="4"/>
        <v>GB-GOV-53</v>
      </c>
      <c r="N6" s="61">
        <f t="shared" si="5"/>
        <v>10</v>
      </c>
      <c r="O6" s="61" t="str">
        <f t="array" ref="O6">INDEX(Activities!I:I, MATCH(A6, Activities!A:A, 0))</f>
        <v>Sahel Programme</v>
      </c>
    </row>
    <row r="7" spans="1:15" ht="14.25" customHeight="1">
      <c r="A7" s="43" t="s">
        <v>113</v>
      </c>
      <c r="B7" s="185">
        <v>10100000</v>
      </c>
      <c r="C7" s="50">
        <v>45383</v>
      </c>
      <c r="D7" s="44">
        <v>45383</v>
      </c>
      <c r="E7" s="61">
        <v>2</v>
      </c>
      <c r="F7" s="61">
        <f t="shared" si="0"/>
        <v>2024</v>
      </c>
      <c r="G7" s="61">
        <f t="shared" si="1"/>
        <v>2025</v>
      </c>
      <c r="H7" s="61" t="str">
        <f t="shared" si="2"/>
        <v>Total budget: Somalia Programme (2024-2025)</v>
      </c>
      <c r="I7" s="61" t="str">
        <f>INDEX(Activities!F:F, MATCH(A7, Activities!A:A, 0))</f>
        <v>UK - UK Integrated Security Fund (UKISF)</v>
      </c>
      <c r="J7" s="61" t="str">
        <f>INDEX(Activities!E:E, MATCH(A7, Activities!A:A, 0))</f>
        <v>GB-GOV-53</v>
      </c>
      <c r="K7" s="61">
        <f>INDEX(Activities!G:G, MATCH(A7, Activities!A:A, 0))</f>
        <v>10</v>
      </c>
      <c r="L7" s="61" t="str">
        <f t="shared" si="3"/>
        <v>UK - UK Integrated Security Fund (UKISF)</v>
      </c>
      <c r="M7" s="61" t="str">
        <f t="shared" si="4"/>
        <v>GB-GOV-53</v>
      </c>
      <c r="N7" s="61">
        <f t="shared" si="5"/>
        <v>10</v>
      </c>
      <c r="O7" s="61" t="str">
        <f t="array" ref="O7">INDEX(Activities!I:I, MATCH(A7, Activities!A:A, 0))</f>
        <v>Somalia Programme</v>
      </c>
    </row>
    <row r="8" spans="1:15" ht="14.25" customHeight="1">
      <c r="A8" s="43" t="s">
        <v>118</v>
      </c>
      <c r="B8" s="185">
        <v>1900000</v>
      </c>
      <c r="C8" s="50">
        <v>45383</v>
      </c>
      <c r="D8" s="44">
        <v>45383</v>
      </c>
      <c r="E8" s="61">
        <v>2</v>
      </c>
      <c r="F8" s="61">
        <f t="shared" si="0"/>
        <v>2024</v>
      </c>
      <c r="G8" s="61">
        <f t="shared" si="1"/>
        <v>2025</v>
      </c>
      <c r="H8" s="61" t="str">
        <f t="shared" si="2"/>
        <v>Total budget: West Africa Stability Programme (WASP) (2024-2025)</v>
      </c>
      <c r="I8" s="61" t="str">
        <f>INDEX(Activities!F:F, MATCH(A8, Activities!A:A, 0))</f>
        <v>UK - UK Integrated Security Fund (UKISF)</v>
      </c>
      <c r="J8" s="61" t="str">
        <f>INDEX(Activities!E:E, MATCH(A8, Activities!A:A, 0))</f>
        <v>GB-GOV-53</v>
      </c>
      <c r="K8" s="61">
        <f>INDEX(Activities!G:G, MATCH(A8, Activities!A:A, 0))</f>
        <v>10</v>
      </c>
      <c r="L8" s="61" t="str">
        <f t="shared" si="3"/>
        <v>UK - UK Integrated Security Fund (UKISF)</v>
      </c>
      <c r="M8" s="61" t="str">
        <f t="shared" si="4"/>
        <v>GB-GOV-53</v>
      </c>
      <c r="N8" s="61">
        <f t="shared" si="5"/>
        <v>10</v>
      </c>
      <c r="O8" s="61" t="str">
        <f t="array" ref="O8">INDEX(Activities!I:I, MATCH(A8, Activities!A:A, 0))</f>
        <v>West Africa Stability Programme (WASP)</v>
      </c>
    </row>
    <row r="9" spans="1:15" ht="14.25" customHeight="1">
      <c r="A9" s="43" t="s">
        <v>121</v>
      </c>
      <c r="B9" s="185">
        <v>1200000</v>
      </c>
      <c r="C9" s="50">
        <v>45383</v>
      </c>
      <c r="D9" s="44">
        <v>45383</v>
      </c>
      <c r="E9" s="61">
        <v>2</v>
      </c>
      <c r="F9" s="61">
        <f t="shared" si="0"/>
        <v>2024</v>
      </c>
      <c r="G9" s="61">
        <f t="shared" si="1"/>
        <v>2025</v>
      </c>
      <c r="H9" s="61" t="str">
        <f t="shared" si="2"/>
        <v>Total budget: Africa Peace Security Operations (2024-2025)</v>
      </c>
      <c r="I9" s="61" t="str">
        <f>INDEX(Activities!F:F, MATCH(A9, Activities!A:A, 0))</f>
        <v>UK - UK Integrated Security Fund (UKISF)</v>
      </c>
      <c r="J9" s="61" t="str">
        <f>INDEX(Activities!E:E, MATCH(A9, Activities!A:A, 0))</f>
        <v>GB-GOV-53</v>
      </c>
      <c r="K9" s="61">
        <f>INDEX(Activities!G:G, MATCH(A9, Activities!A:A, 0))</f>
        <v>10</v>
      </c>
      <c r="L9" s="61" t="str">
        <f t="shared" si="3"/>
        <v>UK - UK Integrated Security Fund (UKISF)</v>
      </c>
      <c r="M9" s="61" t="str">
        <f t="shared" si="4"/>
        <v>GB-GOV-53</v>
      </c>
      <c r="N9" s="61">
        <f t="shared" si="5"/>
        <v>10</v>
      </c>
      <c r="O9" s="61" t="str">
        <f t="array" ref="O9">INDEX(Activities!I:I, MATCH(A9, Activities!A:A, 0))</f>
        <v>Africa Peace Security Operations</v>
      </c>
    </row>
    <row r="10" spans="1:15" ht="14.25" customHeight="1">
      <c r="A10" s="43" t="s">
        <v>124</v>
      </c>
      <c r="B10" s="185">
        <v>2444000</v>
      </c>
      <c r="C10" s="50">
        <v>45383</v>
      </c>
      <c r="D10" s="44">
        <v>45383</v>
      </c>
      <c r="E10" s="61">
        <v>2</v>
      </c>
      <c r="F10" s="61">
        <f t="shared" si="0"/>
        <v>2024</v>
      </c>
      <c r="G10" s="61">
        <f t="shared" si="1"/>
        <v>2025</v>
      </c>
      <c r="H10" s="61" t="str">
        <f t="shared" si="2"/>
        <v>Total budget: Combatting Illicit Economies Programme (CIEP) - Latin America (2024-2025)</v>
      </c>
      <c r="I10" s="61" t="str">
        <f>INDEX(Activities!F:F, MATCH(A10, Activities!A:A, 0))</f>
        <v>UK - UK Integrated Security Fund (UKISF)</v>
      </c>
      <c r="J10" s="61" t="str">
        <f>INDEX(Activities!E:E, MATCH(A10, Activities!A:A, 0))</f>
        <v>GB-GOV-53</v>
      </c>
      <c r="K10" s="61">
        <f>INDEX(Activities!G:G, MATCH(A10, Activities!A:A, 0))</f>
        <v>10</v>
      </c>
      <c r="L10" s="61" t="str">
        <f t="shared" si="3"/>
        <v>UK - UK Integrated Security Fund (UKISF)</v>
      </c>
      <c r="M10" s="61" t="str">
        <f t="shared" si="4"/>
        <v>GB-GOV-53</v>
      </c>
      <c r="N10" s="61">
        <f t="shared" si="5"/>
        <v>10</v>
      </c>
      <c r="O10" s="61" t="str">
        <f t="array" ref="O10">INDEX(Activities!I:I, MATCH(A10, Activities!A:A, 0))</f>
        <v>Combatting Illicit Economies Programme (CIEP) - Latin America</v>
      </c>
    </row>
    <row r="11" spans="1:15" ht="14.25" customHeight="1">
      <c r="A11" s="43" t="s">
        <v>128</v>
      </c>
      <c r="B11" s="185">
        <v>2500000</v>
      </c>
      <c r="C11" s="50">
        <v>45383</v>
      </c>
      <c r="D11" s="44">
        <v>45383</v>
      </c>
      <c r="E11" s="61">
        <v>2</v>
      </c>
      <c r="F11" s="61">
        <f t="shared" si="0"/>
        <v>2024</v>
      </c>
      <c r="G11" s="61">
        <f t="shared" si="1"/>
        <v>2025</v>
      </c>
      <c r="H11" s="61" t="str">
        <f t="shared" si="2"/>
        <v>Total budget: Colombia Peace and Security Programme (CPSP) (2024-2025)</v>
      </c>
      <c r="I11" s="61" t="str">
        <f>INDEX(Activities!F:F, MATCH(A11, Activities!A:A, 0))</f>
        <v>UK - UK Integrated Security Fund (UKISF)</v>
      </c>
      <c r="J11" s="61" t="str">
        <f>INDEX(Activities!E:E, MATCH(A11, Activities!A:A, 0))</f>
        <v>GB-GOV-53</v>
      </c>
      <c r="K11" s="61">
        <f>INDEX(Activities!G:G, MATCH(A11, Activities!A:A, 0))</f>
        <v>10</v>
      </c>
      <c r="L11" s="61" t="str">
        <f t="shared" si="3"/>
        <v>UK - UK Integrated Security Fund (UKISF)</v>
      </c>
      <c r="M11" s="61" t="str">
        <f t="shared" si="4"/>
        <v>GB-GOV-53</v>
      </c>
      <c r="N11" s="61">
        <f t="shared" si="5"/>
        <v>10</v>
      </c>
      <c r="O11" s="61" t="str">
        <f t="array" ref="O11">INDEX(Activities!I:I, MATCH(A11, Activities!A:A, 0))</f>
        <v>Colombia Peace and Security Programme (CPSP)</v>
      </c>
    </row>
    <row r="12" spans="1:15" ht="14.25" customHeight="1">
      <c r="A12" s="43" t="s">
        <v>133</v>
      </c>
      <c r="B12" s="185">
        <v>4300000</v>
      </c>
      <c r="C12" s="50">
        <v>45383</v>
      </c>
      <c r="D12" s="44">
        <v>45383</v>
      </c>
      <c r="E12" s="61">
        <v>2</v>
      </c>
      <c r="F12" s="61">
        <f t="shared" si="0"/>
        <v>2024</v>
      </c>
      <c r="G12" s="61">
        <f t="shared" si="1"/>
        <v>2025</v>
      </c>
      <c r="H12" s="61" t="str">
        <f t="shared" si="2"/>
        <v>Total budget: Myanmar Programme (2024-2025)</v>
      </c>
      <c r="I12" s="61" t="str">
        <f>INDEX(Activities!F:F, MATCH(A12, Activities!A:A, 0))</f>
        <v>UK - UK Integrated Security Fund (UKISF)</v>
      </c>
      <c r="J12" s="61" t="str">
        <f>INDEX(Activities!E:E, MATCH(A12, Activities!A:A, 0))</f>
        <v>GB-GOV-53</v>
      </c>
      <c r="K12" s="61">
        <f>INDEX(Activities!G:G, MATCH(A12, Activities!A:A, 0))</f>
        <v>10</v>
      </c>
      <c r="L12" s="61" t="str">
        <f t="shared" si="3"/>
        <v>UK - UK Integrated Security Fund (UKISF)</v>
      </c>
      <c r="M12" s="61" t="str">
        <f t="shared" si="4"/>
        <v>GB-GOV-53</v>
      </c>
      <c r="N12" s="61">
        <f t="shared" si="5"/>
        <v>10</v>
      </c>
      <c r="O12" s="61" t="str">
        <f t="array" ref="O12">INDEX(Activities!I:I, MATCH(A12, Activities!A:A, 0))</f>
        <v>Myanmar Programme</v>
      </c>
    </row>
    <row r="13" spans="1:15" ht="14.25" customHeight="1">
      <c r="A13" s="43" t="s">
        <v>138</v>
      </c>
      <c r="B13" s="185">
        <v>6550000</v>
      </c>
      <c r="C13" s="50">
        <v>45383</v>
      </c>
      <c r="D13" s="44">
        <v>45383</v>
      </c>
      <c r="E13" s="61">
        <v>2</v>
      </c>
      <c r="F13" s="61">
        <f t="shared" si="0"/>
        <v>2024</v>
      </c>
      <c r="G13" s="61">
        <f t="shared" si="1"/>
        <v>2025</v>
      </c>
      <c r="H13" s="61" t="str">
        <f t="shared" si="2"/>
        <v>Total budget: Pacific Programme (2024-2025)</v>
      </c>
      <c r="I13" s="61" t="str">
        <f>INDEX(Activities!F:F, MATCH(A13, Activities!A:A, 0))</f>
        <v>UK - UK Integrated Security Fund (UKISF)</v>
      </c>
      <c r="J13" s="61" t="str">
        <f>INDEX(Activities!E:E, MATCH(A13, Activities!A:A, 0))</f>
        <v>GB-GOV-53</v>
      </c>
      <c r="K13" s="61">
        <f>INDEX(Activities!G:G, MATCH(A13, Activities!A:A, 0))</f>
        <v>10</v>
      </c>
      <c r="L13" s="61" t="str">
        <f t="shared" si="3"/>
        <v>UK - UK Integrated Security Fund (UKISF)</v>
      </c>
      <c r="M13" s="61" t="str">
        <f t="shared" si="4"/>
        <v>GB-GOV-53</v>
      </c>
      <c r="N13" s="61">
        <f t="shared" si="5"/>
        <v>10</v>
      </c>
      <c r="O13" s="61" t="str">
        <f t="array" ref="O13">INDEX(Activities!I:I, MATCH(A13, Activities!A:A, 0))</f>
        <v>Pacific Programme</v>
      </c>
    </row>
    <row r="14" spans="1:15" ht="14.25" customHeight="1">
      <c r="A14" s="43" t="s">
        <v>142</v>
      </c>
      <c r="B14" s="185">
        <v>2690000</v>
      </c>
      <c r="C14" s="50">
        <v>45383</v>
      </c>
      <c r="D14" s="44">
        <v>45383</v>
      </c>
      <c r="E14" s="61">
        <v>2</v>
      </c>
      <c r="F14" s="61">
        <f t="shared" si="0"/>
        <v>2024</v>
      </c>
      <c r="G14" s="61">
        <f t="shared" si="1"/>
        <v>2025</v>
      </c>
      <c r="H14" s="61" t="str">
        <f t="shared" si="2"/>
        <v>Total budget: Philippines Programme (2024-2025)</v>
      </c>
      <c r="I14" s="61" t="str">
        <f>INDEX(Activities!F:F, MATCH(A14, Activities!A:A, 0))</f>
        <v>UK - UK Integrated Security Fund (UKISF)</v>
      </c>
      <c r="J14" s="61" t="str">
        <f>INDEX(Activities!E:E, MATCH(A14, Activities!A:A, 0))</f>
        <v>GB-GOV-53</v>
      </c>
      <c r="K14" s="61">
        <f>INDEX(Activities!G:G, MATCH(A14, Activities!A:A, 0))</f>
        <v>10</v>
      </c>
      <c r="L14" s="61" t="str">
        <f t="shared" si="3"/>
        <v>UK - UK Integrated Security Fund (UKISF)</v>
      </c>
      <c r="M14" s="61" t="str">
        <f t="shared" si="4"/>
        <v>GB-GOV-53</v>
      </c>
      <c r="N14" s="61">
        <f t="shared" si="5"/>
        <v>10</v>
      </c>
      <c r="O14" s="61" t="str">
        <f t="array" ref="O14">INDEX(Activities!I:I, MATCH(A14, Activities!A:A, 0))</f>
        <v>Philippines Programme</v>
      </c>
    </row>
    <row r="15" spans="1:15" ht="14.25" customHeight="1">
      <c r="A15" s="43" t="s">
        <v>147</v>
      </c>
      <c r="B15" s="185">
        <v>10380000</v>
      </c>
      <c r="C15" s="50">
        <v>45383</v>
      </c>
      <c r="D15" s="44">
        <v>45383</v>
      </c>
      <c r="E15" s="61">
        <v>2</v>
      </c>
      <c r="F15" s="61">
        <f t="shared" si="0"/>
        <v>2024</v>
      </c>
      <c r="G15" s="61">
        <f t="shared" si="1"/>
        <v>2025</v>
      </c>
      <c r="H15" s="61" t="str">
        <f t="shared" si="2"/>
        <v>Total budget: Eastern Neighbourhood Programme (2024-2025)</v>
      </c>
      <c r="I15" s="61" t="str">
        <f>INDEX(Activities!F:F, MATCH(A15, Activities!A:A, 0))</f>
        <v>UK - UK Integrated Security Fund (UKISF)</v>
      </c>
      <c r="J15" s="61" t="str">
        <f>INDEX(Activities!E:E, MATCH(A15, Activities!A:A, 0))</f>
        <v>GB-GOV-53</v>
      </c>
      <c r="K15" s="61">
        <f>INDEX(Activities!G:G, MATCH(A15, Activities!A:A, 0))</f>
        <v>10</v>
      </c>
      <c r="L15" s="61" t="str">
        <f t="shared" si="3"/>
        <v>UK - UK Integrated Security Fund (UKISF)</v>
      </c>
      <c r="M15" s="61" t="str">
        <f t="shared" si="4"/>
        <v>GB-GOV-53</v>
      </c>
      <c r="N15" s="61">
        <f t="shared" si="5"/>
        <v>10</v>
      </c>
      <c r="O15" s="61" t="str">
        <f t="array" ref="O15">INDEX(Activities!I:I, MATCH(A15, Activities!A:A, 0))</f>
        <v>Eastern Neighbourhood Programme</v>
      </c>
    </row>
    <row r="16" spans="1:15" ht="14.25" customHeight="1">
      <c r="A16" s="43" t="s">
        <v>151</v>
      </c>
      <c r="B16" s="185">
        <v>5150000</v>
      </c>
      <c r="C16" s="50">
        <v>45383</v>
      </c>
      <c r="D16" s="44">
        <v>45383</v>
      </c>
      <c r="E16" s="61">
        <v>2</v>
      </c>
      <c r="F16" s="61">
        <f t="shared" si="0"/>
        <v>2024</v>
      </c>
      <c r="G16" s="61">
        <f t="shared" si="1"/>
        <v>2025</v>
      </c>
      <c r="H16" s="61" t="str">
        <f t="shared" si="2"/>
        <v>Total budget: Central Asia Programme (2024-2025)</v>
      </c>
      <c r="I16" s="61" t="str">
        <f>INDEX(Activities!F:F, MATCH(A16, Activities!A:A, 0))</f>
        <v>UK - UK Integrated Security Fund (UKISF)</v>
      </c>
      <c r="J16" s="61" t="str">
        <f>INDEX(Activities!E:E, MATCH(A16, Activities!A:A, 0))</f>
        <v>GB-GOV-53</v>
      </c>
      <c r="K16" s="61">
        <f>INDEX(Activities!G:G, MATCH(A16, Activities!A:A, 0))</f>
        <v>10</v>
      </c>
      <c r="L16" s="61" t="str">
        <f t="shared" si="3"/>
        <v>UK - UK Integrated Security Fund (UKISF)</v>
      </c>
      <c r="M16" s="61" t="str">
        <f t="shared" si="4"/>
        <v>GB-GOV-53</v>
      </c>
      <c r="N16" s="61">
        <f t="shared" si="5"/>
        <v>10</v>
      </c>
      <c r="O16" s="61" t="str">
        <f t="array" ref="O16">INDEX(Activities!I:I, MATCH(A16, Activities!A:A, 0))</f>
        <v>Central Asia Programme</v>
      </c>
    </row>
    <row r="17" spans="1:15" ht="14.25" customHeight="1">
      <c r="A17" s="43" t="s">
        <v>155</v>
      </c>
      <c r="B17" s="185">
        <v>9268000</v>
      </c>
      <c r="C17" s="50">
        <v>45383</v>
      </c>
      <c r="D17" s="44">
        <v>45383</v>
      </c>
      <c r="E17" s="61">
        <v>2</v>
      </c>
      <c r="F17" s="61">
        <f t="shared" si="0"/>
        <v>2024</v>
      </c>
      <c r="G17" s="61">
        <f t="shared" si="1"/>
        <v>2025</v>
      </c>
      <c r="H17" s="61" t="str">
        <f t="shared" si="2"/>
        <v>Total budget: Western Balkans Serious and Organised Crime Programme (2024-2025)</v>
      </c>
      <c r="I17" s="61" t="str">
        <f>INDEX(Activities!F:F, MATCH(A17, Activities!A:A, 0))</f>
        <v>UK - UK Integrated Security Fund (UKISF)</v>
      </c>
      <c r="J17" s="61" t="str">
        <f>INDEX(Activities!E:E, MATCH(A17, Activities!A:A, 0))</f>
        <v>GB-GOV-53</v>
      </c>
      <c r="K17" s="61">
        <f>INDEX(Activities!G:G, MATCH(A17, Activities!A:A, 0))</f>
        <v>10</v>
      </c>
      <c r="L17" s="61" t="str">
        <f t="shared" si="3"/>
        <v>UK - UK Integrated Security Fund (UKISF)</v>
      </c>
      <c r="M17" s="61" t="str">
        <f t="shared" si="4"/>
        <v>GB-GOV-53</v>
      </c>
      <c r="N17" s="61">
        <f t="shared" si="5"/>
        <v>10</v>
      </c>
      <c r="O17" s="61" t="str">
        <f t="array" ref="O17">INDEX(Activities!I:I, MATCH(A17, Activities!A:A, 0))</f>
        <v>Western Balkans Serious and Organised Crime Programme</v>
      </c>
    </row>
    <row r="18" spans="1:15" ht="14.25" customHeight="1">
      <c r="A18" s="43" t="s">
        <v>158</v>
      </c>
      <c r="B18" s="185">
        <v>3520000</v>
      </c>
      <c r="C18" s="50">
        <v>45383</v>
      </c>
      <c r="D18" s="44">
        <v>45383</v>
      </c>
      <c r="E18" s="61">
        <v>2</v>
      </c>
      <c r="F18" s="61">
        <f t="shared" si="0"/>
        <v>2024</v>
      </c>
      <c r="G18" s="61">
        <f t="shared" si="1"/>
        <v>2025</v>
      </c>
      <c r="H18" s="61" t="str">
        <f t="shared" si="2"/>
        <v>Total budget: Sri Lanka Programme (2024-2025)</v>
      </c>
      <c r="I18" s="61" t="str">
        <f>INDEX(Activities!F:F, MATCH(A18, Activities!A:A, 0))</f>
        <v>UK - UK Integrated Security Fund (UKISF)</v>
      </c>
      <c r="J18" s="61" t="str">
        <f>INDEX(Activities!E:E, MATCH(A18, Activities!A:A, 0))</f>
        <v>GB-GOV-53</v>
      </c>
      <c r="K18" s="61">
        <f>INDEX(Activities!G:G, MATCH(A18, Activities!A:A, 0))</f>
        <v>10</v>
      </c>
      <c r="L18" s="61" t="str">
        <f t="shared" si="3"/>
        <v>UK - UK Integrated Security Fund (UKISF)</v>
      </c>
      <c r="M18" s="61" t="str">
        <f t="shared" si="4"/>
        <v>GB-GOV-53</v>
      </c>
      <c r="N18" s="61">
        <f t="shared" si="5"/>
        <v>10</v>
      </c>
      <c r="O18" s="61" t="str">
        <f t="array" ref="O18">INDEX(Activities!I:I, MATCH(A18, Activities!A:A, 0))</f>
        <v>Sri Lanka Programme</v>
      </c>
    </row>
    <row r="19" spans="1:15" ht="14.25" customHeight="1">
      <c r="A19" s="43" t="s">
        <v>163</v>
      </c>
      <c r="B19" s="185">
        <v>2404000</v>
      </c>
      <c r="C19" s="50">
        <v>45383</v>
      </c>
      <c r="D19" s="44">
        <v>45383</v>
      </c>
      <c r="E19" s="61">
        <v>2</v>
      </c>
      <c r="F19" s="61">
        <f t="shared" si="0"/>
        <v>2024</v>
      </c>
      <c r="G19" s="61">
        <f t="shared" si="1"/>
        <v>2025</v>
      </c>
      <c r="H19" s="61" t="str">
        <f t="shared" si="2"/>
        <v>Total budget: Eastern Route (Turkey) Programme (2024-2025)</v>
      </c>
      <c r="I19" s="61" t="str">
        <f>INDEX(Activities!F:F, MATCH(A19, Activities!A:A, 0))</f>
        <v>UK - UK Integrated Security Fund (UKISF)</v>
      </c>
      <c r="J19" s="61" t="str">
        <f>INDEX(Activities!E:E, MATCH(A19, Activities!A:A, 0))</f>
        <v>GB-GOV-53</v>
      </c>
      <c r="K19" s="61">
        <f>INDEX(Activities!G:G, MATCH(A19, Activities!A:A, 0))</f>
        <v>10</v>
      </c>
      <c r="L19" s="61" t="str">
        <f t="shared" si="3"/>
        <v>UK - UK Integrated Security Fund (UKISF)</v>
      </c>
      <c r="M19" s="61" t="str">
        <f t="shared" si="4"/>
        <v>GB-GOV-53</v>
      </c>
      <c r="N19" s="61">
        <f t="shared" si="5"/>
        <v>10</v>
      </c>
      <c r="O19" s="61" t="str">
        <f t="array" ref="O19">INDEX(Activities!I:I, MATCH(A19, Activities!A:A, 0))</f>
        <v>Eastern Route (Turkey) Programme</v>
      </c>
    </row>
    <row r="20" spans="1:15" ht="14.25" customHeight="1">
      <c r="A20" s="43" t="s">
        <v>168</v>
      </c>
      <c r="B20" s="185">
        <v>105000</v>
      </c>
      <c r="C20" s="50">
        <v>45383</v>
      </c>
      <c r="D20" s="44">
        <v>45383</v>
      </c>
      <c r="E20" s="61">
        <v>2</v>
      </c>
      <c r="F20" s="61">
        <f t="shared" si="0"/>
        <v>2024</v>
      </c>
      <c r="G20" s="61">
        <f t="shared" si="1"/>
        <v>2025</v>
      </c>
      <c r="H20" s="61" t="str">
        <f t="shared" si="2"/>
        <v>Total budget: Collaboration Against Trafficking &amp; Smuggling in Nigeria/Niger (CATS NN) Programme (2024-2025)</v>
      </c>
      <c r="I20" s="61" t="str">
        <f>INDEX(Activities!F:F, MATCH(A20, Activities!A:A, 0))</f>
        <v>UK - UK Integrated Security Fund (UKISF)</v>
      </c>
      <c r="J20" s="61" t="str">
        <f>INDEX(Activities!E:E, MATCH(A20, Activities!A:A, 0))</f>
        <v>GB-GOV-53</v>
      </c>
      <c r="K20" s="61">
        <f>INDEX(Activities!G:G, MATCH(A20, Activities!A:A, 0))</f>
        <v>10</v>
      </c>
      <c r="L20" s="61" t="str">
        <f t="shared" si="3"/>
        <v>UK - UK Integrated Security Fund (UKISF)</v>
      </c>
      <c r="M20" s="61" t="str">
        <f t="shared" si="4"/>
        <v>GB-GOV-53</v>
      </c>
      <c r="N20" s="61">
        <f t="shared" si="5"/>
        <v>10</v>
      </c>
      <c r="O20" s="61" t="str">
        <f t="array" ref="O20">INDEX(Activities!I:I, MATCH(A20, Activities!A:A, 0))</f>
        <v>Collaboration Against Trafficking &amp; Smuggling in Nigeria/Niger (CATS NN) Programme</v>
      </c>
    </row>
    <row r="21" spans="1:15" ht="14.25" customHeight="1">
      <c r="A21" s="43" t="s">
        <v>171</v>
      </c>
      <c r="B21" s="185">
        <v>14137000</v>
      </c>
      <c r="C21" s="50">
        <v>45383</v>
      </c>
      <c r="D21" s="44">
        <v>45383</v>
      </c>
      <c r="E21" s="61">
        <v>2</v>
      </c>
      <c r="F21" s="61">
        <f t="shared" si="0"/>
        <v>2024</v>
      </c>
      <c r="G21" s="61">
        <f t="shared" si="1"/>
        <v>2025</v>
      </c>
      <c r="H21" s="61" t="str">
        <f t="shared" si="2"/>
        <v>Total budget: Iraq Programme (2024-2025)</v>
      </c>
      <c r="I21" s="61" t="str">
        <f>INDEX(Activities!F:F, MATCH(A21, Activities!A:A, 0))</f>
        <v>UK - UK Integrated Security Fund (UKISF)</v>
      </c>
      <c r="J21" s="61" t="str">
        <f>INDEX(Activities!E:E, MATCH(A21, Activities!A:A, 0))</f>
        <v>GB-GOV-53</v>
      </c>
      <c r="K21" s="61">
        <f>INDEX(Activities!G:G, MATCH(A21, Activities!A:A, 0))</f>
        <v>10</v>
      </c>
      <c r="L21" s="61" t="str">
        <f t="shared" si="3"/>
        <v>UK - UK Integrated Security Fund (UKISF)</v>
      </c>
      <c r="M21" s="61" t="str">
        <f t="shared" si="4"/>
        <v>GB-GOV-53</v>
      </c>
      <c r="N21" s="61">
        <f t="shared" si="5"/>
        <v>10</v>
      </c>
      <c r="O21" s="61" t="str">
        <f t="array" ref="O21">INDEX(Activities!I:I, MATCH(A21, Activities!A:A, 0))</f>
        <v>Iraq Programme</v>
      </c>
    </row>
    <row r="22" spans="1:15" ht="14.25" customHeight="1">
      <c r="A22" s="43" t="s">
        <v>176</v>
      </c>
      <c r="B22" s="185">
        <v>7434570</v>
      </c>
      <c r="C22" s="50">
        <v>45383</v>
      </c>
      <c r="D22" s="44">
        <v>45383</v>
      </c>
      <c r="E22" s="61">
        <v>2</v>
      </c>
      <c r="F22" s="61">
        <f t="shared" si="0"/>
        <v>2024</v>
      </c>
      <c r="G22" s="61">
        <f t="shared" si="1"/>
        <v>2025</v>
      </c>
      <c r="H22" s="61" t="str">
        <f t="shared" si="2"/>
        <v>Total budget: Jordan: Shared Security and Stability Programme (SSSP) (2024-2025)</v>
      </c>
      <c r="I22" s="61" t="str">
        <f>INDEX(Activities!F:F, MATCH(A22, Activities!A:A, 0))</f>
        <v>UK - UK Integrated Security Fund (UKISF)</v>
      </c>
      <c r="J22" s="61" t="str">
        <f>INDEX(Activities!E:E, MATCH(A22, Activities!A:A, 0))</f>
        <v>GB-GOV-53</v>
      </c>
      <c r="K22" s="61">
        <f>INDEX(Activities!G:G, MATCH(A22, Activities!A:A, 0))</f>
        <v>10</v>
      </c>
      <c r="L22" s="61" t="str">
        <f t="shared" si="3"/>
        <v>UK - UK Integrated Security Fund (UKISF)</v>
      </c>
      <c r="M22" s="61" t="str">
        <f t="shared" si="4"/>
        <v>GB-GOV-53</v>
      </c>
      <c r="N22" s="61">
        <f t="shared" si="5"/>
        <v>10</v>
      </c>
      <c r="O22" s="61" t="str">
        <f t="array" ref="O22">INDEX(Activities!I:I, MATCH(A22, Activities!A:A, 0))</f>
        <v>Jordan: Shared Security and Stability Programme (SSSP)</v>
      </c>
    </row>
    <row r="23" spans="1:15" ht="14.25" customHeight="1">
      <c r="A23" s="43" t="s">
        <v>181</v>
      </c>
      <c r="B23" s="185">
        <v>2000000</v>
      </c>
      <c r="C23" s="50">
        <v>45383</v>
      </c>
      <c r="D23" s="44">
        <v>45383</v>
      </c>
      <c r="E23" s="61">
        <v>2</v>
      </c>
      <c r="F23" s="61">
        <f t="shared" si="0"/>
        <v>2024</v>
      </c>
      <c r="G23" s="61">
        <f t="shared" si="1"/>
        <v>2025</v>
      </c>
      <c r="H23" s="61" t="str">
        <f t="shared" si="2"/>
        <v>Total budget: Tunisia Programme (2024-2025)</v>
      </c>
      <c r="I23" s="61" t="str">
        <f>INDEX(Activities!F:F, MATCH(A23, Activities!A:A, 0))</f>
        <v>UK - UK Integrated Security Fund (UKISF)</v>
      </c>
      <c r="J23" s="61" t="str">
        <f>INDEX(Activities!E:E, MATCH(A23, Activities!A:A, 0))</f>
        <v>GB-GOV-53</v>
      </c>
      <c r="K23" s="61">
        <f>INDEX(Activities!G:G, MATCH(A23, Activities!A:A, 0))</f>
        <v>10</v>
      </c>
      <c r="L23" s="61" t="str">
        <f t="shared" si="3"/>
        <v>UK - UK Integrated Security Fund (UKISF)</v>
      </c>
      <c r="M23" s="61" t="str">
        <f t="shared" si="4"/>
        <v>GB-GOV-53</v>
      </c>
      <c r="N23" s="61">
        <f t="shared" si="5"/>
        <v>10</v>
      </c>
      <c r="O23" s="61" t="str">
        <f t="array" ref="O23">INDEX(Activities!I:I, MATCH(A23, Activities!A:A, 0))</f>
        <v>Tunisia Programme</v>
      </c>
    </row>
    <row r="24" spans="1:15" ht="14.25" customHeight="1">
      <c r="A24" s="43" t="s">
        <v>186</v>
      </c>
      <c r="B24" s="185">
        <v>709000</v>
      </c>
      <c r="C24" s="50">
        <v>45383</v>
      </c>
      <c r="D24" s="44">
        <v>45383</v>
      </c>
      <c r="E24" s="61">
        <v>2</v>
      </c>
      <c r="F24" s="61">
        <f t="shared" si="0"/>
        <v>2024</v>
      </c>
      <c r="G24" s="61">
        <f t="shared" si="1"/>
        <v>2025</v>
      </c>
      <c r="H24" s="61" t="str">
        <f t="shared" si="2"/>
        <v>Total budget: Overseas Territories Border Security Programme (2024-2025)</v>
      </c>
      <c r="I24" s="61" t="str">
        <f>INDEX(Activities!F:F, MATCH(A24, Activities!A:A, 0))</f>
        <v>UK - UK Integrated Security Fund (UKISF)</v>
      </c>
      <c r="J24" s="61" t="str">
        <f>INDEX(Activities!E:E, MATCH(A24, Activities!A:A, 0))</f>
        <v>GB-GOV-53</v>
      </c>
      <c r="K24" s="61">
        <f>INDEX(Activities!G:G, MATCH(A24, Activities!A:A, 0))</f>
        <v>10</v>
      </c>
      <c r="L24" s="61" t="str">
        <f t="shared" si="3"/>
        <v>UK - UK Integrated Security Fund (UKISF)</v>
      </c>
      <c r="M24" s="61" t="str">
        <f t="shared" si="4"/>
        <v>GB-GOV-53</v>
      </c>
      <c r="N24" s="61">
        <f t="shared" si="5"/>
        <v>10</v>
      </c>
      <c r="O24" s="61" t="str">
        <f t="array" ref="O24">INDEX(Activities!I:I, MATCH(A24, Activities!A:A, 0))</f>
        <v>Overseas Territories Border Security Programme</v>
      </c>
    </row>
    <row r="25" spans="1:15" ht="14.25" customHeight="1">
      <c r="A25" s="43" t="s">
        <v>190</v>
      </c>
      <c r="B25" s="185">
        <v>1816000</v>
      </c>
      <c r="C25" s="50">
        <v>45383</v>
      </c>
      <c r="D25" s="44">
        <v>45383</v>
      </c>
      <c r="E25" s="61">
        <v>2</v>
      </c>
      <c r="F25" s="61">
        <f t="shared" si="0"/>
        <v>2024</v>
      </c>
      <c r="G25" s="61">
        <f t="shared" si="1"/>
        <v>2025</v>
      </c>
      <c r="H25" s="61" t="str">
        <f t="shared" si="2"/>
        <v>Total budget: Overseas Territories Justice Programme (2024-2025)</v>
      </c>
      <c r="I25" s="61" t="str">
        <f>INDEX(Activities!F:F, MATCH(A25, Activities!A:A, 0))</f>
        <v>UK - UK Integrated Security Fund (UKISF)</v>
      </c>
      <c r="J25" s="61" t="str">
        <f>INDEX(Activities!E:E, MATCH(A25, Activities!A:A, 0))</f>
        <v>GB-GOV-53</v>
      </c>
      <c r="K25" s="61">
        <f>INDEX(Activities!G:G, MATCH(A25, Activities!A:A, 0))</f>
        <v>10</v>
      </c>
      <c r="L25" s="61" t="str">
        <f t="shared" si="3"/>
        <v>UK - UK Integrated Security Fund (UKISF)</v>
      </c>
      <c r="M25" s="61" t="str">
        <f t="shared" si="4"/>
        <v>GB-GOV-53</v>
      </c>
      <c r="N25" s="61">
        <f t="shared" si="5"/>
        <v>10</v>
      </c>
      <c r="O25" s="61" t="str">
        <f t="array" ref="O25">INDEX(Activities!I:I, MATCH(A25, Activities!A:A, 0))</f>
        <v>Overseas Territories Justice Programme</v>
      </c>
    </row>
    <row r="26" spans="1:15" ht="14.25" customHeight="1">
      <c r="A26" s="43" t="s">
        <v>194</v>
      </c>
      <c r="B26" s="185">
        <v>485000</v>
      </c>
      <c r="C26" s="50">
        <v>45383</v>
      </c>
      <c r="D26" s="44">
        <v>45383</v>
      </c>
      <c r="E26" s="61">
        <v>2</v>
      </c>
      <c r="F26" s="61">
        <f t="shared" si="0"/>
        <v>2024</v>
      </c>
      <c r="G26" s="61">
        <f t="shared" si="1"/>
        <v>2025</v>
      </c>
      <c r="H26" s="61" t="str">
        <f t="shared" si="2"/>
        <v>Total budget: Environment Security and Climate Change (ESCC) Programme (2024-2025)</v>
      </c>
      <c r="I26" s="61" t="str">
        <f>INDEX(Activities!F:F, MATCH(A26, Activities!A:A, 0))</f>
        <v>UK - UK Integrated Security Fund (UKISF)</v>
      </c>
      <c r="J26" s="61" t="str">
        <f>INDEX(Activities!E:E, MATCH(A26, Activities!A:A, 0))</f>
        <v>GB-GOV-53</v>
      </c>
      <c r="K26" s="61">
        <f>INDEX(Activities!G:G, MATCH(A26, Activities!A:A, 0))</f>
        <v>10</v>
      </c>
      <c r="L26" s="61" t="str">
        <f t="shared" si="3"/>
        <v>UK - UK Integrated Security Fund (UKISF)</v>
      </c>
      <c r="M26" s="61" t="str">
        <f t="shared" si="4"/>
        <v>GB-GOV-53</v>
      </c>
      <c r="N26" s="61">
        <f t="shared" si="5"/>
        <v>10</v>
      </c>
      <c r="O26" s="61" t="str">
        <f t="array" ref="O26">INDEX(Activities!I:I, MATCH(A26, Activities!A:A, 0))</f>
        <v>Environment Security and Climate Change (ESCC) Programme</v>
      </c>
    </row>
    <row r="27" spans="1:15" ht="14.25" customHeight="1">
      <c r="A27" s="43" t="s">
        <v>197</v>
      </c>
      <c r="B27" s="185">
        <v>28100000</v>
      </c>
      <c r="C27" s="50">
        <v>45383</v>
      </c>
      <c r="D27" s="44">
        <v>45383</v>
      </c>
      <c r="E27" s="61">
        <v>2</v>
      </c>
      <c r="F27" s="61">
        <f t="shared" ref="F27:F28" si="6">YEAR(C27)</f>
        <v>2024</v>
      </c>
      <c r="G27" s="61">
        <f t="shared" ref="G27:G28" si="7">F27+1</f>
        <v>2025</v>
      </c>
      <c r="H27" s="61" t="str">
        <f t="shared" ref="H27:H77" si="8">CONCATENATE("Total budget: ",O27, " (", F27, "-", G27, ")")</f>
        <v>Total budget: Non-Discretionary Peacekeeping Contributions (2024-2025)</v>
      </c>
      <c r="I27" s="61" t="str">
        <f>INDEX(Activities!F:F, MATCH(A27, Activities!A:A, 0))</f>
        <v>UK - UK Integrated Security Fund (UKISF)</v>
      </c>
      <c r="J27" s="61" t="str">
        <f>INDEX(Activities!E:E, MATCH(A27, Activities!A:A, 0))</f>
        <v>GB-GOV-53</v>
      </c>
      <c r="K27" s="61">
        <f>INDEX(Activities!G:G, MATCH(A27, Activities!A:A, 0))</f>
        <v>10</v>
      </c>
      <c r="L27" s="61" t="str">
        <f t="shared" ref="L27:L77" si="9">I27</f>
        <v>UK - UK Integrated Security Fund (UKISF)</v>
      </c>
      <c r="M27" s="61" t="str">
        <f t="shared" ref="M27:M77" si="10">J27</f>
        <v>GB-GOV-53</v>
      </c>
      <c r="N27" s="61">
        <f t="shared" ref="N27:N77" si="11">K27</f>
        <v>10</v>
      </c>
      <c r="O27" s="61" t="str">
        <f t="array" ref="O27">INDEX(Activities!I:I, MATCH(A27, Activities!A:A, 0))</f>
        <v>Non-Discretionary Peacekeeping Contributions</v>
      </c>
    </row>
    <row r="28" spans="1:15" ht="14.25" customHeight="1">
      <c r="A28" s="43" t="s">
        <v>95</v>
      </c>
      <c r="B28" s="185">
        <v>31000</v>
      </c>
      <c r="C28" s="50">
        <v>45748</v>
      </c>
      <c r="D28" s="44">
        <v>45748</v>
      </c>
      <c r="E28" s="61">
        <v>2</v>
      </c>
      <c r="F28" s="61">
        <f t="shared" si="6"/>
        <v>2025</v>
      </c>
      <c r="G28" s="61">
        <f t="shared" si="7"/>
        <v>2026</v>
      </c>
      <c r="H28" s="61" t="str">
        <f t="shared" si="8"/>
        <v>Total budget: East Africa Threats Programme (2025-2026)</v>
      </c>
      <c r="I28" s="61" t="str">
        <f>INDEX(Activities!F:F, MATCH(A28, Activities!A:A, 0))</f>
        <v>UK - UK Integrated Security Fund (UKISF)</v>
      </c>
      <c r="J28" s="61" t="str">
        <f>INDEX(Activities!E:E, MATCH(A28, Activities!A:A, 0))</f>
        <v>GB-GOV-53</v>
      </c>
      <c r="K28" s="61">
        <f>INDEX(Activities!G:G, MATCH(A28, Activities!A:A, 0))</f>
        <v>10</v>
      </c>
      <c r="L28" s="61" t="str">
        <f t="shared" si="9"/>
        <v>UK - UK Integrated Security Fund (UKISF)</v>
      </c>
      <c r="M28" s="61" t="str">
        <f t="shared" si="10"/>
        <v>GB-GOV-53</v>
      </c>
      <c r="N28" s="61">
        <f t="shared" si="11"/>
        <v>10</v>
      </c>
      <c r="O28" s="61" t="str">
        <f t="array" ref="O28">INDEX(Activities!I:I, MATCH(A28, Activities!A:A, 0))</f>
        <v>East Africa Threats Programme</v>
      </c>
    </row>
    <row r="29" spans="1:15" ht="14.25" customHeight="1">
      <c r="A29" s="43" t="s">
        <v>102</v>
      </c>
      <c r="B29" s="185">
        <v>0</v>
      </c>
      <c r="C29" s="50">
        <v>45748</v>
      </c>
      <c r="D29" s="44">
        <v>45748</v>
      </c>
      <c r="E29" s="61">
        <v>2</v>
      </c>
      <c r="F29" s="61">
        <f t="shared" ref="F29:F53" si="12">YEAR(C29)</f>
        <v>2025</v>
      </c>
      <c r="G29" s="61">
        <f t="shared" ref="G29:G53" si="13">F29+1</f>
        <v>2026</v>
      </c>
      <c r="H29" s="61" t="str">
        <f t="shared" si="8"/>
        <v>Total budget: Lake Chad Basin Programme (2025-2026)</v>
      </c>
      <c r="I29" s="61" t="str">
        <f>INDEX(Activities!F:F, MATCH(A29, Activities!A:A, 0))</f>
        <v>UK - UK Integrated Security Fund (UKISF)</v>
      </c>
      <c r="J29" s="61" t="str">
        <f>INDEX(Activities!E:E, MATCH(A29, Activities!A:A, 0))</f>
        <v>GB-GOV-53</v>
      </c>
      <c r="K29" s="61">
        <f>INDEX(Activities!G:G, MATCH(A29, Activities!A:A, 0))</f>
        <v>10</v>
      </c>
      <c r="L29" s="61" t="str">
        <f t="shared" si="9"/>
        <v>UK - UK Integrated Security Fund (UKISF)</v>
      </c>
      <c r="M29" s="61" t="str">
        <f t="shared" si="10"/>
        <v>GB-GOV-53</v>
      </c>
      <c r="N29" s="61">
        <f t="shared" si="11"/>
        <v>10</v>
      </c>
      <c r="O29" s="61" t="str">
        <f t="array" ref="O29">INDEX(Activities!I:I, MATCH(A29, Activities!A:A, 0))</f>
        <v>Lake Chad Basin Programme</v>
      </c>
    </row>
    <row r="30" spans="1:15" ht="14.25" customHeight="1">
      <c r="A30" s="43" t="s">
        <v>105</v>
      </c>
      <c r="B30" s="185">
        <v>700</v>
      </c>
      <c r="C30" s="50">
        <v>45748</v>
      </c>
      <c r="D30" s="44">
        <v>45748</v>
      </c>
      <c r="E30" s="61">
        <v>2</v>
      </c>
      <c r="F30" s="61">
        <f t="shared" si="12"/>
        <v>2025</v>
      </c>
      <c r="G30" s="61">
        <f t="shared" si="13"/>
        <v>2026</v>
      </c>
      <c r="H30" s="61" t="str">
        <f t="shared" si="8"/>
        <v>Total budget: Nigeria Stability Programme (2025-2026)</v>
      </c>
      <c r="I30" s="61" t="str">
        <f>INDEX(Activities!F:F, MATCH(A30, Activities!A:A, 0))</f>
        <v>UK - UK Integrated Security Fund (UKISF)</v>
      </c>
      <c r="J30" s="61" t="str">
        <f>INDEX(Activities!E:E, MATCH(A30, Activities!A:A, 0))</f>
        <v>GB-GOV-53</v>
      </c>
      <c r="K30" s="61">
        <f>INDEX(Activities!G:G, MATCH(A30, Activities!A:A, 0))</f>
        <v>10</v>
      </c>
      <c r="L30" s="61" t="str">
        <f t="shared" si="9"/>
        <v>UK - UK Integrated Security Fund (UKISF)</v>
      </c>
      <c r="M30" s="61" t="str">
        <f t="shared" si="10"/>
        <v>GB-GOV-53</v>
      </c>
      <c r="N30" s="61">
        <f t="shared" si="11"/>
        <v>10</v>
      </c>
      <c r="O30" s="61" t="str">
        <f t="array" ref="O30">INDEX(Activities!I:I, MATCH(A30, Activities!A:A, 0))</f>
        <v>Nigeria Stability Programme</v>
      </c>
    </row>
    <row r="31" spans="1:15" ht="14.25" customHeight="1">
      <c r="A31" s="43" t="s">
        <v>110</v>
      </c>
      <c r="B31" s="185">
        <v>4000000</v>
      </c>
      <c r="C31" s="50">
        <v>45748</v>
      </c>
      <c r="D31" s="44">
        <v>45748</v>
      </c>
      <c r="E31" s="61">
        <v>2</v>
      </c>
      <c r="F31" s="61">
        <f t="shared" si="12"/>
        <v>2025</v>
      </c>
      <c r="G31" s="61">
        <f t="shared" si="13"/>
        <v>2026</v>
      </c>
      <c r="H31" s="61" t="str">
        <f t="shared" si="8"/>
        <v>Total budget: Sahel Programme (2025-2026)</v>
      </c>
      <c r="I31" s="61" t="str">
        <f>INDEX(Activities!F:F, MATCH(A31, Activities!A:A, 0))</f>
        <v>UK - UK Integrated Security Fund (UKISF)</v>
      </c>
      <c r="J31" s="61" t="str">
        <f>INDEX(Activities!E:E, MATCH(A31, Activities!A:A, 0))</f>
        <v>GB-GOV-53</v>
      </c>
      <c r="K31" s="61">
        <f>INDEX(Activities!G:G, MATCH(A31, Activities!A:A, 0))</f>
        <v>10</v>
      </c>
      <c r="L31" s="61" t="str">
        <f t="shared" si="9"/>
        <v>UK - UK Integrated Security Fund (UKISF)</v>
      </c>
      <c r="M31" s="61" t="str">
        <f t="shared" si="10"/>
        <v>GB-GOV-53</v>
      </c>
      <c r="N31" s="61">
        <f t="shared" si="11"/>
        <v>10</v>
      </c>
      <c r="O31" s="61" t="str">
        <f t="array" ref="O31">INDEX(Activities!I:I, MATCH(A31, Activities!A:A, 0))</f>
        <v>Sahel Programme</v>
      </c>
    </row>
    <row r="32" spans="1:15" ht="14.25" customHeight="1">
      <c r="A32" s="43" t="s">
        <v>113</v>
      </c>
      <c r="B32" s="185">
        <v>9500000</v>
      </c>
      <c r="C32" s="50">
        <v>45748</v>
      </c>
      <c r="D32" s="44">
        <v>45748</v>
      </c>
      <c r="E32" s="61">
        <v>2</v>
      </c>
      <c r="F32" s="61">
        <f t="shared" si="12"/>
        <v>2025</v>
      </c>
      <c r="G32" s="61">
        <f t="shared" si="13"/>
        <v>2026</v>
      </c>
      <c r="H32" s="61" t="str">
        <f t="shared" si="8"/>
        <v>Total budget: Somalia Programme (2025-2026)</v>
      </c>
      <c r="I32" s="61" t="str">
        <f>INDEX(Activities!F:F, MATCH(A32, Activities!A:A, 0))</f>
        <v>UK - UK Integrated Security Fund (UKISF)</v>
      </c>
      <c r="J32" s="61" t="str">
        <f>INDEX(Activities!E:E, MATCH(A32, Activities!A:A, 0))</f>
        <v>GB-GOV-53</v>
      </c>
      <c r="K32" s="61">
        <f>INDEX(Activities!G:G, MATCH(A32, Activities!A:A, 0))</f>
        <v>10</v>
      </c>
      <c r="L32" s="61" t="str">
        <f t="shared" si="9"/>
        <v>UK - UK Integrated Security Fund (UKISF)</v>
      </c>
      <c r="M32" s="61" t="str">
        <f t="shared" si="10"/>
        <v>GB-GOV-53</v>
      </c>
      <c r="N32" s="61">
        <f t="shared" si="11"/>
        <v>10</v>
      </c>
      <c r="O32" s="61" t="str">
        <f t="array" ref="O32">INDEX(Activities!I:I, MATCH(A32, Activities!A:A, 0))</f>
        <v>Somalia Programme</v>
      </c>
    </row>
    <row r="33" spans="1:15" ht="14.25" customHeight="1">
      <c r="A33" s="43" t="s">
        <v>118</v>
      </c>
      <c r="B33" s="185">
        <v>3500000</v>
      </c>
      <c r="C33" s="50">
        <v>45748</v>
      </c>
      <c r="D33" s="44">
        <v>45748</v>
      </c>
      <c r="E33" s="61">
        <v>2</v>
      </c>
      <c r="F33" s="61">
        <f t="shared" si="12"/>
        <v>2025</v>
      </c>
      <c r="G33" s="61">
        <f t="shared" si="13"/>
        <v>2026</v>
      </c>
      <c r="H33" s="61" t="str">
        <f t="shared" si="8"/>
        <v>Total budget: West Africa Stability Programme (WASP) (2025-2026)</v>
      </c>
      <c r="I33" s="61" t="str">
        <f>INDEX(Activities!F:F, MATCH(A33, Activities!A:A, 0))</f>
        <v>UK - UK Integrated Security Fund (UKISF)</v>
      </c>
      <c r="J33" s="61" t="str">
        <f>INDEX(Activities!E:E, MATCH(A33, Activities!A:A, 0))</f>
        <v>GB-GOV-53</v>
      </c>
      <c r="K33" s="61">
        <f>INDEX(Activities!G:G, MATCH(A33, Activities!A:A, 0))</f>
        <v>10</v>
      </c>
      <c r="L33" s="61" t="str">
        <f t="shared" si="9"/>
        <v>UK - UK Integrated Security Fund (UKISF)</v>
      </c>
      <c r="M33" s="61" t="str">
        <f t="shared" si="10"/>
        <v>GB-GOV-53</v>
      </c>
      <c r="N33" s="61">
        <f t="shared" si="11"/>
        <v>10</v>
      </c>
      <c r="O33" s="61" t="str">
        <f t="array" ref="O33">INDEX(Activities!I:I, MATCH(A33, Activities!A:A, 0))</f>
        <v>West Africa Stability Programme (WASP)</v>
      </c>
    </row>
    <row r="34" spans="1:15" ht="14.25" customHeight="1">
      <c r="A34" s="43" t="s">
        <v>121</v>
      </c>
      <c r="B34" s="185">
        <v>1550000</v>
      </c>
      <c r="C34" s="50">
        <v>45748</v>
      </c>
      <c r="D34" s="44">
        <v>45748</v>
      </c>
      <c r="E34" s="61">
        <v>2</v>
      </c>
      <c r="F34" s="61">
        <f t="shared" si="12"/>
        <v>2025</v>
      </c>
      <c r="G34" s="61">
        <f t="shared" si="13"/>
        <v>2026</v>
      </c>
      <c r="H34" s="61" t="str">
        <f t="shared" si="8"/>
        <v>Total budget: Africa Peace Security Operations (2025-2026)</v>
      </c>
      <c r="I34" s="61" t="str">
        <f>INDEX(Activities!F:F, MATCH(A34, Activities!A:A, 0))</f>
        <v>UK - UK Integrated Security Fund (UKISF)</v>
      </c>
      <c r="J34" s="61" t="str">
        <f>INDEX(Activities!E:E, MATCH(A34, Activities!A:A, 0))</f>
        <v>GB-GOV-53</v>
      </c>
      <c r="K34" s="61">
        <f>INDEX(Activities!G:G, MATCH(A34, Activities!A:A, 0))</f>
        <v>10</v>
      </c>
      <c r="L34" s="61" t="str">
        <f t="shared" si="9"/>
        <v>UK - UK Integrated Security Fund (UKISF)</v>
      </c>
      <c r="M34" s="61" t="str">
        <f t="shared" si="10"/>
        <v>GB-GOV-53</v>
      </c>
      <c r="N34" s="61">
        <f t="shared" si="11"/>
        <v>10</v>
      </c>
      <c r="O34" s="61" t="str">
        <f t="array" ref="O34">INDEX(Activities!I:I, MATCH(A34, Activities!A:A, 0))</f>
        <v>Africa Peace Security Operations</v>
      </c>
    </row>
    <row r="35" spans="1:15" ht="14.25" customHeight="1">
      <c r="A35" s="43" t="s">
        <v>124</v>
      </c>
      <c r="B35" s="185">
        <v>13000</v>
      </c>
      <c r="C35" s="50">
        <v>45748</v>
      </c>
      <c r="D35" s="44">
        <v>45748</v>
      </c>
      <c r="E35" s="61">
        <v>2</v>
      </c>
      <c r="F35" s="61">
        <f t="shared" si="12"/>
        <v>2025</v>
      </c>
      <c r="G35" s="61">
        <f t="shared" si="13"/>
        <v>2026</v>
      </c>
      <c r="H35" s="61" t="str">
        <f t="shared" si="8"/>
        <v>Total budget: Combatting Illicit Economies Programme (CIEP) - Latin America (2025-2026)</v>
      </c>
      <c r="I35" s="61" t="str">
        <f>INDEX(Activities!F:F, MATCH(A35, Activities!A:A, 0))</f>
        <v>UK - UK Integrated Security Fund (UKISF)</v>
      </c>
      <c r="J35" s="61" t="str">
        <f>INDEX(Activities!E:E, MATCH(A35, Activities!A:A, 0))</f>
        <v>GB-GOV-53</v>
      </c>
      <c r="K35" s="61">
        <f>INDEX(Activities!G:G, MATCH(A35, Activities!A:A, 0))</f>
        <v>10</v>
      </c>
      <c r="L35" s="61" t="str">
        <f t="shared" si="9"/>
        <v>UK - UK Integrated Security Fund (UKISF)</v>
      </c>
      <c r="M35" s="61" t="str">
        <f t="shared" si="10"/>
        <v>GB-GOV-53</v>
      </c>
      <c r="N35" s="61">
        <f t="shared" si="11"/>
        <v>10</v>
      </c>
      <c r="O35" s="61" t="str">
        <f t="array" ref="O35">INDEX(Activities!I:I, MATCH(A35, Activities!A:A, 0))</f>
        <v>Combatting Illicit Economies Programme (CIEP) - Latin America</v>
      </c>
    </row>
    <row r="36" spans="1:15" ht="14.25" customHeight="1">
      <c r="A36" s="43" t="s">
        <v>128</v>
      </c>
      <c r="B36" s="185">
        <v>0</v>
      </c>
      <c r="C36" s="50">
        <v>45748</v>
      </c>
      <c r="D36" s="44">
        <v>45748</v>
      </c>
      <c r="E36" s="61">
        <v>2</v>
      </c>
      <c r="F36" s="61">
        <f t="shared" si="12"/>
        <v>2025</v>
      </c>
      <c r="G36" s="61">
        <f t="shared" si="13"/>
        <v>2026</v>
      </c>
      <c r="H36" s="61" t="str">
        <f t="shared" si="8"/>
        <v>Total budget: Colombia Peace and Security Programme (CPSP) (2025-2026)</v>
      </c>
      <c r="I36" s="61" t="str">
        <f>INDEX(Activities!F:F, MATCH(A36, Activities!A:A, 0))</f>
        <v>UK - UK Integrated Security Fund (UKISF)</v>
      </c>
      <c r="J36" s="61" t="str">
        <f>INDEX(Activities!E:E, MATCH(A36, Activities!A:A, 0))</f>
        <v>GB-GOV-53</v>
      </c>
      <c r="K36" s="61">
        <f>INDEX(Activities!G:G, MATCH(A36, Activities!A:A, 0))</f>
        <v>10</v>
      </c>
      <c r="L36" s="61" t="str">
        <f t="shared" si="9"/>
        <v>UK - UK Integrated Security Fund (UKISF)</v>
      </c>
      <c r="M36" s="61" t="str">
        <f t="shared" si="10"/>
        <v>GB-GOV-53</v>
      </c>
      <c r="N36" s="61">
        <f t="shared" si="11"/>
        <v>10</v>
      </c>
      <c r="O36" s="61" t="str">
        <f t="array" ref="O36">INDEX(Activities!I:I, MATCH(A36, Activities!A:A, 0))</f>
        <v>Colombia Peace and Security Programme (CPSP)</v>
      </c>
    </row>
    <row r="37" spans="1:15" ht="14.25" customHeight="1">
      <c r="A37" s="43" t="s">
        <v>133</v>
      </c>
      <c r="B37" s="185">
        <v>9000</v>
      </c>
      <c r="C37" s="50">
        <v>45748</v>
      </c>
      <c r="D37" s="44">
        <v>45748</v>
      </c>
      <c r="E37" s="61">
        <v>2</v>
      </c>
      <c r="F37" s="61">
        <f t="shared" si="12"/>
        <v>2025</v>
      </c>
      <c r="G37" s="61">
        <f t="shared" si="13"/>
        <v>2026</v>
      </c>
      <c r="H37" s="61" t="str">
        <f t="shared" si="8"/>
        <v>Total budget: Myanmar Programme (2025-2026)</v>
      </c>
      <c r="I37" s="61" t="str">
        <f>INDEX(Activities!F:F, MATCH(A37, Activities!A:A, 0))</f>
        <v>UK - UK Integrated Security Fund (UKISF)</v>
      </c>
      <c r="J37" s="61" t="str">
        <f>INDEX(Activities!E:E, MATCH(A37, Activities!A:A, 0))</f>
        <v>GB-GOV-53</v>
      </c>
      <c r="K37" s="61">
        <f>INDEX(Activities!G:G, MATCH(A37, Activities!A:A, 0))</f>
        <v>10</v>
      </c>
      <c r="L37" s="61" t="str">
        <f t="shared" si="9"/>
        <v>UK - UK Integrated Security Fund (UKISF)</v>
      </c>
      <c r="M37" s="61" t="str">
        <f t="shared" si="10"/>
        <v>GB-GOV-53</v>
      </c>
      <c r="N37" s="61">
        <f t="shared" si="11"/>
        <v>10</v>
      </c>
      <c r="O37" s="61" t="str">
        <f t="array" ref="O37">INDEX(Activities!I:I, MATCH(A37, Activities!A:A, 0))</f>
        <v>Myanmar Programme</v>
      </c>
    </row>
    <row r="38" spans="1:15" ht="14.25" customHeight="1">
      <c r="A38" s="43" t="s">
        <v>138</v>
      </c>
      <c r="B38" s="185">
        <v>18000</v>
      </c>
      <c r="C38" s="50">
        <v>45748</v>
      </c>
      <c r="D38" s="44">
        <v>45748</v>
      </c>
      <c r="E38" s="61">
        <v>2</v>
      </c>
      <c r="F38" s="61">
        <f t="shared" si="12"/>
        <v>2025</v>
      </c>
      <c r="G38" s="61">
        <f t="shared" si="13"/>
        <v>2026</v>
      </c>
      <c r="H38" s="61" t="str">
        <f t="shared" si="8"/>
        <v>Total budget: Pacific Programme (2025-2026)</v>
      </c>
      <c r="I38" s="61" t="str">
        <f>INDEX(Activities!F:F, MATCH(A38, Activities!A:A, 0))</f>
        <v>UK - UK Integrated Security Fund (UKISF)</v>
      </c>
      <c r="J38" s="61" t="str">
        <f>INDEX(Activities!E:E, MATCH(A38, Activities!A:A, 0))</f>
        <v>GB-GOV-53</v>
      </c>
      <c r="K38" s="61">
        <f>INDEX(Activities!G:G, MATCH(A38, Activities!A:A, 0))</f>
        <v>10</v>
      </c>
      <c r="L38" s="61" t="str">
        <f t="shared" si="9"/>
        <v>UK - UK Integrated Security Fund (UKISF)</v>
      </c>
      <c r="M38" s="61" t="str">
        <f t="shared" si="10"/>
        <v>GB-GOV-53</v>
      </c>
      <c r="N38" s="61">
        <f t="shared" si="11"/>
        <v>10</v>
      </c>
      <c r="O38" s="61" t="str">
        <f t="array" ref="O38">INDEX(Activities!I:I, MATCH(A38, Activities!A:A, 0))</f>
        <v>Pacific Programme</v>
      </c>
    </row>
    <row r="39" spans="1:15" ht="14.25" customHeight="1">
      <c r="A39" s="43" t="s">
        <v>142</v>
      </c>
      <c r="B39" s="185">
        <v>38000</v>
      </c>
      <c r="C39" s="50">
        <v>45748</v>
      </c>
      <c r="D39" s="44">
        <v>45748</v>
      </c>
      <c r="E39" s="61">
        <v>2</v>
      </c>
      <c r="F39" s="61">
        <f t="shared" si="12"/>
        <v>2025</v>
      </c>
      <c r="G39" s="61">
        <f t="shared" si="13"/>
        <v>2026</v>
      </c>
      <c r="H39" s="61" t="str">
        <f t="shared" si="8"/>
        <v>Total budget: Philippines Programme (2025-2026)</v>
      </c>
      <c r="I39" s="61" t="str">
        <f>INDEX(Activities!F:F, MATCH(A39, Activities!A:A, 0))</f>
        <v>UK - UK Integrated Security Fund (UKISF)</v>
      </c>
      <c r="J39" s="61" t="str">
        <f>INDEX(Activities!E:E, MATCH(A39, Activities!A:A, 0))</f>
        <v>GB-GOV-53</v>
      </c>
      <c r="K39" s="61">
        <f>INDEX(Activities!G:G, MATCH(A39, Activities!A:A, 0))</f>
        <v>10</v>
      </c>
      <c r="L39" s="61" t="str">
        <f t="shared" si="9"/>
        <v>UK - UK Integrated Security Fund (UKISF)</v>
      </c>
      <c r="M39" s="61" t="str">
        <f t="shared" si="10"/>
        <v>GB-GOV-53</v>
      </c>
      <c r="N39" s="61">
        <f t="shared" si="11"/>
        <v>10</v>
      </c>
      <c r="O39" s="61" t="str">
        <f t="array" ref="O39">INDEX(Activities!I:I, MATCH(A39, Activities!A:A, 0))</f>
        <v>Philippines Programme</v>
      </c>
    </row>
    <row r="40" spans="1:15" ht="14.25" customHeight="1">
      <c r="A40" s="43" t="s">
        <v>147</v>
      </c>
      <c r="B40" s="185">
        <v>9000000</v>
      </c>
      <c r="C40" s="50">
        <v>45748</v>
      </c>
      <c r="D40" s="44">
        <v>45748</v>
      </c>
      <c r="E40" s="61">
        <v>2</v>
      </c>
      <c r="F40" s="61">
        <f t="shared" si="12"/>
        <v>2025</v>
      </c>
      <c r="G40" s="61">
        <f t="shared" si="13"/>
        <v>2026</v>
      </c>
      <c r="H40" s="61" t="str">
        <f t="shared" si="8"/>
        <v>Total budget: Eastern Neighbourhood Programme (2025-2026)</v>
      </c>
      <c r="I40" s="61" t="str">
        <f>INDEX(Activities!F:F, MATCH(A40, Activities!A:A, 0))</f>
        <v>UK - UK Integrated Security Fund (UKISF)</v>
      </c>
      <c r="J40" s="61" t="str">
        <f>INDEX(Activities!E:E, MATCH(A40, Activities!A:A, 0))</f>
        <v>GB-GOV-53</v>
      </c>
      <c r="K40" s="61">
        <f>INDEX(Activities!G:G, MATCH(A40, Activities!A:A, 0))</f>
        <v>10</v>
      </c>
      <c r="L40" s="61" t="str">
        <f t="shared" si="9"/>
        <v>UK - UK Integrated Security Fund (UKISF)</v>
      </c>
      <c r="M40" s="61" t="str">
        <f t="shared" si="10"/>
        <v>GB-GOV-53</v>
      </c>
      <c r="N40" s="61">
        <f t="shared" si="11"/>
        <v>10</v>
      </c>
      <c r="O40" s="61" t="str">
        <f t="array" ref="O40">INDEX(Activities!I:I, MATCH(A40, Activities!A:A, 0))</f>
        <v>Eastern Neighbourhood Programme</v>
      </c>
    </row>
    <row r="41" spans="1:15" ht="14.25" customHeight="1">
      <c r="A41" s="43" t="s">
        <v>151</v>
      </c>
      <c r="B41" s="185">
        <v>4000000</v>
      </c>
      <c r="C41" s="50">
        <v>45748</v>
      </c>
      <c r="D41" s="44">
        <v>45748</v>
      </c>
      <c r="E41" s="61">
        <v>2</v>
      </c>
      <c r="F41" s="61">
        <f t="shared" si="12"/>
        <v>2025</v>
      </c>
      <c r="G41" s="61">
        <f t="shared" si="13"/>
        <v>2026</v>
      </c>
      <c r="H41" s="61" t="str">
        <f t="shared" si="8"/>
        <v>Total budget: Central Asia Programme (2025-2026)</v>
      </c>
      <c r="I41" s="61" t="str">
        <f>INDEX(Activities!F:F, MATCH(A41, Activities!A:A, 0))</f>
        <v>UK - UK Integrated Security Fund (UKISF)</v>
      </c>
      <c r="J41" s="61" t="str">
        <f>INDEX(Activities!E:E, MATCH(A41, Activities!A:A, 0))</f>
        <v>GB-GOV-53</v>
      </c>
      <c r="K41" s="61">
        <f>INDEX(Activities!G:G, MATCH(A41, Activities!A:A, 0))</f>
        <v>10</v>
      </c>
      <c r="L41" s="61" t="str">
        <f t="shared" si="9"/>
        <v>UK - UK Integrated Security Fund (UKISF)</v>
      </c>
      <c r="M41" s="61" t="str">
        <f t="shared" si="10"/>
        <v>GB-GOV-53</v>
      </c>
      <c r="N41" s="61">
        <f t="shared" si="11"/>
        <v>10</v>
      </c>
      <c r="O41" s="61" t="str">
        <f t="array" ref="O41">INDEX(Activities!I:I, MATCH(A41, Activities!A:A, 0))</f>
        <v>Central Asia Programme</v>
      </c>
    </row>
    <row r="42" spans="1:15" ht="14.25" customHeight="1">
      <c r="A42" s="43" t="s">
        <v>155</v>
      </c>
      <c r="B42" s="185">
        <v>0</v>
      </c>
      <c r="C42" s="50">
        <v>45748</v>
      </c>
      <c r="D42" s="44">
        <v>45748</v>
      </c>
      <c r="E42" s="61">
        <v>2</v>
      </c>
      <c r="F42" s="61">
        <f t="shared" si="12"/>
        <v>2025</v>
      </c>
      <c r="G42" s="61">
        <f t="shared" si="13"/>
        <v>2026</v>
      </c>
      <c r="H42" s="61" t="str">
        <f t="shared" si="8"/>
        <v>Total budget: Western Balkans Serious and Organised Crime Programme (2025-2026)</v>
      </c>
      <c r="I42" s="61" t="str">
        <f>INDEX(Activities!F:F, MATCH(A42, Activities!A:A, 0))</f>
        <v>UK - UK Integrated Security Fund (UKISF)</v>
      </c>
      <c r="J42" s="61" t="str">
        <f>INDEX(Activities!E:E, MATCH(A42, Activities!A:A, 0))</f>
        <v>GB-GOV-53</v>
      </c>
      <c r="K42" s="61">
        <f>INDEX(Activities!G:G, MATCH(A42, Activities!A:A, 0))</f>
        <v>10</v>
      </c>
      <c r="L42" s="61" t="str">
        <f t="shared" si="9"/>
        <v>UK - UK Integrated Security Fund (UKISF)</v>
      </c>
      <c r="M42" s="61" t="str">
        <f t="shared" si="10"/>
        <v>GB-GOV-53</v>
      </c>
      <c r="N42" s="61">
        <f t="shared" si="11"/>
        <v>10</v>
      </c>
      <c r="O42" s="61" t="str">
        <f t="array" ref="O42">INDEX(Activities!I:I, MATCH(A42, Activities!A:A, 0))</f>
        <v>Western Balkans Serious and Organised Crime Programme</v>
      </c>
    </row>
    <row r="43" spans="1:15" ht="14.25" customHeight="1">
      <c r="A43" s="43" t="s">
        <v>158</v>
      </c>
      <c r="B43" s="185">
        <v>0</v>
      </c>
      <c r="C43" s="50">
        <v>45748</v>
      </c>
      <c r="D43" s="44">
        <v>45748</v>
      </c>
      <c r="E43" s="61">
        <v>2</v>
      </c>
      <c r="F43" s="61">
        <f t="shared" si="12"/>
        <v>2025</v>
      </c>
      <c r="G43" s="61">
        <f t="shared" si="13"/>
        <v>2026</v>
      </c>
      <c r="H43" s="61" t="str">
        <f t="shared" si="8"/>
        <v>Total budget: Sri Lanka Programme (2025-2026)</v>
      </c>
      <c r="I43" s="61" t="str">
        <f>INDEX(Activities!F:F, MATCH(A43, Activities!A:A, 0))</f>
        <v>UK - UK Integrated Security Fund (UKISF)</v>
      </c>
      <c r="J43" s="61" t="str">
        <f>INDEX(Activities!E:E, MATCH(A43, Activities!A:A, 0))</f>
        <v>GB-GOV-53</v>
      </c>
      <c r="K43" s="61">
        <f>INDEX(Activities!G:G, MATCH(A43, Activities!A:A, 0))</f>
        <v>10</v>
      </c>
      <c r="L43" s="61" t="str">
        <f t="shared" si="9"/>
        <v>UK - UK Integrated Security Fund (UKISF)</v>
      </c>
      <c r="M43" s="61" t="str">
        <f t="shared" si="10"/>
        <v>GB-GOV-53</v>
      </c>
      <c r="N43" s="61">
        <f t="shared" si="11"/>
        <v>10</v>
      </c>
      <c r="O43" s="61" t="str">
        <f t="array" ref="O43">INDEX(Activities!I:I, MATCH(A43, Activities!A:A, 0))</f>
        <v>Sri Lanka Programme</v>
      </c>
    </row>
    <row r="44" spans="1:15" ht="14.25" customHeight="1">
      <c r="A44" s="43" t="s">
        <v>163</v>
      </c>
      <c r="B44" s="185">
        <v>1000</v>
      </c>
      <c r="C44" s="50">
        <v>45748</v>
      </c>
      <c r="D44" s="44">
        <v>45748</v>
      </c>
      <c r="E44" s="61">
        <v>2</v>
      </c>
      <c r="F44" s="61">
        <f t="shared" si="12"/>
        <v>2025</v>
      </c>
      <c r="G44" s="61">
        <f t="shared" si="13"/>
        <v>2026</v>
      </c>
      <c r="H44" s="61" t="str">
        <f t="shared" si="8"/>
        <v>Total budget: Eastern Route (Turkey) Programme (2025-2026)</v>
      </c>
      <c r="I44" s="61" t="str">
        <f>INDEX(Activities!F:F, MATCH(A44, Activities!A:A, 0))</f>
        <v>UK - UK Integrated Security Fund (UKISF)</v>
      </c>
      <c r="J44" s="61" t="str">
        <f>INDEX(Activities!E:E, MATCH(A44, Activities!A:A, 0))</f>
        <v>GB-GOV-53</v>
      </c>
      <c r="K44" s="61">
        <f>INDEX(Activities!G:G, MATCH(A44, Activities!A:A, 0))</f>
        <v>10</v>
      </c>
      <c r="L44" s="61" t="str">
        <f t="shared" si="9"/>
        <v>UK - UK Integrated Security Fund (UKISF)</v>
      </c>
      <c r="M44" s="61" t="str">
        <f t="shared" si="10"/>
        <v>GB-GOV-53</v>
      </c>
      <c r="N44" s="61">
        <f t="shared" si="11"/>
        <v>10</v>
      </c>
      <c r="O44" s="61" t="str">
        <f t="array" ref="O44">INDEX(Activities!I:I, MATCH(A44, Activities!A:A, 0))</f>
        <v>Eastern Route (Turkey) Programme</v>
      </c>
    </row>
    <row r="45" spans="1:15" ht="14.25" customHeight="1">
      <c r="A45" s="43" t="s">
        <v>171</v>
      </c>
      <c r="B45" s="185">
        <v>5000000</v>
      </c>
      <c r="C45" s="50">
        <v>45748</v>
      </c>
      <c r="D45" s="44">
        <v>45748</v>
      </c>
      <c r="E45" s="61">
        <v>2</v>
      </c>
      <c r="F45" s="61">
        <f t="shared" si="12"/>
        <v>2025</v>
      </c>
      <c r="G45" s="61">
        <f t="shared" si="13"/>
        <v>2026</v>
      </c>
      <c r="H45" s="61" t="str">
        <f t="shared" si="8"/>
        <v>Total budget: Iraq Programme (2025-2026)</v>
      </c>
      <c r="I45" s="61" t="str">
        <f>INDEX(Activities!F:F, MATCH(A45, Activities!A:A, 0))</f>
        <v>UK - UK Integrated Security Fund (UKISF)</v>
      </c>
      <c r="J45" s="61" t="str">
        <f>INDEX(Activities!E:E, MATCH(A45, Activities!A:A, 0))</f>
        <v>GB-GOV-53</v>
      </c>
      <c r="K45" s="61">
        <f>INDEX(Activities!G:G, MATCH(A45, Activities!A:A, 0))</f>
        <v>10</v>
      </c>
      <c r="L45" s="61" t="str">
        <f t="shared" si="9"/>
        <v>UK - UK Integrated Security Fund (UKISF)</v>
      </c>
      <c r="M45" s="61" t="str">
        <f t="shared" si="10"/>
        <v>GB-GOV-53</v>
      </c>
      <c r="N45" s="61">
        <f t="shared" si="11"/>
        <v>10</v>
      </c>
      <c r="O45" s="61" t="str">
        <f t="array" ref="O45">INDEX(Activities!I:I, MATCH(A45, Activities!A:A, 0))</f>
        <v>Iraq Programme</v>
      </c>
    </row>
    <row r="46" spans="1:15" ht="14.25" customHeight="1">
      <c r="A46" s="43" t="s">
        <v>176</v>
      </c>
      <c r="B46" s="185">
        <v>3500000</v>
      </c>
      <c r="C46" s="50">
        <v>45748</v>
      </c>
      <c r="D46" s="44">
        <v>45748</v>
      </c>
      <c r="E46" s="61">
        <v>2</v>
      </c>
      <c r="F46" s="61">
        <f t="shared" si="12"/>
        <v>2025</v>
      </c>
      <c r="G46" s="61">
        <f t="shared" si="13"/>
        <v>2026</v>
      </c>
      <c r="H46" s="61" t="str">
        <f t="shared" si="8"/>
        <v>Total budget: Jordan: Shared Security and Stability Programme (SSSP) (2025-2026)</v>
      </c>
      <c r="I46" s="61" t="str">
        <f>INDEX(Activities!F:F, MATCH(A46, Activities!A:A, 0))</f>
        <v>UK - UK Integrated Security Fund (UKISF)</v>
      </c>
      <c r="J46" s="61" t="str">
        <f>INDEX(Activities!E:E, MATCH(A46, Activities!A:A, 0))</f>
        <v>GB-GOV-53</v>
      </c>
      <c r="K46" s="61">
        <f>INDEX(Activities!G:G, MATCH(A46, Activities!A:A, 0))</f>
        <v>10</v>
      </c>
      <c r="L46" s="61" t="str">
        <f t="shared" si="9"/>
        <v>UK - UK Integrated Security Fund (UKISF)</v>
      </c>
      <c r="M46" s="61" t="str">
        <f t="shared" si="10"/>
        <v>GB-GOV-53</v>
      </c>
      <c r="N46" s="61">
        <f t="shared" si="11"/>
        <v>10</v>
      </c>
      <c r="O46" s="61" t="str">
        <f t="array" ref="O46">INDEX(Activities!I:I, MATCH(A46, Activities!A:A, 0))</f>
        <v>Jordan: Shared Security and Stability Programme (SSSP)</v>
      </c>
    </row>
    <row r="47" spans="1:15" ht="14.25" customHeight="1">
      <c r="A47" s="43" t="s">
        <v>181</v>
      </c>
      <c r="B47" s="185">
        <v>2000000</v>
      </c>
      <c r="C47" s="50">
        <v>45748</v>
      </c>
      <c r="D47" s="44">
        <v>45748</v>
      </c>
      <c r="E47" s="61">
        <v>2</v>
      </c>
      <c r="F47" s="61">
        <f t="shared" si="12"/>
        <v>2025</v>
      </c>
      <c r="G47" s="61">
        <f t="shared" si="13"/>
        <v>2026</v>
      </c>
      <c r="H47" s="61" t="str">
        <f t="shared" si="8"/>
        <v>Total budget: Tunisia Programme (2025-2026)</v>
      </c>
      <c r="I47" s="61" t="str">
        <f>INDEX(Activities!F:F, MATCH(A47, Activities!A:A, 0))</f>
        <v>UK - UK Integrated Security Fund (UKISF)</v>
      </c>
      <c r="J47" s="61" t="str">
        <f>INDEX(Activities!E:E, MATCH(A47, Activities!A:A, 0))</f>
        <v>GB-GOV-53</v>
      </c>
      <c r="K47" s="61">
        <f>INDEX(Activities!G:G, MATCH(A47, Activities!A:A, 0))</f>
        <v>10</v>
      </c>
      <c r="L47" s="61" t="str">
        <f t="shared" si="9"/>
        <v>UK - UK Integrated Security Fund (UKISF)</v>
      </c>
      <c r="M47" s="61" t="str">
        <f t="shared" si="10"/>
        <v>GB-GOV-53</v>
      </c>
      <c r="N47" s="61">
        <f t="shared" si="11"/>
        <v>10</v>
      </c>
      <c r="O47" s="61" t="str">
        <f t="array" ref="O47">INDEX(Activities!I:I, MATCH(A47, Activities!A:A, 0))</f>
        <v>Tunisia Programme</v>
      </c>
    </row>
    <row r="48" spans="1:15" ht="14.25" customHeight="1">
      <c r="A48" s="43" t="s">
        <v>186</v>
      </c>
      <c r="B48" s="185">
        <v>3000</v>
      </c>
      <c r="C48" s="50">
        <v>45748</v>
      </c>
      <c r="D48" s="44">
        <v>45748</v>
      </c>
      <c r="E48" s="61">
        <v>2</v>
      </c>
      <c r="F48" s="61">
        <f t="shared" si="12"/>
        <v>2025</v>
      </c>
      <c r="G48" s="61">
        <f t="shared" si="13"/>
        <v>2026</v>
      </c>
      <c r="H48" s="61" t="str">
        <f t="shared" si="8"/>
        <v>Total budget: Overseas Territories Border Security Programme (2025-2026)</v>
      </c>
      <c r="I48" s="61" t="str">
        <f>INDEX(Activities!F:F, MATCH(A48, Activities!A:A, 0))</f>
        <v>UK - UK Integrated Security Fund (UKISF)</v>
      </c>
      <c r="J48" s="61" t="str">
        <f>INDEX(Activities!E:E, MATCH(A48, Activities!A:A, 0))</f>
        <v>GB-GOV-53</v>
      </c>
      <c r="K48" s="61">
        <f>INDEX(Activities!G:G, MATCH(A48, Activities!A:A, 0))</f>
        <v>10</v>
      </c>
      <c r="L48" s="61" t="str">
        <f t="shared" si="9"/>
        <v>UK - UK Integrated Security Fund (UKISF)</v>
      </c>
      <c r="M48" s="61" t="str">
        <f t="shared" si="10"/>
        <v>GB-GOV-53</v>
      </c>
      <c r="N48" s="61">
        <f t="shared" si="11"/>
        <v>10</v>
      </c>
      <c r="O48" s="61" t="str">
        <f t="array" ref="O48">INDEX(Activities!I:I, MATCH(A48, Activities!A:A, 0))</f>
        <v>Overseas Territories Border Security Programme</v>
      </c>
    </row>
    <row r="49" spans="1:15" ht="14.25" customHeight="1">
      <c r="A49" s="43" t="s">
        <v>190</v>
      </c>
      <c r="B49" s="185">
        <v>0</v>
      </c>
      <c r="C49" s="50">
        <v>45748</v>
      </c>
      <c r="D49" s="44">
        <v>45748</v>
      </c>
      <c r="E49" s="61">
        <v>2</v>
      </c>
      <c r="F49" s="61">
        <f t="shared" si="12"/>
        <v>2025</v>
      </c>
      <c r="G49" s="61">
        <f t="shared" si="13"/>
        <v>2026</v>
      </c>
      <c r="H49" s="61" t="str">
        <f t="shared" si="8"/>
        <v>Total budget: Overseas Territories Justice Programme (2025-2026)</v>
      </c>
      <c r="I49" s="61" t="str">
        <f>INDEX(Activities!F:F, MATCH(A49, Activities!A:A, 0))</f>
        <v>UK - UK Integrated Security Fund (UKISF)</v>
      </c>
      <c r="J49" s="61" t="str">
        <f>INDEX(Activities!E:E, MATCH(A49, Activities!A:A, 0))</f>
        <v>GB-GOV-53</v>
      </c>
      <c r="K49" s="61">
        <f>INDEX(Activities!G:G, MATCH(A49, Activities!A:A, 0))</f>
        <v>10</v>
      </c>
      <c r="L49" s="61" t="str">
        <f t="shared" si="9"/>
        <v>UK - UK Integrated Security Fund (UKISF)</v>
      </c>
      <c r="M49" s="61" t="str">
        <f t="shared" si="10"/>
        <v>GB-GOV-53</v>
      </c>
      <c r="N49" s="61">
        <f t="shared" si="11"/>
        <v>10</v>
      </c>
      <c r="O49" s="61" t="str">
        <f t="array" ref="O49">INDEX(Activities!I:I, MATCH(A49, Activities!A:A, 0))</f>
        <v>Overseas Territories Justice Programme</v>
      </c>
    </row>
    <row r="50" spans="1:15" ht="14.25" customHeight="1">
      <c r="A50" s="43" t="s">
        <v>194</v>
      </c>
      <c r="B50" s="185">
        <v>0</v>
      </c>
      <c r="C50" s="50">
        <v>45748</v>
      </c>
      <c r="D50" s="44">
        <v>45748</v>
      </c>
      <c r="E50" s="61">
        <v>2</v>
      </c>
      <c r="F50" s="61">
        <f t="shared" si="12"/>
        <v>2025</v>
      </c>
      <c r="G50" s="61">
        <f t="shared" si="13"/>
        <v>2026</v>
      </c>
      <c r="H50" s="61" t="str">
        <f t="shared" si="8"/>
        <v>Total budget: Environment Security and Climate Change (ESCC) Programme (2025-2026)</v>
      </c>
      <c r="I50" s="61" t="str">
        <f>INDEX(Activities!F:F, MATCH(A50, Activities!A:A, 0))</f>
        <v>UK - UK Integrated Security Fund (UKISF)</v>
      </c>
      <c r="J50" s="61" t="str">
        <f>INDEX(Activities!E:E, MATCH(A50, Activities!A:A, 0))</f>
        <v>GB-GOV-53</v>
      </c>
      <c r="K50" s="61">
        <f>INDEX(Activities!G:G, MATCH(A50, Activities!A:A, 0))</f>
        <v>10</v>
      </c>
      <c r="L50" s="61" t="str">
        <f t="shared" si="9"/>
        <v>UK - UK Integrated Security Fund (UKISF)</v>
      </c>
      <c r="M50" s="61" t="str">
        <f t="shared" si="10"/>
        <v>GB-GOV-53</v>
      </c>
      <c r="N50" s="61">
        <f t="shared" si="11"/>
        <v>10</v>
      </c>
      <c r="O50" s="61" t="str">
        <f t="array" ref="O50">INDEX(Activities!I:I, MATCH(A50, Activities!A:A, 0))</f>
        <v>Environment Security and Climate Change (ESCC) Programme</v>
      </c>
    </row>
    <row r="51" spans="1:15" ht="14.25" customHeight="1">
      <c r="A51" s="43" t="s">
        <v>197</v>
      </c>
      <c r="B51" s="185">
        <v>42000000</v>
      </c>
      <c r="C51" s="50">
        <v>45748</v>
      </c>
      <c r="D51" s="44">
        <v>45748</v>
      </c>
      <c r="E51" s="61">
        <v>2</v>
      </c>
      <c r="F51" s="61">
        <f t="shared" si="12"/>
        <v>2025</v>
      </c>
      <c r="G51" s="61">
        <f t="shared" si="13"/>
        <v>2026</v>
      </c>
      <c r="H51" s="61" t="str">
        <f t="shared" si="8"/>
        <v>Total budget: Non-Discretionary Peacekeeping Contributions (2025-2026)</v>
      </c>
      <c r="I51" s="61" t="str">
        <f>INDEX(Activities!F:F, MATCH(A51, Activities!A:A, 0))</f>
        <v>UK - UK Integrated Security Fund (UKISF)</v>
      </c>
      <c r="J51" s="61" t="str">
        <f>INDEX(Activities!E:E, MATCH(A51, Activities!A:A, 0))</f>
        <v>GB-GOV-53</v>
      </c>
      <c r="K51" s="61">
        <f>INDEX(Activities!G:G, MATCH(A51, Activities!A:A, 0))</f>
        <v>10</v>
      </c>
      <c r="L51" s="61" t="str">
        <f t="shared" si="9"/>
        <v>UK - UK Integrated Security Fund (UKISF)</v>
      </c>
      <c r="M51" s="61" t="str">
        <f t="shared" si="10"/>
        <v>GB-GOV-53</v>
      </c>
      <c r="N51" s="61">
        <f t="shared" si="11"/>
        <v>10</v>
      </c>
      <c r="O51" s="61" t="str">
        <f t="array" ref="O51">INDEX(Activities!I:I, MATCH(A51, Activities!A:A, 0))</f>
        <v>Non-Discretionary Peacekeeping Contributions</v>
      </c>
    </row>
    <row r="52" spans="1:15" ht="14.25" customHeight="1">
      <c r="A52" s="43" t="s">
        <v>200</v>
      </c>
      <c r="B52" s="185">
        <v>1650000</v>
      </c>
      <c r="C52" s="50">
        <v>45748</v>
      </c>
      <c r="D52" s="44">
        <v>45748</v>
      </c>
      <c r="E52" s="61">
        <v>2</v>
      </c>
      <c r="F52" s="61">
        <f t="shared" si="12"/>
        <v>2025</v>
      </c>
      <c r="G52" s="61">
        <f t="shared" si="13"/>
        <v>2026</v>
      </c>
      <c r="H52" s="61" t="str">
        <f t="shared" si="8"/>
        <v>Total budget: Amazon Security Programme (2025-2026)</v>
      </c>
      <c r="I52" s="61" t="str">
        <f>INDEX(Activities!F:F, MATCH(A52, Activities!A:A, 0))</f>
        <v>UK - UK Integrated Security Fund (UKISF)</v>
      </c>
      <c r="J52" s="61" t="str">
        <f>INDEX(Activities!E:E, MATCH(A52, Activities!A:A, 0))</f>
        <v>GB-GOV-53</v>
      </c>
      <c r="K52" s="61">
        <f>INDEX(Activities!G:G, MATCH(A52, Activities!A:A, 0))</f>
        <v>10</v>
      </c>
      <c r="L52" s="61" t="str">
        <f t="shared" si="9"/>
        <v>UK - UK Integrated Security Fund (UKISF)</v>
      </c>
      <c r="M52" s="61" t="str">
        <f t="shared" si="10"/>
        <v>GB-GOV-53</v>
      </c>
      <c r="N52" s="61">
        <f t="shared" si="11"/>
        <v>10</v>
      </c>
      <c r="O52" s="61" t="str">
        <f t="array" ref="O52">INDEX(Activities!I:I, MATCH(A52, Activities!A:A, 0))</f>
        <v>Amazon Security Programme</v>
      </c>
    </row>
    <row r="53" spans="1:15" ht="14.25" customHeight="1">
      <c r="A53" s="43" t="s">
        <v>203</v>
      </c>
      <c r="B53" s="185">
        <v>359000</v>
      </c>
      <c r="C53" s="50">
        <v>45748</v>
      </c>
      <c r="D53" s="44">
        <v>45748</v>
      </c>
      <c r="E53" s="61">
        <v>2</v>
      </c>
      <c r="F53" s="61">
        <f t="shared" si="12"/>
        <v>2025</v>
      </c>
      <c r="G53" s="61">
        <f t="shared" si="13"/>
        <v>2026</v>
      </c>
      <c r="H53" s="61" t="str">
        <f t="shared" si="8"/>
        <v>Total budget: Gender and National Security Programme (2025-2026)</v>
      </c>
      <c r="I53" s="61" t="str">
        <f>INDEX(Activities!F:F, MATCH(A53, Activities!A:A, 0))</f>
        <v>UK - UK Integrated Security Fund (UKISF)</v>
      </c>
      <c r="J53" s="61" t="str">
        <f>INDEX(Activities!E:E, MATCH(A53, Activities!A:A, 0))</f>
        <v>GB-GOV-53</v>
      </c>
      <c r="K53" s="61">
        <f>INDEX(Activities!G:G, MATCH(A53, Activities!A:A, 0))</f>
        <v>10</v>
      </c>
      <c r="L53" s="61" t="str">
        <f t="shared" si="9"/>
        <v>UK - UK Integrated Security Fund (UKISF)</v>
      </c>
      <c r="M53" s="61" t="str">
        <f t="shared" si="10"/>
        <v>GB-GOV-53</v>
      </c>
      <c r="N53" s="61">
        <f t="shared" si="11"/>
        <v>10</v>
      </c>
      <c r="O53" s="61" t="str">
        <f t="array" ref="O53">INDEX(Activities!I:I, MATCH(A53, Activities!A:A, 0))</f>
        <v>Gender and National Security Programme</v>
      </c>
    </row>
    <row r="54" spans="1:15" ht="14.25" customHeight="1">
      <c r="A54" s="43"/>
      <c r="B54" s="185"/>
      <c r="C54" s="50"/>
      <c r="D54" s="44"/>
      <c r="E54" s="61"/>
      <c r="F54" s="61"/>
      <c r="G54" s="61"/>
      <c r="H54" s="61" t="e">
        <f t="shared" si="8"/>
        <v>#N/A</v>
      </c>
      <c r="I54" s="61" t="e">
        <f>INDEX(Activities!F:F, MATCH(A54, Activities!A:A, 0))</f>
        <v>#N/A</v>
      </c>
      <c r="J54" s="61" t="e">
        <f>INDEX(Activities!E:E, MATCH(A54, Activities!A:A, 0))</f>
        <v>#N/A</v>
      </c>
      <c r="K54" s="61" t="e">
        <f>INDEX(Activities!G:G, MATCH(A54, Activities!A:A, 0))</f>
        <v>#N/A</v>
      </c>
      <c r="L54" s="61" t="e">
        <f t="shared" si="9"/>
        <v>#N/A</v>
      </c>
      <c r="M54" s="61" t="e">
        <f t="shared" si="10"/>
        <v>#N/A</v>
      </c>
      <c r="N54" s="61" t="e">
        <f t="shared" si="11"/>
        <v>#N/A</v>
      </c>
      <c r="O54" s="61" t="e">
        <f t="array" ref="O54">INDEX(Activities!I:I, MATCH(A54, Activities!A:A, 0))</f>
        <v>#N/A</v>
      </c>
    </row>
    <row r="55" spans="1:15" ht="14.25" customHeight="1">
      <c r="A55" s="43"/>
      <c r="B55" s="185"/>
      <c r="C55" s="50"/>
      <c r="D55" s="44"/>
      <c r="E55" s="61"/>
      <c r="F55" s="61"/>
      <c r="G55" s="61"/>
      <c r="H55" s="61" t="e">
        <f t="shared" si="8"/>
        <v>#N/A</v>
      </c>
      <c r="I55" s="61" t="e">
        <f>INDEX(Activities!F:F, MATCH(A55, Activities!A:A, 0))</f>
        <v>#N/A</v>
      </c>
      <c r="J55" s="61" t="e">
        <f>INDEX(Activities!E:E, MATCH(A55, Activities!A:A, 0))</f>
        <v>#N/A</v>
      </c>
      <c r="K55" s="61" t="e">
        <f>INDEX(Activities!G:G, MATCH(A55, Activities!A:A, 0))</f>
        <v>#N/A</v>
      </c>
      <c r="L55" s="61" t="e">
        <f t="shared" si="9"/>
        <v>#N/A</v>
      </c>
      <c r="M55" s="61" t="e">
        <f t="shared" si="10"/>
        <v>#N/A</v>
      </c>
      <c r="N55" s="61" t="e">
        <f t="shared" si="11"/>
        <v>#N/A</v>
      </c>
      <c r="O55" s="61" t="e">
        <f t="array" ref="O55">INDEX(Activities!I:I, MATCH(A55, Activities!A:A, 0))</f>
        <v>#N/A</v>
      </c>
    </row>
    <row r="56" spans="1:15" ht="14.25" customHeight="1">
      <c r="A56" s="43"/>
      <c r="B56" s="185"/>
      <c r="C56" s="50"/>
      <c r="D56" s="44"/>
      <c r="E56" s="61"/>
      <c r="F56" s="61"/>
      <c r="G56" s="61"/>
      <c r="H56" s="61" t="e">
        <f t="shared" si="8"/>
        <v>#N/A</v>
      </c>
      <c r="I56" s="61" t="e">
        <f>INDEX(Activities!F:F, MATCH(A56, Activities!A:A, 0))</f>
        <v>#N/A</v>
      </c>
      <c r="J56" s="61" t="e">
        <f>INDEX(Activities!E:E, MATCH(A56, Activities!A:A, 0))</f>
        <v>#N/A</v>
      </c>
      <c r="K56" s="61" t="e">
        <f>INDEX(Activities!G:G, MATCH(A56, Activities!A:A, 0))</f>
        <v>#N/A</v>
      </c>
      <c r="L56" s="61" t="e">
        <f t="shared" si="9"/>
        <v>#N/A</v>
      </c>
      <c r="M56" s="61" t="e">
        <f t="shared" si="10"/>
        <v>#N/A</v>
      </c>
      <c r="N56" s="61" t="e">
        <f t="shared" si="11"/>
        <v>#N/A</v>
      </c>
      <c r="O56" s="61" t="e">
        <f t="array" ref="O56">INDEX(Activities!I:I, MATCH(A56, Activities!A:A, 0))</f>
        <v>#N/A</v>
      </c>
    </row>
    <row r="57" spans="1:15" ht="14.25" customHeight="1">
      <c r="A57" s="43"/>
      <c r="B57" s="185"/>
      <c r="C57" s="50"/>
      <c r="D57" s="44"/>
      <c r="E57" s="61"/>
      <c r="F57" s="61"/>
      <c r="G57" s="61"/>
      <c r="H57" s="61" t="e">
        <f t="shared" si="8"/>
        <v>#N/A</v>
      </c>
      <c r="I57" s="61" t="e">
        <f>INDEX(Activities!F:F, MATCH(A57, Activities!A:A, 0))</f>
        <v>#N/A</v>
      </c>
      <c r="J57" s="61" t="e">
        <f>INDEX(Activities!E:E, MATCH(A57, Activities!A:A, 0))</f>
        <v>#N/A</v>
      </c>
      <c r="K57" s="61" t="e">
        <f>INDEX(Activities!G:G, MATCH(A57, Activities!A:A, 0))</f>
        <v>#N/A</v>
      </c>
      <c r="L57" s="61" t="e">
        <f t="shared" si="9"/>
        <v>#N/A</v>
      </c>
      <c r="M57" s="61" t="e">
        <f t="shared" si="10"/>
        <v>#N/A</v>
      </c>
      <c r="N57" s="61" t="e">
        <f t="shared" si="11"/>
        <v>#N/A</v>
      </c>
      <c r="O57" s="61" t="e">
        <f t="array" ref="O57">INDEX(Activities!I:I, MATCH(A57, Activities!A:A, 0))</f>
        <v>#N/A</v>
      </c>
    </row>
    <row r="58" spans="1:15" ht="14.25" customHeight="1">
      <c r="A58" s="43"/>
      <c r="B58" s="185"/>
      <c r="C58" s="50"/>
      <c r="D58" s="44"/>
      <c r="E58" s="61"/>
      <c r="F58" s="61"/>
      <c r="G58" s="61"/>
      <c r="H58" s="61" t="e">
        <f t="shared" si="8"/>
        <v>#N/A</v>
      </c>
      <c r="I58" s="61" t="e">
        <f>INDEX(Activities!F:F, MATCH(A58, Activities!A:A, 0))</f>
        <v>#N/A</v>
      </c>
      <c r="J58" s="61" t="e">
        <f>INDEX(Activities!E:E, MATCH(A58, Activities!A:A, 0))</f>
        <v>#N/A</v>
      </c>
      <c r="K58" s="61" t="e">
        <f>INDEX(Activities!G:G, MATCH(A58, Activities!A:A, 0))</f>
        <v>#N/A</v>
      </c>
      <c r="L58" s="61" t="e">
        <f t="shared" si="9"/>
        <v>#N/A</v>
      </c>
      <c r="M58" s="61" t="e">
        <f t="shared" si="10"/>
        <v>#N/A</v>
      </c>
      <c r="N58" s="61" t="e">
        <f t="shared" si="11"/>
        <v>#N/A</v>
      </c>
      <c r="O58" s="61" t="e">
        <f t="array" ref="O58">INDEX(Activities!I:I, MATCH(A58, Activities!A:A, 0))</f>
        <v>#N/A</v>
      </c>
    </row>
    <row r="59" spans="1:15" ht="14.25" customHeight="1">
      <c r="A59" s="43"/>
      <c r="B59" s="185"/>
      <c r="C59" s="50"/>
      <c r="D59" s="44"/>
      <c r="E59" s="61"/>
      <c r="F59" s="61"/>
      <c r="G59" s="61"/>
      <c r="H59" s="61" t="e">
        <f t="shared" si="8"/>
        <v>#N/A</v>
      </c>
      <c r="I59" s="61" t="e">
        <f>INDEX(Activities!F:F, MATCH(A59, Activities!A:A, 0))</f>
        <v>#N/A</v>
      </c>
      <c r="J59" s="61" t="e">
        <f>INDEX(Activities!E:E, MATCH(A59, Activities!A:A, 0))</f>
        <v>#N/A</v>
      </c>
      <c r="K59" s="61" t="e">
        <f>INDEX(Activities!G:G, MATCH(A59, Activities!A:A, 0))</f>
        <v>#N/A</v>
      </c>
      <c r="L59" s="61" t="e">
        <f t="shared" si="9"/>
        <v>#N/A</v>
      </c>
      <c r="M59" s="61" t="e">
        <f t="shared" si="10"/>
        <v>#N/A</v>
      </c>
      <c r="N59" s="61" t="e">
        <f t="shared" si="11"/>
        <v>#N/A</v>
      </c>
      <c r="O59" s="61" t="e">
        <f t="array" ref="O59">INDEX(Activities!I:I, MATCH(A59, Activities!A:A, 0))</f>
        <v>#N/A</v>
      </c>
    </row>
    <row r="60" spans="1:15" ht="14.25" customHeight="1">
      <c r="A60" s="43"/>
      <c r="B60" s="185"/>
      <c r="C60" s="50"/>
      <c r="D60" s="44"/>
      <c r="E60" s="61"/>
      <c r="F60" s="61"/>
      <c r="G60" s="61"/>
      <c r="H60" s="61" t="e">
        <f t="shared" si="8"/>
        <v>#N/A</v>
      </c>
      <c r="I60" s="61" t="e">
        <f>INDEX(Activities!F:F, MATCH(A60, Activities!A:A, 0))</f>
        <v>#N/A</v>
      </c>
      <c r="J60" s="61" t="e">
        <f>INDEX(Activities!E:E, MATCH(A60, Activities!A:A, 0))</f>
        <v>#N/A</v>
      </c>
      <c r="K60" s="61" t="e">
        <f>INDEX(Activities!G:G, MATCH(A60, Activities!A:A, 0))</f>
        <v>#N/A</v>
      </c>
      <c r="L60" s="61" t="e">
        <f t="shared" si="9"/>
        <v>#N/A</v>
      </c>
      <c r="M60" s="61" t="e">
        <f t="shared" si="10"/>
        <v>#N/A</v>
      </c>
      <c r="N60" s="61" t="e">
        <f t="shared" si="11"/>
        <v>#N/A</v>
      </c>
      <c r="O60" s="61" t="e">
        <f t="array" ref="O60">INDEX(Activities!I:I, MATCH(A60, Activities!A:A, 0))</f>
        <v>#N/A</v>
      </c>
    </row>
    <row r="61" spans="1:15" ht="14.25" customHeight="1">
      <c r="A61" s="43"/>
      <c r="B61" s="185"/>
      <c r="C61" s="50"/>
      <c r="D61" s="44"/>
      <c r="E61" s="61"/>
      <c r="F61" s="61"/>
      <c r="G61" s="61"/>
      <c r="H61" s="61" t="e">
        <f t="shared" si="8"/>
        <v>#N/A</v>
      </c>
      <c r="I61" s="61" t="e">
        <f>INDEX(Activities!F:F, MATCH(A61, Activities!A:A, 0))</f>
        <v>#N/A</v>
      </c>
      <c r="J61" s="61" t="e">
        <f>INDEX(Activities!E:E, MATCH(A61, Activities!A:A, 0))</f>
        <v>#N/A</v>
      </c>
      <c r="K61" s="61" t="e">
        <f>INDEX(Activities!G:G, MATCH(A61, Activities!A:A, 0))</f>
        <v>#N/A</v>
      </c>
      <c r="L61" s="61" t="e">
        <f t="shared" si="9"/>
        <v>#N/A</v>
      </c>
      <c r="M61" s="61" t="e">
        <f t="shared" si="10"/>
        <v>#N/A</v>
      </c>
      <c r="N61" s="61" t="e">
        <f t="shared" si="11"/>
        <v>#N/A</v>
      </c>
      <c r="O61" s="61" t="e">
        <f t="array" ref="O61">INDEX(Activities!I:I, MATCH(A61, Activities!A:A, 0))</f>
        <v>#N/A</v>
      </c>
    </row>
    <row r="62" spans="1:15" ht="14.25" customHeight="1">
      <c r="A62" s="43"/>
      <c r="B62" s="185"/>
      <c r="C62" s="50"/>
      <c r="D62" s="44"/>
      <c r="E62" s="61"/>
      <c r="F62" s="61"/>
      <c r="G62" s="61"/>
      <c r="H62" s="61" t="e">
        <f t="shared" si="8"/>
        <v>#N/A</v>
      </c>
      <c r="I62" s="61" t="e">
        <f>INDEX(Activities!F:F, MATCH(A62, Activities!A:A, 0))</f>
        <v>#N/A</v>
      </c>
      <c r="J62" s="61" t="e">
        <f>INDEX(Activities!E:E, MATCH(A62, Activities!A:A, 0))</f>
        <v>#N/A</v>
      </c>
      <c r="K62" s="61" t="e">
        <f>INDEX(Activities!G:G, MATCH(A62, Activities!A:A, 0))</f>
        <v>#N/A</v>
      </c>
      <c r="L62" s="61" t="e">
        <f t="shared" si="9"/>
        <v>#N/A</v>
      </c>
      <c r="M62" s="61" t="e">
        <f t="shared" si="10"/>
        <v>#N/A</v>
      </c>
      <c r="N62" s="61" t="e">
        <f t="shared" si="11"/>
        <v>#N/A</v>
      </c>
      <c r="O62" s="61" t="e">
        <f t="array" ref="O62">INDEX(Activities!I:I, MATCH(A62, Activities!A:A, 0))</f>
        <v>#N/A</v>
      </c>
    </row>
    <row r="63" spans="1:15" ht="14.25" customHeight="1">
      <c r="A63" s="43"/>
      <c r="B63" s="185"/>
      <c r="C63" s="50"/>
      <c r="D63" s="44"/>
      <c r="E63" s="61"/>
      <c r="F63" s="61"/>
      <c r="G63" s="61"/>
      <c r="H63" s="61" t="e">
        <f t="shared" si="8"/>
        <v>#N/A</v>
      </c>
      <c r="I63" s="61" t="e">
        <f>INDEX(Activities!F:F, MATCH(A63, Activities!A:A, 0))</f>
        <v>#N/A</v>
      </c>
      <c r="J63" s="61" t="e">
        <f>INDEX(Activities!E:E, MATCH(A63, Activities!A:A, 0))</f>
        <v>#N/A</v>
      </c>
      <c r="K63" s="61" t="e">
        <f>INDEX(Activities!G:G, MATCH(A63, Activities!A:A, 0))</f>
        <v>#N/A</v>
      </c>
      <c r="L63" s="61" t="e">
        <f t="shared" si="9"/>
        <v>#N/A</v>
      </c>
      <c r="M63" s="61" t="e">
        <f t="shared" si="10"/>
        <v>#N/A</v>
      </c>
      <c r="N63" s="61" t="e">
        <f t="shared" si="11"/>
        <v>#N/A</v>
      </c>
      <c r="O63" s="61" t="e">
        <f t="array" ref="O63">INDEX(Activities!I:I, MATCH(A63, Activities!A:A, 0))</f>
        <v>#N/A</v>
      </c>
    </row>
    <row r="64" spans="1:15" ht="14.25" customHeight="1">
      <c r="A64" s="43"/>
      <c r="B64" s="185"/>
      <c r="C64" s="50"/>
      <c r="D64" s="44"/>
      <c r="E64" s="61"/>
      <c r="F64" s="61"/>
      <c r="G64" s="61"/>
      <c r="H64" s="61" t="e">
        <f t="shared" si="8"/>
        <v>#N/A</v>
      </c>
      <c r="I64" s="61" t="e">
        <f>INDEX(Activities!F:F, MATCH(A64, Activities!A:A, 0))</f>
        <v>#N/A</v>
      </c>
      <c r="J64" s="61" t="e">
        <f>INDEX(Activities!E:E, MATCH(A64, Activities!A:A, 0))</f>
        <v>#N/A</v>
      </c>
      <c r="K64" s="61" t="e">
        <f>INDEX(Activities!G:G, MATCH(A64, Activities!A:A, 0))</f>
        <v>#N/A</v>
      </c>
      <c r="L64" s="61" t="e">
        <f t="shared" si="9"/>
        <v>#N/A</v>
      </c>
      <c r="M64" s="61" t="e">
        <f t="shared" si="10"/>
        <v>#N/A</v>
      </c>
      <c r="N64" s="61" t="e">
        <f t="shared" si="11"/>
        <v>#N/A</v>
      </c>
      <c r="O64" s="61" t="e">
        <f t="array" ref="O64">INDEX(Activities!I:I, MATCH(A64, Activities!A:A, 0))</f>
        <v>#N/A</v>
      </c>
    </row>
    <row r="65" spans="1:15" ht="14.25" customHeight="1">
      <c r="A65" s="43"/>
      <c r="B65" s="185"/>
      <c r="C65" s="50"/>
      <c r="D65" s="44"/>
      <c r="E65" s="61"/>
      <c r="F65" s="61"/>
      <c r="G65" s="61"/>
      <c r="H65" s="61" t="e">
        <f t="shared" si="8"/>
        <v>#N/A</v>
      </c>
      <c r="I65" s="61" t="e">
        <f>INDEX(Activities!F:F, MATCH(A65, Activities!A:A, 0))</f>
        <v>#N/A</v>
      </c>
      <c r="J65" s="61" t="e">
        <f>INDEX(Activities!E:E, MATCH(A65, Activities!A:A, 0))</f>
        <v>#N/A</v>
      </c>
      <c r="K65" s="61" t="e">
        <f>INDEX(Activities!G:G, MATCH(A65, Activities!A:A, 0))</f>
        <v>#N/A</v>
      </c>
      <c r="L65" s="61" t="e">
        <f t="shared" si="9"/>
        <v>#N/A</v>
      </c>
      <c r="M65" s="61" t="e">
        <f t="shared" si="10"/>
        <v>#N/A</v>
      </c>
      <c r="N65" s="61" t="e">
        <f t="shared" si="11"/>
        <v>#N/A</v>
      </c>
      <c r="O65" s="61" t="e">
        <f t="array" ref="O65">INDEX(Activities!I:I, MATCH(A65, Activities!A:A, 0))</f>
        <v>#N/A</v>
      </c>
    </row>
    <row r="66" spans="1:15" ht="14.25" customHeight="1">
      <c r="A66" s="43"/>
      <c r="B66" s="185"/>
      <c r="C66" s="50"/>
      <c r="D66" s="44"/>
      <c r="E66" s="61"/>
      <c r="F66" s="61"/>
      <c r="G66" s="61"/>
      <c r="H66" s="61" t="e">
        <f t="shared" si="8"/>
        <v>#N/A</v>
      </c>
      <c r="I66" s="61" t="e">
        <f>INDEX(Activities!F:F, MATCH(A66, Activities!A:A, 0))</f>
        <v>#N/A</v>
      </c>
      <c r="J66" s="61" t="e">
        <f>INDEX(Activities!E:E, MATCH(A66, Activities!A:A, 0))</f>
        <v>#N/A</v>
      </c>
      <c r="K66" s="61" t="e">
        <f>INDEX(Activities!G:G, MATCH(A66, Activities!A:A, 0))</f>
        <v>#N/A</v>
      </c>
      <c r="L66" s="61" t="e">
        <f t="shared" si="9"/>
        <v>#N/A</v>
      </c>
      <c r="M66" s="61" t="e">
        <f t="shared" si="10"/>
        <v>#N/A</v>
      </c>
      <c r="N66" s="61" t="e">
        <f t="shared" si="11"/>
        <v>#N/A</v>
      </c>
      <c r="O66" s="61" t="e">
        <f t="array" ref="O66">INDEX(Activities!I:I, MATCH(A66, Activities!A:A, 0))</f>
        <v>#N/A</v>
      </c>
    </row>
    <row r="67" spans="1:15" ht="14.25" customHeight="1">
      <c r="A67" s="43"/>
      <c r="B67" s="185"/>
      <c r="C67" s="50"/>
      <c r="D67" s="44"/>
      <c r="E67" s="61"/>
      <c r="F67" s="61"/>
      <c r="G67" s="61"/>
      <c r="H67" s="61" t="e">
        <f t="shared" si="8"/>
        <v>#N/A</v>
      </c>
      <c r="I67" s="61" t="e">
        <f>INDEX(Activities!F:F, MATCH(A67, Activities!A:A, 0))</f>
        <v>#N/A</v>
      </c>
      <c r="J67" s="61" t="e">
        <f>INDEX(Activities!E:E, MATCH(A67, Activities!A:A, 0))</f>
        <v>#N/A</v>
      </c>
      <c r="K67" s="61" t="e">
        <f>INDEX(Activities!G:G, MATCH(A67, Activities!A:A, 0))</f>
        <v>#N/A</v>
      </c>
      <c r="L67" s="61" t="e">
        <f t="shared" si="9"/>
        <v>#N/A</v>
      </c>
      <c r="M67" s="61" t="e">
        <f t="shared" si="10"/>
        <v>#N/A</v>
      </c>
      <c r="N67" s="61" t="e">
        <f t="shared" si="11"/>
        <v>#N/A</v>
      </c>
      <c r="O67" s="61" t="e">
        <f t="array" ref="O67">INDEX(Activities!I:I, MATCH(A67, Activities!A:A, 0))</f>
        <v>#N/A</v>
      </c>
    </row>
    <row r="68" spans="1:15" ht="14.25" customHeight="1">
      <c r="A68" s="43"/>
      <c r="B68" s="185"/>
      <c r="C68" s="50"/>
      <c r="D68" s="44"/>
      <c r="E68" s="61"/>
      <c r="F68" s="61"/>
      <c r="G68" s="61"/>
      <c r="H68" s="61" t="e">
        <f t="shared" si="8"/>
        <v>#N/A</v>
      </c>
      <c r="I68" s="61" t="e">
        <f>INDEX(Activities!F:F, MATCH(A68, Activities!A:A, 0))</f>
        <v>#N/A</v>
      </c>
      <c r="J68" s="61" t="e">
        <f>INDEX(Activities!E:E, MATCH(A68, Activities!A:A, 0))</f>
        <v>#N/A</v>
      </c>
      <c r="K68" s="61" t="e">
        <f>INDEX(Activities!G:G, MATCH(A68, Activities!A:A, 0))</f>
        <v>#N/A</v>
      </c>
      <c r="L68" s="61" t="e">
        <f t="shared" si="9"/>
        <v>#N/A</v>
      </c>
      <c r="M68" s="61" t="e">
        <f t="shared" si="10"/>
        <v>#N/A</v>
      </c>
      <c r="N68" s="61" t="e">
        <f t="shared" si="11"/>
        <v>#N/A</v>
      </c>
      <c r="O68" s="61" t="e">
        <f t="array" ref="O68">INDEX(Activities!I:I, MATCH(A68, Activities!A:A, 0))</f>
        <v>#N/A</v>
      </c>
    </row>
    <row r="69" spans="1:15" ht="14.25" customHeight="1">
      <c r="A69" s="43"/>
      <c r="B69" s="185"/>
      <c r="C69" s="50"/>
      <c r="D69" s="44"/>
      <c r="E69" s="61"/>
      <c r="F69" s="61"/>
      <c r="G69" s="61"/>
      <c r="H69" s="61" t="e">
        <f t="shared" si="8"/>
        <v>#N/A</v>
      </c>
      <c r="I69" s="61" t="e">
        <f>INDEX(Activities!F:F, MATCH(A69, Activities!A:A, 0))</f>
        <v>#N/A</v>
      </c>
      <c r="J69" s="61" t="e">
        <f>INDEX(Activities!E:E, MATCH(A69, Activities!A:A, 0))</f>
        <v>#N/A</v>
      </c>
      <c r="K69" s="61" t="e">
        <f>INDEX(Activities!G:G, MATCH(A69, Activities!A:A, 0))</f>
        <v>#N/A</v>
      </c>
      <c r="L69" s="61" t="e">
        <f t="shared" si="9"/>
        <v>#N/A</v>
      </c>
      <c r="M69" s="61" t="e">
        <f t="shared" si="10"/>
        <v>#N/A</v>
      </c>
      <c r="N69" s="61" t="e">
        <f t="shared" si="11"/>
        <v>#N/A</v>
      </c>
      <c r="O69" s="61" t="e">
        <f t="array" ref="O69">INDEX(Activities!I:I, MATCH(A69, Activities!A:A, 0))</f>
        <v>#N/A</v>
      </c>
    </row>
    <row r="70" spans="1:15" ht="14.25" customHeight="1">
      <c r="A70" s="43"/>
      <c r="B70" s="185"/>
      <c r="C70" s="50"/>
      <c r="D70" s="44"/>
      <c r="E70" s="61"/>
      <c r="F70" s="61"/>
      <c r="G70" s="61"/>
      <c r="H70" s="61" t="e">
        <f t="shared" si="8"/>
        <v>#N/A</v>
      </c>
      <c r="I70" s="61" t="e">
        <f>INDEX(Activities!F:F, MATCH(A70, Activities!A:A, 0))</f>
        <v>#N/A</v>
      </c>
      <c r="J70" s="61" t="e">
        <f>INDEX(Activities!E:E, MATCH(A70, Activities!A:A, 0))</f>
        <v>#N/A</v>
      </c>
      <c r="K70" s="61" t="e">
        <f>INDEX(Activities!G:G, MATCH(A70, Activities!A:A, 0))</f>
        <v>#N/A</v>
      </c>
      <c r="L70" s="61" t="e">
        <f t="shared" si="9"/>
        <v>#N/A</v>
      </c>
      <c r="M70" s="61" t="e">
        <f t="shared" si="10"/>
        <v>#N/A</v>
      </c>
      <c r="N70" s="61" t="e">
        <f t="shared" si="11"/>
        <v>#N/A</v>
      </c>
      <c r="O70" s="61" t="e">
        <f t="array" ref="O70">INDEX(Activities!I:I, MATCH(A70, Activities!A:A, 0))</f>
        <v>#N/A</v>
      </c>
    </row>
    <row r="71" spans="1:15" ht="14.25" customHeight="1">
      <c r="A71" s="43"/>
      <c r="B71" s="185"/>
      <c r="C71" s="50"/>
      <c r="D71" s="44"/>
      <c r="E71" s="61"/>
      <c r="F71" s="61"/>
      <c r="G71" s="61"/>
      <c r="H71" s="61" t="e">
        <f t="shared" si="8"/>
        <v>#N/A</v>
      </c>
      <c r="I71" s="61" t="e">
        <f>INDEX(Activities!F:F, MATCH(A71, Activities!A:A, 0))</f>
        <v>#N/A</v>
      </c>
      <c r="J71" s="61" t="e">
        <f>INDEX(Activities!E:E, MATCH(A71, Activities!A:A, 0))</f>
        <v>#N/A</v>
      </c>
      <c r="K71" s="61" t="e">
        <f>INDEX(Activities!G:G, MATCH(A71, Activities!A:A, 0))</f>
        <v>#N/A</v>
      </c>
      <c r="L71" s="61" t="e">
        <f t="shared" si="9"/>
        <v>#N/A</v>
      </c>
      <c r="M71" s="61" t="e">
        <f t="shared" si="10"/>
        <v>#N/A</v>
      </c>
      <c r="N71" s="61" t="e">
        <f t="shared" si="11"/>
        <v>#N/A</v>
      </c>
      <c r="O71" s="61" t="e">
        <f t="array" ref="O71">INDEX(Activities!I:I, MATCH(A71, Activities!A:A, 0))</f>
        <v>#N/A</v>
      </c>
    </row>
    <row r="72" spans="1:15" ht="14.25" customHeight="1">
      <c r="A72" s="43"/>
      <c r="B72" s="185"/>
      <c r="C72" s="50"/>
      <c r="D72" s="44"/>
      <c r="E72" s="61"/>
      <c r="F72" s="61"/>
      <c r="G72" s="61"/>
      <c r="H72" s="61" t="e">
        <f t="shared" si="8"/>
        <v>#N/A</v>
      </c>
      <c r="I72" s="61" t="e">
        <f>INDEX(Activities!F:F, MATCH(A72, Activities!A:A, 0))</f>
        <v>#N/A</v>
      </c>
      <c r="J72" s="61" t="e">
        <f>INDEX(Activities!E:E, MATCH(A72, Activities!A:A, 0))</f>
        <v>#N/A</v>
      </c>
      <c r="K72" s="61" t="e">
        <f>INDEX(Activities!G:G, MATCH(A72, Activities!A:A, 0))</f>
        <v>#N/A</v>
      </c>
      <c r="L72" s="61" t="e">
        <f t="shared" si="9"/>
        <v>#N/A</v>
      </c>
      <c r="M72" s="61" t="e">
        <f t="shared" si="10"/>
        <v>#N/A</v>
      </c>
      <c r="N72" s="61" t="e">
        <f t="shared" si="11"/>
        <v>#N/A</v>
      </c>
      <c r="O72" s="61" t="e">
        <f t="array" ref="O72">INDEX(Activities!I:I, MATCH(A72, Activities!A:A, 0))</f>
        <v>#N/A</v>
      </c>
    </row>
    <row r="73" spans="1:15" ht="14.25" customHeight="1">
      <c r="A73" s="43"/>
      <c r="B73" s="185"/>
      <c r="C73" s="50"/>
      <c r="D73" s="44"/>
      <c r="E73" s="61"/>
      <c r="F73" s="61"/>
      <c r="G73" s="61"/>
      <c r="H73" s="61" t="e">
        <f t="shared" si="8"/>
        <v>#N/A</v>
      </c>
      <c r="I73" s="61" t="e">
        <f>INDEX(Activities!F:F, MATCH(A73, Activities!A:A, 0))</f>
        <v>#N/A</v>
      </c>
      <c r="J73" s="61" t="e">
        <f>INDEX(Activities!E:E, MATCH(A73, Activities!A:A, 0))</f>
        <v>#N/A</v>
      </c>
      <c r="K73" s="61" t="e">
        <f>INDEX(Activities!G:G, MATCH(A73, Activities!A:A, 0))</f>
        <v>#N/A</v>
      </c>
      <c r="L73" s="61" t="e">
        <f t="shared" si="9"/>
        <v>#N/A</v>
      </c>
      <c r="M73" s="61" t="e">
        <f t="shared" si="10"/>
        <v>#N/A</v>
      </c>
      <c r="N73" s="61" t="e">
        <f t="shared" si="11"/>
        <v>#N/A</v>
      </c>
      <c r="O73" s="61" t="e">
        <f t="array" ref="O73">INDEX(Activities!I:I, MATCH(A73, Activities!A:A, 0))</f>
        <v>#N/A</v>
      </c>
    </row>
    <row r="74" spans="1:15" ht="14.25" customHeight="1">
      <c r="A74" s="43"/>
      <c r="B74" s="185"/>
      <c r="C74" s="50"/>
      <c r="D74" s="44"/>
      <c r="E74" s="61"/>
      <c r="F74" s="61"/>
      <c r="G74" s="61"/>
      <c r="H74" s="61" t="e">
        <f t="shared" si="8"/>
        <v>#N/A</v>
      </c>
      <c r="I74" s="61" t="e">
        <f>INDEX(Activities!F:F, MATCH(A74, Activities!A:A, 0))</f>
        <v>#N/A</v>
      </c>
      <c r="J74" s="61" t="e">
        <f>INDEX(Activities!E:E, MATCH(A74, Activities!A:A, 0))</f>
        <v>#N/A</v>
      </c>
      <c r="K74" s="61" t="e">
        <f>INDEX(Activities!G:G, MATCH(A74, Activities!A:A, 0))</f>
        <v>#N/A</v>
      </c>
      <c r="L74" s="61" t="e">
        <f t="shared" si="9"/>
        <v>#N/A</v>
      </c>
      <c r="M74" s="61" t="e">
        <f t="shared" si="10"/>
        <v>#N/A</v>
      </c>
      <c r="N74" s="61" t="e">
        <f t="shared" si="11"/>
        <v>#N/A</v>
      </c>
      <c r="O74" s="61" t="e">
        <f t="array" ref="O74">INDEX(Activities!I:I, MATCH(A74, Activities!A:A, 0))</f>
        <v>#N/A</v>
      </c>
    </row>
    <row r="75" spans="1:15" ht="14.25" customHeight="1">
      <c r="A75" s="43"/>
      <c r="B75" s="185"/>
      <c r="C75" s="50"/>
      <c r="D75" s="44"/>
      <c r="E75" s="61"/>
      <c r="F75" s="61"/>
      <c r="G75" s="61"/>
      <c r="H75" s="61" t="e">
        <f t="shared" si="8"/>
        <v>#N/A</v>
      </c>
      <c r="I75" s="61" t="e">
        <f>INDEX(Activities!F:F, MATCH(A75, Activities!A:A, 0))</f>
        <v>#N/A</v>
      </c>
      <c r="J75" s="61" t="e">
        <f>INDEX(Activities!E:E, MATCH(A75, Activities!A:A, 0))</f>
        <v>#N/A</v>
      </c>
      <c r="K75" s="61" t="e">
        <f>INDEX(Activities!G:G, MATCH(A75, Activities!A:A, 0))</f>
        <v>#N/A</v>
      </c>
      <c r="L75" s="61" t="e">
        <f t="shared" si="9"/>
        <v>#N/A</v>
      </c>
      <c r="M75" s="61" t="e">
        <f t="shared" si="10"/>
        <v>#N/A</v>
      </c>
      <c r="N75" s="61" t="e">
        <f t="shared" si="11"/>
        <v>#N/A</v>
      </c>
      <c r="O75" s="61" t="e">
        <f t="array" ref="O75">INDEX(Activities!I:I, MATCH(A75, Activities!A:A, 0))</f>
        <v>#N/A</v>
      </c>
    </row>
    <row r="76" spans="1:15" ht="14.25" customHeight="1">
      <c r="A76" s="43"/>
      <c r="B76" s="185"/>
      <c r="C76" s="50"/>
      <c r="D76" s="44"/>
      <c r="E76" s="61"/>
      <c r="F76" s="61"/>
      <c r="G76" s="61"/>
      <c r="H76" s="61" t="e">
        <f t="shared" si="8"/>
        <v>#N/A</v>
      </c>
      <c r="I76" s="61" t="e">
        <f>INDEX(Activities!F:F, MATCH(A76, Activities!A:A, 0))</f>
        <v>#N/A</v>
      </c>
      <c r="J76" s="61" t="e">
        <f>INDEX(Activities!E:E, MATCH(A76, Activities!A:A, 0))</f>
        <v>#N/A</v>
      </c>
      <c r="K76" s="61" t="e">
        <f>INDEX(Activities!G:G, MATCH(A76, Activities!A:A, 0))</f>
        <v>#N/A</v>
      </c>
      <c r="L76" s="61" t="e">
        <f t="shared" si="9"/>
        <v>#N/A</v>
      </c>
      <c r="M76" s="61" t="e">
        <f t="shared" si="10"/>
        <v>#N/A</v>
      </c>
      <c r="N76" s="61" t="e">
        <f t="shared" si="11"/>
        <v>#N/A</v>
      </c>
      <c r="O76" s="61" t="e">
        <f t="array" ref="O76">INDEX(Activities!I:I, MATCH(A76, Activities!A:A, 0))</f>
        <v>#N/A</v>
      </c>
    </row>
    <row r="77" spans="1:15" ht="14.25" customHeight="1">
      <c r="A77" s="43"/>
      <c r="B77" s="185"/>
      <c r="C77" s="50"/>
      <c r="D77" s="44"/>
      <c r="E77" s="61"/>
      <c r="F77" s="61"/>
      <c r="G77" s="61"/>
      <c r="H77" s="61" t="e">
        <f t="shared" si="8"/>
        <v>#N/A</v>
      </c>
      <c r="I77" s="61" t="e">
        <f>INDEX(Activities!F:F, MATCH(A77, Activities!A:A, 0))</f>
        <v>#N/A</v>
      </c>
      <c r="J77" s="61" t="e">
        <f>INDEX(Activities!E:E, MATCH(A77, Activities!A:A, 0))</f>
        <v>#N/A</v>
      </c>
      <c r="K77" s="61" t="e">
        <f>INDEX(Activities!G:G, MATCH(A77, Activities!A:A, 0))</f>
        <v>#N/A</v>
      </c>
      <c r="L77" s="61" t="e">
        <f t="shared" si="9"/>
        <v>#N/A</v>
      </c>
      <c r="M77" s="61" t="e">
        <f t="shared" si="10"/>
        <v>#N/A</v>
      </c>
      <c r="N77" s="61" t="e">
        <f t="shared" si="11"/>
        <v>#N/A</v>
      </c>
      <c r="O77" s="61" t="e">
        <f t="array" ref="O77">INDEX(Activities!I:I, MATCH(A77, Activities!A:A, 0))</f>
        <v>#N/A</v>
      </c>
    </row>
    <row r="78" spans="1:15" ht="14.25" customHeight="1">
      <c r="A78" s="43"/>
      <c r="B78" s="185"/>
      <c r="C78" s="50"/>
      <c r="D78" s="44"/>
      <c r="E78" s="61"/>
      <c r="F78" s="61"/>
      <c r="G78" s="61"/>
      <c r="H78" s="61" t="e">
        <f t="shared" ref="H78:H141" si="14">CONCATENATE("Total budget: ",O78, " (", F78, "-", G78, ")")</f>
        <v>#N/A</v>
      </c>
      <c r="I78" s="61" t="e">
        <f>INDEX(Activities!F:F, MATCH(A78, Activities!A:A, 0))</f>
        <v>#N/A</v>
      </c>
      <c r="J78" s="61" t="e">
        <f>INDEX(Activities!E:E, MATCH(A78, Activities!A:A, 0))</f>
        <v>#N/A</v>
      </c>
      <c r="K78" s="61" t="e">
        <f>INDEX(Activities!G:G, MATCH(A78, Activities!A:A, 0))</f>
        <v>#N/A</v>
      </c>
      <c r="L78" s="61" t="e">
        <f t="shared" ref="L78:L141" si="15">I78</f>
        <v>#N/A</v>
      </c>
      <c r="M78" s="61" t="e">
        <f t="shared" ref="M78:M141" si="16">J78</f>
        <v>#N/A</v>
      </c>
      <c r="N78" s="61" t="e">
        <f t="shared" ref="N78:N141" si="17">K78</f>
        <v>#N/A</v>
      </c>
      <c r="O78" s="61" t="e">
        <f t="array" ref="O78">INDEX(Activities!I:I, MATCH(A78, Activities!A:A, 0))</f>
        <v>#N/A</v>
      </c>
    </row>
    <row r="79" spans="1:15" ht="14.25" customHeight="1">
      <c r="A79" s="43"/>
      <c r="B79" s="186"/>
      <c r="C79" s="50"/>
      <c r="D79" s="44"/>
      <c r="E79" s="61"/>
      <c r="F79" s="61"/>
      <c r="G79" s="61"/>
      <c r="H79" s="61" t="e">
        <f t="shared" si="14"/>
        <v>#N/A</v>
      </c>
      <c r="I79" s="61" t="e">
        <f>INDEX(Activities!F:F, MATCH(A79, Activities!A:A, 0))</f>
        <v>#N/A</v>
      </c>
      <c r="J79" s="61" t="e">
        <f>INDEX(Activities!E:E, MATCH(A79, Activities!A:A, 0))</f>
        <v>#N/A</v>
      </c>
      <c r="K79" s="61" t="e">
        <f>INDEX(Activities!G:G, MATCH(A79, Activities!A:A, 0))</f>
        <v>#N/A</v>
      </c>
      <c r="L79" s="61" t="e">
        <f t="shared" si="15"/>
        <v>#N/A</v>
      </c>
      <c r="M79" s="61" t="e">
        <f t="shared" si="16"/>
        <v>#N/A</v>
      </c>
      <c r="N79" s="61" t="e">
        <f t="shared" si="17"/>
        <v>#N/A</v>
      </c>
      <c r="O79" s="61" t="e">
        <f t="array" ref="O79">INDEX(Activities!I:I, MATCH(A79, Activities!A:A, 0))</f>
        <v>#N/A</v>
      </c>
    </row>
    <row r="80" spans="1:15" ht="14.25" customHeight="1">
      <c r="A80" s="43"/>
      <c r="B80" s="186"/>
      <c r="C80" s="50"/>
      <c r="D80" s="44"/>
      <c r="E80" s="61"/>
      <c r="F80" s="61"/>
      <c r="G80" s="61"/>
      <c r="H80" s="61" t="e">
        <f t="shared" si="14"/>
        <v>#N/A</v>
      </c>
      <c r="I80" s="61" t="e">
        <f>INDEX(Activities!F:F, MATCH(A80, Activities!A:A, 0))</f>
        <v>#N/A</v>
      </c>
      <c r="J80" s="61" t="e">
        <f>INDEX(Activities!E:E, MATCH(A80, Activities!A:A, 0))</f>
        <v>#N/A</v>
      </c>
      <c r="K80" s="61" t="e">
        <f>INDEX(Activities!G:G, MATCH(A80, Activities!A:A, 0))</f>
        <v>#N/A</v>
      </c>
      <c r="L80" s="61" t="e">
        <f t="shared" si="15"/>
        <v>#N/A</v>
      </c>
      <c r="M80" s="61" t="e">
        <f t="shared" si="16"/>
        <v>#N/A</v>
      </c>
      <c r="N80" s="61" t="e">
        <f t="shared" si="17"/>
        <v>#N/A</v>
      </c>
      <c r="O80" s="61" t="e">
        <f t="array" ref="O80">INDEX(Activities!I:I, MATCH(A80, Activities!A:A, 0))</f>
        <v>#N/A</v>
      </c>
    </row>
    <row r="81" spans="1:15" ht="14.25" customHeight="1">
      <c r="A81" s="49"/>
      <c r="B81" s="186"/>
      <c r="C81" s="50"/>
      <c r="D81" s="44"/>
      <c r="E81" s="61"/>
      <c r="F81" s="61"/>
      <c r="G81" s="61"/>
      <c r="H81" s="61" t="e">
        <f t="shared" si="14"/>
        <v>#N/A</v>
      </c>
      <c r="I81" s="61" t="e">
        <f>INDEX(Activities!F:F, MATCH(A81, Activities!A:A, 0))</f>
        <v>#N/A</v>
      </c>
      <c r="J81" s="61" t="e">
        <f>INDEX(Activities!E:E, MATCH(A81, Activities!A:A, 0))</f>
        <v>#N/A</v>
      </c>
      <c r="K81" s="61" t="e">
        <f>INDEX(Activities!G:G, MATCH(A81, Activities!A:A, 0))</f>
        <v>#N/A</v>
      </c>
      <c r="L81" s="61" t="e">
        <f t="shared" si="15"/>
        <v>#N/A</v>
      </c>
      <c r="M81" s="61" t="e">
        <f t="shared" si="16"/>
        <v>#N/A</v>
      </c>
      <c r="N81" s="61" t="e">
        <f t="shared" si="17"/>
        <v>#N/A</v>
      </c>
      <c r="O81" s="61" t="e">
        <f t="array" ref="O81">INDEX(Activities!I:I, MATCH(A81, Activities!A:A, 0))</f>
        <v>#N/A</v>
      </c>
    </row>
    <row r="82" spans="1:15" ht="14.25" customHeight="1">
      <c r="A82" s="49"/>
      <c r="B82" s="186"/>
      <c r="C82" s="50"/>
      <c r="D82" s="44"/>
      <c r="E82" s="61"/>
      <c r="F82" s="61"/>
      <c r="G82" s="61"/>
      <c r="H82" s="61" t="e">
        <f t="shared" si="14"/>
        <v>#N/A</v>
      </c>
      <c r="I82" s="61" t="e">
        <f>INDEX(Activities!F:F, MATCH(A82, Activities!A:A, 0))</f>
        <v>#N/A</v>
      </c>
      <c r="J82" s="61" t="e">
        <f>INDEX(Activities!E:E, MATCH(A82, Activities!A:A, 0))</f>
        <v>#N/A</v>
      </c>
      <c r="K82" s="61" t="e">
        <f>INDEX(Activities!G:G, MATCH(A82, Activities!A:A, 0))</f>
        <v>#N/A</v>
      </c>
      <c r="L82" s="61" t="e">
        <f t="shared" si="15"/>
        <v>#N/A</v>
      </c>
      <c r="M82" s="61" t="e">
        <f t="shared" si="16"/>
        <v>#N/A</v>
      </c>
      <c r="N82" s="61" t="e">
        <f t="shared" si="17"/>
        <v>#N/A</v>
      </c>
      <c r="O82" s="61" t="e">
        <f t="array" ref="O82">INDEX(Activities!I:I, MATCH(A82, Activities!A:A, 0))</f>
        <v>#N/A</v>
      </c>
    </row>
    <row r="83" spans="1:15" ht="14.25" customHeight="1">
      <c r="A83" s="43"/>
      <c r="B83" s="186"/>
      <c r="C83" s="50"/>
      <c r="D83" s="44"/>
      <c r="E83" s="61"/>
      <c r="F83" s="61"/>
      <c r="G83" s="61"/>
      <c r="H83" s="61" t="e">
        <f t="shared" si="14"/>
        <v>#N/A</v>
      </c>
      <c r="I83" s="61" t="e">
        <f>INDEX(Activities!F:F, MATCH(A83, Activities!A:A, 0))</f>
        <v>#N/A</v>
      </c>
      <c r="J83" s="61" t="e">
        <f>INDEX(Activities!E:E, MATCH(A83, Activities!A:A, 0))</f>
        <v>#N/A</v>
      </c>
      <c r="K83" s="61" t="e">
        <f>INDEX(Activities!G:G, MATCH(A83, Activities!A:A, 0))</f>
        <v>#N/A</v>
      </c>
      <c r="L83" s="61" t="e">
        <f t="shared" si="15"/>
        <v>#N/A</v>
      </c>
      <c r="M83" s="61" t="e">
        <f t="shared" si="16"/>
        <v>#N/A</v>
      </c>
      <c r="N83" s="61" t="e">
        <f t="shared" si="17"/>
        <v>#N/A</v>
      </c>
      <c r="O83" s="61" t="e">
        <f t="array" ref="O83">INDEX(Activities!I:I, MATCH(A83, Activities!A:A, 0))</f>
        <v>#N/A</v>
      </c>
    </row>
    <row r="84" spans="1:15" ht="14.25" customHeight="1">
      <c r="A84" s="43"/>
      <c r="B84" s="186"/>
      <c r="C84" s="50"/>
      <c r="D84" s="44"/>
      <c r="E84" s="61"/>
      <c r="F84" s="61"/>
      <c r="G84" s="61"/>
      <c r="H84" s="61" t="e">
        <f t="shared" si="14"/>
        <v>#N/A</v>
      </c>
      <c r="I84" s="61" t="e">
        <f>INDEX(Activities!F:F, MATCH(A84, Activities!A:A, 0))</f>
        <v>#N/A</v>
      </c>
      <c r="J84" s="61" t="e">
        <f>INDEX(Activities!E:E, MATCH(A84, Activities!A:A, 0))</f>
        <v>#N/A</v>
      </c>
      <c r="K84" s="61" t="e">
        <f>INDEX(Activities!G:G, MATCH(A84, Activities!A:A, 0))</f>
        <v>#N/A</v>
      </c>
      <c r="L84" s="61" t="e">
        <f t="shared" si="15"/>
        <v>#N/A</v>
      </c>
      <c r="M84" s="61" t="e">
        <f t="shared" si="16"/>
        <v>#N/A</v>
      </c>
      <c r="N84" s="61" t="e">
        <f t="shared" si="17"/>
        <v>#N/A</v>
      </c>
      <c r="O84" s="61" t="e">
        <f t="array" ref="O84">INDEX(Activities!I:I, MATCH(A84, Activities!A:A, 0))</f>
        <v>#N/A</v>
      </c>
    </row>
    <row r="85" spans="1:15" ht="14.25" customHeight="1">
      <c r="A85" s="43"/>
      <c r="B85" s="186"/>
      <c r="C85" s="50"/>
      <c r="D85" s="44"/>
      <c r="E85" s="61"/>
      <c r="F85" s="61"/>
      <c r="G85" s="61"/>
      <c r="H85" s="61" t="e">
        <f t="shared" si="14"/>
        <v>#N/A</v>
      </c>
      <c r="I85" s="61" t="e">
        <f>INDEX(Activities!F:F, MATCH(A85, Activities!A:A, 0))</f>
        <v>#N/A</v>
      </c>
      <c r="J85" s="61" t="e">
        <f>INDEX(Activities!E:E, MATCH(A85, Activities!A:A, 0))</f>
        <v>#N/A</v>
      </c>
      <c r="K85" s="61" t="e">
        <f>INDEX(Activities!G:G, MATCH(A85, Activities!A:A, 0))</f>
        <v>#N/A</v>
      </c>
      <c r="L85" s="61" t="e">
        <f t="shared" si="15"/>
        <v>#N/A</v>
      </c>
      <c r="M85" s="61" t="e">
        <f t="shared" si="16"/>
        <v>#N/A</v>
      </c>
      <c r="N85" s="61" t="e">
        <f t="shared" si="17"/>
        <v>#N/A</v>
      </c>
      <c r="O85" s="61" t="e">
        <f t="array" ref="O85">INDEX(Activities!I:I, MATCH(A85, Activities!A:A, 0))</f>
        <v>#N/A</v>
      </c>
    </row>
    <row r="86" spans="1:15" ht="14.25" customHeight="1">
      <c r="A86" s="43"/>
      <c r="B86" s="186"/>
      <c r="C86" s="50"/>
      <c r="D86" s="44"/>
      <c r="E86" s="61"/>
      <c r="F86" s="61"/>
      <c r="G86" s="61"/>
      <c r="H86" s="61" t="e">
        <f t="shared" si="14"/>
        <v>#N/A</v>
      </c>
      <c r="I86" s="61" t="e">
        <f>INDEX(Activities!F:F, MATCH(A86, Activities!A:A, 0))</f>
        <v>#N/A</v>
      </c>
      <c r="J86" s="61" t="e">
        <f>INDEX(Activities!E:E, MATCH(A86, Activities!A:A, 0))</f>
        <v>#N/A</v>
      </c>
      <c r="K86" s="61" t="e">
        <f>INDEX(Activities!G:G, MATCH(A86, Activities!A:A, 0))</f>
        <v>#N/A</v>
      </c>
      <c r="L86" s="61" t="e">
        <f t="shared" si="15"/>
        <v>#N/A</v>
      </c>
      <c r="M86" s="61" t="e">
        <f t="shared" si="16"/>
        <v>#N/A</v>
      </c>
      <c r="N86" s="61" t="e">
        <f t="shared" si="17"/>
        <v>#N/A</v>
      </c>
      <c r="O86" s="61" t="e">
        <f t="array" ref="O86">INDEX(Activities!I:I, MATCH(A86, Activities!A:A, 0))</f>
        <v>#N/A</v>
      </c>
    </row>
    <row r="87" spans="1:15" ht="14.25" customHeight="1">
      <c r="A87" s="43"/>
      <c r="B87" s="186"/>
      <c r="C87" s="50"/>
      <c r="D87" s="44"/>
      <c r="E87" s="61"/>
      <c r="F87" s="61"/>
      <c r="G87" s="61"/>
      <c r="H87" s="61" t="e">
        <f t="shared" si="14"/>
        <v>#N/A</v>
      </c>
      <c r="I87" s="61" t="e">
        <f>INDEX(Activities!F:F, MATCH(A87, Activities!A:A, 0))</f>
        <v>#N/A</v>
      </c>
      <c r="J87" s="61" t="e">
        <f>INDEX(Activities!E:E, MATCH(A87, Activities!A:A, 0))</f>
        <v>#N/A</v>
      </c>
      <c r="K87" s="61" t="e">
        <f>INDEX(Activities!G:G, MATCH(A87, Activities!A:A, 0))</f>
        <v>#N/A</v>
      </c>
      <c r="L87" s="61" t="e">
        <f t="shared" si="15"/>
        <v>#N/A</v>
      </c>
      <c r="M87" s="61" t="e">
        <f t="shared" si="16"/>
        <v>#N/A</v>
      </c>
      <c r="N87" s="61" t="e">
        <f t="shared" si="17"/>
        <v>#N/A</v>
      </c>
      <c r="O87" s="61" t="e">
        <f t="array" ref="O87">INDEX(Activities!I:I, MATCH(A87, Activities!A:A, 0))</f>
        <v>#N/A</v>
      </c>
    </row>
    <row r="88" spans="1:15" ht="14.25" customHeight="1">
      <c r="A88" s="43"/>
      <c r="B88" s="186"/>
      <c r="C88" s="50"/>
      <c r="D88" s="44"/>
      <c r="E88" s="61"/>
      <c r="F88" s="61"/>
      <c r="G88" s="61"/>
      <c r="H88" s="61" t="e">
        <f t="shared" si="14"/>
        <v>#N/A</v>
      </c>
      <c r="I88" s="61" t="e">
        <f>INDEX(Activities!F:F, MATCH(A88, Activities!A:A, 0))</f>
        <v>#N/A</v>
      </c>
      <c r="J88" s="61" t="e">
        <f>INDEX(Activities!E:E, MATCH(A88, Activities!A:A, 0))</f>
        <v>#N/A</v>
      </c>
      <c r="K88" s="61" t="e">
        <f>INDEX(Activities!G:G, MATCH(A88, Activities!A:A, 0))</f>
        <v>#N/A</v>
      </c>
      <c r="L88" s="61" t="e">
        <f t="shared" si="15"/>
        <v>#N/A</v>
      </c>
      <c r="M88" s="61" t="e">
        <f t="shared" si="16"/>
        <v>#N/A</v>
      </c>
      <c r="N88" s="61" t="e">
        <f t="shared" si="17"/>
        <v>#N/A</v>
      </c>
      <c r="O88" s="61" t="e">
        <f t="array" ref="O88">INDEX(Activities!I:I, MATCH(A88, Activities!A:A, 0))</f>
        <v>#N/A</v>
      </c>
    </row>
    <row r="89" spans="1:15" ht="14.25" customHeight="1">
      <c r="A89" s="43"/>
      <c r="B89" s="186"/>
      <c r="C89" s="50"/>
      <c r="D89" s="44"/>
      <c r="E89" s="61"/>
      <c r="F89" s="61"/>
      <c r="G89" s="61"/>
      <c r="H89" s="61" t="e">
        <f t="shared" si="14"/>
        <v>#N/A</v>
      </c>
      <c r="I89" s="61" t="e">
        <f>INDEX(Activities!F:F, MATCH(A89, Activities!A:A, 0))</f>
        <v>#N/A</v>
      </c>
      <c r="J89" s="61" t="e">
        <f>INDEX(Activities!E:E, MATCH(A89, Activities!A:A, 0))</f>
        <v>#N/A</v>
      </c>
      <c r="K89" s="61" t="e">
        <f>INDEX(Activities!G:G, MATCH(A89, Activities!A:A, 0))</f>
        <v>#N/A</v>
      </c>
      <c r="L89" s="61" t="e">
        <f t="shared" si="15"/>
        <v>#N/A</v>
      </c>
      <c r="M89" s="61" t="e">
        <f t="shared" si="16"/>
        <v>#N/A</v>
      </c>
      <c r="N89" s="61" t="e">
        <f t="shared" si="17"/>
        <v>#N/A</v>
      </c>
      <c r="O89" s="61" t="e">
        <f t="array" ref="O89">INDEX(Activities!I:I, MATCH(A89, Activities!A:A, 0))</f>
        <v>#N/A</v>
      </c>
    </row>
    <row r="90" spans="1:15" ht="14.25" customHeight="1">
      <c r="A90" s="51"/>
      <c r="B90" s="186"/>
      <c r="C90" s="50"/>
      <c r="D90" s="44"/>
      <c r="E90" s="61"/>
      <c r="F90" s="61"/>
      <c r="G90" s="61"/>
      <c r="H90" s="61" t="e">
        <f t="shared" si="14"/>
        <v>#N/A</v>
      </c>
      <c r="I90" s="61" t="e">
        <f>INDEX(Activities!F:F, MATCH(A90, Activities!A:A, 0))</f>
        <v>#N/A</v>
      </c>
      <c r="J90" s="61" t="e">
        <f>INDEX(Activities!E:E, MATCH(A90, Activities!A:A, 0))</f>
        <v>#N/A</v>
      </c>
      <c r="K90" s="61" t="e">
        <f>INDEX(Activities!G:G, MATCH(A90, Activities!A:A, 0))</f>
        <v>#N/A</v>
      </c>
      <c r="L90" s="61" t="e">
        <f t="shared" si="15"/>
        <v>#N/A</v>
      </c>
      <c r="M90" s="61" t="e">
        <f t="shared" si="16"/>
        <v>#N/A</v>
      </c>
      <c r="N90" s="61" t="e">
        <f t="shared" si="17"/>
        <v>#N/A</v>
      </c>
      <c r="O90" s="61" t="e">
        <f t="array" ref="O90">INDEX(Activities!I:I, MATCH(A90, Activities!A:A, 0))</f>
        <v>#N/A</v>
      </c>
    </row>
    <row r="91" spans="1:15" ht="14.25" customHeight="1">
      <c r="A91" s="52"/>
      <c r="B91" s="186"/>
      <c r="C91" s="50"/>
      <c r="D91" s="44"/>
      <c r="E91" s="61"/>
      <c r="F91" s="61"/>
      <c r="G91" s="61"/>
      <c r="H91" s="61" t="e">
        <f t="shared" si="14"/>
        <v>#N/A</v>
      </c>
      <c r="I91" s="61" t="e">
        <f>INDEX(Activities!F:F, MATCH(A91, Activities!A:A, 0))</f>
        <v>#N/A</v>
      </c>
      <c r="J91" s="61" t="e">
        <f>INDEX(Activities!E:E, MATCH(A91, Activities!A:A, 0))</f>
        <v>#N/A</v>
      </c>
      <c r="K91" s="61" t="e">
        <f>INDEX(Activities!G:G, MATCH(A91, Activities!A:A, 0))</f>
        <v>#N/A</v>
      </c>
      <c r="L91" s="61" t="e">
        <f t="shared" si="15"/>
        <v>#N/A</v>
      </c>
      <c r="M91" s="61" t="e">
        <f t="shared" si="16"/>
        <v>#N/A</v>
      </c>
      <c r="N91" s="61" t="e">
        <f t="shared" si="17"/>
        <v>#N/A</v>
      </c>
      <c r="O91" s="61" t="e">
        <f t="array" ref="O91">INDEX(Activities!I:I, MATCH(A91, Activities!A:A, 0))</f>
        <v>#N/A</v>
      </c>
    </row>
    <row r="92" spans="1:15" ht="14.25" customHeight="1">
      <c r="A92" s="43"/>
      <c r="B92" s="186"/>
      <c r="C92" s="50"/>
      <c r="D92" s="44"/>
      <c r="E92" s="61"/>
      <c r="F92" s="61"/>
      <c r="G92" s="61"/>
      <c r="H92" s="61" t="e">
        <f t="shared" si="14"/>
        <v>#N/A</v>
      </c>
      <c r="I92" s="61" t="e">
        <f>INDEX(Activities!F:F, MATCH(A92, Activities!A:A, 0))</f>
        <v>#N/A</v>
      </c>
      <c r="J92" s="61" t="e">
        <f>INDEX(Activities!E:E, MATCH(A92, Activities!A:A, 0))</f>
        <v>#N/A</v>
      </c>
      <c r="K92" s="61" t="e">
        <f>INDEX(Activities!G:G, MATCH(A92, Activities!A:A, 0))</f>
        <v>#N/A</v>
      </c>
      <c r="L92" s="61" t="e">
        <f t="shared" si="15"/>
        <v>#N/A</v>
      </c>
      <c r="M92" s="61" t="e">
        <f t="shared" si="16"/>
        <v>#N/A</v>
      </c>
      <c r="N92" s="61" t="e">
        <f t="shared" si="17"/>
        <v>#N/A</v>
      </c>
      <c r="O92" s="61" t="e">
        <f t="array" ref="O92">INDEX(Activities!I:I, MATCH(A92, Activities!A:A, 0))</f>
        <v>#N/A</v>
      </c>
    </row>
    <row r="93" spans="1:15" ht="14.25" customHeight="1">
      <c r="A93" s="43"/>
      <c r="B93" s="186"/>
      <c r="C93" s="50"/>
      <c r="D93" s="44"/>
      <c r="E93" s="61"/>
      <c r="F93" s="61"/>
      <c r="G93" s="61"/>
      <c r="H93" s="61" t="e">
        <f t="shared" si="14"/>
        <v>#N/A</v>
      </c>
      <c r="I93" s="61" t="e">
        <f>INDEX(Activities!F:F, MATCH(A93, Activities!A:A, 0))</f>
        <v>#N/A</v>
      </c>
      <c r="J93" s="61" t="e">
        <f>INDEX(Activities!E:E, MATCH(A93, Activities!A:A, 0))</f>
        <v>#N/A</v>
      </c>
      <c r="K93" s="61" t="e">
        <f>INDEX(Activities!G:G, MATCH(A93, Activities!A:A, 0))</f>
        <v>#N/A</v>
      </c>
      <c r="L93" s="61" t="e">
        <f t="shared" si="15"/>
        <v>#N/A</v>
      </c>
      <c r="M93" s="61" t="e">
        <f t="shared" si="16"/>
        <v>#N/A</v>
      </c>
      <c r="N93" s="61" t="e">
        <f t="shared" si="17"/>
        <v>#N/A</v>
      </c>
      <c r="O93" s="61" t="e">
        <f t="array" ref="O93">INDEX(Activities!I:I, MATCH(A93, Activities!A:A, 0))</f>
        <v>#N/A</v>
      </c>
    </row>
    <row r="94" spans="1:15" ht="14.25" customHeight="1">
      <c r="A94" s="43"/>
      <c r="B94" s="186"/>
      <c r="C94" s="50"/>
      <c r="D94" s="44"/>
      <c r="E94" s="61"/>
      <c r="F94" s="61"/>
      <c r="G94" s="61"/>
      <c r="H94" s="61" t="e">
        <f t="shared" si="14"/>
        <v>#N/A</v>
      </c>
      <c r="I94" s="61" t="e">
        <f>INDEX(Activities!F:F, MATCH(A94, Activities!A:A, 0))</f>
        <v>#N/A</v>
      </c>
      <c r="J94" s="61" t="e">
        <f>INDEX(Activities!E:E, MATCH(A94, Activities!A:A, 0))</f>
        <v>#N/A</v>
      </c>
      <c r="K94" s="61" t="e">
        <f>INDEX(Activities!G:G, MATCH(A94, Activities!A:A, 0))</f>
        <v>#N/A</v>
      </c>
      <c r="L94" s="61" t="e">
        <f t="shared" si="15"/>
        <v>#N/A</v>
      </c>
      <c r="M94" s="61" t="e">
        <f t="shared" si="16"/>
        <v>#N/A</v>
      </c>
      <c r="N94" s="61" t="e">
        <f t="shared" si="17"/>
        <v>#N/A</v>
      </c>
      <c r="O94" s="61" t="e">
        <f t="array" ref="O94">INDEX(Activities!I:I, MATCH(A94, Activities!A:A, 0))</f>
        <v>#N/A</v>
      </c>
    </row>
    <row r="95" spans="1:15" ht="14.25" customHeight="1">
      <c r="A95" s="43"/>
      <c r="B95" s="186"/>
      <c r="C95" s="50"/>
      <c r="D95" s="44"/>
      <c r="E95" s="61"/>
      <c r="F95" s="61"/>
      <c r="G95" s="61"/>
      <c r="H95" s="61" t="e">
        <f t="shared" si="14"/>
        <v>#N/A</v>
      </c>
      <c r="I95" s="61" t="e">
        <f>INDEX(Activities!F:F, MATCH(A95, Activities!A:A, 0))</f>
        <v>#N/A</v>
      </c>
      <c r="J95" s="61" t="e">
        <f>INDEX(Activities!E:E, MATCH(A95, Activities!A:A, 0))</f>
        <v>#N/A</v>
      </c>
      <c r="K95" s="61" t="e">
        <f>INDEX(Activities!G:G, MATCH(A95, Activities!A:A, 0))</f>
        <v>#N/A</v>
      </c>
      <c r="L95" s="61" t="e">
        <f t="shared" si="15"/>
        <v>#N/A</v>
      </c>
      <c r="M95" s="61" t="e">
        <f t="shared" si="16"/>
        <v>#N/A</v>
      </c>
      <c r="N95" s="61" t="e">
        <f t="shared" si="17"/>
        <v>#N/A</v>
      </c>
      <c r="O95" s="61" t="e">
        <f t="array" ref="O95">INDEX(Activities!I:I, MATCH(A95, Activities!A:A, 0))</f>
        <v>#N/A</v>
      </c>
    </row>
    <row r="96" spans="1:15" ht="14.25" customHeight="1">
      <c r="A96" s="43"/>
      <c r="B96" s="186"/>
      <c r="C96" s="50"/>
      <c r="D96" s="44"/>
      <c r="E96" s="61"/>
      <c r="F96" s="61"/>
      <c r="G96" s="61"/>
      <c r="H96" s="61" t="e">
        <f t="shared" si="14"/>
        <v>#N/A</v>
      </c>
      <c r="I96" s="61" t="e">
        <f>INDEX(Activities!F:F, MATCH(A96, Activities!A:A, 0))</f>
        <v>#N/A</v>
      </c>
      <c r="J96" s="61" t="e">
        <f>INDEX(Activities!E:E, MATCH(A96, Activities!A:A, 0))</f>
        <v>#N/A</v>
      </c>
      <c r="K96" s="61" t="e">
        <f>INDEX(Activities!G:G, MATCH(A96, Activities!A:A, 0))</f>
        <v>#N/A</v>
      </c>
      <c r="L96" s="61" t="e">
        <f t="shared" si="15"/>
        <v>#N/A</v>
      </c>
      <c r="M96" s="61" t="e">
        <f t="shared" si="16"/>
        <v>#N/A</v>
      </c>
      <c r="N96" s="61" t="e">
        <f t="shared" si="17"/>
        <v>#N/A</v>
      </c>
      <c r="O96" s="61" t="e">
        <f t="array" ref="O96">INDEX(Activities!I:I, MATCH(A96, Activities!A:A, 0))</f>
        <v>#N/A</v>
      </c>
    </row>
    <row r="97" spans="1:15" ht="14.25" customHeight="1">
      <c r="A97" s="43"/>
      <c r="B97" s="186"/>
      <c r="C97" s="50"/>
      <c r="D97" s="44"/>
      <c r="E97" s="61"/>
      <c r="F97" s="61"/>
      <c r="G97" s="61"/>
      <c r="H97" s="61" t="e">
        <f t="shared" si="14"/>
        <v>#N/A</v>
      </c>
      <c r="I97" s="61" t="e">
        <f>INDEX(Activities!F:F, MATCH(A97, Activities!A:A, 0))</f>
        <v>#N/A</v>
      </c>
      <c r="J97" s="61" t="e">
        <f>INDEX(Activities!E:E, MATCH(A97, Activities!A:A, 0))</f>
        <v>#N/A</v>
      </c>
      <c r="K97" s="61" t="e">
        <f>INDEX(Activities!G:G, MATCH(A97, Activities!A:A, 0))</f>
        <v>#N/A</v>
      </c>
      <c r="L97" s="61" t="e">
        <f t="shared" si="15"/>
        <v>#N/A</v>
      </c>
      <c r="M97" s="61" t="e">
        <f t="shared" si="16"/>
        <v>#N/A</v>
      </c>
      <c r="N97" s="61" t="e">
        <f t="shared" si="17"/>
        <v>#N/A</v>
      </c>
      <c r="O97" s="61" t="e">
        <f t="array" ref="O97">INDEX(Activities!I:I, MATCH(A97, Activities!A:A, 0))</f>
        <v>#N/A</v>
      </c>
    </row>
    <row r="98" spans="1:15" ht="14.25" customHeight="1">
      <c r="A98" s="43"/>
      <c r="B98" s="186"/>
      <c r="C98" s="50"/>
      <c r="D98" s="44"/>
      <c r="E98" s="61"/>
      <c r="F98" s="61"/>
      <c r="G98" s="61"/>
      <c r="H98" s="61" t="e">
        <f t="shared" si="14"/>
        <v>#N/A</v>
      </c>
      <c r="I98" s="61" t="e">
        <f>INDEX(Activities!F:F, MATCH(A98, Activities!A:A, 0))</f>
        <v>#N/A</v>
      </c>
      <c r="J98" s="61" t="e">
        <f>INDEX(Activities!E:E, MATCH(A98, Activities!A:A, 0))</f>
        <v>#N/A</v>
      </c>
      <c r="K98" s="61" t="e">
        <f>INDEX(Activities!G:G, MATCH(A98, Activities!A:A, 0))</f>
        <v>#N/A</v>
      </c>
      <c r="L98" s="61" t="e">
        <f t="shared" si="15"/>
        <v>#N/A</v>
      </c>
      <c r="M98" s="61" t="e">
        <f t="shared" si="16"/>
        <v>#N/A</v>
      </c>
      <c r="N98" s="61" t="e">
        <f t="shared" si="17"/>
        <v>#N/A</v>
      </c>
      <c r="O98" s="61" t="e">
        <f t="array" ref="O98">INDEX(Activities!I:I, MATCH(A98, Activities!A:A, 0))</f>
        <v>#N/A</v>
      </c>
    </row>
    <row r="99" spans="1:15" ht="14.25" customHeight="1">
      <c r="A99" s="43"/>
      <c r="B99" s="186"/>
      <c r="C99" s="50"/>
      <c r="D99" s="44"/>
      <c r="E99" s="61"/>
      <c r="F99" s="61"/>
      <c r="G99" s="61"/>
      <c r="H99" s="61" t="e">
        <f t="shared" si="14"/>
        <v>#N/A</v>
      </c>
      <c r="I99" s="61" t="e">
        <f>INDEX(Activities!F:F, MATCH(A99, Activities!A:A, 0))</f>
        <v>#N/A</v>
      </c>
      <c r="J99" s="61" t="e">
        <f>INDEX(Activities!E:E, MATCH(A99, Activities!A:A, 0))</f>
        <v>#N/A</v>
      </c>
      <c r="K99" s="61" t="e">
        <f>INDEX(Activities!G:G, MATCH(A99, Activities!A:A, 0))</f>
        <v>#N/A</v>
      </c>
      <c r="L99" s="61" t="e">
        <f t="shared" si="15"/>
        <v>#N/A</v>
      </c>
      <c r="M99" s="61" t="e">
        <f t="shared" si="16"/>
        <v>#N/A</v>
      </c>
      <c r="N99" s="61" t="e">
        <f t="shared" si="17"/>
        <v>#N/A</v>
      </c>
      <c r="O99" s="61" t="e">
        <f t="array" ref="O99">INDEX(Activities!I:I, MATCH(A99, Activities!A:A, 0))</f>
        <v>#N/A</v>
      </c>
    </row>
    <row r="100" spans="1:15" ht="14.25" customHeight="1">
      <c r="A100" s="43"/>
      <c r="B100" s="186"/>
      <c r="C100" s="50"/>
      <c r="D100" s="44"/>
      <c r="E100" s="61"/>
      <c r="F100" s="61"/>
      <c r="G100" s="61"/>
      <c r="H100" s="61" t="e">
        <f t="shared" si="14"/>
        <v>#N/A</v>
      </c>
      <c r="I100" s="61" t="e">
        <f>INDEX(Activities!F:F, MATCH(A100, Activities!A:A, 0))</f>
        <v>#N/A</v>
      </c>
      <c r="J100" s="61" t="e">
        <f>INDEX(Activities!E:E, MATCH(A100, Activities!A:A, 0))</f>
        <v>#N/A</v>
      </c>
      <c r="K100" s="61" t="e">
        <f>INDEX(Activities!G:G, MATCH(A100, Activities!A:A, 0))</f>
        <v>#N/A</v>
      </c>
      <c r="L100" s="61" t="e">
        <f t="shared" si="15"/>
        <v>#N/A</v>
      </c>
      <c r="M100" s="61" t="e">
        <f t="shared" si="16"/>
        <v>#N/A</v>
      </c>
      <c r="N100" s="61" t="e">
        <f t="shared" si="17"/>
        <v>#N/A</v>
      </c>
      <c r="O100" s="61" t="e">
        <f t="array" ref="O100">INDEX(Activities!I:I, MATCH(A100, Activities!A:A, 0))</f>
        <v>#N/A</v>
      </c>
    </row>
    <row r="101" spans="1:15" ht="14.25" customHeight="1">
      <c r="A101" s="43"/>
      <c r="B101" s="186"/>
      <c r="C101" s="50"/>
      <c r="D101" s="44"/>
      <c r="E101" s="61"/>
      <c r="F101" s="61"/>
      <c r="G101" s="61"/>
      <c r="H101" s="61" t="e">
        <f t="shared" si="14"/>
        <v>#N/A</v>
      </c>
      <c r="I101" s="61" t="e">
        <f>INDEX(Activities!F:F, MATCH(A101, Activities!A:A, 0))</f>
        <v>#N/A</v>
      </c>
      <c r="J101" s="61" t="e">
        <f>INDEX(Activities!E:E, MATCH(A101, Activities!A:A, 0))</f>
        <v>#N/A</v>
      </c>
      <c r="K101" s="61" t="e">
        <f>INDEX(Activities!G:G, MATCH(A101, Activities!A:A, 0))</f>
        <v>#N/A</v>
      </c>
      <c r="L101" s="61" t="e">
        <f t="shared" si="15"/>
        <v>#N/A</v>
      </c>
      <c r="M101" s="61" t="e">
        <f t="shared" si="16"/>
        <v>#N/A</v>
      </c>
      <c r="N101" s="61" t="e">
        <f t="shared" si="17"/>
        <v>#N/A</v>
      </c>
      <c r="O101" s="61" t="e">
        <f t="array" ref="O101">INDEX(Activities!I:I, MATCH(A101, Activities!A:A, 0))</f>
        <v>#N/A</v>
      </c>
    </row>
    <row r="102" spans="1:15" ht="14.25" customHeight="1">
      <c r="A102" s="43"/>
      <c r="B102" s="186"/>
      <c r="C102" s="50"/>
      <c r="D102" s="44"/>
      <c r="E102" s="61"/>
      <c r="F102" s="61"/>
      <c r="G102" s="61"/>
      <c r="H102" s="61" t="e">
        <f t="shared" si="14"/>
        <v>#N/A</v>
      </c>
      <c r="I102" s="61" t="e">
        <f>INDEX(Activities!F:F, MATCH(A102, Activities!A:A, 0))</f>
        <v>#N/A</v>
      </c>
      <c r="J102" s="61" t="e">
        <f>INDEX(Activities!E:E, MATCH(A102, Activities!A:A, 0))</f>
        <v>#N/A</v>
      </c>
      <c r="K102" s="61" t="e">
        <f>INDEX(Activities!G:G, MATCH(A102, Activities!A:A, 0))</f>
        <v>#N/A</v>
      </c>
      <c r="L102" s="61" t="e">
        <f t="shared" si="15"/>
        <v>#N/A</v>
      </c>
      <c r="M102" s="61" t="e">
        <f t="shared" si="16"/>
        <v>#N/A</v>
      </c>
      <c r="N102" s="61" t="e">
        <f t="shared" si="17"/>
        <v>#N/A</v>
      </c>
      <c r="O102" s="61" t="e">
        <f t="array" ref="O102">INDEX(Activities!I:I, MATCH(A102, Activities!A:A, 0))</f>
        <v>#N/A</v>
      </c>
    </row>
    <row r="103" spans="1:15" ht="14.25" customHeight="1">
      <c r="A103" s="43"/>
      <c r="B103" s="186"/>
      <c r="C103" s="50"/>
      <c r="D103" s="44"/>
      <c r="E103" s="61"/>
      <c r="F103" s="61"/>
      <c r="G103" s="61"/>
      <c r="H103" s="61" t="e">
        <f t="shared" si="14"/>
        <v>#N/A</v>
      </c>
      <c r="I103" s="61" t="e">
        <f>INDEX(Activities!F:F, MATCH(A103, Activities!A:A, 0))</f>
        <v>#N/A</v>
      </c>
      <c r="J103" s="61" t="e">
        <f>INDEX(Activities!E:E, MATCH(A103, Activities!A:A, 0))</f>
        <v>#N/A</v>
      </c>
      <c r="K103" s="61" t="e">
        <f>INDEX(Activities!G:G, MATCH(A103, Activities!A:A, 0))</f>
        <v>#N/A</v>
      </c>
      <c r="L103" s="61" t="e">
        <f t="shared" si="15"/>
        <v>#N/A</v>
      </c>
      <c r="M103" s="61" t="e">
        <f t="shared" si="16"/>
        <v>#N/A</v>
      </c>
      <c r="N103" s="61" t="e">
        <f t="shared" si="17"/>
        <v>#N/A</v>
      </c>
      <c r="O103" s="61" t="e">
        <f t="array" ref="O103">INDEX(Activities!I:I, MATCH(A103, Activities!A:A, 0))</f>
        <v>#N/A</v>
      </c>
    </row>
    <row r="104" spans="1:15" ht="14.25" customHeight="1">
      <c r="A104" s="43"/>
      <c r="B104" s="186"/>
      <c r="C104" s="50"/>
      <c r="D104" s="44"/>
      <c r="E104" s="61"/>
      <c r="F104" s="61"/>
      <c r="G104" s="61"/>
      <c r="H104" s="61" t="e">
        <f t="shared" si="14"/>
        <v>#N/A</v>
      </c>
      <c r="I104" s="61" t="e">
        <f>INDEX(Activities!F:F, MATCH(A104, Activities!A:A, 0))</f>
        <v>#N/A</v>
      </c>
      <c r="J104" s="61" t="e">
        <f>INDEX(Activities!E:E, MATCH(A104, Activities!A:A, 0))</f>
        <v>#N/A</v>
      </c>
      <c r="K104" s="61" t="e">
        <f>INDEX(Activities!G:G, MATCH(A104, Activities!A:A, 0))</f>
        <v>#N/A</v>
      </c>
      <c r="L104" s="61" t="e">
        <f t="shared" si="15"/>
        <v>#N/A</v>
      </c>
      <c r="M104" s="61" t="e">
        <f t="shared" si="16"/>
        <v>#N/A</v>
      </c>
      <c r="N104" s="61" t="e">
        <f t="shared" si="17"/>
        <v>#N/A</v>
      </c>
      <c r="O104" s="61" t="e">
        <f t="array" ref="O104">INDEX(Activities!I:I, MATCH(A104, Activities!A:A, 0))</f>
        <v>#N/A</v>
      </c>
    </row>
    <row r="105" spans="1:15" ht="14.25" customHeight="1">
      <c r="A105" s="43"/>
      <c r="B105" s="186"/>
      <c r="C105" s="50"/>
      <c r="D105" s="44"/>
      <c r="E105" s="61"/>
      <c r="F105" s="61"/>
      <c r="G105" s="61"/>
      <c r="H105" s="61" t="e">
        <f t="shared" si="14"/>
        <v>#N/A</v>
      </c>
      <c r="I105" s="61" t="e">
        <f>INDEX(Activities!F:F, MATCH(A105, Activities!A:A, 0))</f>
        <v>#N/A</v>
      </c>
      <c r="J105" s="61" t="e">
        <f>INDEX(Activities!E:E, MATCH(A105, Activities!A:A, 0))</f>
        <v>#N/A</v>
      </c>
      <c r="K105" s="61" t="e">
        <f>INDEX(Activities!G:G, MATCH(A105, Activities!A:A, 0))</f>
        <v>#N/A</v>
      </c>
      <c r="L105" s="61" t="e">
        <f t="shared" si="15"/>
        <v>#N/A</v>
      </c>
      <c r="M105" s="61" t="e">
        <f t="shared" si="16"/>
        <v>#N/A</v>
      </c>
      <c r="N105" s="61" t="e">
        <f t="shared" si="17"/>
        <v>#N/A</v>
      </c>
      <c r="O105" s="61" t="e">
        <f t="array" ref="O105">INDEX(Activities!I:I, MATCH(A105, Activities!A:A, 0))</f>
        <v>#N/A</v>
      </c>
    </row>
    <row r="106" spans="1:15" ht="14.25" customHeight="1">
      <c r="A106" s="43"/>
      <c r="B106" s="186"/>
      <c r="C106" s="50"/>
      <c r="D106" s="44"/>
      <c r="E106" s="61"/>
      <c r="F106" s="61"/>
      <c r="G106" s="61"/>
      <c r="H106" s="61" t="e">
        <f t="shared" si="14"/>
        <v>#N/A</v>
      </c>
      <c r="I106" s="61" t="e">
        <f>INDEX(Activities!F:F, MATCH(A106, Activities!A:A, 0))</f>
        <v>#N/A</v>
      </c>
      <c r="J106" s="61" t="e">
        <f>INDEX(Activities!E:E, MATCH(A106, Activities!A:A, 0))</f>
        <v>#N/A</v>
      </c>
      <c r="K106" s="61" t="e">
        <f>INDEX(Activities!G:G, MATCH(A106, Activities!A:A, 0))</f>
        <v>#N/A</v>
      </c>
      <c r="L106" s="61" t="e">
        <f t="shared" si="15"/>
        <v>#N/A</v>
      </c>
      <c r="M106" s="61" t="e">
        <f t="shared" si="16"/>
        <v>#N/A</v>
      </c>
      <c r="N106" s="61" t="e">
        <f t="shared" si="17"/>
        <v>#N/A</v>
      </c>
      <c r="O106" s="61" t="e">
        <f t="array" ref="O106">INDEX(Activities!I:I, MATCH(A106, Activities!A:A, 0))</f>
        <v>#N/A</v>
      </c>
    </row>
    <row r="107" spans="1:15" ht="14.25" customHeight="1">
      <c r="A107" s="43"/>
      <c r="B107" s="186"/>
      <c r="C107" s="50"/>
      <c r="D107" s="44"/>
      <c r="E107" s="61"/>
      <c r="F107" s="61"/>
      <c r="G107" s="61"/>
      <c r="H107" s="61" t="e">
        <f t="shared" si="14"/>
        <v>#N/A</v>
      </c>
      <c r="I107" s="61" t="e">
        <f>INDEX(Activities!F:F, MATCH(A107, Activities!A:A, 0))</f>
        <v>#N/A</v>
      </c>
      <c r="J107" s="61" t="e">
        <f>INDEX(Activities!E:E, MATCH(A107, Activities!A:A, 0))</f>
        <v>#N/A</v>
      </c>
      <c r="K107" s="61" t="e">
        <f>INDEX(Activities!G:G, MATCH(A107, Activities!A:A, 0))</f>
        <v>#N/A</v>
      </c>
      <c r="L107" s="61" t="e">
        <f t="shared" si="15"/>
        <v>#N/A</v>
      </c>
      <c r="M107" s="61" t="e">
        <f t="shared" si="16"/>
        <v>#N/A</v>
      </c>
      <c r="N107" s="61" t="e">
        <f t="shared" si="17"/>
        <v>#N/A</v>
      </c>
      <c r="O107" s="61" t="e">
        <f t="array" ref="O107">INDEX(Activities!I:I, MATCH(A107, Activities!A:A, 0))</f>
        <v>#N/A</v>
      </c>
    </row>
    <row r="108" spans="1:15" ht="14.25" customHeight="1">
      <c r="A108" s="43"/>
      <c r="B108" s="186"/>
      <c r="C108" s="50"/>
      <c r="D108" s="44"/>
      <c r="E108" s="61"/>
      <c r="F108" s="61"/>
      <c r="G108" s="61"/>
      <c r="H108" s="61" t="e">
        <f t="shared" si="14"/>
        <v>#N/A</v>
      </c>
      <c r="I108" s="61" t="e">
        <f>INDEX(Activities!F:F, MATCH(A108, Activities!A:A, 0))</f>
        <v>#N/A</v>
      </c>
      <c r="J108" s="61" t="e">
        <f>INDEX(Activities!E:E, MATCH(A108, Activities!A:A, 0))</f>
        <v>#N/A</v>
      </c>
      <c r="K108" s="61" t="e">
        <f>INDEX(Activities!G:G, MATCH(A108, Activities!A:A, 0))</f>
        <v>#N/A</v>
      </c>
      <c r="L108" s="61" t="e">
        <f t="shared" si="15"/>
        <v>#N/A</v>
      </c>
      <c r="M108" s="61" t="e">
        <f t="shared" si="16"/>
        <v>#N/A</v>
      </c>
      <c r="N108" s="61" t="e">
        <f t="shared" si="17"/>
        <v>#N/A</v>
      </c>
      <c r="O108" s="61" t="e">
        <f t="array" ref="O108">INDEX(Activities!I:I, MATCH(A108, Activities!A:A, 0))</f>
        <v>#N/A</v>
      </c>
    </row>
    <row r="109" spans="1:15" ht="14.25" customHeight="1">
      <c r="A109" s="43"/>
      <c r="B109" s="186"/>
      <c r="C109" s="50"/>
      <c r="D109" s="44"/>
      <c r="E109" s="61"/>
      <c r="F109" s="61"/>
      <c r="G109" s="61"/>
      <c r="H109" s="61" t="e">
        <f t="shared" si="14"/>
        <v>#N/A</v>
      </c>
      <c r="I109" s="61" t="e">
        <f>INDEX(Activities!F:F, MATCH(A109, Activities!A:A, 0))</f>
        <v>#N/A</v>
      </c>
      <c r="J109" s="61" t="e">
        <f>INDEX(Activities!E:E, MATCH(A109, Activities!A:A, 0))</f>
        <v>#N/A</v>
      </c>
      <c r="K109" s="61" t="e">
        <f>INDEX(Activities!G:G, MATCH(A109, Activities!A:A, 0))</f>
        <v>#N/A</v>
      </c>
      <c r="L109" s="61" t="e">
        <f t="shared" si="15"/>
        <v>#N/A</v>
      </c>
      <c r="M109" s="61" t="e">
        <f t="shared" si="16"/>
        <v>#N/A</v>
      </c>
      <c r="N109" s="61" t="e">
        <f t="shared" si="17"/>
        <v>#N/A</v>
      </c>
      <c r="O109" s="61" t="e">
        <f t="array" ref="O109">INDEX(Activities!I:I, MATCH(A109, Activities!A:A, 0))</f>
        <v>#N/A</v>
      </c>
    </row>
    <row r="110" spans="1:15" ht="14.25" customHeight="1">
      <c r="A110" s="43"/>
      <c r="B110" s="186"/>
      <c r="C110" s="50"/>
      <c r="D110" s="44"/>
      <c r="E110" s="61"/>
      <c r="F110" s="61"/>
      <c r="G110" s="61"/>
      <c r="H110" s="61" t="e">
        <f t="shared" si="14"/>
        <v>#N/A</v>
      </c>
      <c r="I110" s="61" t="e">
        <f>INDEX(Activities!F:F, MATCH(A110, Activities!A:A, 0))</f>
        <v>#N/A</v>
      </c>
      <c r="J110" s="61" t="e">
        <f>INDEX(Activities!E:E, MATCH(A110, Activities!A:A, 0))</f>
        <v>#N/A</v>
      </c>
      <c r="K110" s="61" t="e">
        <f>INDEX(Activities!G:G, MATCH(A110, Activities!A:A, 0))</f>
        <v>#N/A</v>
      </c>
      <c r="L110" s="61" t="e">
        <f t="shared" si="15"/>
        <v>#N/A</v>
      </c>
      <c r="M110" s="61" t="e">
        <f t="shared" si="16"/>
        <v>#N/A</v>
      </c>
      <c r="N110" s="61" t="e">
        <f t="shared" si="17"/>
        <v>#N/A</v>
      </c>
      <c r="O110" s="61" t="e">
        <f t="array" ref="O110">INDEX(Activities!I:I, MATCH(A110, Activities!A:A, 0))</f>
        <v>#N/A</v>
      </c>
    </row>
    <row r="111" spans="1:15" ht="14.25" customHeight="1">
      <c r="A111" s="43"/>
      <c r="B111" s="186"/>
      <c r="C111" s="50"/>
      <c r="D111" s="44"/>
      <c r="E111" s="61"/>
      <c r="F111" s="61"/>
      <c r="G111" s="61"/>
      <c r="H111" s="61" t="e">
        <f t="shared" si="14"/>
        <v>#N/A</v>
      </c>
      <c r="I111" s="61" t="e">
        <f>INDEX(Activities!F:F, MATCH(A111, Activities!A:A, 0))</f>
        <v>#N/A</v>
      </c>
      <c r="J111" s="61" t="e">
        <f>INDEX(Activities!E:E, MATCH(A111, Activities!A:A, 0))</f>
        <v>#N/A</v>
      </c>
      <c r="K111" s="61" t="e">
        <f>INDEX(Activities!G:G, MATCH(A111, Activities!A:A, 0))</f>
        <v>#N/A</v>
      </c>
      <c r="L111" s="61" t="e">
        <f t="shared" si="15"/>
        <v>#N/A</v>
      </c>
      <c r="M111" s="61" t="e">
        <f t="shared" si="16"/>
        <v>#N/A</v>
      </c>
      <c r="N111" s="61" t="e">
        <f t="shared" si="17"/>
        <v>#N/A</v>
      </c>
      <c r="O111" s="61" t="e">
        <f t="array" ref="O111">INDEX(Activities!I:I, MATCH(A111, Activities!A:A, 0))</f>
        <v>#N/A</v>
      </c>
    </row>
    <row r="112" spans="1:15" ht="14.25" customHeight="1">
      <c r="A112" s="43"/>
      <c r="B112" s="186"/>
      <c r="C112" s="50"/>
      <c r="D112" s="44"/>
      <c r="E112" s="61"/>
      <c r="F112" s="61"/>
      <c r="G112" s="61"/>
      <c r="H112" s="61" t="e">
        <f t="shared" si="14"/>
        <v>#N/A</v>
      </c>
      <c r="I112" s="61" t="e">
        <f>INDEX(Activities!F:F, MATCH(A112, Activities!A:A, 0))</f>
        <v>#N/A</v>
      </c>
      <c r="J112" s="61" t="e">
        <f>INDEX(Activities!E:E, MATCH(A112, Activities!A:A, 0))</f>
        <v>#N/A</v>
      </c>
      <c r="K112" s="61" t="e">
        <f>INDEX(Activities!G:G, MATCH(A112, Activities!A:A, 0))</f>
        <v>#N/A</v>
      </c>
      <c r="L112" s="61" t="e">
        <f t="shared" si="15"/>
        <v>#N/A</v>
      </c>
      <c r="M112" s="61" t="e">
        <f t="shared" si="16"/>
        <v>#N/A</v>
      </c>
      <c r="N112" s="61" t="e">
        <f t="shared" si="17"/>
        <v>#N/A</v>
      </c>
      <c r="O112" s="61" t="e">
        <f t="array" ref="O112">INDEX(Activities!I:I, MATCH(A112, Activities!A:A, 0))</f>
        <v>#N/A</v>
      </c>
    </row>
    <row r="113" spans="1:15" ht="14.25" customHeight="1">
      <c r="A113" s="43"/>
      <c r="B113" s="186"/>
      <c r="C113" s="50"/>
      <c r="D113" s="44"/>
      <c r="E113" s="61"/>
      <c r="F113" s="61"/>
      <c r="G113" s="61"/>
      <c r="H113" s="61" t="e">
        <f t="shared" si="14"/>
        <v>#N/A</v>
      </c>
      <c r="I113" s="61" t="e">
        <f>INDEX(Activities!F:F, MATCH(A113, Activities!A:A, 0))</f>
        <v>#N/A</v>
      </c>
      <c r="J113" s="61" t="e">
        <f>INDEX(Activities!E:E, MATCH(A113, Activities!A:A, 0))</f>
        <v>#N/A</v>
      </c>
      <c r="K113" s="61" t="e">
        <f>INDEX(Activities!G:G, MATCH(A113, Activities!A:A, 0))</f>
        <v>#N/A</v>
      </c>
      <c r="L113" s="61" t="e">
        <f t="shared" si="15"/>
        <v>#N/A</v>
      </c>
      <c r="M113" s="61" t="e">
        <f t="shared" si="16"/>
        <v>#N/A</v>
      </c>
      <c r="N113" s="61" t="e">
        <f t="shared" si="17"/>
        <v>#N/A</v>
      </c>
      <c r="O113" s="61" t="e">
        <f t="array" ref="O113">INDEX(Activities!I:I, MATCH(A113, Activities!A:A, 0))</f>
        <v>#N/A</v>
      </c>
    </row>
    <row r="114" spans="1:15" ht="14.25" customHeight="1">
      <c r="A114" s="43"/>
      <c r="B114" s="186"/>
      <c r="C114" s="50"/>
      <c r="D114" s="44"/>
      <c r="E114" s="61"/>
      <c r="F114" s="61"/>
      <c r="G114" s="61"/>
      <c r="H114" s="61" t="e">
        <f t="shared" si="14"/>
        <v>#N/A</v>
      </c>
      <c r="I114" s="61" t="e">
        <f>INDEX(Activities!F:F, MATCH(A114, Activities!A:A, 0))</f>
        <v>#N/A</v>
      </c>
      <c r="J114" s="61" t="e">
        <f>INDEX(Activities!E:E, MATCH(A114, Activities!A:A, 0))</f>
        <v>#N/A</v>
      </c>
      <c r="K114" s="61" t="e">
        <f>INDEX(Activities!G:G, MATCH(A114, Activities!A:A, 0))</f>
        <v>#N/A</v>
      </c>
      <c r="L114" s="61" t="e">
        <f t="shared" si="15"/>
        <v>#N/A</v>
      </c>
      <c r="M114" s="61" t="e">
        <f t="shared" si="16"/>
        <v>#N/A</v>
      </c>
      <c r="N114" s="61" t="e">
        <f t="shared" si="17"/>
        <v>#N/A</v>
      </c>
      <c r="O114" s="61" t="e">
        <f t="array" ref="O114">INDEX(Activities!I:I, MATCH(A114, Activities!A:A, 0))</f>
        <v>#N/A</v>
      </c>
    </row>
    <row r="115" spans="1:15" ht="14.25" customHeight="1">
      <c r="A115" s="43"/>
      <c r="B115" s="186"/>
      <c r="C115" s="50"/>
      <c r="D115" s="44"/>
      <c r="E115" s="61"/>
      <c r="F115" s="61"/>
      <c r="G115" s="61"/>
      <c r="H115" s="61" t="e">
        <f t="shared" si="14"/>
        <v>#N/A</v>
      </c>
      <c r="I115" s="61" t="e">
        <f>INDEX(Activities!F:F, MATCH(A115, Activities!A:A, 0))</f>
        <v>#N/A</v>
      </c>
      <c r="J115" s="61" t="e">
        <f>INDEX(Activities!E:E, MATCH(A115, Activities!A:A, 0))</f>
        <v>#N/A</v>
      </c>
      <c r="K115" s="61" t="e">
        <f>INDEX(Activities!G:G, MATCH(A115, Activities!A:A, 0))</f>
        <v>#N/A</v>
      </c>
      <c r="L115" s="61" t="e">
        <f t="shared" si="15"/>
        <v>#N/A</v>
      </c>
      <c r="M115" s="61" t="e">
        <f t="shared" si="16"/>
        <v>#N/A</v>
      </c>
      <c r="N115" s="61" t="e">
        <f t="shared" si="17"/>
        <v>#N/A</v>
      </c>
      <c r="O115" s="61" t="e">
        <f t="array" ref="O115">INDEX(Activities!I:I, MATCH(A115, Activities!A:A, 0))</f>
        <v>#N/A</v>
      </c>
    </row>
    <row r="116" spans="1:15" ht="14.25" customHeight="1">
      <c r="A116" s="43"/>
      <c r="B116" s="186"/>
      <c r="C116" s="50"/>
      <c r="D116" s="44"/>
      <c r="E116" s="61"/>
      <c r="F116" s="61"/>
      <c r="G116" s="61"/>
      <c r="H116" s="61" t="e">
        <f t="shared" si="14"/>
        <v>#N/A</v>
      </c>
      <c r="I116" s="61" t="e">
        <f>INDEX(Activities!F:F, MATCH(A116, Activities!A:A, 0))</f>
        <v>#N/A</v>
      </c>
      <c r="J116" s="61" t="e">
        <f>INDEX(Activities!E:E, MATCH(A116, Activities!A:A, 0))</f>
        <v>#N/A</v>
      </c>
      <c r="K116" s="61" t="e">
        <f>INDEX(Activities!G:G, MATCH(A116, Activities!A:A, 0))</f>
        <v>#N/A</v>
      </c>
      <c r="L116" s="61" t="e">
        <f t="shared" si="15"/>
        <v>#N/A</v>
      </c>
      <c r="M116" s="61" t="e">
        <f t="shared" si="16"/>
        <v>#N/A</v>
      </c>
      <c r="N116" s="61" t="e">
        <f t="shared" si="17"/>
        <v>#N/A</v>
      </c>
      <c r="O116" s="61" t="e">
        <f t="array" ref="O116">INDEX(Activities!I:I, MATCH(A116, Activities!A:A, 0))</f>
        <v>#N/A</v>
      </c>
    </row>
    <row r="117" spans="1:15" ht="14.25" customHeight="1">
      <c r="A117" s="43"/>
      <c r="B117" s="186"/>
      <c r="C117" s="50"/>
      <c r="D117" s="44"/>
      <c r="E117" s="61"/>
      <c r="F117" s="61"/>
      <c r="G117" s="61"/>
      <c r="H117" s="61" t="e">
        <f t="shared" si="14"/>
        <v>#N/A</v>
      </c>
      <c r="I117" s="61" t="e">
        <f>INDEX(Activities!F:F, MATCH(A117, Activities!A:A, 0))</f>
        <v>#N/A</v>
      </c>
      <c r="J117" s="61" t="e">
        <f>INDEX(Activities!E:E, MATCH(A117, Activities!A:A, 0))</f>
        <v>#N/A</v>
      </c>
      <c r="K117" s="61" t="e">
        <f>INDEX(Activities!G:G, MATCH(A117, Activities!A:A, 0))</f>
        <v>#N/A</v>
      </c>
      <c r="L117" s="61" t="e">
        <f t="shared" si="15"/>
        <v>#N/A</v>
      </c>
      <c r="M117" s="61" t="e">
        <f t="shared" si="16"/>
        <v>#N/A</v>
      </c>
      <c r="N117" s="61" t="e">
        <f t="shared" si="17"/>
        <v>#N/A</v>
      </c>
      <c r="O117" s="61" t="e">
        <f t="array" ref="O117">INDEX(Activities!I:I, MATCH(A117, Activities!A:A, 0))</f>
        <v>#N/A</v>
      </c>
    </row>
    <row r="118" spans="1:15" ht="14.25" customHeight="1">
      <c r="A118" s="43"/>
      <c r="B118" s="186"/>
      <c r="C118" s="50"/>
      <c r="D118" s="44"/>
      <c r="E118" s="61"/>
      <c r="F118" s="61"/>
      <c r="G118" s="61"/>
      <c r="H118" s="61" t="e">
        <f t="shared" si="14"/>
        <v>#N/A</v>
      </c>
      <c r="I118" s="61" t="e">
        <f>INDEX(Activities!F:F, MATCH(A118, Activities!A:A, 0))</f>
        <v>#N/A</v>
      </c>
      <c r="J118" s="61" t="e">
        <f>INDEX(Activities!E:E, MATCH(A118, Activities!A:A, 0))</f>
        <v>#N/A</v>
      </c>
      <c r="K118" s="61" t="e">
        <f>INDEX(Activities!G:G, MATCH(A118, Activities!A:A, 0))</f>
        <v>#N/A</v>
      </c>
      <c r="L118" s="61" t="e">
        <f t="shared" si="15"/>
        <v>#N/A</v>
      </c>
      <c r="M118" s="61" t="e">
        <f t="shared" si="16"/>
        <v>#N/A</v>
      </c>
      <c r="N118" s="61" t="e">
        <f t="shared" si="17"/>
        <v>#N/A</v>
      </c>
      <c r="O118" s="61" t="e">
        <f t="array" ref="O118">INDEX(Activities!I:I, MATCH(A118, Activities!A:A, 0))</f>
        <v>#N/A</v>
      </c>
    </row>
    <row r="119" spans="1:15" ht="14.25" customHeight="1">
      <c r="A119" s="43"/>
      <c r="B119" s="186"/>
      <c r="C119" s="50"/>
      <c r="D119" s="44"/>
      <c r="E119" s="61"/>
      <c r="F119" s="61"/>
      <c r="G119" s="61"/>
      <c r="H119" s="61" t="e">
        <f t="shared" si="14"/>
        <v>#N/A</v>
      </c>
      <c r="I119" s="61" t="e">
        <f>INDEX(Activities!F:F, MATCH(A119, Activities!A:A, 0))</f>
        <v>#N/A</v>
      </c>
      <c r="J119" s="61" t="e">
        <f>INDEX(Activities!E:E, MATCH(A119, Activities!A:A, 0))</f>
        <v>#N/A</v>
      </c>
      <c r="K119" s="61" t="e">
        <f>INDEX(Activities!G:G, MATCH(A119, Activities!A:A, 0))</f>
        <v>#N/A</v>
      </c>
      <c r="L119" s="61" t="e">
        <f t="shared" si="15"/>
        <v>#N/A</v>
      </c>
      <c r="M119" s="61" t="e">
        <f t="shared" si="16"/>
        <v>#N/A</v>
      </c>
      <c r="N119" s="61" t="e">
        <f t="shared" si="17"/>
        <v>#N/A</v>
      </c>
      <c r="O119" s="61" t="e">
        <f t="array" ref="O119">INDEX(Activities!I:I, MATCH(A119, Activities!A:A, 0))</f>
        <v>#N/A</v>
      </c>
    </row>
    <row r="120" spans="1:15" ht="14.25" customHeight="1">
      <c r="A120" s="43"/>
      <c r="B120" s="186"/>
      <c r="C120" s="50"/>
      <c r="D120" s="44"/>
      <c r="E120" s="61"/>
      <c r="F120" s="61"/>
      <c r="G120" s="61"/>
      <c r="H120" s="61" t="e">
        <f t="shared" si="14"/>
        <v>#N/A</v>
      </c>
      <c r="I120" s="61" t="e">
        <f>INDEX(Activities!F:F, MATCH(A120, Activities!A:A, 0))</f>
        <v>#N/A</v>
      </c>
      <c r="J120" s="61" t="e">
        <f>INDEX(Activities!E:E, MATCH(A120, Activities!A:A, 0))</f>
        <v>#N/A</v>
      </c>
      <c r="K120" s="61" t="e">
        <f>INDEX(Activities!G:G, MATCH(A120, Activities!A:A, 0))</f>
        <v>#N/A</v>
      </c>
      <c r="L120" s="61" t="e">
        <f t="shared" si="15"/>
        <v>#N/A</v>
      </c>
      <c r="M120" s="61" t="e">
        <f t="shared" si="16"/>
        <v>#N/A</v>
      </c>
      <c r="N120" s="61" t="e">
        <f t="shared" si="17"/>
        <v>#N/A</v>
      </c>
      <c r="O120" s="61" t="e">
        <f t="array" ref="O120">INDEX(Activities!I:I, MATCH(A120, Activities!A:A, 0))</f>
        <v>#N/A</v>
      </c>
    </row>
    <row r="121" spans="1:15" ht="14.25" customHeight="1">
      <c r="A121" s="43"/>
      <c r="B121" s="186"/>
      <c r="C121" s="50"/>
      <c r="D121" s="44"/>
      <c r="E121" s="61"/>
      <c r="F121" s="61"/>
      <c r="G121" s="61"/>
      <c r="H121" s="61" t="e">
        <f t="shared" si="14"/>
        <v>#N/A</v>
      </c>
      <c r="I121" s="61" t="e">
        <f>INDEX(Activities!F:F, MATCH(A121, Activities!A:A, 0))</f>
        <v>#N/A</v>
      </c>
      <c r="J121" s="61" t="e">
        <f>INDEX(Activities!E:E, MATCH(A121, Activities!A:A, 0))</f>
        <v>#N/A</v>
      </c>
      <c r="K121" s="61" t="e">
        <f>INDEX(Activities!G:G, MATCH(A121, Activities!A:A, 0))</f>
        <v>#N/A</v>
      </c>
      <c r="L121" s="61" t="e">
        <f t="shared" si="15"/>
        <v>#N/A</v>
      </c>
      <c r="M121" s="61" t="e">
        <f t="shared" si="16"/>
        <v>#N/A</v>
      </c>
      <c r="N121" s="61" t="e">
        <f t="shared" si="17"/>
        <v>#N/A</v>
      </c>
      <c r="O121" s="61" t="e">
        <f t="array" ref="O121">INDEX(Activities!I:I, MATCH(A121, Activities!A:A, 0))</f>
        <v>#N/A</v>
      </c>
    </row>
    <row r="122" spans="1:15" ht="14.25" customHeight="1">
      <c r="A122" s="43"/>
      <c r="B122" s="186"/>
      <c r="C122" s="50"/>
      <c r="D122" s="44"/>
      <c r="E122" s="61"/>
      <c r="F122" s="61"/>
      <c r="G122" s="61"/>
      <c r="H122" s="61" t="e">
        <f t="shared" si="14"/>
        <v>#N/A</v>
      </c>
      <c r="I122" s="61" t="e">
        <f>INDEX(Activities!F:F, MATCH(A122, Activities!A:A, 0))</f>
        <v>#N/A</v>
      </c>
      <c r="J122" s="61" t="e">
        <f>INDEX(Activities!E:E, MATCH(A122, Activities!A:A, 0))</f>
        <v>#N/A</v>
      </c>
      <c r="K122" s="61" t="e">
        <f>INDEX(Activities!G:G, MATCH(A122, Activities!A:A, 0))</f>
        <v>#N/A</v>
      </c>
      <c r="L122" s="61" t="e">
        <f t="shared" si="15"/>
        <v>#N/A</v>
      </c>
      <c r="M122" s="61" t="e">
        <f t="shared" si="16"/>
        <v>#N/A</v>
      </c>
      <c r="N122" s="61" t="e">
        <f t="shared" si="17"/>
        <v>#N/A</v>
      </c>
      <c r="O122" s="61" t="e">
        <f t="array" ref="O122">INDEX(Activities!I:I, MATCH(A122, Activities!A:A, 0))</f>
        <v>#N/A</v>
      </c>
    </row>
    <row r="123" spans="1:15" ht="14.25" customHeight="1">
      <c r="A123" s="43"/>
      <c r="B123" s="186"/>
      <c r="C123" s="50"/>
      <c r="D123" s="44"/>
      <c r="E123" s="61"/>
      <c r="F123" s="61"/>
      <c r="G123" s="61"/>
      <c r="H123" s="61" t="e">
        <f t="shared" si="14"/>
        <v>#N/A</v>
      </c>
      <c r="I123" s="61" t="e">
        <f>INDEX(Activities!F:F, MATCH(A123, Activities!A:A, 0))</f>
        <v>#N/A</v>
      </c>
      <c r="J123" s="61" t="e">
        <f>INDEX(Activities!E:E, MATCH(A123, Activities!A:A, 0))</f>
        <v>#N/A</v>
      </c>
      <c r="K123" s="61" t="e">
        <f>INDEX(Activities!G:G, MATCH(A123, Activities!A:A, 0))</f>
        <v>#N/A</v>
      </c>
      <c r="L123" s="61" t="e">
        <f t="shared" si="15"/>
        <v>#N/A</v>
      </c>
      <c r="M123" s="61" t="e">
        <f t="shared" si="16"/>
        <v>#N/A</v>
      </c>
      <c r="N123" s="61" t="e">
        <f t="shared" si="17"/>
        <v>#N/A</v>
      </c>
      <c r="O123" s="61" t="e">
        <f t="array" ref="O123">INDEX(Activities!I:I, MATCH(A123, Activities!A:A, 0))</f>
        <v>#N/A</v>
      </c>
    </row>
    <row r="124" spans="1:15" ht="14.25" customHeight="1">
      <c r="A124" s="43"/>
      <c r="B124" s="186"/>
      <c r="C124" s="50"/>
      <c r="D124" s="44"/>
      <c r="E124" s="61"/>
      <c r="F124" s="61"/>
      <c r="G124" s="61"/>
      <c r="H124" s="61" t="e">
        <f t="shared" si="14"/>
        <v>#N/A</v>
      </c>
      <c r="I124" s="61" t="e">
        <f>INDEX(Activities!F:F, MATCH(A124, Activities!A:A, 0))</f>
        <v>#N/A</v>
      </c>
      <c r="J124" s="61" t="e">
        <f>INDEX(Activities!E:E, MATCH(A124, Activities!A:A, 0))</f>
        <v>#N/A</v>
      </c>
      <c r="K124" s="61" t="e">
        <f>INDEX(Activities!G:G, MATCH(A124, Activities!A:A, 0))</f>
        <v>#N/A</v>
      </c>
      <c r="L124" s="61" t="e">
        <f t="shared" si="15"/>
        <v>#N/A</v>
      </c>
      <c r="M124" s="61" t="e">
        <f t="shared" si="16"/>
        <v>#N/A</v>
      </c>
      <c r="N124" s="61" t="e">
        <f t="shared" si="17"/>
        <v>#N/A</v>
      </c>
      <c r="O124" s="61" t="e">
        <f t="array" ref="O124">INDEX(Activities!I:I, MATCH(A124, Activities!A:A, 0))</f>
        <v>#N/A</v>
      </c>
    </row>
    <row r="125" spans="1:15" ht="14.25" customHeight="1">
      <c r="A125" s="43"/>
      <c r="B125" s="186"/>
      <c r="C125" s="50"/>
      <c r="D125" s="44"/>
      <c r="E125" s="61"/>
      <c r="F125" s="61"/>
      <c r="G125" s="61"/>
      <c r="H125" s="61" t="e">
        <f t="shared" si="14"/>
        <v>#N/A</v>
      </c>
      <c r="I125" s="61" t="e">
        <f>INDEX(Activities!F:F, MATCH(A125, Activities!A:A, 0))</f>
        <v>#N/A</v>
      </c>
      <c r="J125" s="61" t="e">
        <f>INDEX(Activities!E:E, MATCH(A125, Activities!A:A, 0))</f>
        <v>#N/A</v>
      </c>
      <c r="K125" s="61" t="e">
        <f>INDEX(Activities!G:G, MATCH(A125, Activities!A:A, 0))</f>
        <v>#N/A</v>
      </c>
      <c r="L125" s="61" t="e">
        <f t="shared" si="15"/>
        <v>#N/A</v>
      </c>
      <c r="M125" s="61" t="e">
        <f t="shared" si="16"/>
        <v>#N/A</v>
      </c>
      <c r="N125" s="61" t="e">
        <f t="shared" si="17"/>
        <v>#N/A</v>
      </c>
      <c r="O125" s="61" t="e">
        <f t="array" ref="O125">INDEX(Activities!I:I, MATCH(A125, Activities!A:A, 0))</f>
        <v>#N/A</v>
      </c>
    </row>
    <row r="126" spans="1:15" ht="14.25" customHeight="1">
      <c r="A126" s="53"/>
      <c r="B126" s="186"/>
      <c r="C126" s="50"/>
      <c r="D126" s="44"/>
      <c r="E126" s="61"/>
      <c r="F126" s="61"/>
      <c r="G126" s="61"/>
      <c r="H126" s="61" t="e">
        <f t="shared" si="14"/>
        <v>#N/A</v>
      </c>
      <c r="I126" s="61" t="e">
        <f>INDEX(Activities!F:F, MATCH(A126, Activities!A:A, 0))</f>
        <v>#N/A</v>
      </c>
      <c r="J126" s="61" t="e">
        <f>INDEX(Activities!E:E, MATCH(A126, Activities!A:A, 0))</f>
        <v>#N/A</v>
      </c>
      <c r="K126" s="61" t="e">
        <f>INDEX(Activities!G:G, MATCH(A126, Activities!A:A, 0))</f>
        <v>#N/A</v>
      </c>
      <c r="L126" s="61" t="e">
        <f t="shared" si="15"/>
        <v>#N/A</v>
      </c>
      <c r="M126" s="61" t="e">
        <f t="shared" si="16"/>
        <v>#N/A</v>
      </c>
      <c r="N126" s="61" t="e">
        <f t="shared" si="17"/>
        <v>#N/A</v>
      </c>
      <c r="O126" s="61" t="e">
        <f t="array" ref="O126">INDEX(Activities!I:I, MATCH(A126, Activities!A:A, 0))</f>
        <v>#N/A</v>
      </c>
    </row>
    <row r="127" spans="1:15" ht="14.25" customHeight="1">
      <c r="A127" s="53"/>
      <c r="B127" s="186"/>
      <c r="C127" s="50"/>
      <c r="D127" s="44"/>
      <c r="E127" s="61"/>
      <c r="F127" s="61"/>
      <c r="G127" s="61"/>
      <c r="H127" s="61" t="e">
        <f t="shared" si="14"/>
        <v>#N/A</v>
      </c>
      <c r="I127" s="61" t="e">
        <f>INDEX(Activities!F:F, MATCH(A127, Activities!A:A, 0))</f>
        <v>#N/A</v>
      </c>
      <c r="J127" s="61" t="e">
        <f>INDEX(Activities!E:E, MATCH(A127, Activities!A:A, 0))</f>
        <v>#N/A</v>
      </c>
      <c r="K127" s="61" t="e">
        <f>INDEX(Activities!G:G, MATCH(A127, Activities!A:A, 0))</f>
        <v>#N/A</v>
      </c>
      <c r="L127" s="61" t="e">
        <f t="shared" si="15"/>
        <v>#N/A</v>
      </c>
      <c r="M127" s="61" t="e">
        <f t="shared" si="16"/>
        <v>#N/A</v>
      </c>
      <c r="N127" s="61" t="e">
        <f t="shared" si="17"/>
        <v>#N/A</v>
      </c>
      <c r="O127" s="61" t="e">
        <f t="array" ref="O127">INDEX(Activities!I:I, MATCH(A127, Activities!A:A, 0))</f>
        <v>#N/A</v>
      </c>
    </row>
    <row r="128" spans="1:15" ht="14.25" customHeight="1">
      <c r="A128" s="53"/>
      <c r="B128" s="186"/>
      <c r="C128" s="50"/>
      <c r="D128" s="44"/>
      <c r="E128" s="61"/>
      <c r="F128" s="61"/>
      <c r="G128" s="61"/>
      <c r="H128" s="61" t="e">
        <f t="shared" si="14"/>
        <v>#N/A</v>
      </c>
      <c r="I128" s="61" t="e">
        <f>INDEX(Activities!F:F, MATCH(A128, Activities!A:A, 0))</f>
        <v>#N/A</v>
      </c>
      <c r="J128" s="61" t="e">
        <f>INDEX(Activities!E:E, MATCH(A128, Activities!A:A, 0))</f>
        <v>#N/A</v>
      </c>
      <c r="K128" s="61" t="e">
        <f>INDEX(Activities!G:G, MATCH(A128, Activities!A:A, 0))</f>
        <v>#N/A</v>
      </c>
      <c r="L128" s="61" t="e">
        <f t="shared" si="15"/>
        <v>#N/A</v>
      </c>
      <c r="M128" s="61" t="e">
        <f t="shared" si="16"/>
        <v>#N/A</v>
      </c>
      <c r="N128" s="61" t="e">
        <f t="shared" si="17"/>
        <v>#N/A</v>
      </c>
      <c r="O128" s="61" t="e">
        <f t="array" ref="O128">INDEX(Activities!I:I, MATCH(A128, Activities!A:A, 0))</f>
        <v>#N/A</v>
      </c>
    </row>
    <row r="129" spans="1:15" ht="14.25" customHeight="1">
      <c r="A129" s="53"/>
      <c r="B129" s="186"/>
      <c r="C129" s="50"/>
      <c r="D129" s="44"/>
      <c r="E129" s="61"/>
      <c r="F129" s="61"/>
      <c r="G129" s="61"/>
      <c r="H129" s="61" t="e">
        <f t="shared" si="14"/>
        <v>#N/A</v>
      </c>
      <c r="I129" s="61" t="e">
        <f>INDEX(Activities!F:F, MATCH(A129, Activities!A:A, 0))</f>
        <v>#N/A</v>
      </c>
      <c r="J129" s="61" t="e">
        <f>INDEX(Activities!E:E, MATCH(A129, Activities!A:A, 0))</f>
        <v>#N/A</v>
      </c>
      <c r="K129" s="61" t="e">
        <f>INDEX(Activities!G:G, MATCH(A129, Activities!A:A, 0))</f>
        <v>#N/A</v>
      </c>
      <c r="L129" s="61" t="e">
        <f t="shared" si="15"/>
        <v>#N/A</v>
      </c>
      <c r="M129" s="61" t="e">
        <f t="shared" si="16"/>
        <v>#N/A</v>
      </c>
      <c r="N129" s="61" t="e">
        <f t="shared" si="17"/>
        <v>#N/A</v>
      </c>
      <c r="O129" s="61" t="e">
        <f t="array" ref="O129">INDEX(Activities!I:I, MATCH(A129, Activities!A:A, 0))</f>
        <v>#N/A</v>
      </c>
    </row>
    <row r="130" spans="1:15" ht="14.25" customHeight="1">
      <c r="A130" s="53"/>
      <c r="B130" s="186"/>
      <c r="C130" s="50"/>
      <c r="D130" s="44"/>
      <c r="E130" s="61"/>
      <c r="F130" s="61"/>
      <c r="G130" s="61"/>
      <c r="H130" s="61" t="e">
        <f t="shared" si="14"/>
        <v>#N/A</v>
      </c>
      <c r="I130" s="61" t="e">
        <f>INDEX(Activities!F:F, MATCH(A130, Activities!A:A, 0))</f>
        <v>#N/A</v>
      </c>
      <c r="J130" s="61" t="e">
        <f>INDEX(Activities!E:E, MATCH(A130, Activities!A:A, 0))</f>
        <v>#N/A</v>
      </c>
      <c r="K130" s="61" t="e">
        <f>INDEX(Activities!G:G, MATCH(A130, Activities!A:A, 0))</f>
        <v>#N/A</v>
      </c>
      <c r="L130" s="61" t="e">
        <f t="shared" si="15"/>
        <v>#N/A</v>
      </c>
      <c r="M130" s="61" t="e">
        <f t="shared" si="16"/>
        <v>#N/A</v>
      </c>
      <c r="N130" s="61" t="e">
        <f t="shared" si="17"/>
        <v>#N/A</v>
      </c>
      <c r="O130" s="61" t="e">
        <f t="array" ref="O130">INDEX(Activities!I:I, MATCH(A130, Activities!A:A, 0))</f>
        <v>#N/A</v>
      </c>
    </row>
    <row r="131" spans="1:15" ht="14.25" customHeight="1">
      <c r="A131" s="43"/>
      <c r="B131" s="186"/>
      <c r="C131" s="50"/>
      <c r="D131" s="44"/>
      <c r="E131" s="61"/>
      <c r="F131" s="61"/>
      <c r="G131" s="61"/>
      <c r="H131" s="61" t="e">
        <f t="shared" si="14"/>
        <v>#N/A</v>
      </c>
      <c r="I131" s="61" t="e">
        <f>INDEX(Activities!F:F, MATCH(A131, Activities!A:A, 0))</f>
        <v>#N/A</v>
      </c>
      <c r="J131" s="61" t="e">
        <f>INDEX(Activities!E:E, MATCH(A131, Activities!A:A, 0))</f>
        <v>#N/A</v>
      </c>
      <c r="K131" s="61" t="e">
        <f>INDEX(Activities!G:G, MATCH(A131, Activities!A:A, 0))</f>
        <v>#N/A</v>
      </c>
      <c r="L131" s="61" t="e">
        <f t="shared" si="15"/>
        <v>#N/A</v>
      </c>
      <c r="M131" s="61" t="e">
        <f t="shared" si="16"/>
        <v>#N/A</v>
      </c>
      <c r="N131" s="61" t="e">
        <f t="shared" si="17"/>
        <v>#N/A</v>
      </c>
      <c r="O131" s="61" t="e">
        <f t="array" ref="O131">INDEX(Activities!I:I, MATCH(A131, Activities!A:A, 0))</f>
        <v>#N/A</v>
      </c>
    </row>
    <row r="132" spans="1:15" ht="14.25" customHeight="1">
      <c r="A132" s="43"/>
      <c r="B132" s="186"/>
      <c r="C132" s="50"/>
      <c r="D132" s="44"/>
      <c r="E132" s="61"/>
      <c r="F132" s="61"/>
      <c r="G132" s="61"/>
      <c r="H132" s="61" t="e">
        <f t="shared" si="14"/>
        <v>#N/A</v>
      </c>
      <c r="I132" s="61" t="e">
        <f>INDEX(Activities!F:F, MATCH(A132, Activities!A:A, 0))</f>
        <v>#N/A</v>
      </c>
      <c r="J132" s="61" t="e">
        <f>INDEX(Activities!E:E, MATCH(A132, Activities!A:A, 0))</f>
        <v>#N/A</v>
      </c>
      <c r="K132" s="61" t="e">
        <f>INDEX(Activities!G:G, MATCH(A132, Activities!A:A, 0))</f>
        <v>#N/A</v>
      </c>
      <c r="L132" s="61" t="e">
        <f t="shared" si="15"/>
        <v>#N/A</v>
      </c>
      <c r="M132" s="61" t="e">
        <f t="shared" si="16"/>
        <v>#N/A</v>
      </c>
      <c r="N132" s="61" t="e">
        <f t="shared" si="17"/>
        <v>#N/A</v>
      </c>
      <c r="O132" s="61" t="e">
        <f t="array" ref="O132">INDEX(Activities!I:I, MATCH(A132, Activities!A:A, 0))</f>
        <v>#N/A</v>
      </c>
    </row>
    <row r="133" spans="1:15" ht="14.25" customHeight="1">
      <c r="A133" s="43"/>
      <c r="B133" s="186"/>
      <c r="C133" s="50"/>
      <c r="D133" s="44"/>
      <c r="E133" s="61"/>
      <c r="F133" s="61"/>
      <c r="G133" s="61"/>
      <c r="H133" s="61" t="e">
        <f t="shared" si="14"/>
        <v>#N/A</v>
      </c>
      <c r="I133" s="61" t="e">
        <f>INDEX(Activities!F:F, MATCH(A133, Activities!A:A, 0))</f>
        <v>#N/A</v>
      </c>
      <c r="J133" s="61" t="e">
        <f>INDEX(Activities!E:E, MATCH(A133, Activities!A:A, 0))</f>
        <v>#N/A</v>
      </c>
      <c r="K133" s="61" t="e">
        <f>INDEX(Activities!G:G, MATCH(A133, Activities!A:A, 0))</f>
        <v>#N/A</v>
      </c>
      <c r="L133" s="61" t="e">
        <f t="shared" si="15"/>
        <v>#N/A</v>
      </c>
      <c r="M133" s="61" t="e">
        <f t="shared" si="16"/>
        <v>#N/A</v>
      </c>
      <c r="N133" s="61" t="e">
        <f t="shared" si="17"/>
        <v>#N/A</v>
      </c>
      <c r="O133" s="61" t="e">
        <f t="array" ref="O133">INDEX(Activities!I:I, MATCH(A133, Activities!A:A, 0))</f>
        <v>#N/A</v>
      </c>
    </row>
    <row r="134" spans="1:15" ht="14.25" customHeight="1">
      <c r="A134" s="43"/>
      <c r="B134" s="186"/>
      <c r="C134" s="50"/>
      <c r="D134" s="44"/>
      <c r="E134" s="61"/>
      <c r="F134" s="61"/>
      <c r="G134" s="61"/>
      <c r="H134" s="61" t="e">
        <f t="shared" si="14"/>
        <v>#N/A</v>
      </c>
      <c r="I134" s="61" t="e">
        <f>INDEX(Activities!F:F, MATCH(A134, Activities!A:A, 0))</f>
        <v>#N/A</v>
      </c>
      <c r="J134" s="61" t="e">
        <f>INDEX(Activities!E:E, MATCH(A134, Activities!A:A, 0))</f>
        <v>#N/A</v>
      </c>
      <c r="K134" s="61" t="e">
        <f>INDEX(Activities!G:G, MATCH(A134, Activities!A:A, 0))</f>
        <v>#N/A</v>
      </c>
      <c r="L134" s="61" t="e">
        <f t="shared" si="15"/>
        <v>#N/A</v>
      </c>
      <c r="M134" s="61" t="e">
        <f t="shared" si="16"/>
        <v>#N/A</v>
      </c>
      <c r="N134" s="61" t="e">
        <f t="shared" si="17"/>
        <v>#N/A</v>
      </c>
      <c r="O134" s="61" t="e">
        <f t="array" ref="O134">INDEX(Activities!I:I, MATCH(A134, Activities!A:A, 0))</f>
        <v>#N/A</v>
      </c>
    </row>
    <row r="135" spans="1:15" ht="14.25" customHeight="1">
      <c r="A135" s="54"/>
      <c r="B135" s="186"/>
      <c r="C135" s="50"/>
      <c r="D135" s="44"/>
      <c r="E135" s="61"/>
      <c r="F135" s="61"/>
      <c r="G135" s="61"/>
      <c r="H135" s="61" t="e">
        <f t="shared" si="14"/>
        <v>#N/A</v>
      </c>
      <c r="I135" s="61" t="e">
        <f>INDEX(Activities!F:F, MATCH(A135, Activities!A:A, 0))</f>
        <v>#N/A</v>
      </c>
      <c r="J135" s="61" t="e">
        <f>INDEX(Activities!E:E, MATCH(A135, Activities!A:A, 0))</f>
        <v>#N/A</v>
      </c>
      <c r="K135" s="61" t="e">
        <f>INDEX(Activities!G:G, MATCH(A135, Activities!A:A, 0))</f>
        <v>#N/A</v>
      </c>
      <c r="L135" s="61" t="e">
        <f t="shared" si="15"/>
        <v>#N/A</v>
      </c>
      <c r="M135" s="61" t="e">
        <f t="shared" si="16"/>
        <v>#N/A</v>
      </c>
      <c r="N135" s="61" t="e">
        <f t="shared" si="17"/>
        <v>#N/A</v>
      </c>
      <c r="O135" s="61" t="e">
        <f t="array" ref="O135">INDEX(Activities!I:I, MATCH(A135, Activities!A:A, 0))</f>
        <v>#N/A</v>
      </c>
    </row>
    <row r="136" spans="1:15" ht="14.25" customHeight="1">
      <c r="A136" s="54"/>
      <c r="B136" s="186"/>
      <c r="C136" s="50"/>
      <c r="D136" s="44"/>
      <c r="E136" s="61"/>
      <c r="F136" s="61"/>
      <c r="G136" s="61"/>
      <c r="H136" s="61" t="e">
        <f t="shared" si="14"/>
        <v>#N/A</v>
      </c>
      <c r="I136" s="61" t="e">
        <f>INDEX(Activities!F:F, MATCH(A136, Activities!A:A, 0))</f>
        <v>#N/A</v>
      </c>
      <c r="J136" s="61" t="e">
        <f>INDEX(Activities!E:E, MATCH(A136, Activities!A:A, 0))</f>
        <v>#N/A</v>
      </c>
      <c r="K136" s="61" t="e">
        <f>INDEX(Activities!G:G, MATCH(A136, Activities!A:A, 0))</f>
        <v>#N/A</v>
      </c>
      <c r="L136" s="61" t="e">
        <f t="shared" si="15"/>
        <v>#N/A</v>
      </c>
      <c r="M136" s="61" t="e">
        <f t="shared" si="16"/>
        <v>#N/A</v>
      </c>
      <c r="N136" s="61" t="e">
        <f t="shared" si="17"/>
        <v>#N/A</v>
      </c>
      <c r="O136" s="61" t="e">
        <f t="array" ref="O136">INDEX(Activities!I:I, MATCH(A136, Activities!A:A, 0))</f>
        <v>#N/A</v>
      </c>
    </row>
    <row r="137" spans="1:15" ht="14.25" customHeight="1">
      <c r="A137" s="43"/>
      <c r="B137" s="186"/>
      <c r="C137" s="50"/>
      <c r="D137" s="44"/>
      <c r="E137" s="61"/>
      <c r="F137" s="61"/>
      <c r="G137" s="61"/>
      <c r="H137" s="61" t="e">
        <f t="shared" si="14"/>
        <v>#N/A</v>
      </c>
      <c r="I137" s="61" t="e">
        <f>INDEX(Activities!F:F, MATCH(A137, Activities!A:A, 0))</f>
        <v>#N/A</v>
      </c>
      <c r="J137" s="61" t="e">
        <f>INDEX(Activities!E:E, MATCH(A137, Activities!A:A, 0))</f>
        <v>#N/A</v>
      </c>
      <c r="K137" s="61" t="e">
        <f>INDEX(Activities!G:G, MATCH(A137, Activities!A:A, 0))</f>
        <v>#N/A</v>
      </c>
      <c r="L137" s="61" t="e">
        <f t="shared" si="15"/>
        <v>#N/A</v>
      </c>
      <c r="M137" s="61" t="e">
        <f t="shared" si="16"/>
        <v>#N/A</v>
      </c>
      <c r="N137" s="61" t="e">
        <f t="shared" si="17"/>
        <v>#N/A</v>
      </c>
      <c r="O137" s="61" t="e">
        <f t="array" ref="O137">INDEX(Activities!I:I, MATCH(A137, Activities!A:A, 0))</f>
        <v>#N/A</v>
      </c>
    </row>
    <row r="138" spans="1:15" ht="14.25" customHeight="1">
      <c r="A138" s="43"/>
      <c r="B138" s="186"/>
      <c r="C138" s="50"/>
      <c r="D138" s="44"/>
      <c r="E138" s="61"/>
      <c r="F138" s="61"/>
      <c r="G138" s="61"/>
      <c r="H138" s="61" t="e">
        <f t="shared" si="14"/>
        <v>#N/A</v>
      </c>
      <c r="I138" s="61" t="e">
        <f>INDEX(Activities!F:F, MATCH(A138, Activities!A:A, 0))</f>
        <v>#N/A</v>
      </c>
      <c r="J138" s="61" t="e">
        <f>INDEX(Activities!E:E, MATCH(A138, Activities!A:A, 0))</f>
        <v>#N/A</v>
      </c>
      <c r="K138" s="61" t="e">
        <f>INDEX(Activities!G:G, MATCH(A138, Activities!A:A, 0))</f>
        <v>#N/A</v>
      </c>
      <c r="L138" s="61" t="e">
        <f t="shared" si="15"/>
        <v>#N/A</v>
      </c>
      <c r="M138" s="61" t="e">
        <f t="shared" si="16"/>
        <v>#N/A</v>
      </c>
      <c r="N138" s="61" t="e">
        <f t="shared" si="17"/>
        <v>#N/A</v>
      </c>
      <c r="O138" s="61" t="e">
        <f t="array" ref="O138">INDEX(Activities!I:I, MATCH(A138, Activities!A:A, 0))</f>
        <v>#N/A</v>
      </c>
    </row>
    <row r="139" spans="1:15" ht="14.25" customHeight="1">
      <c r="A139" s="43"/>
      <c r="B139" s="186"/>
      <c r="C139" s="50"/>
      <c r="D139" s="44"/>
      <c r="E139" s="61"/>
      <c r="F139" s="61"/>
      <c r="G139" s="61"/>
      <c r="H139" s="61" t="e">
        <f t="shared" si="14"/>
        <v>#N/A</v>
      </c>
      <c r="I139" s="61" t="e">
        <f>INDEX(Activities!F:F, MATCH(A139, Activities!A:A, 0))</f>
        <v>#N/A</v>
      </c>
      <c r="J139" s="61" t="e">
        <f>INDEX(Activities!E:E, MATCH(A139, Activities!A:A, 0))</f>
        <v>#N/A</v>
      </c>
      <c r="K139" s="61" t="e">
        <f>INDEX(Activities!G:G, MATCH(A139, Activities!A:A, 0))</f>
        <v>#N/A</v>
      </c>
      <c r="L139" s="61" t="e">
        <f t="shared" si="15"/>
        <v>#N/A</v>
      </c>
      <c r="M139" s="61" t="e">
        <f t="shared" si="16"/>
        <v>#N/A</v>
      </c>
      <c r="N139" s="61" t="e">
        <f t="shared" si="17"/>
        <v>#N/A</v>
      </c>
      <c r="O139" s="61" t="e">
        <f t="array" ref="O139">INDEX(Activities!I:I, MATCH(A139, Activities!A:A, 0))</f>
        <v>#N/A</v>
      </c>
    </row>
    <row r="140" spans="1:15" ht="14.25" customHeight="1">
      <c r="A140" s="43"/>
      <c r="B140" s="186"/>
      <c r="C140" s="50"/>
      <c r="D140" s="44"/>
      <c r="E140" s="61"/>
      <c r="F140" s="61"/>
      <c r="G140" s="61"/>
      <c r="H140" s="61" t="e">
        <f t="shared" si="14"/>
        <v>#N/A</v>
      </c>
      <c r="I140" s="61" t="e">
        <f>INDEX(Activities!F:F, MATCH(A140, Activities!A:A, 0))</f>
        <v>#N/A</v>
      </c>
      <c r="J140" s="61" t="e">
        <f>INDEX(Activities!E:E, MATCH(A140, Activities!A:A, 0))</f>
        <v>#N/A</v>
      </c>
      <c r="K140" s="61" t="e">
        <f>INDEX(Activities!G:G, MATCH(A140, Activities!A:A, 0))</f>
        <v>#N/A</v>
      </c>
      <c r="L140" s="61" t="e">
        <f t="shared" si="15"/>
        <v>#N/A</v>
      </c>
      <c r="M140" s="61" t="e">
        <f t="shared" si="16"/>
        <v>#N/A</v>
      </c>
      <c r="N140" s="61" t="e">
        <f t="shared" si="17"/>
        <v>#N/A</v>
      </c>
      <c r="O140" s="61" t="e">
        <f t="array" ref="O140">INDEX(Activities!I:I, MATCH(A140, Activities!A:A, 0))</f>
        <v>#N/A</v>
      </c>
    </row>
    <row r="141" spans="1:15" ht="14.25" customHeight="1">
      <c r="A141" s="51"/>
      <c r="B141" s="186"/>
      <c r="C141" s="50"/>
      <c r="D141" s="44"/>
      <c r="E141" s="61"/>
      <c r="F141" s="61"/>
      <c r="G141" s="61"/>
      <c r="H141" s="61" t="e">
        <f t="shared" si="14"/>
        <v>#N/A</v>
      </c>
      <c r="I141" s="61" t="e">
        <f>INDEX(Activities!F:F, MATCH(A141, Activities!A:A, 0))</f>
        <v>#N/A</v>
      </c>
      <c r="J141" s="61" t="e">
        <f>INDEX(Activities!E:E, MATCH(A141, Activities!A:A, 0))</f>
        <v>#N/A</v>
      </c>
      <c r="K141" s="61" t="e">
        <f>INDEX(Activities!G:G, MATCH(A141, Activities!A:A, 0))</f>
        <v>#N/A</v>
      </c>
      <c r="L141" s="61" t="e">
        <f t="shared" si="15"/>
        <v>#N/A</v>
      </c>
      <c r="M141" s="61" t="e">
        <f t="shared" si="16"/>
        <v>#N/A</v>
      </c>
      <c r="N141" s="61" t="e">
        <f t="shared" si="17"/>
        <v>#N/A</v>
      </c>
      <c r="O141" s="61" t="e">
        <f t="array" ref="O141">INDEX(Activities!I:I, MATCH(A141, Activities!A:A, 0))</f>
        <v>#N/A</v>
      </c>
    </row>
    <row r="142" spans="1:15" ht="14.25" customHeight="1">
      <c r="A142" s="52"/>
      <c r="B142" s="186"/>
      <c r="C142" s="50"/>
      <c r="D142" s="44"/>
      <c r="E142" s="61"/>
      <c r="F142" s="61"/>
      <c r="G142" s="61"/>
      <c r="H142" s="61" t="e">
        <f t="shared" ref="H142:H181" si="18">CONCATENATE("Total budget: ",O142, " (", F142, "-", G142, ")")</f>
        <v>#N/A</v>
      </c>
      <c r="I142" s="61" t="e">
        <f>INDEX(Activities!F:F, MATCH(A142, Activities!A:A, 0))</f>
        <v>#N/A</v>
      </c>
      <c r="J142" s="61" t="e">
        <f>INDEX(Activities!E:E, MATCH(A142, Activities!A:A, 0))</f>
        <v>#N/A</v>
      </c>
      <c r="K142" s="61" t="e">
        <f>INDEX(Activities!G:G, MATCH(A142, Activities!A:A, 0))</f>
        <v>#N/A</v>
      </c>
      <c r="L142" s="61" t="e">
        <f t="shared" ref="L142:L181" si="19">I142</f>
        <v>#N/A</v>
      </c>
      <c r="M142" s="61" t="e">
        <f t="shared" ref="M142:M181" si="20">J142</f>
        <v>#N/A</v>
      </c>
      <c r="N142" s="61" t="e">
        <f t="shared" ref="N142:N181" si="21">K142</f>
        <v>#N/A</v>
      </c>
      <c r="O142" s="61" t="e">
        <f t="array" ref="O142">INDEX(Activities!I:I, MATCH(A142, Activities!A:A, 0))</f>
        <v>#N/A</v>
      </c>
    </row>
    <row r="143" spans="1:15" ht="14.25" customHeight="1">
      <c r="A143" s="43"/>
      <c r="B143" s="186"/>
      <c r="C143" s="50"/>
      <c r="D143" s="44"/>
      <c r="E143" s="61"/>
      <c r="F143" s="61"/>
      <c r="G143" s="61"/>
      <c r="H143" s="61" t="e">
        <f t="shared" si="18"/>
        <v>#N/A</v>
      </c>
      <c r="I143" s="61" t="e">
        <f>INDEX(Activities!F:F, MATCH(A143, Activities!A:A, 0))</f>
        <v>#N/A</v>
      </c>
      <c r="J143" s="61" t="e">
        <f>INDEX(Activities!E:E, MATCH(A143, Activities!A:A, 0))</f>
        <v>#N/A</v>
      </c>
      <c r="K143" s="61" t="e">
        <f>INDEX(Activities!G:G, MATCH(A143, Activities!A:A, 0))</f>
        <v>#N/A</v>
      </c>
      <c r="L143" s="61" t="e">
        <f t="shared" si="19"/>
        <v>#N/A</v>
      </c>
      <c r="M143" s="61" t="e">
        <f t="shared" si="20"/>
        <v>#N/A</v>
      </c>
      <c r="N143" s="61" t="e">
        <f t="shared" si="21"/>
        <v>#N/A</v>
      </c>
      <c r="O143" s="61" t="e">
        <f t="array" ref="O143">INDEX(Activities!I:I, MATCH(A143, Activities!A:A, 0))</f>
        <v>#N/A</v>
      </c>
    </row>
    <row r="144" spans="1:15" ht="14.25" customHeight="1">
      <c r="A144" s="43"/>
      <c r="B144" s="186"/>
      <c r="C144" s="50"/>
      <c r="D144" s="44"/>
      <c r="E144" s="61"/>
      <c r="F144" s="61"/>
      <c r="G144" s="61"/>
      <c r="H144" s="61" t="e">
        <f t="shared" si="18"/>
        <v>#N/A</v>
      </c>
      <c r="I144" s="61" t="e">
        <f>INDEX(Activities!F:F, MATCH(A144, Activities!A:A, 0))</f>
        <v>#N/A</v>
      </c>
      <c r="J144" s="61" t="e">
        <f>INDEX(Activities!E:E, MATCH(A144, Activities!A:A, 0))</f>
        <v>#N/A</v>
      </c>
      <c r="K144" s="61" t="e">
        <f>INDEX(Activities!G:G, MATCH(A144, Activities!A:A, 0))</f>
        <v>#N/A</v>
      </c>
      <c r="L144" s="61" t="e">
        <f t="shared" si="19"/>
        <v>#N/A</v>
      </c>
      <c r="M144" s="61" t="e">
        <f t="shared" si="20"/>
        <v>#N/A</v>
      </c>
      <c r="N144" s="61" t="e">
        <f t="shared" si="21"/>
        <v>#N/A</v>
      </c>
      <c r="O144" s="61" t="e">
        <f t="array" ref="O144">INDEX(Activities!I:I, MATCH(A144, Activities!A:A, 0))</f>
        <v>#N/A</v>
      </c>
    </row>
    <row r="145" spans="1:15" ht="14.25" customHeight="1">
      <c r="A145" s="43"/>
      <c r="B145" s="186"/>
      <c r="C145" s="50"/>
      <c r="D145" s="44"/>
      <c r="E145" s="61"/>
      <c r="F145" s="61"/>
      <c r="G145" s="61"/>
      <c r="H145" s="61" t="e">
        <f t="shared" si="18"/>
        <v>#N/A</v>
      </c>
      <c r="I145" s="61" t="e">
        <f>INDEX(Activities!F:F, MATCH(A145, Activities!A:A, 0))</f>
        <v>#N/A</v>
      </c>
      <c r="J145" s="61" t="e">
        <f>INDEX(Activities!E:E, MATCH(A145, Activities!A:A, 0))</f>
        <v>#N/A</v>
      </c>
      <c r="K145" s="61" t="e">
        <f>INDEX(Activities!G:G, MATCH(A145, Activities!A:A, 0))</f>
        <v>#N/A</v>
      </c>
      <c r="L145" s="61" t="e">
        <f t="shared" si="19"/>
        <v>#N/A</v>
      </c>
      <c r="M145" s="61" t="e">
        <f t="shared" si="20"/>
        <v>#N/A</v>
      </c>
      <c r="N145" s="61" t="e">
        <f t="shared" si="21"/>
        <v>#N/A</v>
      </c>
      <c r="O145" s="61" t="e">
        <f t="array" ref="O145">INDEX(Activities!I:I, MATCH(A145, Activities!A:A, 0))</f>
        <v>#N/A</v>
      </c>
    </row>
    <row r="146" spans="1:15" ht="14.25" customHeight="1">
      <c r="A146" s="43"/>
      <c r="B146" s="186"/>
      <c r="C146" s="50"/>
      <c r="D146" s="44"/>
      <c r="E146" s="61"/>
      <c r="F146" s="61"/>
      <c r="G146" s="61"/>
      <c r="H146" s="61" t="e">
        <f t="shared" si="18"/>
        <v>#N/A</v>
      </c>
      <c r="I146" s="61" t="e">
        <f>INDEX(Activities!F:F, MATCH(A146, Activities!A:A, 0))</f>
        <v>#N/A</v>
      </c>
      <c r="J146" s="61" t="e">
        <f>INDEX(Activities!E:E, MATCH(A146, Activities!A:A, 0))</f>
        <v>#N/A</v>
      </c>
      <c r="K146" s="61" t="e">
        <f>INDEX(Activities!G:G, MATCH(A146, Activities!A:A, 0))</f>
        <v>#N/A</v>
      </c>
      <c r="L146" s="61" t="e">
        <f t="shared" si="19"/>
        <v>#N/A</v>
      </c>
      <c r="M146" s="61" t="e">
        <f t="shared" si="20"/>
        <v>#N/A</v>
      </c>
      <c r="N146" s="61" t="e">
        <f t="shared" si="21"/>
        <v>#N/A</v>
      </c>
      <c r="O146" s="61" t="e">
        <f t="array" ref="O146">INDEX(Activities!I:I, MATCH(A146, Activities!A:A, 0))</f>
        <v>#N/A</v>
      </c>
    </row>
    <row r="147" spans="1:15" ht="14.25" customHeight="1">
      <c r="A147" s="43"/>
      <c r="B147" s="186"/>
      <c r="C147" s="50"/>
      <c r="D147" s="44"/>
      <c r="E147" s="61"/>
      <c r="F147" s="61"/>
      <c r="G147" s="61"/>
      <c r="H147" s="61" t="e">
        <f t="shared" si="18"/>
        <v>#N/A</v>
      </c>
      <c r="I147" s="61" t="e">
        <f>INDEX(Activities!F:F, MATCH(A147, Activities!A:A, 0))</f>
        <v>#N/A</v>
      </c>
      <c r="J147" s="61" t="e">
        <f>INDEX(Activities!E:E, MATCH(A147, Activities!A:A, 0))</f>
        <v>#N/A</v>
      </c>
      <c r="K147" s="61" t="e">
        <f>INDEX(Activities!G:G, MATCH(A147, Activities!A:A, 0))</f>
        <v>#N/A</v>
      </c>
      <c r="L147" s="61" t="e">
        <f t="shared" si="19"/>
        <v>#N/A</v>
      </c>
      <c r="M147" s="61" t="e">
        <f t="shared" si="20"/>
        <v>#N/A</v>
      </c>
      <c r="N147" s="61" t="e">
        <f t="shared" si="21"/>
        <v>#N/A</v>
      </c>
      <c r="O147" s="61" t="e">
        <f t="array" ref="O147">INDEX(Activities!I:I, MATCH(A147, Activities!A:A, 0))</f>
        <v>#N/A</v>
      </c>
    </row>
    <row r="148" spans="1:15" ht="14.25" customHeight="1">
      <c r="A148" s="43"/>
      <c r="B148" s="186"/>
      <c r="C148" s="50"/>
      <c r="D148" s="44"/>
      <c r="E148" s="61"/>
      <c r="F148" s="61"/>
      <c r="G148" s="61"/>
      <c r="H148" s="61" t="e">
        <f t="shared" si="18"/>
        <v>#N/A</v>
      </c>
      <c r="I148" s="61" t="e">
        <f>INDEX(Activities!F:F, MATCH(A148, Activities!A:A, 0))</f>
        <v>#N/A</v>
      </c>
      <c r="J148" s="61" t="e">
        <f>INDEX(Activities!E:E, MATCH(A148, Activities!A:A, 0))</f>
        <v>#N/A</v>
      </c>
      <c r="K148" s="61" t="e">
        <f>INDEX(Activities!G:G, MATCH(A148, Activities!A:A, 0))</f>
        <v>#N/A</v>
      </c>
      <c r="L148" s="61" t="e">
        <f t="shared" si="19"/>
        <v>#N/A</v>
      </c>
      <c r="M148" s="61" t="e">
        <f t="shared" si="20"/>
        <v>#N/A</v>
      </c>
      <c r="N148" s="61" t="e">
        <f t="shared" si="21"/>
        <v>#N/A</v>
      </c>
      <c r="O148" s="61" t="e">
        <f t="array" ref="O148">INDEX(Activities!I:I, MATCH(A148, Activities!A:A, 0))</f>
        <v>#N/A</v>
      </c>
    </row>
    <row r="149" spans="1:15" ht="14.25" customHeight="1">
      <c r="A149" s="43"/>
      <c r="B149" s="186"/>
      <c r="C149" s="50"/>
      <c r="D149" s="44"/>
      <c r="E149" s="61"/>
      <c r="F149" s="61"/>
      <c r="G149" s="61"/>
      <c r="H149" s="61" t="e">
        <f t="shared" si="18"/>
        <v>#N/A</v>
      </c>
      <c r="I149" s="61" t="e">
        <f>INDEX(Activities!F:F, MATCH(A149, Activities!A:A, 0))</f>
        <v>#N/A</v>
      </c>
      <c r="J149" s="61" t="e">
        <f>INDEX(Activities!E:E, MATCH(A149, Activities!A:A, 0))</f>
        <v>#N/A</v>
      </c>
      <c r="K149" s="61" t="e">
        <f>INDEX(Activities!G:G, MATCH(A149, Activities!A:A, 0))</f>
        <v>#N/A</v>
      </c>
      <c r="L149" s="61" t="e">
        <f t="shared" si="19"/>
        <v>#N/A</v>
      </c>
      <c r="M149" s="61" t="e">
        <f t="shared" si="20"/>
        <v>#N/A</v>
      </c>
      <c r="N149" s="61" t="e">
        <f t="shared" si="21"/>
        <v>#N/A</v>
      </c>
      <c r="O149" s="61" t="e">
        <f t="array" ref="O149">INDEX(Activities!I:I, MATCH(A149, Activities!A:A, 0))</f>
        <v>#N/A</v>
      </c>
    </row>
    <row r="150" spans="1:15" ht="14.25" customHeight="1">
      <c r="A150" s="43"/>
      <c r="B150" s="186"/>
      <c r="C150" s="50"/>
      <c r="D150" s="44"/>
      <c r="E150" s="61"/>
      <c r="F150" s="61"/>
      <c r="G150" s="61"/>
      <c r="H150" s="61" t="e">
        <f t="shared" si="18"/>
        <v>#N/A</v>
      </c>
      <c r="I150" s="61" t="e">
        <f>INDEX(Activities!F:F, MATCH(A150, Activities!A:A, 0))</f>
        <v>#N/A</v>
      </c>
      <c r="J150" s="61" t="e">
        <f>INDEX(Activities!E:E, MATCH(A150, Activities!A:A, 0))</f>
        <v>#N/A</v>
      </c>
      <c r="K150" s="61" t="e">
        <f>INDEX(Activities!G:G, MATCH(A150, Activities!A:A, 0))</f>
        <v>#N/A</v>
      </c>
      <c r="L150" s="61" t="e">
        <f t="shared" si="19"/>
        <v>#N/A</v>
      </c>
      <c r="M150" s="61" t="e">
        <f t="shared" si="20"/>
        <v>#N/A</v>
      </c>
      <c r="N150" s="61" t="e">
        <f t="shared" si="21"/>
        <v>#N/A</v>
      </c>
      <c r="O150" s="61" t="e">
        <f t="array" ref="O150">INDEX(Activities!I:I, MATCH(A150, Activities!A:A, 0))</f>
        <v>#N/A</v>
      </c>
    </row>
    <row r="151" spans="1:15" ht="14.25" customHeight="1">
      <c r="A151" s="43"/>
      <c r="B151" s="186"/>
      <c r="C151" s="50"/>
      <c r="D151" s="44"/>
      <c r="E151" s="61"/>
      <c r="F151" s="61"/>
      <c r="G151" s="61"/>
      <c r="H151" s="61" t="e">
        <f t="shared" si="18"/>
        <v>#N/A</v>
      </c>
      <c r="I151" s="61" t="e">
        <f>INDEX(Activities!F:F, MATCH(A151, Activities!A:A, 0))</f>
        <v>#N/A</v>
      </c>
      <c r="J151" s="61" t="e">
        <f>INDEX(Activities!E:E, MATCH(A151, Activities!A:A, 0))</f>
        <v>#N/A</v>
      </c>
      <c r="K151" s="61" t="e">
        <f>INDEX(Activities!G:G, MATCH(A151, Activities!A:A, 0))</f>
        <v>#N/A</v>
      </c>
      <c r="L151" s="61" t="e">
        <f t="shared" si="19"/>
        <v>#N/A</v>
      </c>
      <c r="M151" s="61" t="e">
        <f t="shared" si="20"/>
        <v>#N/A</v>
      </c>
      <c r="N151" s="61" t="e">
        <f t="shared" si="21"/>
        <v>#N/A</v>
      </c>
      <c r="O151" s="61" t="e">
        <f t="array" ref="O151">INDEX(Activities!I:I, MATCH(A151, Activities!A:A, 0))</f>
        <v>#N/A</v>
      </c>
    </row>
    <row r="152" spans="1:15" ht="14.25" customHeight="1">
      <c r="A152" s="43"/>
      <c r="B152" s="186"/>
      <c r="C152" s="50"/>
      <c r="D152" s="44"/>
      <c r="E152" s="61"/>
      <c r="F152" s="61"/>
      <c r="G152" s="61"/>
      <c r="H152" s="61" t="e">
        <f t="shared" si="18"/>
        <v>#N/A</v>
      </c>
      <c r="I152" s="61" t="e">
        <f>INDEX(Activities!F:F, MATCH(A152, Activities!A:A, 0))</f>
        <v>#N/A</v>
      </c>
      <c r="J152" s="61" t="e">
        <f>INDEX(Activities!E:E, MATCH(A152, Activities!A:A, 0))</f>
        <v>#N/A</v>
      </c>
      <c r="K152" s="61" t="e">
        <f>INDEX(Activities!G:G, MATCH(A152, Activities!A:A, 0))</f>
        <v>#N/A</v>
      </c>
      <c r="L152" s="61" t="e">
        <f t="shared" si="19"/>
        <v>#N/A</v>
      </c>
      <c r="M152" s="61" t="e">
        <f t="shared" si="20"/>
        <v>#N/A</v>
      </c>
      <c r="N152" s="61" t="e">
        <f t="shared" si="21"/>
        <v>#N/A</v>
      </c>
      <c r="O152" s="61" t="e">
        <f t="array" ref="O152">INDEX(Activities!I:I, MATCH(A152, Activities!A:A, 0))</f>
        <v>#N/A</v>
      </c>
    </row>
    <row r="153" spans="1:15" ht="14.25" customHeight="1">
      <c r="A153" s="43"/>
      <c r="B153" s="186"/>
      <c r="C153" s="50"/>
      <c r="D153" s="44"/>
      <c r="E153" s="61"/>
      <c r="F153" s="61"/>
      <c r="G153" s="61"/>
      <c r="H153" s="61" t="e">
        <f t="shared" si="18"/>
        <v>#N/A</v>
      </c>
      <c r="I153" s="61" t="e">
        <f>INDEX(Activities!F:F, MATCH(A153, Activities!A:A, 0))</f>
        <v>#N/A</v>
      </c>
      <c r="J153" s="61" t="e">
        <f>INDEX(Activities!E:E, MATCH(A153, Activities!A:A, 0))</f>
        <v>#N/A</v>
      </c>
      <c r="K153" s="61" t="e">
        <f>INDEX(Activities!G:G, MATCH(A153, Activities!A:A, 0))</f>
        <v>#N/A</v>
      </c>
      <c r="L153" s="61" t="e">
        <f t="shared" si="19"/>
        <v>#N/A</v>
      </c>
      <c r="M153" s="61" t="e">
        <f t="shared" si="20"/>
        <v>#N/A</v>
      </c>
      <c r="N153" s="61" t="e">
        <f t="shared" si="21"/>
        <v>#N/A</v>
      </c>
      <c r="O153" s="61" t="e">
        <f t="array" ref="O153">INDEX(Activities!I:I, MATCH(A153, Activities!A:A, 0))</f>
        <v>#N/A</v>
      </c>
    </row>
    <row r="154" spans="1:15" ht="14.25" customHeight="1">
      <c r="A154" s="43"/>
      <c r="B154" s="186"/>
      <c r="C154" s="50"/>
      <c r="D154" s="44"/>
      <c r="E154" s="61"/>
      <c r="F154" s="61"/>
      <c r="G154" s="61"/>
      <c r="H154" s="61" t="e">
        <f t="shared" si="18"/>
        <v>#N/A</v>
      </c>
      <c r="I154" s="61" t="e">
        <f>INDEX(Activities!F:F, MATCH(A154, Activities!A:A, 0))</f>
        <v>#N/A</v>
      </c>
      <c r="J154" s="61" t="e">
        <f>INDEX(Activities!E:E, MATCH(A154, Activities!A:A, 0))</f>
        <v>#N/A</v>
      </c>
      <c r="K154" s="61" t="e">
        <f>INDEX(Activities!G:G, MATCH(A154, Activities!A:A, 0))</f>
        <v>#N/A</v>
      </c>
      <c r="L154" s="61" t="e">
        <f t="shared" si="19"/>
        <v>#N/A</v>
      </c>
      <c r="M154" s="61" t="e">
        <f t="shared" si="20"/>
        <v>#N/A</v>
      </c>
      <c r="N154" s="61" t="e">
        <f t="shared" si="21"/>
        <v>#N/A</v>
      </c>
      <c r="O154" s="61" t="e">
        <f t="array" ref="O154">INDEX(Activities!I:I, MATCH(A154, Activities!A:A, 0))</f>
        <v>#N/A</v>
      </c>
    </row>
    <row r="155" spans="1:15" ht="14.25" customHeight="1">
      <c r="A155" s="43"/>
      <c r="B155" s="186"/>
      <c r="C155" s="50"/>
      <c r="D155" s="44"/>
      <c r="E155" s="61"/>
      <c r="F155" s="61"/>
      <c r="G155" s="61"/>
      <c r="H155" s="61" t="e">
        <f t="shared" si="18"/>
        <v>#N/A</v>
      </c>
      <c r="I155" s="61" t="e">
        <f>INDEX(Activities!F:F, MATCH(A155, Activities!A:A, 0))</f>
        <v>#N/A</v>
      </c>
      <c r="J155" s="61" t="e">
        <f>INDEX(Activities!E:E, MATCH(A155, Activities!A:A, 0))</f>
        <v>#N/A</v>
      </c>
      <c r="K155" s="61" t="e">
        <f>INDEX(Activities!G:G, MATCH(A155, Activities!A:A, 0))</f>
        <v>#N/A</v>
      </c>
      <c r="L155" s="61" t="e">
        <f t="shared" si="19"/>
        <v>#N/A</v>
      </c>
      <c r="M155" s="61" t="e">
        <f t="shared" si="20"/>
        <v>#N/A</v>
      </c>
      <c r="N155" s="61" t="e">
        <f t="shared" si="21"/>
        <v>#N/A</v>
      </c>
      <c r="O155" s="61" t="e">
        <f t="array" ref="O155">INDEX(Activities!I:I, MATCH(A155, Activities!A:A, 0))</f>
        <v>#N/A</v>
      </c>
    </row>
    <row r="156" spans="1:15" ht="14.25" customHeight="1">
      <c r="A156" s="43"/>
      <c r="B156" s="186"/>
      <c r="C156" s="50"/>
      <c r="D156" s="44"/>
      <c r="E156" s="61"/>
      <c r="F156" s="61"/>
      <c r="G156" s="61"/>
      <c r="H156" s="61" t="e">
        <f t="shared" si="18"/>
        <v>#N/A</v>
      </c>
      <c r="I156" s="61" t="e">
        <f>INDEX(Activities!F:F, MATCH(A156, Activities!A:A, 0))</f>
        <v>#N/A</v>
      </c>
      <c r="J156" s="61" t="e">
        <f>INDEX(Activities!E:E, MATCH(A156, Activities!A:A, 0))</f>
        <v>#N/A</v>
      </c>
      <c r="K156" s="61" t="e">
        <f>INDEX(Activities!G:G, MATCH(A156, Activities!A:A, 0))</f>
        <v>#N/A</v>
      </c>
      <c r="L156" s="61" t="e">
        <f t="shared" si="19"/>
        <v>#N/A</v>
      </c>
      <c r="M156" s="61" t="e">
        <f t="shared" si="20"/>
        <v>#N/A</v>
      </c>
      <c r="N156" s="61" t="e">
        <f t="shared" si="21"/>
        <v>#N/A</v>
      </c>
      <c r="O156" s="61" t="e">
        <f t="array" ref="O156">INDEX(Activities!I:I, MATCH(A156, Activities!A:A, 0))</f>
        <v>#N/A</v>
      </c>
    </row>
    <row r="157" spans="1:15" ht="14.25" customHeight="1">
      <c r="A157" s="43"/>
      <c r="B157" s="186"/>
      <c r="C157" s="50"/>
      <c r="D157" s="44"/>
      <c r="E157" s="61"/>
      <c r="F157" s="61"/>
      <c r="G157" s="61"/>
      <c r="H157" s="61" t="e">
        <f t="shared" si="18"/>
        <v>#N/A</v>
      </c>
      <c r="I157" s="61" t="e">
        <f>INDEX(Activities!F:F, MATCH(A157, Activities!A:A, 0))</f>
        <v>#N/A</v>
      </c>
      <c r="J157" s="61" t="e">
        <f>INDEX(Activities!E:E, MATCH(A157, Activities!A:A, 0))</f>
        <v>#N/A</v>
      </c>
      <c r="K157" s="61" t="e">
        <f>INDEX(Activities!G:G, MATCH(A157, Activities!A:A, 0))</f>
        <v>#N/A</v>
      </c>
      <c r="L157" s="61" t="e">
        <f t="shared" si="19"/>
        <v>#N/A</v>
      </c>
      <c r="M157" s="61" t="e">
        <f t="shared" si="20"/>
        <v>#N/A</v>
      </c>
      <c r="N157" s="61" t="e">
        <f t="shared" si="21"/>
        <v>#N/A</v>
      </c>
      <c r="O157" s="61" t="e">
        <f t="array" ref="O157">INDEX(Activities!I:I, MATCH(A157, Activities!A:A, 0))</f>
        <v>#N/A</v>
      </c>
    </row>
    <row r="158" spans="1:15" ht="14.25" customHeight="1">
      <c r="A158" s="43"/>
      <c r="B158" s="186"/>
      <c r="C158" s="50"/>
      <c r="D158" s="44"/>
      <c r="E158" s="61"/>
      <c r="F158" s="61"/>
      <c r="G158" s="61"/>
      <c r="H158" s="61" t="e">
        <f t="shared" si="18"/>
        <v>#N/A</v>
      </c>
      <c r="I158" s="61" t="e">
        <f>INDEX(Activities!F:F, MATCH(A158, Activities!A:A, 0))</f>
        <v>#N/A</v>
      </c>
      <c r="J158" s="61" t="e">
        <f>INDEX(Activities!E:E, MATCH(A158, Activities!A:A, 0))</f>
        <v>#N/A</v>
      </c>
      <c r="K158" s="61" t="e">
        <f>INDEX(Activities!G:G, MATCH(A158, Activities!A:A, 0))</f>
        <v>#N/A</v>
      </c>
      <c r="L158" s="61" t="e">
        <f t="shared" si="19"/>
        <v>#N/A</v>
      </c>
      <c r="M158" s="61" t="e">
        <f t="shared" si="20"/>
        <v>#N/A</v>
      </c>
      <c r="N158" s="61" t="e">
        <f t="shared" si="21"/>
        <v>#N/A</v>
      </c>
      <c r="O158" s="61" t="e">
        <f t="array" ref="O158">INDEX(Activities!I:I, MATCH(A158, Activities!A:A, 0))</f>
        <v>#N/A</v>
      </c>
    </row>
    <row r="159" spans="1:15" ht="14.25" customHeight="1">
      <c r="A159" s="43"/>
      <c r="B159" s="186"/>
      <c r="C159" s="50"/>
      <c r="D159" s="44"/>
      <c r="E159" s="61"/>
      <c r="F159" s="61"/>
      <c r="G159" s="61"/>
      <c r="H159" s="61" t="e">
        <f t="shared" si="18"/>
        <v>#N/A</v>
      </c>
      <c r="I159" s="61" t="e">
        <f>INDEX(Activities!F:F, MATCH(A159, Activities!A:A, 0))</f>
        <v>#N/A</v>
      </c>
      <c r="J159" s="61" t="e">
        <f>INDEX(Activities!E:E, MATCH(A159, Activities!A:A, 0))</f>
        <v>#N/A</v>
      </c>
      <c r="K159" s="61" t="e">
        <f>INDEX(Activities!G:G, MATCH(A159, Activities!A:A, 0))</f>
        <v>#N/A</v>
      </c>
      <c r="L159" s="61" t="e">
        <f t="shared" si="19"/>
        <v>#N/A</v>
      </c>
      <c r="M159" s="61" t="e">
        <f t="shared" si="20"/>
        <v>#N/A</v>
      </c>
      <c r="N159" s="61" t="e">
        <f t="shared" si="21"/>
        <v>#N/A</v>
      </c>
      <c r="O159" s="61" t="e">
        <f t="array" ref="O159">INDEX(Activities!I:I, MATCH(A159, Activities!A:A, 0))</f>
        <v>#N/A</v>
      </c>
    </row>
    <row r="160" spans="1:15" ht="14.25" customHeight="1">
      <c r="A160" s="43"/>
      <c r="B160" s="186"/>
      <c r="C160" s="50"/>
      <c r="D160" s="44"/>
      <c r="E160" s="61"/>
      <c r="F160" s="61"/>
      <c r="G160" s="61"/>
      <c r="H160" s="61" t="e">
        <f t="shared" si="18"/>
        <v>#N/A</v>
      </c>
      <c r="I160" s="61" t="e">
        <f>INDEX(Activities!F:F, MATCH(A160, Activities!A:A, 0))</f>
        <v>#N/A</v>
      </c>
      <c r="J160" s="61" t="e">
        <f>INDEX(Activities!E:E, MATCH(A160, Activities!A:A, 0))</f>
        <v>#N/A</v>
      </c>
      <c r="K160" s="61" t="e">
        <f>INDEX(Activities!G:G, MATCH(A160, Activities!A:A, 0))</f>
        <v>#N/A</v>
      </c>
      <c r="L160" s="61" t="e">
        <f t="shared" si="19"/>
        <v>#N/A</v>
      </c>
      <c r="M160" s="61" t="e">
        <f t="shared" si="20"/>
        <v>#N/A</v>
      </c>
      <c r="N160" s="61" t="e">
        <f t="shared" si="21"/>
        <v>#N/A</v>
      </c>
      <c r="O160" s="61" t="e">
        <f t="array" ref="O160">INDEX(Activities!I:I, MATCH(A160, Activities!A:A, 0))</f>
        <v>#N/A</v>
      </c>
    </row>
    <row r="161" spans="1:15" ht="14.25" customHeight="1">
      <c r="A161" s="43"/>
      <c r="B161" s="186"/>
      <c r="C161" s="50"/>
      <c r="D161" s="44"/>
      <c r="E161" s="61"/>
      <c r="F161" s="61"/>
      <c r="G161" s="61"/>
      <c r="H161" s="61" t="e">
        <f t="shared" si="18"/>
        <v>#N/A</v>
      </c>
      <c r="I161" s="61" t="e">
        <f>INDEX(Activities!F:F, MATCH(A161, Activities!A:A, 0))</f>
        <v>#N/A</v>
      </c>
      <c r="J161" s="61" t="e">
        <f>INDEX(Activities!E:E, MATCH(A161, Activities!A:A, 0))</f>
        <v>#N/A</v>
      </c>
      <c r="K161" s="61" t="e">
        <f>INDEX(Activities!G:G, MATCH(A161, Activities!A:A, 0))</f>
        <v>#N/A</v>
      </c>
      <c r="L161" s="61" t="e">
        <f t="shared" si="19"/>
        <v>#N/A</v>
      </c>
      <c r="M161" s="61" t="e">
        <f t="shared" si="20"/>
        <v>#N/A</v>
      </c>
      <c r="N161" s="61" t="e">
        <f t="shared" si="21"/>
        <v>#N/A</v>
      </c>
      <c r="O161" s="61" t="e">
        <f t="array" ref="O161">INDEX(Activities!I:I, MATCH(A161, Activities!A:A, 0))</f>
        <v>#N/A</v>
      </c>
    </row>
    <row r="162" spans="1:15" ht="14.25" customHeight="1">
      <c r="A162" s="43"/>
      <c r="B162" s="186"/>
      <c r="C162" s="50"/>
      <c r="D162" s="44"/>
      <c r="E162" s="61"/>
      <c r="F162" s="61"/>
      <c r="G162" s="61"/>
      <c r="H162" s="61" t="e">
        <f t="shared" si="18"/>
        <v>#N/A</v>
      </c>
      <c r="I162" s="61" t="e">
        <f>INDEX(Activities!F:F, MATCH(A162, Activities!A:A, 0))</f>
        <v>#N/A</v>
      </c>
      <c r="J162" s="61" t="e">
        <f>INDEX(Activities!E:E, MATCH(A162, Activities!A:A, 0))</f>
        <v>#N/A</v>
      </c>
      <c r="K162" s="61" t="e">
        <f>INDEX(Activities!G:G, MATCH(A162, Activities!A:A, 0))</f>
        <v>#N/A</v>
      </c>
      <c r="L162" s="61" t="e">
        <f t="shared" si="19"/>
        <v>#N/A</v>
      </c>
      <c r="M162" s="61" t="e">
        <f t="shared" si="20"/>
        <v>#N/A</v>
      </c>
      <c r="N162" s="61" t="e">
        <f t="shared" si="21"/>
        <v>#N/A</v>
      </c>
      <c r="O162" s="61" t="e">
        <f t="array" ref="O162">INDEX(Activities!I:I, MATCH(A162, Activities!A:A, 0))</f>
        <v>#N/A</v>
      </c>
    </row>
    <row r="163" spans="1:15" ht="14.25" customHeight="1">
      <c r="A163" s="43"/>
      <c r="B163" s="186"/>
      <c r="C163" s="50"/>
      <c r="D163" s="44"/>
      <c r="E163" s="61"/>
      <c r="F163" s="61"/>
      <c r="G163" s="61"/>
      <c r="H163" s="61" t="e">
        <f t="shared" si="18"/>
        <v>#N/A</v>
      </c>
      <c r="I163" s="61" t="e">
        <f>INDEX(Activities!F:F, MATCH(A163, Activities!A:A, 0))</f>
        <v>#N/A</v>
      </c>
      <c r="J163" s="61" t="e">
        <f>INDEX(Activities!E:E, MATCH(A163, Activities!A:A, 0))</f>
        <v>#N/A</v>
      </c>
      <c r="K163" s="61" t="e">
        <f>INDEX(Activities!G:G, MATCH(A163, Activities!A:A, 0))</f>
        <v>#N/A</v>
      </c>
      <c r="L163" s="61" t="e">
        <f t="shared" si="19"/>
        <v>#N/A</v>
      </c>
      <c r="M163" s="61" t="e">
        <f t="shared" si="20"/>
        <v>#N/A</v>
      </c>
      <c r="N163" s="61" t="e">
        <f t="shared" si="21"/>
        <v>#N/A</v>
      </c>
      <c r="O163" s="61" t="e">
        <f t="array" ref="O163">INDEX(Activities!I:I, MATCH(A163, Activities!A:A, 0))</f>
        <v>#N/A</v>
      </c>
    </row>
    <row r="164" spans="1:15" ht="14.25" customHeight="1">
      <c r="A164" s="43"/>
      <c r="B164" s="186"/>
      <c r="C164" s="50"/>
      <c r="D164" s="44"/>
      <c r="E164" s="61"/>
      <c r="F164" s="61"/>
      <c r="G164" s="61"/>
      <c r="H164" s="61" t="e">
        <f t="shared" si="18"/>
        <v>#N/A</v>
      </c>
      <c r="I164" s="61" t="e">
        <f>INDEX(Activities!F:F, MATCH(A164, Activities!A:A, 0))</f>
        <v>#N/A</v>
      </c>
      <c r="J164" s="61" t="e">
        <f>INDEX(Activities!E:E, MATCH(A164, Activities!A:A, 0))</f>
        <v>#N/A</v>
      </c>
      <c r="K164" s="61" t="e">
        <f>INDEX(Activities!G:G, MATCH(A164, Activities!A:A, 0))</f>
        <v>#N/A</v>
      </c>
      <c r="L164" s="61" t="e">
        <f t="shared" si="19"/>
        <v>#N/A</v>
      </c>
      <c r="M164" s="61" t="e">
        <f t="shared" si="20"/>
        <v>#N/A</v>
      </c>
      <c r="N164" s="61" t="e">
        <f t="shared" si="21"/>
        <v>#N/A</v>
      </c>
      <c r="O164" s="61" t="e">
        <f t="array" ref="O164">INDEX(Activities!I:I, MATCH(A164, Activities!A:A, 0))</f>
        <v>#N/A</v>
      </c>
    </row>
    <row r="165" spans="1:15" ht="14.25" customHeight="1">
      <c r="A165" s="43"/>
      <c r="B165" s="186"/>
      <c r="C165" s="50"/>
      <c r="D165" s="44"/>
      <c r="E165" s="61"/>
      <c r="F165" s="61"/>
      <c r="G165" s="61"/>
      <c r="H165" s="61" t="e">
        <f t="shared" si="18"/>
        <v>#N/A</v>
      </c>
      <c r="I165" s="61" t="e">
        <f>INDEX(Activities!F:F, MATCH(A165, Activities!A:A, 0))</f>
        <v>#N/A</v>
      </c>
      <c r="J165" s="61" t="e">
        <f>INDEX(Activities!E:E, MATCH(A165, Activities!A:A, 0))</f>
        <v>#N/A</v>
      </c>
      <c r="K165" s="61" t="e">
        <f>INDEX(Activities!G:G, MATCH(A165, Activities!A:A, 0))</f>
        <v>#N/A</v>
      </c>
      <c r="L165" s="61" t="e">
        <f t="shared" si="19"/>
        <v>#N/A</v>
      </c>
      <c r="M165" s="61" t="e">
        <f t="shared" si="20"/>
        <v>#N/A</v>
      </c>
      <c r="N165" s="61" t="e">
        <f t="shared" si="21"/>
        <v>#N/A</v>
      </c>
      <c r="O165" s="61" t="e">
        <f t="array" ref="O165">INDEX(Activities!I:I, MATCH(A165, Activities!A:A, 0))</f>
        <v>#N/A</v>
      </c>
    </row>
    <row r="166" spans="1:15" ht="14.25" customHeight="1">
      <c r="A166" s="43"/>
      <c r="B166" s="186"/>
      <c r="C166" s="50"/>
      <c r="D166" s="44"/>
      <c r="E166" s="61"/>
      <c r="F166" s="61"/>
      <c r="G166" s="61"/>
      <c r="H166" s="61" t="e">
        <f t="shared" si="18"/>
        <v>#N/A</v>
      </c>
      <c r="I166" s="61" t="e">
        <f>INDEX(Activities!F:F, MATCH(A166, Activities!A:A, 0))</f>
        <v>#N/A</v>
      </c>
      <c r="J166" s="61" t="e">
        <f>INDEX(Activities!E:E, MATCH(A166, Activities!A:A, 0))</f>
        <v>#N/A</v>
      </c>
      <c r="K166" s="61" t="e">
        <f>INDEX(Activities!G:G, MATCH(A166, Activities!A:A, 0))</f>
        <v>#N/A</v>
      </c>
      <c r="L166" s="61" t="e">
        <f t="shared" si="19"/>
        <v>#N/A</v>
      </c>
      <c r="M166" s="61" t="e">
        <f t="shared" si="20"/>
        <v>#N/A</v>
      </c>
      <c r="N166" s="61" t="e">
        <f t="shared" si="21"/>
        <v>#N/A</v>
      </c>
      <c r="O166" s="61" t="e">
        <f t="array" ref="O166">INDEX(Activities!I:I, MATCH(A166, Activities!A:A, 0))</f>
        <v>#N/A</v>
      </c>
    </row>
    <row r="167" spans="1:15" ht="14.25" customHeight="1">
      <c r="A167" s="43"/>
      <c r="B167" s="186"/>
      <c r="C167" s="50"/>
      <c r="D167" s="44"/>
      <c r="E167" s="61"/>
      <c r="F167" s="61"/>
      <c r="G167" s="61"/>
      <c r="H167" s="61" t="e">
        <f t="shared" si="18"/>
        <v>#N/A</v>
      </c>
      <c r="I167" s="61" t="e">
        <f>INDEX(Activities!F:F, MATCH(A167, Activities!A:A, 0))</f>
        <v>#N/A</v>
      </c>
      <c r="J167" s="61" t="e">
        <f>INDEX(Activities!E:E, MATCH(A167, Activities!A:A, 0))</f>
        <v>#N/A</v>
      </c>
      <c r="K167" s="61" t="e">
        <f>INDEX(Activities!G:G, MATCH(A167, Activities!A:A, 0))</f>
        <v>#N/A</v>
      </c>
      <c r="L167" s="61" t="e">
        <f t="shared" si="19"/>
        <v>#N/A</v>
      </c>
      <c r="M167" s="61" t="e">
        <f t="shared" si="20"/>
        <v>#N/A</v>
      </c>
      <c r="N167" s="61" t="e">
        <f t="shared" si="21"/>
        <v>#N/A</v>
      </c>
      <c r="O167" s="61" t="e">
        <f t="array" ref="O167">INDEX(Activities!I:I, MATCH(A167, Activities!A:A, 0))</f>
        <v>#N/A</v>
      </c>
    </row>
    <row r="168" spans="1:15" ht="14.25" customHeight="1">
      <c r="A168" s="43"/>
      <c r="B168" s="186"/>
      <c r="C168" s="50"/>
      <c r="D168" s="44"/>
      <c r="E168" s="61"/>
      <c r="F168" s="61"/>
      <c r="G168" s="61"/>
      <c r="H168" s="61" t="e">
        <f t="shared" si="18"/>
        <v>#N/A</v>
      </c>
      <c r="I168" s="61" t="e">
        <f>INDEX(Activities!F:F, MATCH(A168, Activities!A:A, 0))</f>
        <v>#N/A</v>
      </c>
      <c r="J168" s="61" t="e">
        <f>INDEX(Activities!E:E, MATCH(A168, Activities!A:A, 0))</f>
        <v>#N/A</v>
      </c>
      <c r="K168" s="61" t="e">
        <f>INDEX(Activities!G:G, MATCH(A168, Activities!A:A, 0))</f>
        <v>#N/A</v>
      </c>
      <c r="L168" s="61" t="e">
        <f t="shared" si="19"/>
        <v>#N/A</v>
      </c>
      <c r="M168" s="61" t="e">
        <f t="shared" si="20"/>
        <v>#N/A</v>
      </c>
      <c r="N168" s="61" t="e">
        <f t="shared" si="21"/>
        <v>#N/A</v>
      </c>
      <c r="O168" s="61" t="e">
        <f t="array" ref="O168">INDEX(Activities!I:I, MATCH(A168, Activities!A:A, 0))</f>
        <v>#N/A</v>
      </c>
    </row>
    <row r="169" spans="1:15" ht="14.25" customHeight="1">
      <c r="A169" s="43"/>
      <c r="B169" s="186"/>
      <c r="C169" s="50"/>
      <c r="D169" s="44"/>
      <c r="E169" s="61"/>
      <c r="F169" s="61"/>
      <c r="G169" s="61"/>
      <c r="H169" s="61" t="e">
        <f t="shared" si="18"/>
        <v>#N/A</v>
      </c>
      <c r="I169" s="61" t="e">
        <f>INDEX(Activities!F:F, MATCH(A169, Activities!A:A, 0))</f>
        <v>#N/A</v>
      </c>
      <c r="J169" s="61" t="e">
        <f>INDEX(Activities!E:E, MATCH(A169, Activities!A:A, 0))</f>
        <v>#N/A</v>
      </c>
      <c r="K169" s="61" t="e">
        <f>INDEX(Activities!G:G, MATCH(A169, Activities!A:A, 0))</f>
        <v>#N/A</v>
      </c>
      <c r="L169" s="61" t="e">
        <f t="shared" si="19"/>
        <v>#N/A</v>
      </c>
      <c r="M169" s="61" t="e">
        <f t="shared" si="20"/>
        <v>#N/A</v>
      </c>
      <c r="N169" s="61" t="e">
        <f t="shared" si="21"/>
        <v>#N/A</v>
      </c>
      <c r="O169" s="61" t="e">
        <f t="array" ref="O169">INDEX(Activities!I:I, MATCH(A169, Activities!A:A, 0))</f>
        <v>#N/A</v>
      </c>
    </row>
    <row r="170" spans="1:15" ht="14.25" customHeight="1">
      <c r="A170" s="43"/>
      <c r="B170" s="186"/>
      <c r="C170" s="50"/>
      <c r="D170" s="44"/>
      <c r="E170" s="61"/>
      <c r="F170" s="61"/>
      <c r="G170" s="61"/>
      <c r="H170" s="61" t="e">
        <f t="shared" si="18"/>
        <v>#N/A</v>
      </c>
      <c r="I170" s="61" t="e">
        <f>INDEX(Activities!F:F, MATCH(A170, Activities!A:A, 0))</f>
        <v>#N/A</v>
      </c>
      <c r="J170" s="61" t="e">
        <f>INDEX(Activities!E:E, MATCH(A170, Activities!A:A, 0))</f>
        <v>#N/A</v>
      </c>
      <c r="K170" s="61" t="e">
        <f>INDEX(Activities!G:G, MATCH(A170, Activities!A:A, 0))</f>
        <v>#N/A</v>
      </c>
      <c r="L170" s="61" t="e">
        <f t="shared" si="19"/>
        <v>#N/A</v>
      </c>
      <c r="M170" s="61" t="e">
        <f t="shared" si="20"/>
        <v>#N/A</v>
      </c>
      <c r="N170" s="61" t="e">
        <f t="shared" si="21"/>
        <v>#N/A</v>
      </c>
      <c r="O170" s="61" t="e">
        <f t="array" ref="O170">INDEX(Activities!I:I, MATCH(A170, Activities!A:A, 0))</f>
        <v>#N/A</v>
      </c>
    </row>
    <row r="171" spans="1:15" ht="14.25" customHeight="1">
      <c r="A171" s="53"/>
      <c r="B171" s="186"/>
      <c r="C171" s="50"/>
      <c r="D171" s="44"/>
      <c r="E171" s="61"/>
      <c r="F171" s="61"/>
      <c r="G171" s="61"/>
      <c r="H171" s="61" t="e">
        <f t="shared" si="18"/>
        <v>#N/A</v>
      </c>
      <c r="I171" s="61" t="e">
        <f>INDEX(Activities!F:F, MATCH(A171, Activities!A:A, 0))</f>
        <v>#N/A</v>
      </c>
      <c r="J171" s="61" t="e">
        <f>INDEX(Activities!E:E, MATCH(A171, Activities!A:A, 0))</f>
        <v>#N/A</v>
      </c>
      <c r="K171" s="61" t="e">
        <f>INDEX(Activities!G:G, MATCH(A171, Activities!A:A, 0))</f>
        <v>#N/A</v>
      </c>
      <c r="L171" s="61" t="e">
        <f t="shared" si="19"/>
        <v>#N/A</v>
      </c>
      <c r="M171" s="61" t="e">
        <f t="shared" si="20"/>
        <v>#N/A</v>
      </c>
      <c r="N171" s="61" t="e">
        <f t="shared" si="21"/>
        <v>#N/A</v>
      </c>
      <c r="O171" s="61" t="e">
        <f t="array" ref="O171">INDEX(Activities!I:I, MATCH(A171, Activities!A:A, 0))</f>
        <v>#N/A</v>
      </c>
    </row>
    <row r="172" spans="1:15" ht="14.25" customHeight="1">
      <c r="A172" s="53"/>
      <c r="B172" s="186"/>
      <c r="C172" s="50"/>
      <c r="D172" s="44"/>
      <c r="E172" s="61"/>
      <c r="F172" s="61"/>
      <c r="G172" s="61"/>
      <c r="H172" s="61" t="e">
        <f t="shared" si="18"/>
        <v>#N/A</v>
      </c>
      <c r="I172" s="61" t="e">
        <f>INDEX(Activities!F:F, MATCH(A172, Activities!A:A, 0))</f>
        <v>#N/A</v>
      </c>
      <c r="J172" s="61" t="e">
        <f>INDEX(Activities!E:E, MATCH(A172, Activities!A:A, 0))</f>
        <v>#N/A</v>
      </c>
      <c r="K172" s="61" t="e">
        <f>INDEX(Activities!G:G, MATCH(A172, Activities!A:A, 0))</f>
        <v>#N/A</v>
      </c>
      <c r="L172" s="61" t="e">
        <f t="shared" si="19"/>
        <v>#N/A</v>
      </c>
      <c r="M172" s="61" t="e">
        <f t="shared" si="20"/>
        <v>#N/A</v>
      </c>
      <c r="N172" s="61" t="e">
        <f t="shared" si="21"/>
        <v>#N/A</v>
      </c>
      <c r="O172" s="61" t="e">
        <f t="array" ref="O172">INDEX(Activities!I:I, MATCH(A172, Activities!A:A, 0))</f>
        <v>#N/A</v>
      </c>
    </row>
    <row r="173" spans="1:15" ht="14.25" customHeight="1">
      <c r="A173" s="53"/>
      <c r="B173" s="186"/>
      <c r="C173" s="50"/>
      <c r="D173" s="44"/>
      <c r="E173" s="61"/>
      <c r="F173" s="61"/>
      <c r="G173" s="61"/>
      <c r="H173" s="61" t="e">
        <f t="shared" si="18"/>
        <v>#N/A</v>
      </c>
      <c r="I173" s="61" t="e">
        <f>INDEX(Activities!F:F, MATCH(A173, Activities!A:A, 0))</f>
        <v>#N/A</v>
      </c>
      <c r="J173" s="61" t="e">
        <f>INDEX(Activities!E:E, MATCH(A173, Activities!A:A, 0))</f>
        <v>#N/A</v>
      </c>
      <c r="K173" s="61" t="e">
        <f>INDEX(Activities!G:G, MATCH(A173, Activities!A:A, 0))</f>
        <v>#N/A</v>
      </c>
      <c r="L173" s="61" t="e">
        <f t="shared" si="19"/>
        <v>#N/A</v>
      </c>
      <c r="M173" s="61" t="e">
        <f t="shared" si="20"/>
        <v>#N/A</v>
      </c>
      <c r="N173" s="61" t="e">
        <f t="shared" si="21"/>
        <v>#N/A</v>
      </c>
      <c r="O173" s="61" t="e">
        <f t="array" ref="O173">INDEX(Activities!I:I, MATCH(A173, Activities!A:A, 0))</f>
        <v>#N/A</v>
      </c>
    </row>
    <row r="174" spans="1:15" ht="14.25" customHeight="1">
      <c r="A174" s="53"/>
      <c r="B174" s="186"/>
      <c r="C174" s="50"/>
      <c r="D174" s="44"/>
      <c r="E174" s="61"/>
      <c r="F174" s="61"/>
      <c r="G174" s="61"/>
      <c r="H174" s="61" t="e">
        <f t="shared" si="18"/>
        <v>#N/A</v>
      </c>
      <c r="I174" s="61" t="e">
        <f>INDEX(Activities!F:F, MATCH(A174, Activities!A:A, 0))</f>
        <v>#N/A</v>
      </c>
      <c r="J174" s="61" t="e">
        <f>INDEX(Activities!E:E, MATCH(A174, Activities!A:A, 0))</f>
        <v>#N/A</v>
      </c>
      <c r="K174" s="61" t="e">
        <f>INDEX(Activities!G:G, MATCH(A174, Activities!A:A, 0))</f>
        <v>#N/A</v>
      </c>
      <c r="L174" s="61" t="e">
        <f t="shared" si="19"/>
        <v>#N/A</v>
      </c>
      <c r="M174" s="61" t="e">
        <f t="shared" si="20"/>
        <v>#N/A</v>
      </c>
      <c r="N174" s="61" t="e">
        <f t="shared" si="21"/>
        <v>#N/A</v>
      </c>
      <c r="O174" s="61" t="e">
        <f t="array" ref="O174">INDEX(Activities!I:I, MATCH(A174, Activities!A:A, 0))</f>
        <v>#N/A</v>
      </c>
    </row>
    <row r="175" spans="1:15" ht="14.25" customHeight="1">
      <c r="A175" s="53"/>
      <c r="B175" s="186"/>
      <c r="C175" s="50"/>
      <c r="D175" s="44"/>
      <c r="E175" s="61"/>
      <c r="F175" s="61"/>
      <c r="G175" s="61"/>
      <c r="H175" s="61" t="e">
        <f t="shared" si="18"/>
        <v>#N/A</v>
      </c>
      <c r="I175" s="61" t="e">
        <f>INDEX(Activities!F:F, MATCH(A175, Activities!A:A, 0))</f>
        <v>#N/A</v>
      </c>
      <c r="J175" s="61" t="e">
        <f>INDEX(Activities!E:E, MATCH(A175, Activities!A:A, 0))</f>
        <v>#N/A</v>
      </c>
      <c r="K175" s="61" t="e">
        <f>INDEX(Activities!G:G, MATCH(A175, Activities!A:A, 0))</f>
        <v>#N/A</v>
      </c>
      <c r="L175" s="61" t="e">
        <f t="shared" si="19"/>
        <v>#N/A</v>
      </c>
      <c r="M175" s="61" t="e">
        <f t="shared" si="20"/>
        <v>#N/A</v>
      </c>
      <c r="N175" s="61" t="e">
        <f t="shared" si="21"/>
        <v>#N/A</v>
      </c>
      <c r="O175" s="61" t="e">
        <f t="array" ref="O175">INDEX(Activities!I:I, MATCH(A175, Activities!A:A, 0))</f>
        <v>#N/A</v>
      </c>
    </row>
    <row r="176" spans="1:15" ht="14.25" customHeight="1">
      <c r="A176" s="43"/>
      <c r="B176" s="186"/>
      <c r="C176" s="50"/>
      <c r="D176" s="44"/>
      <c r="E176" s="61"/>
      <c r="F176" s="61"/>
      <c r="G176" s="61"/>
      <c r="H176" s="61" t="e">
        <f t="shared" si="18"/>
        <v>#N/A</v>
      </c>
      <c r="I176" s="61" t="e">
        <f>INDEX(Activities!F:F, MATCH(A176, Activities!A:A, 0))</f>
        <v>#N/A</v>
      </c>
      <c r="J176" s="61" t="e">
        <f>INDEX(Activities!E:E, MATCH(A176, Activities!A:A, 0))</f>
        <v>#N/A</v>
      </c>
      <c r="K176" s="61" t="e">
        <f>INDEX(Activities!G:G, MATCH(A176, Activities!A:A, 0))</f>
        <v>#N/A</v>
      </c>
      <c r="L176" s="61" t="e">
        <f t="shared" si="19"/>
        <v>#N/A</v>
      </c>
      <c r="M176" s="61" t="e">
        <f t="shared" si="20"/>
        <v>#N/A</v>
      </c>
      <c r="N176" s="61" t="e">
        <f t="shared" si="21"/>
        <v>#N/A</v>
      </c>
      <c r="O176" s="61" t="e">
        <f t="array" ref="O176">INDEX(Activities!I:I, MATCH(A176, Activities!A:A, 0))</f>
        <v>#N/A</v>
      </c>
    </row>
    <row r="177" spans="1:15" ht="14.25" customHeight="1">
      <c r="A177" s="43"/>
      <c r="B177" s="186"/>
      <c r="C177" s="50"/>
      <c r="D177" s="44"/>
      <c r="E177" s="61"/>
      <c r="F177" s="61"/>
      <c r="G177" s="61"/>
      <c r="H177" s="61" t="e">
        <f t="shared" si="18"/>
        <v>#N/A</v>
      </c>
      <c r="I177" s="61" t="e">
        <f>INDEX(Activities!F:F, MATCH(A177, Activities!A:A, 0))</f>
        <v>#N/A</v>
      </c>
      <c r="J177" s="61" t="e">
        <f>INDEX(Activities!E:E, MATCH(A177, Activities!A:A, 0))</f>
        <v>#N/A</v>
      </c>
      <c r="K177" s="61" t="e">
        <f>INDEX(Activities!G:G, MATCH(A177, Activities!A:A, 0))</f>
        <v>#N/A</v>
      </c>
      <c r="L177" s="61" t="e">
        <f t="shared" si="19"/>
        <v>#N/A</v>
      </c>
      <c r="M177" s="61" t="e">
        <f t="shared" si="20"/>
        <v>#N/A</v>
      </c>
      <c r="N177" s="61" t="e">
        <f t="shared" si="21"/>
        <v>#N/A</v>
      </c>
      <c r="O177" s="61" t="e">
        <f t="array" ref="O177">INDEX(Activities!I:I, MATCH(A177, Activities!A:A, 0))</f>
        <v>#N/A</v>
      </c>
    </row>
    <row r="178" spans="1:15" ht="14.25" customHeight="1">
      <c r="A178" s="43"/>
      <c r="B178" s="186"/>
      <c r="C178" s="50"/>
      <c r="D178" s="44"/>
      <c r="E178" s="61"/>
      <c r="F178" s="61"/>
      <c r="G178" s="61"/>
      <c r="H178" s="61" t="e">
        <f t="shared" si="18"/>
        <v>#N/A</v>
      </c>
      <c r="I178" s="61" t="e">
        <f>INDEX(Activities!F:F, MATCH(A178, Activities!A:A, 0))</f>
        <v>#N/A</v>
      </c>
      <c r="J178" s="61" t="e">
        <f>INDEX(Activities!E:E, MATCH(A178, Activities!A:A, 0))</f>
        <v>#N/A</v>
      </c>
      <c r="K178" s="61" t="e">
        <f>INDEX(Activities!G:G, MATCH(A178, Activities!A:A, 0))</f>
        <v>#N/A</v>
      </c>
      <c r="L178" s="61" t="e">
        <f t="shared" si="19"/>
        <v>#N/A</v>
      </c>
      <c r="M178" s="61" t="e">
        <f t="shared" si="20"/>
        <v>#N/A</v>
      </c>
      <c r="N178" s="61" t="e">
        <f t="shared" si="21"/>
        <v>#N/A</v>
      </c>
      <c r="O178" s="61" t="e">
        <f t="array" ref="O178">INDEX(Activities!I:I, MATCH(A178, Activities!A:A, 0))</f>
        <v>#N/A</v>
      </c>
    </row>
    <row r="179" spans="1:15" ht="14.25" customHeight="1">
      <c r="A179" s="43"/>
      <c r="B179" s="186"/>
      <c r="C179" s="50"/>
      <c r="D179" s="44"/>
      <c r="E179" s="61"/>
      <c r="F179" s="61"/>
      <c r="G179" s="61"/>
      <c r="H179" s="61" t="e">
        <f t="shared" si="18"/>
        <v>#N/A</v>
      </c>
      <c r="I179" s="61" t="e">
        <f>INDEX(Activities!F:F, MATCH(A179, Activities!A:A, 0))</f>
        <v>#N/A</v>
      </c>
      <c r="J179" s="61" t="e">
        <f>INDEX(Activities!E:E, MATCH(A179, Activities!A:A, 0))</f>
        <v>#N/A</v>
      </c>
      <c r="K179" s="61" t="e">
        <f>INDEX(Activities!G:G, MATCH(A179, Activities!A:A, 0))</f>
        <v>#N/A</v>
      </c>
      <c r="L179" s="61" t="e">
        <f t="shared" si="19"/>
        <v>#N/A</v>
      </c>
      <c r="M179" s="61" t="e">
        <f t="shared" si="20"/>
        <v>#N/A</v>
      </c>
      <c r="N179" s="61" t="e">
        <f t="shared" si="21"/>
        <v>#N/A</v>
      </c>
      <c r="O179" s="61" t="e">
        <f t="array" ref="O179">INDEX(Activities!I:I, MATCH(A179, Activities!A:A, 0))</f>
        <v>#N/A</v>
      </c>
    </row>
    <row r="180" spans="1:15" ht="14.25" customHeight="1">
      <c r="A180" s="54"/>
      <c r="B180" s="186"/>
      <c r="C180" s="50"/>
      <c r="D180" s="44"/>
      <c r="E180" s="61"/>
      <c r="F180" s="61"/>
      <c r="G180" s="61"/>
      <c r="H180" s="61" t="e">
        <f t="shared" si="18"/>
        <v>#N/A</v>
      </c>
      <c r="I180" s="61" t="e">
        <f>INDEX(Activities!F:F, MATCH(A180, Activities!A:A, 0))</f>
        <v>#N/A</v>
      </c>
      <c r="J180" s="61" t="e">
        <f>INDEX(Activities!E:E, MATCH(A180, Activities!A:A, 0))</f>
        <v>#N/A</v>
      </c>
      <c r="K180" s="61" t="e">
        <f>INDEX(Activities!G:G, MATCH(A180, Activities!A:A, 0))</f>
        <v>#N/A</v>
      </c>
      <c r="L180" s="61" t="e">
        <f t="shared" si="19"/>
        <v>#N/A</v>
      </c>
      <c r="M180" s="61" t="e">
        <f t="shared" si="20"/>
        <v>#N/A</v>
      </c>
      <c r="N180" s="61" t="e">
        <f t="shared" si="21"/>
        <v>#N/A</v>
      </c>
      <c r="O180" s="61" t="e">
        <f t="array" ref="O180">INDEX(Activities!I:I, MATCH(A180, Activities!A:A, 0))</f>
        <v>#N/A</v>
      </c>
    </row>
    <row r="181" spans="1:15" ht="14.25" customHeight="1">
      <c r="A181" s="54"/>
      <c r="B181" s="186"/>
      <c r="C181" s="50"/>
      <c r="D181" s="44"/>
      <c r="E181" s="61"/>
      <c r="F181" s="61"/>
      <c r="G181" s="61"/>
      <c r="H181" s="61" t="e">
        <f t="shared" si="18"/>
        <v>#N/A</v>
      </c>
      <c r="I181" s="61" t="e">
        <f>INDEX(Activities!F:F, MATCH(A181, Activities!A:A, 0))</f>
        <v>#N/A</v>
      </c>
      <c r="J181" s="61" t="e">
        <f>INDEX(Activities!E:E, MATCH(A181, Activities!A:A, 0))</f>
        <v>#N/A</v>
      </c>
      <c r="K181" s="61" t="e">
        <f>INDEX(Activities!G:G, MATCH(A181, Activities!A:A, 0))</f>
        <v>#N/A</v>
      </c>
      <c r="L181" s="61" t="e">
        <f t="shared" si="19"/>
        <v>#N/A</v>
      </c>
      <c r="M181" s="61" t="e">
        <f t="shared" si="20"/>
        <v>#N/A</v>
      </c>
      <c r="N181" s="61" t="e">
        <f t="shared" si="21"/>
        <v>#N/A</v>
      </c>
      <c r="O181" s="61" t="e">
        <f t="array" ref="O181">INDEX(Activities!I:I, MATCH(A181, Activities!A:A, 0))</f>
        <v>#N/A</v>
      </c>
    </row>
    <row r="182" spans="1:15" ht="13.5" customHeight="1">
      <c r="B182" s="62"/>
      <c r="C182" s="63"/>
      <c r="D182" s="63"/>
    </row>
    <row r="183" spans="1:15" ht="13.5" customHeight="1">
      <c r="B183" s="62"/>
      <c r="C183" s="63"/>
      <c r="D183" s="63"/>
    </row>
    <row r="184" spans="1:15" ht="13.5" customHeight="1">
      <c r="B184" s="62"/>
      <c r="C184" s="63"/>
      <c r="D184" s="63"/>
    </row>
    <row r="185" spans="1:15" ht="13.5" customHeight="1">
      <c r="B185" s="62"/>
      <c r="C185" s="63"/>
      <c r="D185" s="63"/>
    </row>
    <row r="186" spans="1:15" ht="13.5" customHeight="1">
      <c r="B186" s="62"/>
      <c r="C186" s="63"/>
      <c r="D186" s="63"/>
    </row>
    <row r="187" spans="1:15" ht="13.5" customHeight="1">
      <c r="B187" s="62"/>
      <c r="C187" s="63"/>
      <c r="D187" s="63"/>
    </row>
    <row r="188" spans="1:15" ht="13.5" customHeight="1">
      <c r="B188" s="62"/>
      <c r="C188" s="63"/>
      <c r="D188" s="63"/>
    </row>
    <row r="189" spans="1:15" ht="13.5" customHeight="1">
      <c r="B189" s="62"/>
      <c r="C189" s="63"/>
      <c r="D189" s="63"/>
    </row>
    <row r="190" spans="1:15" ht="13.5" customHeight="1">
      <c r="B190" s="62"/>
      <c r="C190" s="63"/>
      <c r="D190" s="63"/>
    </row>
    <row r="191" spans="1:15" ht="13.5" customHeight="1">
      <c r="B191" s="62"/>
      <c r="C191" s="63"/>
      <c r="D191" s="63"/>
    </row>
    <row r="192" spans="1:15" ht="13.5" customHeight="1">
      <c r="B192" s="62"/>
      <c r="C192" s="63"/>
      <c r="D192" s="63"/>
    </row>
    <row r="193" spans="2:4" ht="13.5" customHeight="1">
      <c r="B193" s="62"/>
      <c r="C193" s="63"/>
      <c r="D193" s="63"/>
    </row>
    <row r="194" spans="2:4" ht="13.5" customHeight="1">
      <c r="B194" s="62"/>
      <c r="C194" s="63"/>
      <c r="D194" s="63"/>
    </row>
    <row r="195" spans="2:4" ht="13.5" customHeight="1">
      <c r="B195" s="62"/>
      <c r="C195" s="63"/>
      <c r="D195" s="63"/>
    </row>
    <row r="196" spans="2:4" ht="13.5" customHeight="1">
      <c r="B196" s="62"/>
      <c r="C196" s="63"/>
      <c r="D196" s="63"/>
    </row>
    <row r="197" spans="2:4" ht="13.5" customHeight="1">
      <c r="B197" s="62"/>
      <c r="C197" s="63"/>
      <c r="D197" s="63"/>
    </row>
    <row r="198" spans="2:4" ht="13.5" customHeight="1">
      <c r="B198" s="62"/>
      <c r="C198" s="63"/>
      <c r="D198" s="63"/>
    </row>
    <row r="199" spans="2:4" ht="13.5" customHeight="1">
      <c r="B199" s="62"/>
      <c r="C199" s="63"/>
      <c r="D199" s="63"/>
    </row>
    <row r="200" spans="2:4" ht="13.5" customHeight="1">
      <c r="B200" s="62"/>
      <c r="C200" s="63"/>
      <c r="D200" s="63"/>
    </row>
    <row r="201" spans="2:4" ht="13.5" customHeight="1">
      <c r="B201" s="62"/>
      <c r="C201" s="63"/>
      <c r="D201" s="63"/>
    </row>
    <row r="202" spans="2:4" ht="13.5" customHeight="1">
      <c r="B202" s="62"/>
      <c r="C202" s="63"/>
      <c r="D202" s="63"/>
    </row>
    <row r="203" spans="2:4" ht="13.5" customHeight="1">
      <c r="B203" s="62"/>
      <c r="C203" s="63"/>
      <c r="D203" s="63"/>
    </row>
    <row r="204" spans="2:4" ht="13.5" customHeight="1">
      <c r="B204" s="62"/>
      <c r="C204" s="63"/>
      <c r="D204" s="63"/>
    </row>
    <row r="205" spans="2:4" ht="13.5" customHeight="1">
      <c r="B205" s="62"/>
      <c r="C205" s="63"/>
      <c r="D205" s="63"/>
    </row>
    <row r="206" spans="2:4" ht="13.5" customHeight="1">
      <c r="B206" s="62"/>
      <c r="C206" s="63"/>
      <c r="D206" s="63"/>
    </row>
    <row r="207" spans="2:4" ht="13.5" customHeight="1">
      <c r="B207" s="62"/>
      <c r="C207" s="63"/>
      <c r="D207" s="63"/>
    </row>
    <row r="208" spans="2:4" ht="13.5" customHeight="1">
      <c r="B208" s="62"/>
      <c r="C208" s="63"/>
      <c r="D208" s="63"/>
    </row>
    <row r="209" spans="2:4" ht="13.5" customHeight="1">
      <c r="B209" s="62"/>
      <c r="C209" s="63"/>
      <c r="D209" s="63"/>
    </row>
    <row r="210" spans="2:4" ht="13.5" customHeight="1">
      <c r="B210" s="62"/>
      <c r="C210" s="63"/>
      <c r="D210" s="63"/>
    </row>
    <row r="211" spans="2:4" ht="13.5" customHeight="1">
      <c r="B211" s="62"/>
      <c r="C211" s="63"/>
      <c r="D211" s="63"/>
    </row>
    <row r="212" spans="2:4" ht="13.5" customHeight="1">
      <c r="B212" s="62"/>
      <c r="C212" s="63"/>
      <c r="D212" s="63"/>
    </row>
    <row r="213" spans="2:4" ht="13.5" customHeight="1">
      <c r="B213" s="62"/>
      <c r="C213" s="63"/>
      <c r="D213" s="63"/>
    </row>
    <row r="214" spans="2:4" ht="13.5" customHeight="1">
      <c r="B214" s="62"/>
      <c r="C214" s="63"/>
      <c r="D214" s="63"/>
    </row>
    <row r="215" spans="2:4" ht="13.5" customHeight="1">
      <c r="B215" s="62"/>
      <c r="C215" s="63"/>
      <c r="D215" s="63"/>
    </row>
    <row r="216" spans="2:4" ht="13.5" customHeight="1">
      <c r="B216" s="62"/>
      <c r="C216" s="63"/>
      <c r="D216" s="63"/>
    </row>
    <row r="217" spans="2:4" ht="13.5" customHeight="1">
      <c r="B217" s="62"/>
      <c r="C217" s="63"/>
      <c r="D217" s="63"/>
    </row>
    <row r="218" spans="2:4" ht="13.5" customHeight="1">
      <c r="B218" s="62"/>
      <c r="C218" s="63"/>
      <c r="D218" s="63"/>
    </row>
    <row r="219" spans="2:4" ht="13.5" customHeight="1">
      <c r="B219" s="62"/>
      <c r="C219" s="63"/>
      <c r="D219" s="63"/>
    </row>
    <row r="220" spans="2:4" ht="13.5" customHeight="1">
      <c r="B220" s="62"/>
      <c r="C220" s="63"/>
      <c r="D220" s="63"/>
    </row>
    <row r="221" spans="2:4" ht="13.5" customHeight="1">
      <c r="B221" s="62"/>
      <c r="C221" s="63"/>
      <c r="D221" s="63"/>
    </row>
    <row r="222" spans="2:4" ht="13.5" customHeight="1">
      <c r="B222" s="62"/>
      <c r="C222" s="63"/>
      <c r="D222" s="63"/>
    </row>
    <row r="223" spans="2:4" ht="13.5" customHeight="1">
      <c r="B223" s="62"/>
      <c r="C223" s="63"/>
      <c r="D223" s="63"/>
    </row>
    <row r="224" spans="2:4" ht="13.5" customHeight="1">
      <c r="B224" s="62"/>
      <c r="C224" s="63"/>
      <c r="D224" s="63"/>
    </row>
    <row r="225" spans="2:4" ht="13.5" customHeight="1">
      <c r="B225" s="62"/>
      <c r="C225" s="63"/>
      <c r="D225" s="63"/>
    </row>
    <row r="226" spans="2:4" ht="13.5" customHeight="1">
      <c r="B226" s="62"/>
      <c r="C226" s="63"/>
      <c r="D226" s="63"/>
    </row>
    <row r="227" spans="2:4" ht="13.5" customHeight="1">
      <c r="B227" s="62"/>
      <c r="C227" s="63"/>
      <c r="D227" s="63"/>
    </row>
    <row r="228" spans="2:4" ht="13.5" customHeight="1">
      <c r="B228" s="62"/>
      <c r="C228" s="63"/>
      <c r="D228" s="63"/>
    </row>
    <row r="229" spans="2:4" ht="13.5" customHeight="1">
      <c r="B229" s="62"/>
      <c r="C229" s="63"/>
      <c r="D229" s="63"/>
    </row>
    <row r="230" spans="2:4" ht="13.5" customHeight="1">
      <c r="B230" s="62"/>
      <c r="C230" s="63"/>
      <c r="D230" s="63"/>
    </row>
    <row r="231" spans="2:4" ht="13.5" customHeight="1">
      <c r="B231" s="62"/>
      <c r="C231" s="63"/>
      <c r="D231" s="63"/>
    </row>
    <row r="232" spans="2:4" ht="13.5" customHeight="1">
      <c r="B232" s="62"/>
      <c r="C232" s="63"/>
      <c r="D232" s="63"/>
    </row>
    <row r="233" spans="2:4" ht="13.5" customHeight="1">
      <c r="B233" s="62"/>
      <c r="C233" s="63"/>
      <c r="D233" s="63"/>
    </row>
    <row r="234" spans="2:4" ht="13.5" customHeight="1">
      <c r="B234" s="62"/>
      <c r="C234" s="63"/>
      <c r="D234" s="63"/>
    </row>
    <row r="235" spans="2:4" ht="13.5" customHeight="1">
      <c r="B235" s="62"/>
      <c r="C235" s="63"/>
      <c r="D235" s="63"/>
    </row>
    <row r="236" spans="2:4" ht="13.5" customHeight="1">
      <c r="B236" s="62"/>
      <c r="C236" s="63"/>
      <c r="D236" s="63"/>
    </row>
    <row r="237" spans="2:4" ht="13.5" customHeight="1">
      <c r="B237" s="62"/>
      <c r="C237" s="63"/>
      <c r="D237" s="63"/>
    </row>
    <row r="238" spans="2:4" ht="13.5" customHeight="1">
      <c r="B238" s="62"/>
      <c r="C238" s="63"/>
      <c r="D238" s="63"/>
    </row>
    <row r="239" spans="2:4" ht="13.5" customHeight="1">
      <c r="B239" s="62"/>
      <c r="C239" s="63"/>
      <c r="D239" s="63"/>
    </row>
    <row r="240" spans="2:4" ht="13.5" customHeight="1">
      <c r="B240" s="62"/>
      <c r="C240" s="63"/>
      <c r="D240" s="63"/>
    </row>
    <row r="241" spans="2:4" ht="13.5" customHeight="1">
      <c r="B241" s="62"/>
      <c r="C241" s="63"/>
      <c r="D241" s="63"/>
    </row>
    <row r="242" spans="2:4" ht="13.5" customHeight="1">
      <c r="B242" s="62"/>
      <c r="C242" s="63"/>
      <c r="D242" s="63"/>
    </row>
    <row r="243" spans="2:4" ht="13.5" customHeight="1">
      <c r="B243" s="62"/>
      <c r="C243" s="63"/>
      <c r="D243" s="63"/>
    </row>
    <row r="244" spans="2:4" ht="13.5" customHeight="1">
      <c r="B244" s="62"/>
      <c r="C244" s="63"/>
      <c r="D244" s="63"/>
    </row>
    <row r="245" spans="2:4" ht="13.5" customHeight="1">
      <c r="B245" s="62"/>
      <c r="C245" s="63"/>
      <c r="D245" s="63"/>
    </row>
    <row r="246" spans="2:4" ht="13.5" customHeight="1">
      <c r="B246" s="62"/>
      <c r="C246" s="63"/>
      <c r="D246" s="63"/>
    </row>
    <row r="247" spans="2:4" ht="13.5" customHeight="1">
      <c r="B247" s="62"/>
      <c r="C247" s="63"/>
      <c r="D247" s="63"/>
    </row>
    <row r="248" spans="2:4" ht="13.5" customHeight="1">
      <c r="B248" s="62"/>
      <c r="C248" s="63"/>
      <c r="D248" s="63"/>
    </row>
    <row r="249" spans="2:4" ht="13.5" customHeight="1">
      <c r="B249" s="62"/>
      <c r="C249" s="63"/>
      <c r="D249" s="63"/>
    </row>
    <row r="250" spans="2:4" ht="13.5" customHeight="1">
      <c r="B250" s="62"/>
      <c r="C250" s="63"/>
      <c r="D250" s="63"/>
    </row>
    <row r="251" spans="2:4" ht="13.5" customHeight="1">
      <c r="B251" s="62"/>
      <c r="C251" s="63"/>
      <c r="D251" s="63"/>
    </row>
    <row r="252" spans="2:4" ht="13.5" customHeight="1">
      <c r="B252" s="62"/>
      <c r="C252" s="63"/>
      <c r="D252" s="63"/>
    </row>
    <row r="253" spans="2:4" ht="13.5" customHeight="1">
      <c r="B253" s="62"/>
      <c r="C253" s="63"/>
      <c r="D253" s="63"/>
    </row>
    <row r="254" spans="2:4" ht="13.5" customHeight="1">
      <c r="B254" s="62"/>
      <c r="C254" s="63"/>
      <c r="D254" s="63"/>
    </row>
    <row r="255" spans="2:4" ht="13.5" customHeight="1">
      <c r="B255" s="62"/>
      <c r="C255" s="63"/>
      <c r="D255" s="63"/>
    </row>
    <row r="256" spans="2:4" ht="13.5" customHeight="1">
      <c r="B256" s="62"/>
      <c r="C256" s="63"/>
      <c r="D256" s="63"/>
    </row>
    <row r="257" spans="2:4" ht="13.5" customHeight="1">
      <c r="B257" s="62"/>
      <c r="C257" s="63"/>
      <c r="D257" s="63"/>
    </row>
    <row r="258" spans="2:4" ht="13.5" customHeight="1">
      <c r="B258" s="62"/>
      <c r="C258" s="63"/>
      <c r="D258" s="63"/>
    </row>
    <row r="259" spans="2:4" ht="13.5" customHeight="1">
      <c r="B259" s="62"/>
      <c r="C259" s="63"/>
      <c r="D259" s="63"/>
    </row>
    <row r="260" spans="2:4" ht="13.5" customHeight="1">
      <c r="B260" s="62"/>
      <c r="C260" s="63"/>
      <c r="D260" s="63"/>
    </row>
    <row r="261" spans="2:4" ht="13.5" customHeight="1">
      <c r="B261" s="62"/>
      <c r="C261" s="63"/>
      <c r="D261" s="63"/>
    </row>
    <row r="262" spans="2:4" ht="13.5" customHeight="1">
      <c r="B262" s="62"/>
      <c r="C262" s="63"/>
      <c r="D262" s="63"/>
    </row>
    <row r="263" spans="2:4" ht="13.5" customHeight="1">
      <c r="B263" s="62"/>
      <c r="C263" s="63"/>
      <c r="D263" s="63"/>
    </row>
    <row r="264" spans="2:4" ht="13.5" customHeight="1">
      <c r="B264" s="62"/>
      <c r="C264" s="63"/>
      <c r="D264" s="63"/>
    </row>
    <row r="265" spans="2:4" ht="13.5" customHeight="1">
      <c r="B265" s="62"/>
      <c r="C265" s="63"/>
      <c r="D265" s="63"/>
    </row>
    <row r="266" spans="2:4" ht="13.5" customHeight="1">
      <c r="B266" s="62"/>
      <c r="C266" s="63"/>
      <c r="D266" s="63"/>
    </row>
    <row r="267" spans="2:4" ht="13.5" customHeight="1">
      <c r="B267" s="62"/>
      <c r="C267" s="63"/>
      <c r="D267" s="63"/>
    </row>
    <row r="268" spans="2:4" ht="13.5" customHeight="1">
      <c r="B268" s="62"/>
      <c r="C268" s="63"/>
      <c r="D268" s="63"/>
    </row>
    <row r="269" spans="2:4" ht="13.5" customHeight="1">
      <c r="B269" s="62"/>
      <c r="C269" s="63"/>
      <c r="D269" s="63"/>
    </row>
    <row r="270" spans="2:4" ht="13.5" customHeight="1">
      <c r="B270" s="62"/>
      <c r="C270" s="63"/>
      <c r="D270" s="63"/>
    </row>
    <row r="271" spans="2:4" ht="13.5" customHeight="1">
      <c r="B271" s="62"/>
      <c r="C271" s="63"/>
      <c r="D271" s="63"/>
    </row>
    <row r="272" spans="2:4" ht="13.5" customHeight="1">
      <c r="B272" s="62"/>
      <c r="C272" s="63"/>
      <c r="D272" s="63"/>
    </row>
    <row r="273" spans="2:4" ht="13.5" customHeight="1">
      <c r="B273" s="62"/>
      <c r="C273" s="63"/>
      <c r="D273" s="63"/>
    </row>
    <row r="274" spans="2:4" ht="13.5" customHeight="1">
      <c r="B274" s="62"/>
      <c r="C274" s="63"/>
      <c r="D274" s="63"/>
    </row>
    <row r="275" spans="2:4" ht="13.5" customHeight="1">
      <c r="B275" s="62"/>
      <c r="C275" s="63"/>
      <c r="D275" s="63"/>
    </row>
    <row r="276" spans="2:4" ht="13.5" customHeight="1">
      <c r="B276" s="62"/>
      <c r="C276" s="63"/>
      <c r="D276" s="63"/>
    </row>
    <row r="277" spans="2:4" ht="13.5" customHeight="1">
      <c r="B277" s="62"/>
      <c r="C277" s="63"/>
      <c r="D277" s="63"/>
    </row>
    <row r="278" spans="2:4" ht="13.5" customHeight="1">
      <c r="B278" s="62"/>
      <c r="C278" s="63"/>
      <c r="D278" s="63"/>
    </row>
    <row r="279" spans="2:4" ht="13.5" customHeight="1">
      <c r="B279" s="62"/>
      <c r="C279" s="63"/>
      <c r="D279" s="63"/>
    </row>
    <row r="280" spans="2:4" ht="13.5" customHeight="1">
      <c r="B280" s="62"/>
      <c r="C280" s="63"/>
      <c r="D280" s="63"/>
    </row>
    <row r="281" spans="2:4" ht="13.5" customHeight="1">
      <c r="B281" s="62"/>
      <c r="C281" s="63"/>
      <c r="D281" s="63"/>
    </row>
    <row r="282" spans="2:4" ht="13.5" customHeight="1">
      <c r="B282" s="62"/>
      <c r="C282" s="63"/>
      <c r="D282" s="63"/>
    </row>
    <row r="283" spans="2:4" ht="13.5" customHeight="1">
      <c r="B283" s="62"/>
      <c r="C283" s="63"/>
      <c r="D283" s="63"/>
    </row>
    <row r="284" spans="2:4" ht="13.5" customHeight="1">
      <c r="B284" s="62"/>
      <c r="C284" s="63"/>
      <c r="D284" s="63"/>
    </row>
    <row r="285" spans="2:4" ht="13.5" customHeight="1">
      <c r="B285" s="62"/>
      <c r="C285" s="63"/>
      <c r="D285" s="63"/>
    </row>
    <row r="286" spans="2:4" ht="13.5" customHeight="1">
      <c r="B286" s="62"/>
      <c r="C286" s="63"/>
      <c r="D286" s="63"/>
    </row>
    <row r="287" spans="2:4" ht="13.5" customHeight="1">
      <c r="B287" s="62"/>
      <c r="C287" s="63"/>
      <c r="D287" s="63"/>
    </row>
    <row r="288" spans="2:4" ht="13.5" customHeight="1">
      <c r="B288" s="62"/>
      <c r="C288" s="63"/>
      <c r="D288" s="63"/>
    </row>
    <row r="289" spans="2:4" ht="13.5" customHeight="1">
      <c r="B289" s="62"/>
      <c r="C289" s="63"/>
      <c r="D289" s="63"/>
    </row>
    <row r="290" spans="2:4" ht="13.5" customHeight="1">
      <c r="B290" s="62"/>
      <c r="C290" s="63"/>
      <c r="D290" s="63"/>
    </row>
    <row r="291" spans="2:4" ht="13.5" customHeight="1">
      <c r="B291" s="62"/>
      <c r="C291" s="63"/>
      <c r="D291" s="63"/>
    </row>
    <row r="292" spans="2:4" ht="13.5" customHeight="1">
      <c r="B292" s="62"/>
      <c r="C292" s="63"/>
      <c r="D292" s="63"/>
    </row>
    <row r="293" spans="2:4" ht="13.5" customHeight="1">
      <c r="B293" s="62"/>
      <c r="C293" s="63"/>
      <c r="D293" s="63"/>
    </row>
    <row r="294" spans="2:4" ht="13.5" customHeight="1">
      <c r="B294" s="62"/>
      <c r="C294" s="63"/>
      <c r="D294" s="63"/>
    </row>
    <row r="295" spans="2:4" ht="13.5" customHeight="1">
      <c r="B295" s="62"/>
      <c r="C295" s="63"/>
      <c r="D295" s="63"/>
    </row>
    <row r="296" spans="2:4" ht="13.5" customHeight="1">
      <c r="B296" s="62"/>
      <c r="C296" s="63"/>
      <c r="D296" s="63"/>
    </row>
    <row r="297" spans="2:4" ht="13.5" customHeight="1">
      <c r="B297" s="62"/>
      <c r="C297" s="63"/>
      <c r="D297" s="63"/>
    </row>
    <row r="298" spans="2:4" ht="13.5" customHeight="1">
      <c r="B298" s="62"/>
      <c r="C298" s="63"/>
      <c r="D298" s="63"/>
    </row>
    <row r="299" spans="2:4" ht="13.5" customHeight="1">
      <c r="B299" s="62"/>
      <c r="C299" s="63"/>
      <c r="D299" s="63"/>
    </row>
    <row r="300" spans="2:4" ht="13.5" customHeight="1">
      <c r="B300" s="62"/>
      <c r="C300" s="63"/>
      <c r="D300" s="63"/>
    </row>
    <row r="301" spans="2:4" ht="13.5" customHeight="1">
      <c r="B301" s="62"/>
      <c r="C301" s="63"/>
      <c r="D301" s="63"/>
    </row>
    <row r="302" spans="2:4" ht="13.5" customHeight="1">
      <c r="B302" s="62"/>
      <c r="C302" s="63"/>
      <c r="D302" s="63"/>
    </row>
    <row r="303" spans="2:4" ht="13.5" customHeight="1">
      <c r="B303" s="62"/>
      <c r="C303" s="63"/>
      <c r="D303" s="63"/>
    </row>
    <row r="304" spans="2:4" ht="13.5" customHeight="1">
      <c r="B304" s="62"/>
      <c r="C304" s="63"/>
      <c r="D304" s="63"/>
    </row>
    <row r="305" spans="2:4" ht="13.5" customHeight="1">
      <c r="B305" s="62"/>
      <c r="C305" s="63"/>
      <c r="D305" s="63"/>
    </row>
    <row r="306" spans="2:4" ht="13.5" customHeight="1">
      <c r="B306" s="62"/>
      <c r="C306" s="63"/>
      <c r="D306" s="63"/>
    </row>
    <row r="307" spans="2:4" ht="13.5" customHeight="1">
      <c r="B307" s="62"/>
      <c r="C307" s="63"/>
      <c r="D307" s="63"/>
    </row>
    <row r="308" spans="2:4" ht="13.5" customHeight="1">
      <c r="B308" s="62"/>
      <c r="C308" s="63"/>
      <c r="D308" s="63"/>
    </row>
    <row r="309" spans="2:4" ht="13.5" customHeight="1">
      <c r="B309" s="62"/>
      <c r="C309" s="63"/>
      <c r="D309" s="63"/>
    </row>
    <row r="310" spans="2:4" ht="13.5" customHeight="1">
      <c r="B310" s="62"/>
      <c r="C310" s="63"/>
      <c r="D310" s="63"/>
    </row>
    <row r="311" spans="2:4" ht="13.5" customHeight="1">
      <c r="B311" s="62"/>
      <c r="C311" s="63"/>
      <c r="D311" s="63"/>
    </row>
    <row r="312" spans="2:4" ht="13.5" customHeight="1">
      <c r="B312" s="62"/>
      <c r="C312" s="63"/>
      <c r="D312" s="63"/>
    </row>
    <row r="313" spans="2:4" ht="13.5" customHeight="1">
      <c r="B313" s="62"/>
      <c r="C313" s="63"/>
      <c r="D313" s="63"/>
    </row>
    <row r="314" spans="2:4" ht="13.5" customHeight="1">
      <c r="B314" s="62"/>
      <c r="C314" s="63"/>
      <c r="D314" s="63"/>
    </row>
    <row r="315" spans="2:4" ht="13.5" customHeight="1">
      <c r="B315" s="62"/>
      <c r="C315" s="63"/>
      <c r="D315" s="63"/>
    </row>
    <row r="316" spans="2:4" ht="13.5" customHeight="1">
      <c r="B316" s="62"/>
      <c r="C316" s="63"/>
      <c r="D316" s="63"/>
    </row>
    <row r="317" spans="2:4" ht="13.5" customHeight="1">
      <c r="B317" s="62"/>
      <c r="C317" s="63"/>
      <c r="D317" s="63"/>
    </row>
    <row r="318" spans="2:4" ht="13.5" customHeight="1">
      <c r="B318" s="62"/>
      <c r="C318" s="63"/>
      <c r="D318" s="63"/>
    </row>
    <row r="319" spans="2:4" ht="13.5" customHeight="1">
      <c r="B319" s="62"/>
      <c r="C319" s="63"/>
      <c r="D319" s="63"/>
    </row>
    <row r="320" spans="2:4" ht="13.5" customHeight="1">
      <c r="B320" s="62"/>
      <c r="C320" s="63"/>
      <c r="D320" s="63"/>
    </row>
    <row r="321" spans="2:4" ht="13.5" customHeight="1">
      <c r="B321" s="62"/>
      <c r="C321" s="63"/>
      <c r="D321" s="63"/>
    </row>
    <row r="322" spans="2:4" ht="13.5" customHeight="1">
      <c r="B322" s="62"/>
      <c r="C322" s="63"/>
      <c r="D322" s="63"/>
    </row>
    <row r="323" spans="2:4" ht="13.5" customHeight="1">
      <c r="B323" s="62"/>
      <c r="C323" s="63"/>
      <c r="D323" s="63"/>
    </row>
    <row r="324" spans="2:4" ht="13.5" customHeight="1">
      <c r="B324" s="62"/>
      <c r="C324" s="63"/>
      <c r="D324" s="63"/>
    </row>
    <row r="325" spans="2:4" ht="13.5" customHeight="1">
      <c r="B325" s="62"/>
      <c r="C325" s="63"/>
      <c r="D325" s="63"/>
    </row>
    <row r="326" spans="2:4" ht="13.5" customHeight="1">
      <c r="B326" s="62"/>
      <c r="C326" s="63"/>
      <c r="D326" s="63"/>
    </row>
    <row r="327" spans="2:4" ht="13.5" customHeight="1">
      <c r="B327" s="62"/>
      <c r="C327" s="63"/>
      <c r="D327" s="63"/>
    </row>
    <row r="328" spans="2:4" ht="13.5" customHeight="1">
      <c r="B328" s="62"/>
      <c r="C328" s="63"/>
      <c r="D328" s="63"/>
    </row>
    <row r="329" spans="2:4" ht="13.5" customHeight="1">
      <c r="B329" s="62"/>
      <c r="C329" s="63"/>
      <c r="D329" s="63"/>
    </row>
    <row r="330" spans="2:4" ht="13.5" customHeight="1">
      <c r="B330" s="62"/>
      <c r="C330" s="63"/>
      <c r="D330" s="63"/>
    </row>
    <row r="331" spans="2:4" ht="13.5" customHeight="1">
      <c r="B331" s="62"/>
      <c r="C331" s="63"/>
      <c r="D331" s="63"/>
    </row>
    <row r="332" spans="2:4" ht="13.5" customHeight="1">
      <c r="B332" s="62"/>
      <c r="C332" s="63"/>
      <c r="D332" s="63"/>
    </row>
    <row r="333" spans="2:4" ht="13.5" customHeight="1">
      <c r="B333" s="62"/>
      <c r="C333" s="63"/>
      <c r="D333" s="63"/>
    </row>
    <row r="334" spans="2:4" ht="13.5" customHeight="1">
      <c r="B334" s="62"/>
      <c r="C334" s="63"/>
      <c r="D334" s="63"/>
    </row>
    <row r="335" spans="2:4" ht="13.5" customHeight="1">
      <c r="B335" s="62"/>
      <c r="C335" s="63"/>
      <c r="D335" s="63"/>
    </row>
    <row r="336" spans="2:4" ht="13.5" customHeight="1">
      <c r="B336" s="62"/>
      <c r="C336" s="63"/>
      <c r="D336" s="63"/>
    </row>
    <row r="337" spans="2:4" ht="13.5" customHeight="1">
      <c r="B337" s="62"/>
      <c r="C337" s="63"/>
      <c r="D337" s="63"/>
    </row>
    <row r="338" spans="2:4" ht="13.5" customHeight="1">
      <c r="B338" s="62"/>
      <c r="C338" s="63"/>
      <c r="D338" s="63"/>
    </row>
    <row r="339" spans="2:4" ht="13.5" customHeight="1">
      <c r="B339" s="62"/>
      <c r="C339" s="63"/>
      <c r="D339" s="63"/>
    </row>
    <row r="340" spans="2:4" ht="13.5" customHeight="1">
      <c r="B340" s="62"/>
      <c r="C340" s="63"/>
      <c r="D340" s="63"/>
    </row>
    <row r="341" spans="2:4" ht="13.5" customHeight="1">
      <c r="B341" s="62"/>
      <c r="C341" s="63"/>
      <c r="D341" s="63"/>
    </row>
    <row r="342" spans="2:4" ht="13.5" customHeight="1">
      <c r="B342" s="62"/>
      <c r="C342" s="63"/>
      <c r="D342" s="63"/>
    </row>
    <row r="343" spans="2:4" ht="13.5" customHeight="1">
      <c r="B343" s="62"/>
      <c r="C343" s="63"/>
      <c r="D343" s="63"/>
    </row>
    <row r="344" spans="2:4" ht="13.5" customHeight="1">
      <c r="B344" s="62"/>
      <c r="C344" s="63"/>
      <c r="D344" s="63"/>
    </row>
    <row r="345" spans="2:4" ht="13.5" customHeight="1">
      <c r="B345" s="62"/>
      <c r="C345" s="63"/>
      <c r="D345" s="63"/>
    </row>
    <row r="346" spans="2:4" ht="13.5" customHeight="1">
      <c r="B346" s="62"/>
      <c r="C346" s="63"/>
      <c r="D346" s="63"/>
    </row>
    <row r="347" spans="2:4" ht="13.5" customHeight="1">
      <c r="B347" s="62"/>
      <c r="C347" s="63"/>
      <c r="D347" s="63"/>
    </row>
    <row r="348" spans="2:4" ht="13.5" customHeight="1">
      <c r="B348" s="62"/>
      <c r="C348" s="63"/>
      <c r="D348" s="63"/>
    </row>
    <row r="349" spans="2:4" ht="13.5" customHeight="1">
      <c r="B349" s="62"/>
      <c r="C349" s="63"/>
      <c r="D349" s="63"/>
    </row>
    <row r="350" spans="2:4" ht="13.5" customHeight="1">
      <c r="B350" s="62"/>
      <c r="C350" s="63"/>
      <c r="D350" s="63"/>
    </row>
    <row r="351" spans="2:4" ht="13.5" customHeight="1">
      <c r="B351" s="62"/>
      <c r="C351" s="63"/>
      <c r="D351" s="63"/>
    </row>
    <row r="352" spans="2:4" ht="13.5" customHeight="1">
      <c r="B352" s="62"/>
      <c r="C352" s="63"/>
      <c r="D352" s="63"/>
    </row>
    <row r="353" spans="2:4" ht="13.5" customHeight="1">
      <c r="B353" s="62"/>
      <c r="C353" s="63"/>
      <c r="D353" s="63"/>
    </row>
    <row r="354" spans="2:4" ht="13.5" customHeight="1">
      <c r="B354" s="62"/>
      <c r="C354" s="63"/>
      <c r="D354" s="63"/>
    </row>
    <row r="355" spans="2:4" ht="13.5" customHeight="1">
      <c r="B355" s="62"/>
      <c r="C355" s="63"/>
      <c r="D355" s="63"/>
    </row>
    <row r="356" spans="2:4" ht="13.5" customHeight="1">
      <c r="B356" s="62"/>
      <c r="C356" s="63"/>
      <c r="D356" s="63"/>
    </row>
    <row r="357" spans="2:4" ht="13.5" customHeight="1">
      <c r="B357" s="62"/>
      <c r="C357" s="63"/>
      <c r="D357" s="63"/>
    </row>
    <row r="358" spans="2:4" ht="13.5" customHeight="1">
      <c r="B358" s="62"/>
      <c r="C358" s="63"/>
      <c r="D358" s="63"/>
    </row>
    <row r="359" spans="2:4" ht="13.5" customHeight="1">
      <c r="B359" s="62"/>
      <c r="C359" s="63"/>
      <c r="D359" s="63"/>
    </row>
    <row r="360" spans="2:4" ht="13.5" customHeight="1">
      <c r="B360" s="62"/>
      <c r="C360" s="63"/>
      <c r="D360" s="63"/>
    </row>
    <row r="361" spans="2:4" ht="13.5" customHeight="1">
      <c r="B361" s="62"/>
      <c r="C361" s="63"/>
      <c r="D361" s="63"/>
    </row>
    <row r="362" spans="2:4" ht="13.5" customHeight="1">
      <c r="B362" s="62"/>
      <c r="C362" s="63"/>
      <c r="D362" s="63"/>
    </row>
    <row r="363" spans="2:4" ht="13.5" customHeight="1">
      <c r="B363" s="62"/>
      <c r="C363" s="63"/>
      <c r="D363" s="63"/>
    </row>
    <row r="364" spans="2:4" ht="13.5" customHeight="1">
      <c r="B364" s="62"/>
      <c r="C364" s="63"/>
      <c r="D364" s="63"/>
    </row>
    <row r="365" spans="2:4" ht="13.5" customHeight="1">
      <c r="B365" s="62"/>
      <c r="C365" s="63"/>
      <c r="D365" s="63"/>
    </row>
    <row r="366" spans="2:4" ht="13.5" customHeight="1">
      <c r="B366" s="62"/>
      <c r="C366" s="63"/>
      <c r="D366" s="63"/>
    </row>
    <row r="367" spans="2:4" ht="13.5" customHeight="1">
      <c r="B367" s="62"/>
      <c r="C367" s="63"/>
      <c r="D367" s="63"/>
    </row>
    <row r="368" spans="2:4" ht="13.5" customHeight="1">
      <c r="B368" s="62"/>
      <c r="C368" s="63"/>
      <c r="D368" s="63"/>
    </row>
    <row r="369" spans="2:4" ht="13.5" customHeight="1">
      <c r="B369" s="62"/>
      <c r="C369" s="63"/>
      <c r="D369" s="63"/>
    </row>
    <row r="370" spans="2:4" ht="13.5" customHeight="1">
      <c r="B370" s="62"/>
      <c r="C370" s="63"/>
      <c r="D370" s="63"/>
    </row>
    <row r="371" spans="2:4" ht="13.5" customHeight="1">
      <c r="B371" s="62"/>
      <c r="C371" s="63"/>
      <c r="D371" s="63"/>
    </row>
    <row r="372" spans="2:4" ht="13.5" customHeight="1">
      <c r="B372" s="62"/>
      <c r="C372" s="63"/>
      <c r="D372" s="63"/>
    </row>
    <row r="373" spans="2:4" ht="13.5" customHeight="1">
      <c r="B373" s="62"/>
      <c r="C373" s="63"/>
      <c r="D373" s="63"/>
    </row>
    <row r="374" spans="2:4" ht="13.5" customHeight="1">
      <c r="B374" s="62"/>
      <c r="C374" s="63"/>
      <c r="D374" s="63"/>
    </row>
    <row r="375" spans="2:4" ht="13.5" customHeight="1">
      <c r="B375" s="62"/>
      <c r="C375" s="63"/>
      <c r="D375" s="63"/>
    </row>
    <row r="376" spans="2:4" ht="13.5" customHeight="1">
      <c r="B376" s="62"/>
      <c r="C376" s="63"/>
      <c r="D376" s="63"/>
    </row>
    <row r="377" spans="2:4" ht="13.5" customHeight="1">
      <c r="B377" s="62"/>
      <c r="C377" s="63"/>
      <c r="D377" s="63"/>
    </row>
    <row r="378" spans="2:4" ht="13.5" customHeight="1">
      <c r="B378" s="62"/>
      <c r="C378" s="63"/>
      <c r="D378" s="63"/>
    </row>
    <row r="379" spans="2:4" ht="13.5" customHeight="1">
      <c r="B379" s="62"/>
      <c r="C379" s="63"/>
      <c r="D379" s="63"/>
    </row>
    <row r="380" spans="2:4" ht="13.5" customHeight="1">
      <c r="B380" s="62"/>
      <c r="C380" s="63"/>
      <c r="D380" s="63"/>
    </row>
    <row r="381" spans="2:4" ht="13.5" customHeight="1">
      <c r="B381" s="62"/>
      <c r="C381" s="63"/>
      <c r="D381" s="63"/>
    </row>
    <row r="382" spans="2:4" ht="15.75" customHeight="1"/>
    <row r="383" spans="2:4" ht="15.75" customHeight="1"/>
    <row r="384" spans="2: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sheetData>
  <phoneticPr fontId="22" type="noConversion"/>
  <pageMargins left="0.78736111111111096" right="0.78736111111111096" top="32.108611111111102" bottom="32.108611111111102" header="0" footer="0"/>
  <pageSetup paperSize="9" fitToWidth="0"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F983"/>
  <sheetViews>
    <sheetView workbookViewId="0">
      <selection activeCell="F19" sqref="F19"/>
    </sheetView>
  </sheetViews>
  <sheetFormatPr defaultColWidth="12.58203125" defaultRowHeight="15" customHeight="1"/>
  <cols>
    <col min="1" max="2" width="22.5" customWidth="1"/>
    <col min="3" max="3" width="27.5" customWidth="1"/>
    <col min="4" max="4" width="25.5" customWidth="1"/>
    <col min="5" max="6" width="12.83203125" customWidth="1"/>
    <col min="7" max="26" width="9" customWidth="1"/>
    <col min="27" max="27" width="12.58203125" customWidth="1"/>
  </cols>
  <sheetData>
    <row r="1" spans="1:6" ht="14">
      <c r="A1" s="64" t="s">
        <v>233</v>
      </c>
      <c r="B1" t="s">
        <v>262</v>
      </c>
      <c r="C1" t="s">
        <v>263</v>
      </c>
      <c r="D1" t="s">
        <v>264</v>
      </c>
    </row>
    <row r="2" spans="1:6" ht="14">
      <c r="A2" s="65" t="s">
        <v>58</v>
      </c>
      <c r="B2" t="s">
        <v>265</v>
      </c>
      <c r="C2" t="s">
        <v>266</v>
      </c>
      <c r="D2" t="s">
        <v>267</v>
      </c>
      <c r="E2" t="s">
        <v>268</v>
      </c>
      <c r="F2" t="s">
        <v>269</v>
      </c>
    </row>
    <row r="3" spans="1:6" ht="14">
      <c r="A3" s="21" t="s">
        <v>92</v>
      </c>
      <c r="B3">
        <v>89</v>
      </c>
      <c r="C3">
        <v>1</v>
      </c>
      <c r="D3" s="62">
        <v>12.855960513425273</v>
      </c>
    </row>
    <row r="4" spans="1:6" ht="14">
      <c r="A4" s="21" t="s">
        <v>92</v>
      </c>
      <c r="B4">
        <v>298</v>
      </c>
      <c r="C4">
        <v>1</v>
      </c>
      <c r="D4" s="62">
        <v>13.522811858124728</v>
      </c>
    </row>
    <row r="5" spans="1:6" ht="14">
      <c r="A5" s="21" t="s">
        <v>92</v>
      </c>
      <c r="B5">
        <v>489</v>
      </c>
      <c r="C5">
        <v>1</v>
      </c>
      <c r="D5" s="62">
        <v>1.8430406949398772</v>
      </c>
    </row>
    <row r="6" spans="1:6" ht="14">
      <c r="A6" s="21" t="s">
        <v>92</v>
      </c>
      <c r="B6">
        <v>619</v>
      </c>
      <c r="C6">
        <v>1</v>
      </c>
      <c r="D6" s="62">
        <v>4.1061169609690475</v>
      </c>
    </row>
    <row r="7" spans="1:6" ht="14">
      <c r="A7" s="21" t="s">
        <v>92</v>
      </c>
      <c r="B7">
        <v>789</v>
      </c>
      <c r="C7">
        <v>1</v>
      </c>
      <c r="D7" s="62">
        <v>2.9474290928573446</v>
      </c>
    </row>
    <row r="8" spans="1:6" ht="14">
      <c r="A8" s="21" t="s">
        <v>92</v>
      </c>
      <c r="B8">
        <v>998</v>
      </c>
      <c r="C8">
        <v>1</v>
      </c>
      <c r="D8" s="62">
        <v>32.970997306701406</v>
      </c>
    </row>
    <row r="9" spans="1:6" ht="14">
      <c r="A9" s="21" t="s">
        <v>92</v>
      </c>
      <c r="E9" t="s">
        <v>131</v>
      </c>
      <c r="F9" s="62">
        <v>1.1218898800461876</v>
      </c>
    </row>
    <row r="10" spans="1:6" ht="14">
      <c r="A10" s="21" t="s">
        <v>92</v>
      </c>
      <c r="E10" t="s">
        <v>174</v>
      </c>
      <c r="F10" s="62">
        <v>8.5878426537775585</v>
      </c>
    </row>
    <row r="11" spans="1:6" ht="14">
      <c r="A11" s="21" t="s">
        <v>92</v>
      </c>
      <c r="E11" t="s">
        <v>179</v>
      </c>
      <c r="F11" s="62">
        <v>4.9069533702626575</v>
      </c>
    </row>
    <row r="12" spans="1:6" ht="14">
      <c r="A12" s="21" t="s">
        <v>92</v>
      </c>
      <c r="E12" t="s">
        <v>161</v>
      </c>
      <c r="F12" s="62">
        <v>1.5796209511050323</v>
      </c>
    </row>
    <row r="13" spans="1:6" ht="14">
      <c r="A13" s="21" t="s">
        <v>92</v>
      </c>
      <c r="E13" t="s">
        <v>136</v>
      </c>
      <c r="F13" s="62">
        <v>1.9336893972476092</v>
      </c>
    </row>
    <row r="14" spans="1:6" ht="14">
      <c r="A14" s="21" t="s">
        <v>92</v>
      </c>
      <c r="E14" t="s">
        <v>108</v>
      </c>
      <c r="F14" s="62">
        <v>0.72954255119643496</v>
      </c>
    </row>
    <row r="15" spans="1:6" ht="14">
      <c r="A15" s="21" t="s">
        <v>92</v>
      </c>
      <c r="E15" t="s">
        <v>145</v>
      </c>
      <c r="F15" s="62">
        <v>1.2242062371064</v>
      </c>
    </row>
    <row r="16" spans="1:6" ht="14">
      <c r="A16" s="21" t="s">
        <v>92</v>
      </c>
      <c r="E16" t="s">
        <v>116</v>
      </c>
      <c r="F16" s="62">
        <v>8.7956166595621124</v>
      </c>
    </row>
    <row r="17" spans="1:6" ht="14">
      <c r="A17" s="21" t="s">
        <v>92</v>
      </c>
      <c r="E17" t="s">
        <v>184</v>
      </c>
      <c r="F17" s="62">
        <v>1.7950238080739003</v>
      </c>
    </row>
    <row r="18" spans="1:6" ht="14">
      <c r="A18" s="21" t="s">
        <v>92</v>
      </c>
      <c r="E18" t="s">
        <v>166</v>
      </c>
      <c r="F18" s="62">
        <v>1.0792580646044327</v>
      </c>
    </row>
    <row r="19" spans="1:6" ht="15.75" customHeight="1"/>
    <row r="20" spans="1:6" ht="15.75" customHeight="1"/>
    <row r="21" spans="1:6" ht="15.75" customHeight="1"/>
    <row r="22" spans="1:6" ht="15.75" customHeight="1"/>
    <row r="23" spans="1:6" ht="15.75" customHeight="1"/>
    <row r="24" spans="1:6" ht="15.75" customHeight="1"/>
    <row r="25" spans="1:6" ht="15.75" customHeight="1"/>
    <row r="26" spans="1:6" ht="15.75" customHeight="1"/>
    <row r="27" spans="1:6" ht="15.75" customHeight="1"/>
    <row r="28" spans="1:6" ht="15.75" customHeight="1"/>
    <row r="29" spans="1:6" ht="15.75" customHeight="1"/>
    <row r="30" spans="1:6" ht="15.75" customHeight="1"/>
    <row r="31" spans="1:6" ht="15.75" customHeight="1"/>
    <row r="32" spans="1:6"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sheetData>
  <pageMargins left="0.74805555555555614" right="0.74805555555555614" top="1.37763888888889" bottom="1.37763888888889" header="0" footer="0"/>
  <pageSetup paperSize="9" fitToWidth="0"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D979"/>
  <sheetViews>
    <sheetView workbookViewId="0">
      <selection activeCell="D3" sqref="D3:D4"/>
    </sheetView>
  </sheetViews>
  <sheetFormatPr defaultColWidth="12.58203125" defaultRowHeight="15" customHeight="1"/>
  <cols>
    <col min="1" max="2" width="22.5" customWidth="1"/>
    <col min="3" max="3" width="27.5" customWidth="1"/>
    <col min="4" max="4" width="25.5" customWidth="1"/>
    <col min="5" max="6" width="12.83203125" customWidth="1"/>
    <col min="7" max="26" width="9" customWidth="1"/>
    <col min="27" max="27" width="12.58203125" customWidth="1"/>
  </cols>
  <sheetData>
    <row r="1" spans="1:4" ht="14">
      <c r="A1" s="64" t="s">
        <v>233</v>
      </c>
      <c r="B1" t="s">
        <v>207</v>
      </c>
      <c r="C1" t="s">
        <v>270</v>
      </c>
      <c r="D1" t="s">
        <v>271</v>
      </c>
    </row>
    <row r="2" spans="1:4" ht="14">
      <c r="A2" s="65" t="s">
        <v>58</v>
      </c>
      <c r="B2" s="18" t="s">
        <v>88</v>
      </c>
      <c r="C2" s="18" t="s">
        <v>90</v>
      </c>
      <c r="D2" s="18" t="s">
        <v>272</v>
      </c>
    </row>
    <row r="3" spans="1:4" ht="14">
      <c r="A3" s="21" t="s">
        <v>92</v>
      </c>
      <c r="B3">
        <v>15130</v>
      </c>
      <c r="C3">
        <v>1</v>
      </c>
      <c r="D3" s="62">
        <v>0.81494080886555087</v>
      </c>
    </row>
    <row r="4" spans="1:4" ht="15.75" customHeight="1">
      <c r="A4" s="21" t="s">
        <v>92</v>
      </c>
      <c r="B4">
        <v>15220</v>
      </c>
      <c r="C4">
        <v>1</v>
      </c>
      <c r="D4" s="62">
        <v>99.185059191134457</v>
      </c>
    </row>
    <row r="5" spans="1:4" ht="15.75" customHeight="1"/>
    <row r="6" spans="1:4" ht="15.75" customHeight="1"/>
    <row r="7" spans="1:4" ht="15.75" customHeight="1"/>
    <row r="8" spans="1:4" ht="15.75" customHeight="1"/>
    <row r="9" spans="1:4" ht="15.75" customHeight="1"/>
    <row r="10" spans="1:4" ht="15.75" customHeight="1"/>
    <row r="11" spans="1:4" ht="15.75" customHeight="1"/>
    <row r="12" spans="1:4" ht="15.75" customHeight="1"/>
    <row r="13" spans="1:4" ht="15.75" customHeight="1"/>
    <row r="14" spans="1:4" ht="15.75" customHeight="1"/>
    <row r="15" spans="1:4" ht="15.75" customHeight="1"/>
    <row r="16" spans="1:4"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sheetData>
  <pageMargins left="0.74805555555555614" right="0.74805555555555614" top="1.37763888888889" bottom="1.37763888888889" header="0" footer="0"/>
  <pageSetup paperSize="9" fitToWidth="0"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T1000"/>
  <sheetViews>
    <sheetView topLeftCell="L1" workbookViewId="0">
      <selection activeCell="Q8" sqref="Q8:Q17"/>
    </sheetView>
  </sheetViews>
  <sheetFormatPr defaultColWidth="12.58203125" defaultRowHeight="15" customHeight="1"/>
  <cols>
    <col min="1" max="10" width="12.83203125" customWidth="1"/>
    <col min="11" max="12" width="9" customWidth="1"/>
    <col min="13" max="13" width="13.25" bestFit="1" customWidth="1"/>
    <col min="14" max="14" width="20.83203125" bestFit="1" customWidth="1"/>
    <col min="15" max="15" width="25.33203125" bestFit="1" customWidth="1"/>
    <col min="16" max="16" width="9" customWidth="1"/>
    <col min="17" max="17" width="13.25" bestFit="1" customWidth="1"/>
    <col min="18" max="18" width="20.83203125" bestFit="1" customWidth="1"/>
    <col min="19" max="27" width="9" customWidth="1"/>
    <col min="28" max="28" width="12.58203125" customWidth="1"/>
  </cols>
  <sheetData>
    <row r="1" spans="1:20" ht="14">
      <c r="A1" t="s">
        <v>206</v>
      </c>
      <c r="B1" t="s">
        <v>273</v>
      </c>
      <c r="C1" t="s">
        <v>273</v>
      </c>
      <c r="E1" t="s">
        <v>273</v>
      </c>
      <c r="H1" t="s">
        <v>207</v>
      </c>
      <c r="I1" t="s">
        <v>273</v>
      </c>
      <c r="J1" t="s">
        <v>273</v>
      </c>
      <c r="M1" s="175" t="s">
        <v>274</v>
      </c>
      <c r="N1" t="s">
        <v>275</v>
      </c>
      <c r="Q1" s="175" t="s">
        <v>274</v>
      </c>
      <c r="R1" t="s">
        <v>275</v>
      </c>
    </row>
    <row r="2" spans="1:20" ht="14">
      <c r="A2">
        <v>88</v>
      </c>
      <c r="B2" s="66">
        <v>70930000</v>
      </c>
      <c r="C2" s="67">
        <v>6.8178280881350597E-2</v>
      </c>
      <c r="E2">
        <v>6.82</v>
      </c>
      <c r="H2">
        <v>12250</v>
      </c>
      <c r="I2">
        <v>2251000</v>
      </c>
      <c r="J2" s="67">
        <v>2.1541786339416202E-3</v>
      </c>
      <c r="M2" s="176">
        <v>15130</v>
      </c>
      <c r="N2">
        <v>1816000</v>
      </c>
      <c r="O2" s="177">
        <f>N2/GETPIVOTDATA("budget/0/value",$M$1)</f>
        <v>8.1494080886555086E-3</v>
      </c>
      <c r="P2">
        <f>O2*100</f>
        <v>0.81494080886555087</v>
      </c>
      <c r="Q2" s="176">
        <v>89</v>
      </c>
      <c r="R2">
        <v>28648000</v>
      </c>
      <c r="S2" s="177">
        <f>R2/GETPIVOTDATA("budget/0/value",$Q$1)</f>
        <v>0.12855960513425274</v>
      </c>
      <c r="T2">
        <f>S2*100</f>
        <v>12.855960513425273</v>
      </c>
    </row>
    <row r="3" spans="1:20" ht="14">
      <c r="A3">
        <v>189</v>
      </c>
      <c r="B3" s="66">
        <v>22148606</v>
      </c>
      <c r="C3" s="67">
        <v>2.1289354025072201E-2</v>
      </c>
      <c r="E3">
        <v>2.13</v>
      </c>
      <c r="H3">
        <v>14010</v>
      </c>
      <c r="I3" s="66">
        <v>13938000</v>
      </c>
      <c r="J3" s="67">
        <v>1.3338490359785999E-2</v>
      </c>
      <c r="M3" s="176">
        <v>15220</v>
      </c>
      <c r="N3">
        <v>221022270</v>
      </c>
      <c r="O3" s="177">
        <f t="shared" ref="O3:O4" si="0">N3/GETPIVOTDATA("budget/0/value",$M$1)</f>
        <v>0.9918505919113445</v>
      </c>
      <c r="P3">
        <f t="shared" ref="P3:P4" si="1">O3*100</f>
        <v>99.185059191134457</v>
      </c>
      <c r="Q3" s="176">
        <v>298</v>
      </c>
      <c r="R3">
        <v>30134000</v>
      </c>
      <c r="S3" s="177">
        <f t="shared" ref="S3:S32" si="2">R3/GETPIVOTDATA("budget/0/value",$Q$1)</f>
        <v>0.13522811858124728</v>
      </c>
      <c r="T3">
        <f t="shared" ref="T3:T32" si="3">S3*100</f>
        <v>13.522811858124728</v>
      </c>
    </row>
    <row r="4" spans="1:20" ht="14">
      <c r="A4">
        <v>298</v>
      </c>
      <c r="B4" s="66">
        <v>70951885</v>
      </c>
      <c r="C4" s="67">
        <v>6.8199316855932501E-2</v>
      </c>
      <c r="E4">
        <v>6.82</v>
      </c>
      <c r="H4">
        <v>15110</v>
      </c>
      <c r="I4" s="66">
        <v>6030000</v>
      </c>
      <c r="J4" s="67">
        <v>5.7706340127356599E-3</v>
      </c>
      <c r="M4" s="176" t="s">
        <v>276</v>
      </c>
      <c r="N4">
        <v>222838270</v>
      </c>
      <c r="O4" s="177">
        <f t="shared" si="0"/>
        <v>1</v>
      </c>
      <c r="P4">
        <f t="shared" si="1"/>
        <v>100</v>
      </c>
      <c r="Q4" s="176">
        <v>489</v>
      </c>
      <c r="R4">
        <v>4107000</v>
      </c>
      <c r="S4" s="177">
        <f t="shared" si="2"/>
        <v>1.8430406949398771E-2</v>
      </c>
      <c r="T4">
        <f t="shared" si="3"/>
        <v>1.8430406949398772</v>
      </c>
    </row>
    <row r="5" spans="1:20" ht="14">
      <c r="A5">
        <v>380</v>
      </c>
      <c r="B5">
        <v>906000</v>
      </c>
      <c r="C5" s="67">
        <v>8.7085186068664399E-4</v>
      </c>
      <c r="E5">
        <v>0.09</v>
      </c>
      <c r="H5">
        <v>15112</v>
      </c>
      <c r="I5" s="66">
        <v>35301712</v>
      </c>
      <c r="J5" s="67">
        <v>3.37832935281921E-2</v>
      </c>
      <c r="Q5" s="176">
        <v>619</v>
      </c>
      <c r="R5">
        <v>9150000</v>
      </c>
      <c r="S5" s="177">
        <f t="shared" si="2"/>
        <v>4.1061169609690473E-2</v>
      </c>
      <c r="T5">
        <f t="shared" si="3"/>
        <v>4.1061169609690475</v>
      </c>
    </row>
    <row r="6" spans="1:20" ht="14">
      <c r="A6">
        <v>489</v>
      </c>
      <c r="B6" s="66">
        <v>7850299</v>
      </c>
      <c r="C6" s="67">
        <v>7.5457477826672203E-3</v>
      </c>
      <c r="E6">
        <v>0.75</v>
      </c>
      <c r="H6">
        <v>15130</v>
      </c>
      <c r="I6" s="66">
        <v>31467992</v>
      </c>
      <c r="J6" s="67">
        <v>3.0114471798954202E-2</v>
      </c>
      <c r="Q6" s="176">
        <v>789</v>
      </c>
      <c r="R6">
        <v>6568000</v>
      </c>
      <c r="S6" s="177">
        <f t="shared" si="2"/>
        <v>2.9474290928573444E-2</v>
      </c>
      <c r="T6">
        <f t="shared" si="3"/>
        <v>2.9474290928573446</v>
      </c>
    </row>
    <row r="7" spans="1:20" ht="14">
      <c r="A7">
        <v>589</v>
      </c>
      <c r="B7" s="66">
        <v>17910000</v>
      </c>
      <c r="C7" s="67">
        <v>1.7215184133441301E-2</v>
      </c>
      <c r="E7">
        <v>1.72</v>
      </c>
      <c r="H7">
        <v>15132</v>
      </c>
      <c r="I7" s="66">
        <v>6040000</v>
      </c>
      <c r="J7" s="67">
        <v>5.7802038867202999E-3</v>
      </c>
      <c r="Q7" s="176">
        <v>998</v>
      </c>
      <c r="R7">
        <v>73472000</v>
      </c>
      <c r="S7" s="177">
        <f t="shared" si="2"/>
        <v>0.32970997306701405</v>
      </c>
      <c r="T7">
        <f t="shared" si="3"/>
        <v>32.970997306701406</v>
      </c>
    </row>
    <row r="8" spans="1:20" ht="14">
      <c r="A8">
        <v>619</v>
      </c>
      <c r="B8" s="66">
        <v>13537502</v>
      </c>
      <c r="C8" s="67">
        <v>1.30123165626371E-2</v>
      </c>
      <c r="E8">
        <v>1.3</v>
      </c>
      <c r="H8">
        <v>15136</v>
      </c>
      <c r="I8" s="66">
        <v>2500000</v>
      </c>
      <c r="J8" s="67">
        <v>2.39246849615906E-3</v>
      </c>
      <c r="Q8" s="176" t="s">
        <v>131</v>
      </c>
      <c r="R8">
        <v>2500000</v>
      </c>
      <c r="S8" s="177">
        <f t="shared" si="2"/>
        <v>1.1218898800461877E-2</v>
      </c>
      <c r="T8">
        <f t="shared" si="3"/>
        <v>1.1218898800461876</v>
      </c>
    </row>
    <row r="9" spans="1:20" ht="14">
      <c r="A9">
        <v>998</v>
      </c>
      <c r="B9" s="66">
        <v>234089793</v>
      </c>
      <c r="C9" s="67">
        <v>0.225008313247021</v>
      </c>
      <c r="E9">
        <v>22.5</v>
      </c>
      <c r="H9">
        <v>15142</v>
      </c>
      <c r="I9" s="66">
        <v>47316000</v>
      </c>
      <c r="J9" s="67">
        <v>4.5280815745704903E-2</v>
      </c>
      <c r="Q9" s="176" t="s">
        <v>174</v>
      </c>
      <c r="R9">
        <v>19137000</v>
      </c>
      <c r="S9" s="177">
        <f t="shared" si="2"/>
        <v>8.5878426537775582E-2</v>
      </c>
      <c r="T9">
        <f t="shared" si="3"/>
        <v>8.5878426537775585</v>
      </c>
    </row>
    <row r="10" spans="1:20" ht="14">
      <c r="A10" t="s">
        <v>277</v>
      </c>
      <c r="B10" s="66">
        <v>41500000</v>
      </c>
      <c r="C10" s="67">
        <v>3.9890013486198403E-2</v>
      </c>
      <c r="E10">
        <v>3.99</v>
      </c>
      <c r="H10">
        <v>15150</v>
      </c>
      <c r="I10" s="66">
        <v>18702696</v>
      </c>
      <c r="J10" s="67">
        <v>1.7898244389296099E-2</v>
      </c>
      <c r="Q10" s="176" t="s">
        <v>179</v>
      </c>
      <c r="R10">
        <v>10934570</v>
      </c>
      <c r="S10" s="177">
        <f t="shared" si="2"/>
        <v>4.9069533702626573E-2</v>
      </c>
      <c r="T10">
        <f t="shared" si="3"/>
        <v>4.9069533702626575</v>
      </c>
    </row>
    <row r="11" spans="1:20" ht="14">
      <c r="A11" t="s">
        <v>131</v>
      </c>
      <c r="B11" s="66">
        <v>30135000</v>
      </c>
      <c r="C11" s="67">
        <v>2.8965917021845498E-2</v>
      </c>
      <c r="E11">
        <v>2.9</v>
      </c>
      <c r="H11">
        <v>15153</v>
      </c>
      <c r="I11" s="66">
        <v>17200000</v>
      </c>
      <c r="J11" s="67">
        <v>1.6460183253574401E-2</v>
      </c>
      <c r="Q11" s="176" t="s">
        <v>161</v>
      </c>
      <c r="R11">
        <v>3520000</v>
      </c>
      <c r="S11" s="177">
        <f t="shared" si="2"/>
        <v>1.5796209511050322E-2</v>
      </c>
      <c r="T11">
        <f t="shared" si="3"/>
        <v>1.5796209511050323</v>
      </c>
    </row>
    <row r="12" spans="1:20" ht="14">
      <c r="A12" t="s">
        <v>278</v>
      </c>
      <c r="B12" s="66">
        <v>24985240</v>
      </c>
      <c r="C12" s="67">
        <v>2.4015941218214501E-2</v>
      </c>
      <c r="E12">
        <v>2.4</v>
      </c>
      <c r="H12">
        <v>15160</v>
      </c>
      <c r="I12" s="66">
        <v>20556445</v>
      </c>
      <c r="J12" s="67">
        <v>1.96722588222106E-2</v>
      </c>
      <c r="Q12" s="176" t="s">
        <v>136</v>
      </c>
      <c r="R12">
        <v>4309000</v>
      </c>
      <c r="S12" s="177">
        <f t="shared" si="2"/>
        <v>1.9336893972476094E-2</v>
      </c>
      <c r="T12">
        <f t="shared" si="3"/>
        <v>1.9336893972476092</v>
      </c>
    </row>
    <row r="13" spans="1:20" ht="14">
      <c r="A13" t="s">
        <v>279</v>
      </c>
      <c r="B13" s="66">
        <v>35340000</v>
      </c>
      <c r="C13" s="67">
        <v>3.3968989797644601E-2</v>
      </c>
      <c r="E13">
        <v>3.4</v>
      </c>
      <c r="H13">
        <v>15170</v>
      </c>
      <c r="I13" s="66">
        <v>29810376</v>
      </c>
      <c r="J13" s="67">
        <v>2.8528154175462499E-2</v>
      </c>
      <c r="Q13" s="176" t="s">
        <v>108</v>
      </c>
      <c r="R13">
        <v>1625700</v>
      </c>
      <c r="S13" s="177">
        <f t="shared" si="2"/>
        <v>7.2954255119643497E-3</v>
      </c>
      <c r="T13">
        <f t="shared" si="3"/>
        <v>0.72954255119643496</v>
      </c>
    </row>
    <row r="14" spans="1:20" ht="14">
      <c r="A14" t="s">
        <v>174</v>
      </c>
      <c r="B14" s="66">
        <v>75214000</v>
      </c>
      <c r="C14" s="67">
        <v>7.2296083719299395E-2</v>
      </c>
      <c r="E14">
        <v>7.23</v>
      </c>
      <c r="H14">
        <v>15190</v>
      </c>
      <c r="I14" s="66">
        <v>18282101</v>
      </c>
      <c r="J14" s="67">
        <v>1.74957402744392E-2</v>
      </c>
      <c r="Q14" s="176" t="s">
        <v>145</v>
      </c>
      <c r="R14">
        <v>2728000</v>
      </c>
      <c r="S14" s="177">
        <f t="shared" si="2"/>
        <v>1.2242062371064E-2</v>
      </c>
      <c r="T14">
        <f t="shared" si="3"/>
        <v>1.2242062371064</v>
      </c>
    </row>
    <row r="15" spans="1:20" ht="14">
      <c r="A15" t="s">
        <v>179</v>
      </c>
      <c r="B15" s="66">
        <v>26578000</v>
      </c>
      <c r="C15" s="67">
        <v>2.5546910323763401E-2</v>
      </c>
      <c r="E15">
        <v>2.5499999999999998</v>
      </c>
      <c r="H15">
        <v>15210</v>
      </c>
      <c r="I15" s="66">
        <v>215543661</v>
      </c>
      <c r="J15" s="67">
        <v>0.20627256739571601</v>
      </c>
      <c r="Q15" s="176" t="s">
        <v>116</v>
      </c>
      <c r="R15">
        <v>19600000</v>
      </c>
      <c r="S15" s="177">
        <f t="shared" si="2"/>
        <v>8.7956166595621124E-2</v>
      </c>
      <c r="T15">
        <f t="shared" si="3"/>
        <v>8.7956166595621124</v>
      </c>
    </row>
    <row r="16" spans="1:20" ht="14">
      <c r="A16" t="s">
        <v>280</v>
      </c>
      <c r="B16" s="66">
        <v>50753052</v>
      </c>
      <c r="C16" s="67">
        <v>4.8784094668571802E-2</v>
      </c>
      <c r="E16">
        <v>4.88</v>
      </c>
      <c r="H16">
        <v>15220</v>
      </c>
      <c r="I16" s="66">
        <v>488605453</v>
      </c>
      <c r="J16" s="67">
        <v>0.467589261341611</v>
      </c>
      <c r="Q16" s="176" t="s">
        <v>184</v>
      </c>
      <c r="R16">
        <v>4000000</v>
      </c>
      <c r="S16" s="177">
        <f t="shared" si="2"/>
        <v>1.7950238080739003E-2</v>
      </c>
      <c r="T16">
        <f t="shared" si="3"/>
        <v>1.7950238080739003</v>
      </c>
    </row>
    <row r="17" spans="1:20" ht="14">
      <c r="A17" t="s">
        <v>161</v>
      </c>
      <c r="B17" s="66">
        <v>13410000</v>
      </c>
      <c r="C17" s="67">
        <v>1.28897609843354E-2</v>
      </c>
      <c r="E17">
        <v>1.29</v>
      </c>
      <c r="H17">
        <v>15230</v>
      </c>
      <c r="I17" s="66">
        <v>43754348</v>
      </c>
      <c r="J17" s="67">
        <v>4.1872359663992102E-2</v>
      </c>
      <c r="Q17" s="176" t="s">
        <v>166</v>
      </c>
      <c r="R17">
        <v>2405000</v>
      </c>
      <c r="S17" s="177">
        <f t="shared" si="2"/>
        <v>1.0792580646044327E-2</v>
      </c>
      <c r="T17">
        <f t="shared" si="3"/>
        <v>1.0792580646044327</v>
      </c>
    </row>
    <row r="18" spans="1:20" ht="14">
      <c r="A18" t="s">
        <v>281</v>
      </c>
      <c r="B18" s="66">
        <v>43695000</v>
      </c>
      <c r="C18" s="67">
        <v>4.1999858777817797E-2</v>
      </c>
      <c r="E18">
        <v>4.2</v>
      </c>
      <c r="H18">
        <v>15250</v>
      </c>
      <c r="I18" s="66">
        <v>3000000</v>
      </c>
      <c r="J18" s="67">
        <v>2.87096219539088E-3</v>
      </c>
      <c r="Q18" s="176" t="s">
        <v>276</v>
      </c>
      <c r="R18">
        <v>222838270</v>
      </c>
      <c r="S18" s="177">
        <f t="shared" si="2"/>
        <v>1</v>
      </c>
      <c r="T18">
        <f t="shared" si="3"/>
        <v>100</v>
      </c>
    </row>
    <row r="19" spans="1:20" ht="14">
      <c r="A19" t="s">
        <v>282</v>
      </c>
      <c r="B19" s="66">
        <v>22046652</v>
      </c>
      <c r="C19" s="67">
        <v>2.1191355315795701E-2</v>
      </c>
      <c r="E19">
        <v>2.12</v>
      </c>
      <c r="H19">
        <v>16020</v>
      </c>
      <c r="I19" s="66">
        <v>24985240</v>
      </c>
      <c r="J19" s="67">
        <v>2.3910559827589301E-2</v>
      </c>
      <c r="S19" s="177">
        <f t="shared" si="2"/>
        <v>0</v>
      </c>
      <c r="T19">
        <f t="shared" si="3"/>
        <v>0</v>
      </c>
    </row>
    <row r="20" spans="1:20" ht="14">
      <c r="A20" t="s">
        <v>136</v>
      </c>
      <c r="B20" s="66">
        <v>16220000</v>
      </c>
      <c r="C20" s="67">
        <v>1.5590747439666E-2</v>
      </c>
      <c r="E20">
        <v>1.56</v>
      </c>
      <c r="H20">
        <v>41010</v>
      </c>
      <c r="I20" s="66">
        <v>2729815</v>
      </c>
      <c r="J20" s="67">
        <v>2.6123985551369799E-3</v>
      </c>
      <c r="S20" s="177">
        <f t="shared" si="2"/>
        <v>0</v>
      </c>
      <c r="T20">
        <f t="shared" si="3"/>
        <v>0</v>
      </c>
    </row>
    <row r="21" spans="1:20" ht="15.75" customHeight="1">
      <c r="A21" t="s">
        <v>108</v>
      </c>
      <c r="B21" s="66">
        <v>30500000</v>
      </c>
      <c r="C21" s="67">
        <v>2.93167568994952E-2</v>
      </c>
      <c r="E21">
        <v>2.93</v>
      </c>
      <c r="H21">
        <v>72010</v>
      </c>
      <c r="I21" s="66">
        <v>1800000</v>
      </c>
      <c r="J21" s="67">
        <v>1.72257731723453E-3</v>
      </c>
      <c r="S21" s="177">
        <f t="shared" si="2"/>
        <v>0</v>
      </c>
      <c r="T21">
        <f t="shared" si="3"/>
        <v>0</v>
      </c>
    </row>
    <row r="22" spans="1:20" ht="15.75" customHeight="1">
      <c r="A22" t="s">
        <v>283</v>
      </c>
      <c r="B22" s="66">
        <v>2050000</v>
      </c>
      <c r="C22" s="67">
        <v>1.9704705457037801E-3</v>
      </c>
      <c r="E22">
        <v>0.2</v>
      </c>
      <c r="H22">
        <v>73010</v>
      </c>
      <c r="I22" s="66">
        <v>15131000</v>
      </c>
      <c r="J22" s="67">
        <v>1.44801763261531E-2</v>
      </c>
      <c r="S22" s="177">
        <f t="shared" si="2"/>
        <v>0</v>
      </c>
      <c r="T22">
        <f t="shared" si="3"/>
        <v>0</v>
      </c>
    </row>
    <row r="23" spans="1:20" ht="15.75" customHeight="1">
      <c r="A23" t="s">
        <v>145</v>
      </c>
      <c r="B23">
        <v>2500000</v>
      </c>
      <c r="C23" s="67">
        <v>2.4030128606143601E-3</v>
      </c>
      <c r="E23">
        <v>0.24</v>
      </c>
      <c r="H23" t="s">
        <v>276</v>
      </c>
      <c r="I23" s="66">
        <v>1044945839</v>
      </c>
      <c r="J23" s="67">
        <v>1</v>
      </c>
      <c r="S23" s="177">
        <f t="shared" si="2"/>
        <v>0</v>
      </c>
      <c r="T23">
        <f t="shared" si="3"/>
        <v>0</v>
      </c>
    </row>
    <row r="24" spans="1:20" ht="15.75" customHeight="1">
      <c r="A24" t="s">
        <v>284</v>
      </c>
      <c r="B24" s="66">
        <v>11961216</v>
      </c>
      <c r="C24" s="67">
        <v>1.14971823506345E-2</v>
      </c>
      <c r="E24">
        <v>1.1499999999999999</v>
      </c>
      <c r="S24" s="177">
        <f t="shared" si="2"/>
        <v>0</v>
      </c>
      <c r="T24">
        <f t="shared" si="3"/>
        <v>0</v>
      </c>
    </row>
    <row r="25" spans="1:20" ht="15.75" customHeight="1">
      <c r="A25" t="s">
        <v>285</v>
      </c>
      <c r="B25" s="66">
        <v>6315185</v>
      </c>
      <c r="C25" s="67">
        <v>6.0701883088635604E-3</v>
      </c>
      <c r="E25">
        <v>0.61</v>
      </c>
      <c r="S25" s="177">
        <f t="shared" si="2"/>
        <v>0</v>
      </c>
      <c r="T25">
        <f t="shared" si="3"/>
        <v>0</v>
      </c>
    </row>
    <row r="26" spans="1:20" ht="15.75" customHeight="1">
      <c r="A26" t="s">
        <v>116</v>
      </c>
      <c r="B26" s="66">
        <v>51445000</v>
      </c>
      <c r="C26" s="67">
        <v>4.9449198645722302E-2</v>
      </c>
      <c r="E26">
        <v>4.9400000000000004</v>
      </c>
      <c r="S26" s="177">
        <f t="shared" si="2"/>
        <v>0</v>
      </c>
      <c r="T26">
        <f t="shared" si="3"/>
        <v>0</v>
      </c>
    </row>
    <row r="27" spans="1:20" ht="15.75" customHeight="1">
      <c r="A27" t="s">
        <v>286</v>
      </c>
      <c r="B27" s="66">
        <v>12471657</v>
      </c>
      <c r="C27" s="67">
        <v>1.19878208656684E-2</v>
      </c>
      <c r="E27">
        <v>1.2</v>
      </c>
      <c r="S27" s="177">
        <f t="shared" si="2"/>
        <v>0</v>
      </c>
      <c r="T27">
        <f t="shared" si="3"/>
        <v>0</v>
      </c>
    </row>
    <row r="28" spans="1:20" ht="15.75" customHeight="1">
      <c r="A28" t="s">
        <v>287</v>
      </c>
      <c r="B28" s="66">
        <v>35415000</v>
      </c>
      <c r="C28" s="67">
        <v>3.4041080183463003E-2</v>
      </c>
      <c r="E28">
        <v>3.4</v>
      </c>
      <c r="S28" s="177">
        <f t="shared" si="2"/>
        <v>0</v>
      </c>
      <c r="T28">
        <f t="shared" si="3"/>
        <v>0</v>
      </c>
    </row>
    <row r="29" spans="1:20" ht="15.75" customHeight="1">
      <c r="A29" t="s">
        <v>184</v>
      </c>
      <c r="B29" s="66">
        <v>42683511</v>
      </c>
      <c r="C29" s="67">
        <v>4.1027610347669802E-2</v>
      </c>
      <c r="E29">
        <v>4.0999999999999996</v>
      </c>
      <c r="S29" s="177">
        <f t="shared" si="2"/>
        <v>0</v>
      </c>
      <c r="T29">
        <f t="shared" si="3"/>
        <v>0</v>
      </c>
    </row>
    <row r="30" spans="1:20" ht="15.75" customHeight="1">
      <c r="A30" t="s">
        <v>166</v>
      </c>
      <c r="B30" s="66">
        <v>8738043</v>
      </c>
      <c r="C30" s="67">
        <v>8.3990518822405196E-3</v>
      </c>
      <c r="E30">
        <v>0.84</v>
      </c>
      <c r="S30" s="177">
        <f t="shared" si="2"/>
        <v>0</v>
      </c>
      <c r="T30">
        <f t="shared" si="3"/>
        <v>0</v>
      </c>
    </row>
    <row r="31" spans="1:20" ht="15.75" customHeight="1">
      <c r="A31" t="s">
        <v>288</v>
      </c>
      <c r="B31" s="66">
        <v>18080000</v>
      </c>
      <c r="C31" s="67">
        <v>1.7378589007963099E-2</v>
      </c>
      <c r="E31">
        <v>1.74</v>
      </c>
      <c r="S31" s="177">
        <f t="shared" si="2"/>
        <v>0</v>
      </c>
      <c r="T31">
        <f t="shared" si="3"/>
        <v>0</v>
      </c>
    </row>
    <row r="32" spans="1:20" ht="15.75" customHeight="1">
      <c r="A32" t="s">
        <v>276</v>
      </c>
      <c r="B32" s="66">
        <v>1040360641</v>
      </c>
      <c r="C32" s="67">
        <v>1</v>
      </c>
      <c r="E32">
        <v>100</v>
      </c>
      <c r="S32" s="177">
        <f t="shared" si="2"/>
        <v>0</v>
      </c>
      <c r="T32">
        <f t="shared" si="3"/>
        <v>0</v>
      </c>
    </row>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4805555555555614" right="0.74805555555555614" top="1.37763888888889" bottom="1.37763888888889" header="0" footer="0"/>
  <pageSetup paperSize="9" fitToWidth="0" fitToHeight="0" orientation="portrait"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AA1081"/>
  <sheetViews>
    <sheetView tabSelected="1" workbookViewId="0">
      <pane xSplit="1" ySplit="2" topLeftCell="B135" activePane="bottomRight" state="frozen"/>
      <selection pane="topRight" activeCell="B1" sqref="B1"/>
      <selection pane="bottomLeft" activeCell="A3" sqref="A3"/>
      <selection pane="bottomRight" activeCell="C155" sqref="C155"/>
    </sheetView>
  </sheetViews>
  <sheetFormatPr defaultColWidth="12.58203125" defaultRowHeight="15" customHeight="1"/>
  <cols>
    <col min="1" max="1" width="25.08203125" customWidth="1"/>
    <col min="2" max="2" width="9.83203125" customWidth="1"/>
    <col min="3" max="3" width="15" customWidth="1"/>
    <col min="4" max="4" width="11.25" customWidth="1"/>
    <col min="5" max="5" width="11.08203125" customWidth="1"/>
    <col min="6" max="6" width="9.33203125" customWidth="1"/>
    <col min="7" max="7" width="7.08203125" customWidth="1"/>
    <col min="8" max="8" width="9" customWidth="1"/>
    <col min="9" max="9" width="10.08203125" customWidth="1"/>
    <col min="10" max="10" width="11.75" customWidth="1"/>
    <col min="11" max="11" width="105.33203125" customWidth="1"/>
    <col min="12" max="12" width="43.33203125" customWidth="1"/>
    <col min="13" max="20" width="19.08203125" customWidth="1"/>
    <col min="21" max="26" width="13.25" customWidth="1"/>
    <col min="27" max="27" width="9" customWidth="1"/>
    <col min="28" max="28" width="12.58203125" customWidth="1"/>
  </cols>
  <sheetData>
    <row r="1" spans="1:27" ht="28.5" customHeight="1">
      <c r="A1" s="68" t="str">
        <f t="array" ref="A1">INDEX('#_Column_IATI_Standard_Lookup'!$K:$K,MATCH(A2,'#_Column_IATI_Standard_Lookup'!$L:$L,0))</f>
        <v>IATI Identifier</v>
      </c>
      <c r="B1" s="69" t="s">
        <v>289</v>
      </c>
      <c r="C1" s="70" t="s">
        <v>290</v>
      </c>
      <c r="D1" s="71" t="s">
        <v>235</v>
      </c>
      <c r="E1" s="71" t="s">
        <v>236</v>
      </c>
      <c r="F1" s="72" t="s">
        <v>237</v>
      </c>
      <c r="G1" s="73" t="s">
        <v>291</v>
      </c>
      <c r="H1" s="73" t="s">
        <v>292</v>
      </c>
      <c r="I1" s="73" t="s">
        <v>293</v>
      </c>
      <c r="J1" s="73" t="s">
        <v>294</v>
      </c>
      <c r="K1" s="73" t="s">
        <v>295</v>
      </c>
      <c r="L1" s="74" t="s">
        <v>241</v>
      </c>
      <c r="M1" s="74" t="s">
        <v>242</v>
      </c>
      <c r="N1" s="74" t="s">
        <v>243</v>
      </c>
      <c r="O1" s="74" t="s">
        <v>244</v>
      </c>
      <c r="P1" s="74" t="s">
        <v>245</v>
      </c>
      <c r="Q1" s="74" t="s">
        <v>246</v>
      </c>
      <c r="R1" s="74" t="s">
        <v>296</v>
      </c>
      <c r="S1" s="74" t="s">
        <v>247</v>
      </c>
      <c r="T1" s="75"/>
      <c r="AA1" s="76"/>
    </row>
    <row r="2" spans="1:27" ht="24" customHeight="1">
      <c r="A2" s="77" t="s">
        <v>58</v>
      </c>
      <c r="B2" s="78" t="s">
        <v>297</v>
      </c>
      <c r="C2" s="79" t="s">
        <v>298</v>
      </c>
      <c r="D2" s="80" t="s">
        <v>299</v>
      </c>
      <c r="E2" s="81" t="s">
        <v>300</v>
      </c>
      <c r="F2" s="82" t="s">
        <v>301</v>
      </c>
      <c r="G2" s="83" t="s">
        <v>302</v>
      </c>
      <c r="H2" s="83" t="s">
        <v>303</v>
      </c>
      <c r="I2" s="83" t="s">
        <v>304</v>
      </c>
      <c r="J2" s="83" t="s">
        <v>305</v>
      </c>
      <c r="K2" s="83" t="s">
        <v>306</v>
      </c>
      <c r="L2" s="42" t="s">
        <v>307</v>
      </c>
      <c r="M2" s="42" t="s">
        <v>308</v>
      </c>
      <c r="N2" s="42" t="s">
        <v>309</v>
      </c>
      <c r="O2" s="42" t="s">
        <v>310</v>
      </c>
      <c r="P2" s="42" t="s">
        <v>311</v>
      </c>
      <c r="Q2" s="42" t="s">
        <v>312</v>
      </c>
      <c r="R2" s="42" t="s">
        <v>313</v>
      </c>
      <c r="S2" s="42" t="s">
        <v>261</v>
      </c>
      <c r="T2" s="84" t="s">
        <v>226</v>
      </c>
      <c r="U2" s="85"/>
      <c r="V2" s="85"/>
      <c r="W2" s="85"/>
      <c r="X2" s="85"/>
      <c r="Y2" s="85"/>
      <c r="Z2" s="85"/>
      <c r="AA2" s="85"/>
    </row>
    <row r="3" spans="1:27" ht="15" customHeight="1">
      <c r="A3" s="86" t="s">
        <v>95</v>
      </c>
      <c r="B3" s="87">
        <f>COUNTIF(Activities!A:A, A3)</f>
        <v>1</v>
      </c>
      <c r="C3" s="88">
        <v>1569023.5399999998</v>
      </c>
      <c r="D3" s="89">
        <v>45473</v>
      </c>
      <c r="E3" s="90">
        <v>45473</v>
      </c>
      <c r="F3" s="91">
        <v>4</v>
      </c>
      <c r="G3" s="92">
        <f t="shared" ref="G3:G26" si="0">MONTH(E3)</f>
        <v>6</v>
      </c>
      <c r="H3" s="93" t="str">
        <f>_xlfn.IFS(G3=1, "Q4", G3=2, "Q4", G3=3, "Q4", G3=4, "Q1", G3=5, "Q1", G3=6, "Q1", G3=7, "Q2", G3=8, "Q2", G3=9, "Q2",  G3=10, "Q3",  G3=11, "Q3", G3=12, "Q3")</f>
        <v>Q1</v>
      </c>
      <c r="I3" s="92">
        <f t="shared" ref="I3:I26" si="1">YEAR(D3)</f>
        <v>2024</v>
      </c>
      <c r="J3" s="92">
        <f>IF(H3="Q4", I3, I3+1)</f>
        <v>2025</v>
      </c>
      <c r="K3" s="93" t="str">
        <f t="shared" ref="K3:K26" si="2">CONCATENATE("Expenditure on ",S3, " (", H3, " FY ", J3, ")")</f>
        <v>Expenditure on East Africa Threats Programme (Q1 FY 2025)</v>
      </c>
      <c r="L3" s="93" t="str">
        <f>INDEX(Activities!F:F, MATCH(A3, Activities!A:A, 0))</f>
        <v>UK - UK Integrated Security Fund (UKISF)</v>
      </c>
      <c r="M3" s="93" t="str">
        <f>INDEX(Activities!E:E, MATCH(A3, Activities!A:A, 0))</f>
        <v>GB-GOV-53</v>
      </c>
      <c r="N3" s="93">
        <f>INDEX(Activities!G:G, MATCH(A3, Activities!A:A, 0))</f>
        <v>10</v>
      </c>
      <c r="O3" s="92"/>
      <c r="P3" s="92"/>
      <c r="Q3" s="92"/>
      <c r="R3" s="93"/>
      <c r="S3" s="93" t="str">
        <f>INDEX(Activities!I:I, MATCH(A3, Activities!A:A, 0))</f>
        <v>East Africa Threats Programme</v>
      </c>
      <c r="T3" s="94"/>
      <c r="U3" s="95"/>
      <c r="V3" s="95"/>
      <c r="W3" s="95"/>
      <c r="X3" s="95"/>
      <c r="Y3" s="95"/>
      <c r="Z3" s="95"/>
      <c r="AA3" s="95"/>
    </row>
    <row r="4" spans="1:27" ht="15" customHeight="1">
      <c r="A4" s="86" t="s">
        <v>102</v>
      </c>
      <c r="B4" s="87">
        <f>COUNTIF(Activities!A:A, A4)</f>
        <v>1</v>
      </c>
      <c r="C4" s="88">
        <v>873949.90999999992</v>
      </c>
      <c r="D4" s="89">
        <v>45473</v>
      </c>
      <c r="E4" s="90">
        <v>45473</v>
      </c>
      <c r="F4" s="96">
        <v>4</v>
      </c>
      <c r="G4" s="92">
        <f t="shared" si="0"/>
        <v>6</v>
      </c>
      <c r="H4" s="93" t="str">
        <f t="shared" ref="H4:H26" si="3">_xlfn.IFS(G4=1, "Q4", G4=2, "Q4", G4=3, "Q4", G4=4, "Q1", G4=5, "Q1", G4=6, "Q1", G4=7, "Q2", G4=8, "Q2", G4=9, "Q2",  G4=10, "Q3",  G4=11, "Q3", G4=12, "Q3")</f>
        <v>Q1</v>
      </c>
      <c r="I4" s="92">
        <f t="shared" si="1"/>
        <v>2024</v>
      </c>
      <c r="J4" s="92">
        <f t="shared" ref="J4:J67" si="4">IF(H4="Q4", I4, I4+1)</f>
        <v>2025</v>
      </c>
      <c r="K4" s="93" t="str">
        <f t="shared" si="2"/>
        <v>Expenditure on Lake Chad Basin Programme (Q1 FY 2025)</v>
      </c>
      <c r="L4" s="93" t="str">
        <f>INDEX(Activities!F:F, MATCH(A4, Activities!A:A, 0))</f>
        <v>UK - UK Integrated Security Fund (UKISF)</v>
      </c>
      <c r="M4" s="93" t="str">
        <f>INDEX(Activities!E:E, MATCH(A4, Activities!A:A, 0))</f>
        <v>GB-GOV-53</v>
      </c>
      <c r="N4" s="93">
        <f>INDEX(Activities!G:G, MATCH(A4, Activities!A:A, 0))</f>
        <v>10</v>
      </c>
      <c r="O4" s="92"/>
      <c r="P4" s="92"/>
      <c r="Q4" s="92"/>
      <c r="R4" s="93"/>
      <c r="S4" s="93" t="str">
        <f>INDEX(Activities!I:I, MATCH(A4, Activities!A:A, 0))</f>
        <v>Lake Chad Basin Programme</v>
      </c>
      <c r="T4" s="97"/>
      <c r="U4" s="95"/>
      <c r="V4" s="95"/>
      <c r="W4" s="95"/>
      <c r="X4" s="95"/>
      <c r="Y4" s="95"/>
      <c r="Z4" s="95"/>
      <c r="AA4" s="95"/>
    </row>
    <row r="5" spans="1:27" ht="15" customHeight="1">
      <c r="A5" s="86" t="s">
        <v>105</v>
      </c>
      <c r="B5" s="87">
        <f>COUNTIF(Activities!A:A, A5)</f>
        <v>1</v>
      </c>
      <c r="C5" s="88">
        <v>88355.813999999998</v>
      </c>
      <c r="D5" s="89">
        <v>45473</v>
      </c>
      <c r="E5" s="90">
        <v>45473</v>
      </c>
      <c r="F5" s="96">
        <v>4</v>
      </c>
      <c r="G5" s="92">
        <f t="shared" si="0"/>
        <v>6</v>
      </c>
      <c r="H5" s="93" t="str">
        <f t="shared" si="3"/>
        <v>Q1</v>
      </c>
      <c r="I5" s="92">
        <f t="shared" si="1"/>
        <v>2024</v>
      </c>
      <c r="J5" s="92">
        <f t="shared" si="4"/>
        <v>2025</v>
      </c>
      <c r="K5" s="93" t="str">
        <f t="shared" si="2"/>
        <v>Expenditure on Nigeria Stability Programme (Q1 FY 2025)</v>
      </c>
      <c r="L5" s="93" t="str">
        <f>INDEX(Activities!F:F, MATCH(A5, Activities!A:A, 0))</f>
        <v>UK - UK Integrated Security Fund (UKISF)</v>
      </c>
      <c r="M5" s="93" t="str">
        <f>INDEX(Activities!E:E, MATCH(A5, Activities!A:A, 0))</f>
        <v>GB-GOV-53</v>
      </c>
      <c r="N5" s="93">
        <f>INDEX(Activities!G:G, MATCH(A5, Activities!A:A, 0))</f>
        <v>10</v>
      </c>
      <c r="O5" s="92"/>
      <c r="P5" s="92"/>
      <c r="Q5" s="92"/>
      <c r="R5" s="93"/>
      <c r="S5" s="93" t="str">
        <f>INDEX(Activities!I:I, MATCH(A5, Activities!A:A, 0))</f>
        <v>Nigeria Stability Programme</v>
      </c>
      <c r="T5" s="97"/>
      <c r="U5" s="95"/>
      <c r="V5" s="95"/>
      <c r="W5" s="95"/>
      <c r="X5" s="95"/>
      <c r="Y5" s="95"/>
      <c r="Z5" s="95"/>
      <c r="AA5" s="95"/>
    </row>
    <row r="6" spans="1:27" ht="15" customHeight="1">
      <c r="A6" s="86" t="s">
        <v>110</v>
      </c>
      <c r="B6" s="87">
        <f>COUNTIF(Activities!A:A, A6)</f>
        <v>1</v>
      </c>
      <c r="C6" s="88">
        <v>601255.09</v>
      </c>
      <c r="D6" s="89">
        <v>45473</v>
      </c>
      <c r="E6" s="90">
        <v>45473</v>
      </c>
      <c r="F6" s="96">
        <v>4</v>
      </c>
      <c r="G6" s="92">
        <f t="shared" si="0"/>
        <v>6</v>
      </c>
      <c r="H6" s="93" t="str">
        <f t="shared" si="3"/>
        <v>Q1</v>
      </c>
      <c r="I6" s="92">
        <f t="shared" si="1"/>
        <v>2024</v>
      </c>
      <c r="J6" s="92">
        <f t="shared" si="4"/>
        <v>2025</v>
      </c>
      <c r="K6" s="93" t="str">
        <f t="shared" si="2"/>
        <v>Expenditure on Sahel Programme (Q1 FY 2025)</v>
      </c>
      <c r="L6" s="93" t="str">
        <f>INDEX(Activities!F:F, MATCH(A6, Activities!A:A, 0))</f>
        <v>UK - UK Integrated Security Fund (UKISF)</v>
      </c>
      <c r="M6" s="93" t="str">
        <f>INDEX(Activities!E:E, MATCH(A6, Activities!A:A, 0))</f>
        <v>GB-GOV-53</v>
      </c>
      <c r="N6" s="93">
        <f>INDEX(Activities!G:G, MATCH(A6, Activities!A:A, 0))</f>
        <v>10</v>
      </c>
      <c r="O6" s="92"/>
      <c r="P6" s="92"/>
      <c r="Q6" s="92"/>
      <c r="R6" s="93"/>
      <c r="S6" s="93" t="str">
        <f>INDEX(Activities!I:I, MATCH(A6, Activities!A:A, 0))</f>
        <v>Sahel Programme</v>
      </c>
      <c r="T6" s="97"/>
      <c r="U6" s="95"/>
      <c r="V6" s="95"/>
      <c r="W6" s="95"/>
      <c r="X6" s="95"/>
      <c r="Y6" s="95"/>
      <c r="Z6" s="95"/>
      <c r="AA6" s="95"/>
    </row>
    <row r="7" spans="1:27" ht="15" customHeight="1">
      <c r="A7" s="86" t="s">
        <v>113</v>
      </c>
      <c r="B7" s="87">
        <f>COUNTIF(Activities!A:A, A7)</f>
        <v>1</v>
      </c>
      <c r="C7" s="88">
        <v>81909.279999999999</v>
      </c>
      <c r="D7" s="89">
        <v>45473</v>
      </c>
      <c r="E7" s="90">
        <v>45473</v>
      </c>
      <c r="F7" s="96">
        <v>4</v>
      </c>
      <c r="G7" s="92">
        <f t="shared" si="0"/>
        <v>6</v>
      </c>
      <c r="H7" s="93" t="str">
        <f t="shared" si="3"/>
        <v>Q1</v>
      </c>
      <c r="I7" s="92">
        <f t="shared" si="1"/>
        <v>2024</v>
      </c>
      <c r="J7" s="92">
        <f t="shared" si="4"/>
        <v>2025</v>
      </c>
      <c r="K7" s="93" t="str">
        <f t="shared" si="2"/>
        <v>Expenditure on Somalia Programme (Q1 FY 2025)</v>
      </c>
      <c r="L7" s="93" t="str">
        <f>INDEX(Activities!F:F, MATCH(A7, Activities!A:A, 0))</f>
        <v>UK - UK Integrated Security Fund (UKISF)</v>
      </c>
      <c r="M7" s="93" t="str">
        <f>INDEX(Activities!E:E, MATCH(A7, Activities!A:A, 0))</f>
        <v>GB-GOV-53</v>
      </c>
      <c r="N7" s="93">
        <f>INDEX(Activities!G:G, MATCH(A7, Activities!A:A, 0))</f>
        <v>10</v>
      </c>
      <c r="O7" s="92"/>
      <c r="P7" s="92"/>
      <c r="Q7" s="92"/>
      <c r="R7" s="93"/>
      <c r="S7" s="93" t="str">
        <f>INDEX(Activities!I:I, MATCH(A7, Activities!A:A, 0))</f>
        <v>Somalia Programme</v>
      </c>
      <c r="T7" s="97"/>
      <c r="U7" s="95"/>
      <c r="V7" s="95"/>
      <c r="W7" s="95"/>
      <c r="X7" s="95"/>
      <c r="Y7" s="95"/>
      <c r="Z7" s="95"/>
      <c r="AA7" s="95"/>
    </row>
    <row r="8" spans="1:27" ht="15" customHeight="1">
      <c r="A8" s="86" t="s">
        <v>118</v>
      </c>
      <c r="B8" s="87">
        <f>COUNTIF(Activities!A:A, A8)</f>
        <v>1</v>
      </c>
      <c r="C8" s="88"/>
      <c r="D8" s="89">
        <v>45473</v>
      </c>
      <c r="E8" s="90">
        <v>45473</v>
      </c>
      <c r="F8" s="96">
        <v>4</v>
      </c>
      <c r="G8" s="92">
        <f t="shared" si="0"/>
        <v>6</v>
      </c>
      <c r="H8" s="93" t="str">
        <f t="shared" si="3"/>
        <v>Q1</v>
      </c>
      <c r="I8" s="92">
        <f t="shared" si="1"/>
        <v>2024</v>
      </c>
      <c r="J8" s="92">
        <f t="shared" si="4"/>
        <v>2025</v>
      </c>
      <c r="K8" s="93" t="str">
        <f t="shared" si="2"/>
        <v>Expenditure on West Africa Stability Programme (WASP) (Q1 FY 2025)</v>
      </c>
      <c r="L8" s="93" t="str">
        <f>INDEX(Activities!F:F, MATCH(A8, Activities!A:A, 0))</f>
        <v>UK - UK Integrated Security Fund (UKISF)</v>
      </c>
      <c r="M8" s="93" t="str">
        <f>INDEX(Activities!E:E, MATCH(A8, Activities!A:A, 0))</f>
        <v>GB-GOV-53</v>
      </c>
      <c r="N8" s="93">
        <f>INDEX(Activities!G:G, MATCH(A8, Activities!A:A, 0))</f>
        <v>10</v>
      </c>
      <c r="O8" s="92"/>
      <c r="P8" s="92"/>
      <c r="Q8" s="92"/>
      <c r="R8" s="93"/>
      <c r="S8" s="93" t="str">
        <f>INDEX(Activities!I:I, MATCH(A8, Activities!A:A, 0))</f>
        <v>West Africa Stability Programme (WASP)</v>
      </c>
      <c r="T8" s="97"/>
      <c r="U8" s="95"/>
      <c r="V8" s="95"/>
      <c r="W8" s="95"/>
      <c r="X8" s="95"/>
      <c r="Y8" s="95"/>
      <c r="Z8" s="95"/>
      <c r="AA8" s="95"/>
    </row>
    <row r="9" spans="1:27" ht="15" customHeight="1">
      <c r="A9" s="86" t="s">
        <v>121</v>
      </c>
      <c r="B9" s="87">
        <f>COUNTIF(Activities!A:A, A9)</f>
        <v>1</v>
      </c>
      <c r="C9" s="88">
        <v>194932</v>
      </c>
      <c r="D9" s="89">
        <v>45473</v>
      </c>
      <c r="E9" s="90">
        <v>45473</v>
      </c>
      <c r="F9" s="96">
        <v>4</v>
      </c>
      <c r="G9" s="92">
        <f t="shared" si="0"/>
        <v>6</v>
      </c>
      <c r="H9" s="93" t="str">
        <f t="shared" si="3"/>
        <v>Q1</v>
      </c>
      <c r="I9" s="92">
        <f t="shared" si="1"/>
        <v>2024</v>
      </c>
      <c r="J9" s="92">
        <f t="shared" si="4"/>
        <v>2025</v>
      </c>
      <c r="K9" s="93" t="str">
        <f t="shared" si="2"/>
        <v>Expenditure on Africa Peace Security Operations (Q1 FY 2025)</v>
      </c>
      <c r="L9" s="93" t="str">
        <f>INDEX(Activities!F:F, MATCH(A9, Activities!A:A, 0))</f>
        <v>UK - UK Integrated Security Fund (UKISF)</v>
      </c>
      <c r="M9" s="93" t="str">
        <f>INDEX(Activities!E:E, MATCH(A9, Activities!A:A, 0))</f>
        <v>GB-GOV-53</v>
      </c>
      <c r="N9" s="93">
        <f>INDEX(Activities!G:G, MATCH(A9, Activities!A:A, 0))</f>
        <v>10</v>
      </c>
      <c r="O9" s="92"/>
      <c r="P9" s="92"/>
      <c r="Q9" s="92"/>
      <c r="R9" s="93"/>
      <c r="S9" s="93" t="str">
        <f>INDEX(Activities!I:I, MATCH(A9, Activities!A:A, 0))</f>
        <v>Africa Peace Security Operations</v>
      </c>
      <c r="T9" s="97"/>
      <c r="U9" s="95"/>
      <c r="V9" s="95"/>
      <c r="W9" s="95"/>
      <c r="X9" s="95"/>
      <c r="Y9" s="95"/>
      <c r="Z9" s="95"/>
      <c r="AA9" s="95"/>
    </row>
    <row r="10" spans="1:27" ht="15" customHeight="1">
      <c r="A10" s="86" t="s">
        <v>124</v>
      </c>
      <c r="B10" s="87">
        <f>COUNTIF(Activities!A:A, A10)</f>
        <v>1</v>
      </c>
      <c r="C10" s="88">
        <v>550204.22000000009</v>
      </c>
      <c r="D10" s="89">
        <v>45473</v>
      </c>
      <c r="E10" s="90">
        <v>45473</v>
      </c>
      <c r="F10" s="96">
        <v>4</v>
      </c>
      <c r="G10" s="92">
        <f t="shared" si="0"/>
        <v>6</v>
      </c>
      <c r="H10" s="93" t="str">
        <f t="shared" si="3"/>
        <v>Q1</v>
      </c>
      <c r="I10" s="92">
        <f t="shared" si="1"/>
        <v>2024</v>
      </c>
      <c r="J10" s="92">
        <f t="shared" si="4"/>
        <v>2025</v>
      </c>
      <c r="K10" s="93" t="str">
        <f t="shared" si="2"/>
        <v>Expenditure on Combatting Illicit Economies Programme (CIEP) - Latin America (Q1 FY 2025)</v>
      </c>
      <c r="L10" s="93" t="str">
        <f>INDEX(Activities!F:F, MATCH(A10, Activities!A:A, 0))</f>
        <v>UK - UK Integrated Security Fund (UKISF)</v>
      </c>
      <c r="M10" s="93" t="str">
        <f>INDEX(Activities!E:E, MATCH(A10, Activities!A:A, 0))</f>
        <v>GB-GOV-53</v>
      </c>
      <c r="N10" s="93">
        <f>INDEX(Activities!G:G, MATCH(A10, Activities!A:A, 0))</f>
        <v>10</v>
      </c>
      <c r="O10" s="92"/>
      <c r="P10" s="92"/>
      <c r="Q10" s="92"/>
      <c r="R10" s="93"/>
      <c r="S10" s="93" t="str">
        <f>INDEX(Activities!I:I, MATCH(A10, Activities!A:A, 0))</f>
        <v>Combatting Illicit Economies Programme (CIEP) - Latin America</v>
      </c>
      <c r="T10" s="97"/>
      <c r="U10" s="95"/>
      <c r="V10" s="95"/>
      <c r="W10" s="95"/>
      <c r="X10" s="95"/>
      <c r="Y10" s="95"/>
      <c r="Z10" s="95"/>
      <c r="AA10" s="95"/>
    </row>
    <row r="11" spans="1:27" ht="15" customHeight="1">
      <c r="A11" s="86" t="s">
        <v>128</v>
      </c>
      <c r="B11" s="87">
        <f>COUNTIF(Activities!A:A, A11)</f>
        <v>1</v>
      </c>
      <c r="C11" s="88">
        <v>-346447.83805400011</v>
      </c>
      <c r="D11" s="89">
        <v>45473</v>
      </c>
      <c r="E11" s="90">
        <v>45473</v>
      </c>
      <c r="F11" s="96">
        <v>4</v>
      </c>
      <c r="G11" s="92">
        <f t="shared" si="0"/>
        <v>6</v>
      </c>
      <c r="H11" s="93" t="str">
        <f t="shared" si="3"/>
        <v>Q1</v>
      </c>
      <c r="I11" s="92">
        <f t="shared" si="1"/>
        <v>2024</v>
      </c>
      <c r="J11" s="92">
        <f t="shared" si="4"/>
        <v>2025</v>
      </c>
      <c r="K11" s="93" t="str">
        <f t="shared" si="2"/>
        <v>Expenditure on Colombia Peace and Security Programme (CPSP) (Q1 FY 2025)</v>
      </c>
      <c r="L11" s="93" t="str">
        <f>INDEX(Activities!F:F, MATCH(A11, Activities!A:A, 0))</f>
        <v>UK - UK Integrated Security Fund (UKISF)</v>
      </c>
      <c r="M11" s="93" t="str">
        <f>INDEX(Activities!E:E, MATCH(A11, Activities!A:A, 0))</f>
        <v>GB-GOV-53</v>
      </c>
      <c r="N11" s="93">
        <f>INDEX(Activities!G:G, MATCH(A11, Activities!A:A, 0))</f>
        <v>10</v>
      </c>
      <c r="O11" s="92"/>
      <c r="P11" s="92"/>
      <c r="Q11" s="92"/>
      <c r="R11" s="93"/>
      <c r="S11" s="93" t="str">
        <f>INDEX(Activities!I:I, MATCH(A11, Activities!A:A, 0))</f>
        <v>Colombia Peace and Security Programme (CPSP)</v>
      </c>
      <c r="T11" s="97"/>
      <c r="U11" s="95"/>
      <c r="V11" s="95"/>
      <c r="W11" s="95"/>
      <c r="X11" s="95"/>
      <c r="Y11" s="95"/>
      <c r="Z11" s="95"/>
      <c r="AA11" s="95"/>
    </row>
    <row r="12" spans="1:27" ht="15" customHeight="1">
      <c r="A12" s="86" t="s">
        <v>133</v>
      </c>
      <c r="B12" s="87">
        <f>COUNTIF(Activities!A:A, A12)</f>
        <v>1</v>
      </c>
      <c r="C12" s="88">
        <v>284887.85000000003</v>
      </c>
      <c r="D12" s="89">
        <v>45473</v>
      </c>
      <c r="E12" s="90">
        <v>45473</v>
      </c>
      <c r="F12" s="96">
        <v>4</v>
      </c>
      <c r="G12" s="92">
        <f t="shared" si="0"/>
        <v>6</v>
      </c>
      <c r="H12" s="93" t="str">
        <f t="shared" si="3"/>
        <v>Q1</v>
      </c>
      <c r="I12" s="92">
        <f t="shared" si="1"/>
        <v>2024</v>
      </c>
      <c r="J12" s="92">
        <f t="shared" si="4"/>
        <v>2025</v>
      </c>
      <c r="K12" s="93" t="str">
        <f t="shared" si="2"/>
        <v>Expenditure on Myanmar Programme (Q1 FY 2025)</v>
      </c>
      <c r="L12" s="93" t="str">
        <f>INDEX(Activities!F:F, MATCH(A12, Activities!A:A, 0))</f>
        <v>UK - UK Integrated Security Fund (UKISF)</v>
      </c>
      <c r="M12" s="93" t="str">
        <f>INDEX(Activities!E:E, MATCH(A12, Activities!A:A, 0))</f>
        <v>GB-GOV-53</v>
      </c>
      <c r="N12" s="93">
        <f>INDEX(Activities!G:G, MATCH(A12, Activities!A:A, 0))</f>
        <v>10</v>
      </c>
      <c r="O12" s="92"/>
      <c r="P12" s="92"/>
      <c r="Q12" s="92"/>
      <c r="R12" s="93"/>
      <c r="S12" s="93" t="str">
        <f>INDEX(Activities!I:I, MATCH(A12, Activities!A:A, 0))</f>
        <v>Myanmar Programme</v>
      </c>
      <c r="T12" s="97"/>
      <c r="U12" s="95"/>
      <c r="V12" s="95"/>
      <c r="W12" s="95"/>
      <c r="X12" s="95"/>
      <c r="Y12" s="95"/>
      <c r="Z12" s="95"/>
      <c r="AA12" s="95"/>
    </row>
    <row r="13" spans="1:27" ht="15" customHeight="1">
      <c r="A13" s="86" t="s">
        <v>138</v>
      </c>
      <c r="B13" s="87">
        <f>COUNTIF(Activities!A:A, A13)</f>
        <v>1</v>
      </c>
      <c r="C13" s="88">
        <v>659949.99000000022</v>
      </c>
      <c r="D13" s="89">
        <v>45473</v>
      </c>
      <c r="E13" s="90">
        <v>45473</v>
      </c>
      <c r="F13" s="96">
        <v>4</v>
      </c>
      <c r="G13" s="92">
        <f t="shared" si="0"/>
        <v>6</v>
      </c>
      <c r="H13" s="93" t="str">
        <f t="shared" si="3"/>
        <v>Q1</v>
      </c>
      <c r="I13" s="92">
        <f t="shared" si="1"/>
        <v>2024</v>
      </c>
      <c r="J13" s="92">
        <f t="shared" si="4"/>
        <v>2025</v>
      </c>
      <c r="K13" s="93" t="str">
        <f t="shared" si="2"/>
        <v>Expenditure on Pacific Programme (Q1 FY 2025)</v>
      </c>
      <c r="L13" s="93" t="str">
        <f>INDEX(Activities!F:F, MATCH(A13, Activities!A:A, 0))</f>
        <v>UK - UK Integrated Security Fund (UKISF)</v>
      </c>
      <c r="M13" s="93" t="str">
        <f>INDEX(Activities!E:E, MATCH(A13, Activities!A:A, 0))</f>
        <v>GB-GOV-53</v>
      </c>
      <c r="N13" s="93">
        <f>INDEX(Activities!G:G, MATCH(A13, Activities!A:A, 0))</f>
        <v>10</v>
      </c>
      <c r="O13" s="92"/>
      <c r="P13" s="92"/>
      <c r="Q13" s="92"/>
      <c r="R13" s="93"/>
      <c r="S13" s="93" t="str">
        <f>INDEX(Activities!I:I, MATCH(A13, Activities!A:A, 0))</f>
        <v>Pacific Programme</v>
      </c>
      <c r="T13" s="97"/>
      <c r="U13" s="95"/>
      <c r="V13" s="95"/>
      <c r="W13" s="95"/>
      <c r="X13" s="95"/>
      <c r="Y13" s="95"/>
      <c r="Z13" s="95"/>
      <c r="AA13" s="95"/>
    </row>
    <row r="14" spans="1:27" ht="15" customHeight="1">
      <c r="A14" s="86" t="s">
        <v>142</v>
      </c>
      <c r="B14" s="87">
        <f>COUNTIF(Activities!A:A, A14)</f>
        <v>1</v>
      </c>
      <c r="C14" s="88">
        <v>215146.08000000007</v>
      </c>
      <c r="D14" s="89">
        <v>45473</v>
      </c>
      <c r="E14" s="90">
        <v>45473</v>
      </c>
      <c r="F14" s="96">
        <v>4</v>
      </c>
      <c r="G14" s="92">
        <f t="shared" si="0"/>
        <v>6</v>
      </c>
      <c r="H14" s="93" t="str">
        <f t="shared" si="3"/>
        <v>Q1</v>
      </c>
      <c r="I14" s="92">
        <f t="shared" si="1"/>
        <v>2024</v>
      </c>
      <c r="J14" s="92">
        <f t="shared" si="4"/>
        <v>2025</v>
      </c>
      <c r="K14" s="93" t="str">
        <f t="shared" si="2"/>
        <v>Expenditure on Philippines Programme (Q1 FY 2025)</v>
      </c>
      <c r="L14" s="93" t="str">
        <f>INDEX(Activities!F:F, MATCH(A14, Activities!A:A, 0))</f>
        <v>UK - UK Integrated Security Fund (UKISF)</v>
      </c>
      <c r="M14" s="93" t="str">
        <f>INDEX(Activities!E:E, MATCH(A14, Activities!A:A, 0))</f>
        <v>GB-GOV-53</v>
      </c>
      <c r="N14" s="93">
        <f>INDEX(Activities!G:G, MATCH(A14, Activities!A:A, 0))</f>
        <v>10</v>
      </c>
      <c r="O14" s="92"/>
      <c r="P14" s="92"/>
      <c r="Q14" s="92"/>
      <c r="R14" s="93"/>
      <c r="S14" s="93" t="str">
        <f>INDEX(Activities!I:I, MATCH(A14, Activities!A:A, 0))</f>
        <v>Philippines Programme</v>
      </c>
      <c r="T14" s="97"/>
      <c r="U14" s="95"/>
      <c r="V14" s="95"/>
      <c r="W14" s="95"/>
      <c r="X14" s="95"/>
      <c r="Y14" s="95"/>
      <c r="Z14" s="95"/>
      <c r="AA14" s="95"/>
    </row>
    <row r="15" spans="1:27" ht="15" customHeight="1">
      <c r="A15" s="86" t="s">
        <v>147</v>
      </c>
      <c r="B15" s="87">
        <f>COUNTIF(Activities!A:A, A15)</f>
        <v>1</v>
      </c>
      <c r="C15" s="88">
        <v>1916467.1099999999</v>
      </c>
      <c r="D15" s="89">
        <v>45473</v>
      </c>
      <c r="E15" s="90">
        <v>45473</v>
      </c>
      <c r="F15" s="96">
        <v>4</v>
      </c>
      <c r="G15" s="92">
        <f t="shared" si="0"/>
        <v>6</v>
      </c>
      <c r="H15" s="93" t="str">
        <f t="shared" si="3"/>
        <v>Q1</v>
      </c>
      <c r="I15" s="92">
        <f t="shared" si="1"/>
        <v>2024</v>
      </c>
      <c r="J15" s="92">
        <f t="shared" si="4"/>
        <v>2025</v>
      </c>
      <c r="K15" s="93" t="str">
        <f t="shared" si="2"/>
        <v>Expenditure on Eastern Neighbourhood Programme (Q1 FY 2025)</v>
      </c>
      <c r="L15" s="93" t="str">
        <f>INDEX(Activities!F:F, MATCH(A15, Activities!A:A, 0))</f>
        <v>UK - UK Integrated Security Fund (UKISF)</v>
      </c>
      <c r="M15" s="93" t="str">
        <f>INDEX(Activities!E:E, MATCH(A15, Activities!A:A, 0))</f>
        <v>GB-GOV-53</v>
      </c>
      <c r="N15" s="93">
        <f>INDEX(Activities!G:G, MATCH(A15, Activities!A:A, 0))</f>
        <v>10</v>
      </c>
      <c r="O15" s="92"/>
      <c r="P15" s="92"/>
      <c r="Q15" s="92"/>
      <c r="R15" s="93"/>
      <c r="S15" s="93" t="str">
        <f>INDEX(Activities!I:I, MATCH(A15, Activities!A:A, 0))</f>
        <v>Eastern Neighbourhood Programme</v>
      </c>
      <c r="T15" s="97"/>
      <c r="U15" s="95"/>
      <c r="V15" s="95"/>
      <c r="W15" s="95"/>
      <c r="X15" s="95"/>
      <c r="Y15" s="95"/>
      <c r="Z15" s="95"/>
      <c r="AA15" s="95"/>
    </row>
    <row r="16" spans="1:27" ht="15" customHeight="1">
      <c r="A16" s="86" t="s">
        <v>151</v>
      </c>
      <c r="B16" s="87">
        <f>COUNTIF(Activities!A:A, A16)</f>
        <v>1</v>
      </c>
      <c r="C16" s="88">
        <v>304347.28999999998</v>
      </c>
      <c r="D16" s="89">
        <v>45473</v>
      </c>
      <c r="E16" s="90">
        <v>45473</v>
      </c>
      <c r="F16" s="96">
        <v>4</v>
      </c>
      <c r="G16" s="92">
        <f t="shared" si="0"/>
        <v>6</v>
      </c>
      <c r="H16" s="93" t="str">
        <f t="shared" si="3"/>
        <v>Q1</v>
      </c>
      <c r="I16" s="92">
        <f t="shared" si="1"/>
        <v>2024</v>
      </c>
      <c r="J16" s="92">
        <f t="shared" si="4"/>
        <v>2025</v>
      </c>
      <c r="K16" s="93" t="str">
        <f t="shared" si="2"/>
        <v>Expenditure on Central Asia Programme (Q1 FY 2025)</v>
      </c>
      <c r="L16" s="93" t="str">
        <f>INDEX(Activities!F:F, MATCH(A16, Activities!A:A, 0))</f>
        <v>UK - UK Integrated Security Fund (UKISF)</v>
      </c>
      <c r="M16" s="93" t="str">
        <f>INDEX(Activities!E:E, MATCH(A16, Activities!A:A, 0))</f>
        <v>GB-GOV-53</v>
      </c>
      <c r="N16" s="93">
        <f>INDEX(Activities!G:G, MATCH(A16, Activities!A:A, 0))</f>
        <v>10</v>
      </c>
      <c r="O16" s="92"/>
      <c r="P16" s="92"/>
      <c r="Q16" s="92"/>
      <c r="R16" s="93"/>
      <c r="S16" s="93" t="str">
        <f>INDEX(Activities!I:I, MATCH(A16, Activities!A:A, 0))</f>
        <v>Central Asia Programme</v>
      </c>
      <c r="T16" s="97"/>
      <c r="U16" s="95"/>
      <c r="V16" s="95"/>
      <c r="W16" s="95"/>
      <c r="X16" s="95"/>
      <c r="Y16" s="95"/>
      <c r="Z16" s="95"/>
      <c r="AA16" s="95"/>
    </row>
    <row r="17" spans="1:27" ht="15" customHeight="1">
      <c r="A17" s="86" t="s">
        <v>155</v>
      </c>
      <c r="B17" s="87">
        <f>COUNTIF(Activities!A:A, A17)</f>
        <v>1</v>
      </c>
      <c r="C17" s="88">
        <v>672019.35224000004</v>
      </c>
      <c r="D17" s="89">
        <v>45473</v>
      </c>
      <c r="E17" s="90">
        <v>45473</v>
      </c>
      <c r="F17" s="96">
        <v>4</v>
      </c>
      <c r="G17" s="92">
        <f t="shared" si="0"/>
        <v>6</v>
      </c>
      <c r="H17" s="93" t="str">
        <f t="shared" si="3"/>
        <v>Q1</v>
      </c>
      <c r="I17" s="92">
        <f t="shared" si="1"/>
        <v>2024</v>
      </c>
      <c r="J17" s="92">
        <f t="shared" si="4"/>
        <v>2025</v>
      </c>
      <c r="K17" s="93" t="str">
        <f t="shared" si="2"/>
        <v>Expenditure on Western Balkans Serious and Organised Crime Programme (Q1 FY 2025)</v>
      </c>
      <c r="L17" s="93" t="str">
        <f>INDEX(Activities!F:F, MATCH(A17, Activities!A:A, 0))</f>
        <v>UK - UK Integrated Security Fund (UKISF)</v>
      </c>
      <c r="M17" s="93" t="str">
        <f>INDEX(Activities!E:E, MATCH(A17, Activities!A:A, 0))</f>
        <v>GB-GOV-53</v>
      </c>
      <c r="N17" s="93">
        <f>INDEX(Activities!G:G, MATCH(A17, Activities!A:A, 0))</f>
        <v>10</v>
      </c>
      <c r="O17" s="92"/>
      <c r="P17" s="92"/>
      <c r="Q17" s="92"/>
      <c r="R17" s="93"/>
      <c r="S17" s="93" t="str">
        <f>INDEX(Activities!I:I, MATCH(A17, Activities!A:A, 0))</f>
        <v>Western Balkans Serious and Organised Crime Programme</v>
      </c>
      <c r="T17" s="97"/>
      <c r="U17" s="95"/>
      <c r="V17" s="95"/>
      <c r="W17" s="95"/>
      <c r="X17" s="95"/>
      <c r="Y17" s="95"/>
      <c r="Z17" s="95"/>
      <c r="AA17" s="95"/>
    </row>
    <row r="18" spans="1:27" ht="15" customHeight="1">
      <c r="A18" s="86" t="s">
        <v>158</v>
      </c>
      <c r="B18" s="87">
        <f>COUNTIF(Activities!A:A, A18)</f>
        <v>1</v>
      </c>
      <c r="C18" s="88">
        <v>217425.42000000004</v>
      </c>
      <c r="D18" s="89">
        <v>45473</v>
      </c>
      <c r="E18" s="90">
        <v>45473</v>
      </c>
      <c r="F18" s="96">
        <v>4</v>
      </c>
      <c r="G18" s="92">
        <f t="shared" si="0"/>
        <v>6</v>
      </c>
      <c r="H18" s="93" t="str">
        <f t="shared" si="3"/>
        <v>Q1</v>
      </c>
      <c r="I18" s="92">
        <f t="shared" si="1"/>
        <v>2024</v>
      </c>
      <c r="J18" s="92">
        <f t="shared" si="4"/>
        <v>2025</v>
      </c>
      <c r="K18" s="93" t="str">
        <f t="shared" si="2"/>
        <v>Expenditure on Sri Lanka Programme (Q1 FY 2025)</v>
      </c>
      <c r="L18" s="93" t="str">
        <f>INDEX(Activities!F:F, MATCH(A18, Activities!A:A, 0))</f>
        <v>UK - UK Integrated Security Fund (UKISF)</v>
      </c>
      <c r="M18" s="93" t="str">
        <f>INDEX(Activities!E:E, MATCH(A18, Activities!A:A, 0))</f>
        <v>GB-GOV-53</v>
      </c>
      <c r="N18" s="93">
        <f>INDEX(Activities!G:G, MATCH(A18, Activities!A:A, 0))</f>
        <v>10</v>
      </c>
      <c r="O18" s="92"/>
      <c r="P18" s="92"/>
      <c r="Q18" s="92"/>
      <c r="R18" s="93"/>
      <c r="S18" s="93" t="str">
        <f>INDEX(Activities!I:I, MATCH(A18, Activities!A:A, 0))</f>
        <v>Sri Lanka Programme</v>
      </c>
      <c r="T18" s="97"/>
      <c r="U18" s="95"/>
      <c r="V18" s="95"/>
      <c r="W18" s="95"/>
      <c r="X18" s="95"/>
      <c r="Y18" s="95"/>
      <c r="Z18" s="95"/>
      <c r="AA18" s="95"/>
    </row>
    <row r="19" spans="1:27" ht="15" customHeight="1">
      <c r="A19" s="86" t="s">
        <v>163</v>
      </c>
      <c r="B19" s="87">
        <f>COUNTIF(Activities!A:A, A19)</f>
        <v>1</v>
      </c>
      <c r="C19" s="88">
        <v>221063.76999999993</v>
      </c>
      <c r="D19" s="89">
        <v>45473</v>
      </c>
      <c r="E19" s="90">
        <v>45473</v>
      </c>
      <c r="F19" s="96">
        <v>4</v>
      </c>
      <c r="G19" s="92">
        <f t="shared" si="0"/>
        <v>6</v>
      </c>
      <c r="H19" s="93" t="str">
        <f t="shared" si="3"/>
        <v>Q1</v>
      </c>
      <c r="I19" s="92">
        <f t="shared" si="1"/>
        <v>2024</v>
      </c>
      <c r="J19" s="92">
        <f t="shared" si="4"/>
        <v>2025</v>
      </c>
      <c r="K19" s="93" t="str">
        <f t="shared" si="2"/>
        <v>Expenditure on Eastern Route (Turkey) Programme (Q1 FY 2025)</v>
      </c>
      <c r="L19" s="93" t="str">
        <f>INDEX(Activities!F:F, MATCH(A19, Activities!A:A, 0))</f>
        <v>UK - UK Integrated Security Fund (UKISF)</v>
      </c>
      <c r="M19" s="93" t="str">
        <f>INDEX(Activities!E:E, MATCH(A19, Activities!A:A, 0))</f>
        <v>GB-GOV-53</v>
      </c>
      <c r="N19" s="93">
        <f>INDEX(Activities!G:G, MATCH(A19, Activities!A:A, 0))</f>
        <v>10</v>
      </c>
      <c r="O19" s="92"/>
      <c r="P19" s="92"/>
      <c r="Q19" s="92"/>
      <c r="R19" s="93"/>
      <c r="S19" s="93" t="str">
        <f>INDEX(Activities!I:I, MATCH(A19, Activities!A:A, 0))</f>
        <v>Eastern Route (Turkey) Programme</v>
      </c>
      <c r="T19" s="97"/>
      <c r="U19" s="95"/>
      <c r="V19" s="95"/>
      <c r="W19" s="95"/>
      <c r="X19" s="95"/>
      <c r="Y19" s="95"/>
      <c r="Z19" s="95"/>
      <c r="AA19" s="95"/>
    </row>
    <row r="20" spans="1:27" ht="15" customHeight="1">
      <c r="A20" s="86" t="s">
        <v>168</v>
      </c>
      <c r="B20" s="87">
        <f>COUNTIF(Activities!A:A, A20)</f>
        <v>1</v>
      </c>
      <c r="C20" s="88">
        <v>0</v>
      </c>
      <c r="D20" s="89">
        <v>45473</v>
      </c>
      <c r="E20" s="90">
        <v>45473</v>
      </c>
      <c r="F20" s="96">
        <v>4</v>
      </c>
      <c r="G20" s="92">
        <f t="shared" si="0"/>
        <v>6</v>
      </c>
      <c r="H20" s="93" t="str">
        <f t="shared" si="3"/>
        <v>Q1</v>
      </c>
      <c r="I20" s="92">
        <f t="shared" si="1"/>
        <v>2024</v>
      </c>
      <c r="J20" s="92">
        <f t="shared" si="4"/>
        <v>2025</v>
      </c>
      <c r="K20" s="93" t="str">
        <f t="shared" si="2"/>
        <v>Expenditure on Collaboration Against Trafficking &amp; Smuggling in Nigeria/Niger (CATS NN) Programme (Q1 FY 2025)</v>
      </c>
      <c r="L20" s="93" t="str">
        <f>INDEX(Activities!F:F, MATCH(A20, Activities!A:A, 0))</f>
        <v>UK - UK Integrated Security Fund (UKISF)</v>
      </c>
      <c r="M20" s="93" t="str">
        <f>INDEX(Activities!E:E, MATCH(A20, Activities!A:A, 0))</f>
        <v>GB-GOV-53</v>
      </c>
      <c r="N20" s="93">
        <f>INDEX(Activities!G:G, MATCH(A20, Activities!A:A, 0))</f>
        <v>10</v>
      </c>
      <c r="O20" s="92"/>
      <c r="P20" s="92"/>
      <c r="Q20" s="92"/>
      <c r="R20" s="93"/>
      <c r="S20" s="93" t="str">
        <f>INDEX(Activities!I:I, MATCH(A20, Activities!A:A, 0))</f>
        <v>Collaboration Against Trafficking &amp; Smuggling in Nigeria/Niger (CATS NN) Programme</v>
      </c>
      <c r="T20" s="97"/>
      <c r="U20" s="95"/>
      <c r="V20" s="95"/>
      <c r="W20" s="95"/>
      <c r="X20" s="95"/>
      <c r="Y20" s="95"/>
      <c r="Z20" s="95"/>
      <c r="AA20" s="95"/>
    </row>
    <row r="21" spans="1:27" ht="15" customHeight="1">
      <c r="A21" s="86" t="s">
        <v>171</v>
      </c>
      <c r="B21" s="87">
        <f>COUNTIF(Activities!A:A, A21)</f>
        <v>1</v>
      </c>
      <c r="C21" s="88">
        <v>402357.56999999995</v>
      </c>
      <c r="D21" s="89">
        <v>45473</v>
      </c>
      <c r="E21" s="90">
        <v>45473</v>
      </c>
      <c r="F21" s="96">
        <v>4</v>
      </c>
      <c r="G21" s="92">
        <f t="shared" si="0"/>
        <v>6</v>
      </c>
      <c r="H21" s="93" t="str">
        <f t="shared" si="3"/>
        <v>Q1</v>
      </c>
      <c r="I21" s="92">
        <f t="shared" si="1"/>
        <v>2024</v>
      </c>
      <c r="J21" s="92">
        <f t="shared" si="4"/>
        <v>2025</v>
      </c>
      <c r="K21" s="93" t="str">
        <f t="shared" si="2"/>
        <v>Expenditure on Iraq Programme (Q1 FY 2025)</v>
      </c>
      <c r="L21" s="93" t="str">
        <f>INDEX(Activities!F:F, MATCH(A21, Activities!A:A, 0))</f>
        <v>UK - UK Integrated Security Fund (UKISF)</v>
      </c>
      <c r="M21" s="93" t="str">
        <f>INDEX(Activities!E:E, MATCH(A21, Activities!A:A, 0))</f>
        <v>GB-GOV-53</v>
      </c>
      <c r="N21" s="93">
        <f>INDEX(Activities!G:G, MATCH(A21, Activities!A:A, 0))</f>
        <v>10</v>
      </c>
      <c r="O21" s="92"/>
      <c r="P21" s="92"/>
      <c r="Q21" s="92"/>
      <c r="R21" s="93"/>
      <c r="S21" s="93" t="str">
        <f>INDEX(Activities!I:I, MATCH(A21, Activities!A:A, 0))</f>
        <v>Iraq Programme</v>
      </c>
      <c r="T21" s="97"/>
      <c r="U21" s="95"/>
      <c r="V21" s="95"/>
      <c r="W21" s="95"/>
      <c r="X21" s="95"/>
      <c r="Y21" s="95"/>
      <c r="Z21" s="95"/>
      <c r="AA21" s="95"/>
    </row>
    <row r="22" spans="1:27" ht="15" customHeight="1">
      <c r="A22" s="86" t="s">
        <v>176</v>
      </c>
      <c r="B22" s="87">
        <f>COUNTIF(Activities!A:A, A22)</f>
        <v>1</v>
      </c>
      <c r="C22" s="88">
        <v>828048.13000000024</v>
      </c>
      <c r="D22" s="89">
        <v>45473</v>
      </c>
      <c r="E22" s="90">
        <v>45473</v>
      </c>
      <c r="F22" s="96">
        <v>4</v>
      </c>
      <c r="G22" s="92">
        <f t="shared" si="0"/>
        <v>6</v>
      </c>
      <c r="H22" s="93" t="str">
        <f t="shared" si="3"/>
        <v>Q1</v>
      </c>
      <c r="I22" s="92">
        <f t="shared" si="1"/>
        <v>2024</v>
      </c>
      <c r="J22" s="92">
        <f t="shared" si="4"/>
        <v>2025</v>
      </c>
      <c r="K22" s="93" t="str">
        <f t="shared" si="2"/>
        <v>Expenditure on Jordan: Shared Security and Stability Programme (SSSP) (Q1 FY 2025)</v>
      </c>
      <c r="L22" s="93" t="str">
        <f>INDEX(Activities!F:F, MATCH(A22, Activities!A:A, 0))</f>
        <v>UK - UK Integrated Security Fund (UKISF)</v>
      </c>
      <c r="M22" s="93" t="str">
        <f>INDEX(Activities!E:E, MATCH(A22, Activities!A:A, 0))</f>
        <v>GB-GOV-53</v>
      </c>
      <c r="N22" s="93">
        <f>INDEX(Activities!G:G, MATCH(A22, Activities!A:A, 0))</f>
        <v>10</v>
      </c>
      <c r="O22" s="92"/>
      <c r="P22" s="92"/>
      <c r="Q22" s="92"/>
      <c r="R22" s="93"/>
      <c r="S22" s="93" t="str">
        <f>INDEX(Activities!I:I, MATCH(A22, Activities!A:A, 0))</f>
        <v>Jordan: Shared Security and Stability Programme (SSSP)</v>
      </c>
      <c r="T22" s="97"/>
      <c r="U22" s="95"/>
      <c r="V22" s="95"/>
      <c r="W22" s="95"/>
      <c r="X22" s="95"/>
      <c r="Y22" s="95"/>
      <c r="Z22" s="95"/>
      <c r="AA22" s="95"/>
    </row>
    <row r="23" spans="1:27" ht="15" customHeight="1">
      <c r="A23" s="86" t="s">
        <v>181</v>
      </c>
      <c r="B23" s="87">
        <f>COUNTIF(Activities!A:A, A23)</f>
        <v>1</v>
      </c>
      <c r="C23" s="88">
        <v>65610.632500000007</v>
      </c>
      <c r="D23" s="89">
        <v>45473</v>
      </c>
      <c r="E23" s="90">
        <v>45473</v>
      </c>
      <c r="F23" s="96">
        <v>4</v>
      </c>
      <c r="G23" s="92">
        <f t="shared" si="0"/>
        <v>6</v>
      </c>
      <c r="H23" s="93" t="str">
        <f t="shared" si="3"/>
        <v>Q1</v>
      </c>
      <c r="I23" s="92">
        <f t="shared" si="1"/>
        <v>2024</v>
      </c>
      <c r="J23" s="92">
        <f t="shared" si="4"/>
        <v>2025</v>
      </c>
      <c r="K23" s="93" t="str">
        <f t="shared" si="2"/>
        <v>Expenditure on Tunisia Programme (Q1 FY 2025)</v>
      </c>
      <c r="L23" s="93" t="str">
        <f>INDEX(Activities!F:F, MATCH(A23, Activities!A:A, 0))</f>
        <v>UK - UK Integrated Security Fund (UKISF)</v>
      </c>
      <c r="M23" s="93" t="str">
        <f>INDEX(Activities!E:E, MATCH(A23, Activities!A:A, 0))</f>
        <v>GB-GOV-53</v>
      </c>
      <c r="N23" s="93">
        <f>INDEX(Activities!G:G, MATCH(A23, Activities!A:A, 0))</f>
        <v>10</v>
      </c>
      <c r="O23" s="92"/>
      <c r="P23" s="92"/>
      <c r="Q23" s="92"/>
      <c r="R23" s="93"/>
      <c r="S23" s="93" t="str">
        <f>INDEX(Activities!I:I, MATCH(A23, Activities!A:A, 0))</f>
        <v>Tunisia Programme</v>
      </c>
      <c r="T23" s="97"/>
      <c r="U23" s="95"/>
      <c r="V23" s="95"/>
      <c r="W23" s="95"/>
      <c r="X23" s="95"/>
      <c r="Y23" s="95"/>
      <c r="Z23" s="95"/>
      <c r="AA23" s="95"/>
    </row>
    <row r="24" spans="1:27" ht="15" customHeight="1">
      <c r="A24" s="86" t="s">
        <v>186</v>
      </c>
      <c r="B24" s="87">
        <f>COUNTIF(Activities!A:A, A24)</f>
        <v>1</v>
      </c>
      <c r="C24" s="88">
        <v>5625</v>
      </c>
      <c r="D24" s="89">
        <v>45473</v>
      </c>
      <c r="E24" s="90">
        <v>45473</v>
      </c>
      <c r="F24" s="96">
        <v>4</v>
      </c>
      <c r="G24" s="92">
        <f t="shared" si="0"/>
        <v>6</v>
      </c>
      <c r="H24" s="93" t="str">
        <f t="shared" si="3"/>
        <v>Q1</v>
      </c>
      <c r="I24" s="92">
        <f t="shared" si="1"/>
        <v>2024</v>
      </c>
      <c r="J24" s="92">
        <f t="shared" si="4"/>
        <v>2025</v>
      </c>
      <c r="K24" s="93" t="str">
        <f t="shared" si="2"/>
        <v>Expenditure on Overseas Territories Border Security Programme (Q1 FY 2025)</v>
      </c>
      <c r="L24" s="93" t="str">
        <f>INDEX(Activities!F:F, MATCH(A24, Activities!A:A, 0))</f>
        <v>UK - UK Integrated Security Fund (UKISF)</v>
      </c>
      <c r="M24" s="93" t="str">
        <f>INDEX(Activities!E:E, MATCH(A24, Activities!A:A, 0))</f>
        <v>GB-GOV-53</v>
      </c>
      <c r="N24" s="93">
        <f>INDEX(Activities!G:G, MATCH(A24, Activities!A:A, 0))</f>
        <v>10</v>
      </c>
      <c r="O24" s="92"/>
      <c r="P24" s="92"/>
      <c r="Q24" s="92"/>
      <c r="R24" s="93"/>
      <c r="S24" s="93" t="str">
        <f>INDEX(Activities!I:I, MATCH(A24, Activities!A:A, 0))</f>
        <v>Overseas Territories Border Security Programme</v>
      </c>
      <c r="T24" s="97"/>
      <c r="U24" s="95"/>
      <c r="V24" s="95"/>
      <c r="W24" s="95"/>
      <c r="X24" s="95"/>
      <c r="Y24" s="95"/>
      <c r="Z24" s="95"/>
      <c r="AA24" s="95"/>
    </row>
    <row r="25" spans="1:27" ht="15" customHeight="1">
      <c r="A25" s="86" t="s">
        <v>190</v>
      </c>
      <c r="B25" s="87">
        <f>COUNTIF(Activities!A:A, A25)</f>
        <v>1</v>
      </c>
      <c r="C25" s="88">
        <v>94628.690000000017</v>
      </c>
      <c r="D25" s="89">
        <v>45473</v>
      </c>
      <c r="E25" s="90">
        <v>45473</v>
      </c>
      <c r="F25" s="96">
        <v>4</v>
      </c>
      <c r="G25" s="92">
        <f t="shared" si="0"/>
        <v>6</v>
      </c>
      <c r="H25" s="93" t="str">
        <f t="shared" si="3"/>
        <v>Q1</v>
      </c>
      <c r="I25" s="92">
        <f t="shared" si="1"/>
        <v>2024</v>
      </c>
      <c r="J25" s="92">
        <f t="shared" si="4"/>
        <v>2025</v>
      </c>
      <c r="K25" s="93" t="str">
        <f t="shared" si="2"/>
        <v>Expenditure on Overseas Territories Justice Programme (Q1 FY 2025)</v>
      </c>
      <c r="L25" s="93" t="str">
        <f>INDEX(Activities!F:F, MATCH(A25, Activities!A:A, 0))</f>
        <v>UK - UK Integrated Security Fund (UKISF)</v>
      </c>
      <c r="M25" s="93" t="str">
        <f>INDEX(Activities!E:E, MATCH(A25, Activities!A:A, 0))</f>
        <v>GB-GOV-53</v>
      </c>
      <c r="N25" s="93">
        <f>INDEX(Activities!G:G, MATCH(A25, Activities!A:A, 0))</f>
        <v>10</v>
      </c>
      <c r="O25" s="92"/>
      <c r="P25" s="92"/>
      <c r="Q25" s="92"/>
      <c r="R25" s="93"/>
      <c r="S25" s="93" t="str">
        <f>INDEX(Activities!I:I, MATCH(A25, Activities!A:A, 0))</f>
        <v>Overseas Territories Justice Programme</v>
      </c>
      <c r="T25" s="97"/>
      <c r="U25" s="95"/>
      <c r="V25" s="95"/>
      <c r="W25" s="95"/>
      <c r="X25" s="95"/>
      <c r="Y25" s="95"/>
      <c r="Z25" s="95"/>
      <c r="AA25" s="95"/>
    </row>
    <row r="26" spans="1:27" ht="15" customHeight="1">
      <c r="A26" s="86" t="s">
        <v>194</v>
      </c>
      <c r="B26" s="87">
        <f>COUNTIF(Activities!A:A, A26)</f>
        <v>1</v>
      </c>
      <c r="C26" s="88">
        <v>96425.328000000009</v>
      </c>
      <c r="D26" s="89">
        <v>45473</v>
      </c>
      <c r="E26" s="90">
        <v>45473</v>
      </c>
      <c r="F26" s="96">
        <v>4</v>
      </c>
      <c r="G26" s="92">
        <f t="shared" si="0"/>
        <v>6</v>
      </c>
      <c r="H26" s="93" t="str">
        <f t="shared" si="3"/>
        <v>Q1</v>
      </c>
      <c r="I26" s="92">
        <f t="shared" si="1"/>
        <v>2024</v>
      </c>
      <c r="J26" s="92">
        <f t="shared" si="4"/>
        <v>2025</v>
      </c>
      <c r="K26" s="93" t="str">
        <f t="shared" si="2"/>
        <v>Expenditure on Environment Security and Climate Change (ESCC) Programme (Q1 FY 2025)</v>
      </c>
      <c r="L26" s="93" t="str">
        <f>INDEX(Activities!F:F, MATCH(A26, Activities!A:A, 0))</f>
        <v>UK - UK Integrated Security Fund (UKISF)</v>
      </c>
      <c r="M26" s="93" t="str">
        <f>INDEX(Activities!E:E, MATCH(A26, Activities!A:A, 0))</f>
        <v>GB-GOV-53</v>
      </c>
      <c r="N26" s="93">
        <f>INDEX(Activities!G:G, MATCH(A26, Activities!A:A, 0))</f>
        <v>10</v>
      </c>
      <c r="O26" s="92"/>
      <c r="P26" s="92"/>
      <c r="Q26" s="92"/>
      <c r="R26" s="93"/>
      <c r="S26" s="93" t="str">
        <f>INDEX(Activities!I:I, MATCH(A26, Activities!A:A, 0))</f>
        <v>Environment Security and Climate Change (ESCC) Programme</v>
      </c>
      <c r="T26" s="97"/>
      <c r="U26" s="95"/>
      <c r="V26" s="95"/>
      <c r="W26" s="95"/>
      <c r="X26" s="95"/>
      <c r="Y26" s="95"/>
      <c r="Z26" s="95"/>
      <c r="AA26" s="95"/>
    </row>
    <row r="27" spans="1:27" ht="15" customHeight="1">
      <c r="A27" s="86" t="s">
        <v>197</v>
      </c>
      <c r="B27" s="87">
        <f>COUNTIF(Activities!A:A, A27)</f>
        <v>1</v>
      </c>
      <c r="C27" s="88"/>
      <c r="D27" s="89">
        <v>45473</v>
      </c>
      <c r="E27" s="90">
        <v>45473</v>
      </c>
      <c r="F27" s="96">
        <v>4</v>
      </c>
      <c r="G27" s="92">
        <f t="shared" ref="G27:G45" si="5">MONTH(E27)</f>
        <v>6</v>
      </c>
      <c r="H27" s="93" t="str">
        <f t="shared" ref="H27:H45" si="6">_xlfn.IFS(G27=1, "Q4", G27=2, "Q4", G27=3, "Q4", G27=4, "Q1", G27=5, "Q1", G27=6, "Q1", G27=7, "Q2", G27=8, "Q2", G27=9, "Q2",  G27=10, "Q3",  G27=11, "Q3", G27=12, "Q3")</f>
        <v>Q1</v>
      </c>
      <c r="I27" s="92">
        <f t="shared" ref="I27:I45" si="7">YEAR(D27)</f>
        <v>2024</v>
      </c>
      <c r="J27" s="92">
        <f t="shared" si="4"/>
        <v>2025</v>
      </c>
      <c r="K27" s="93" t="str">
        <f t="shared" ref="K27:K45" si="8">CONCATENATE("Expenditure on ",S27, " (", H27, " FY ", J27, ")")</f>
        <v>Expenditure on Non-Discretionary Peacekeeping Contributions (Q1 FY 2025)</v>
      </c>
      <c r="L27" s="93" t="str">
        <f>INDEX(Activities!F:F, MATCH(A27, Activities!A:A, 0))</f>
        <v>UK - UK Integrated Security Fund (UKISF)</v>
      </c>
      <c r="M27" s="93" t="str">
        <f>INDEX(Activities!E:E, MATCH(A27, Activities!A:A, 0))</f>
        <v>GB-GOV-53</v>
      </c>
      <c r="N27" s="93">
        <f>INDEX(Activities!G:G, MATCH(A27, Activities!A:A, 0))</f>
        <v>10</v>
      </c>
      <c r="O27" s="92"/>
      <c r="P27" s="92"/>
      <c r="Q27" s="92"/>
      <c r="R27" s="93"/>
      <c r="S27" s="93" t="str">
        <f>INDEX(Activities!I:I, MATCH(A27, Activities!A:A, 0))</f>
        <v>Non-Discretionary Peacekeeping Contributions</v>
      </c>
      <c r="T27" s="97"/>
      <c r="U27" s="95"/>
      <c r="V27" s="95"/>
      <c r="W27" s="95"/>
      <c r="X27" s="95"/>
      <c r="Y27" s="95"/>
      <c r="Z27" s="95"/>
      <c r="AA27" s="95"/>
    </row>
    <row r="28" spans="1:27" ht="15" customHeight="1">
      <c r="A28" s="86" t="s">
        <v>95</v>
      </c>
      <c r="B28" s="87">
        <f>COUNTIF(Activities!A:A, A28)</f>
        <v>1</v>
      </c>
      <c r="C28" s="88">
        <v>1219817.3599999999</v>
      </c>
      <c r="D28" s="89">
        <v>45565</v>
      </c>
      <c r="E28" s="90">
        <v>45565</v>
      </c>
      <c r="F28" s="96">
        <v>4</v>
      </c>
      <c r="G28" s="92">
        <f t="shared" si="5"/>
        <v>9</v>
      </c>
      <c r="H28" s="93" t="str">
        <f t="shared" si="6"/>
        <v>Q2</v>
      </c>
      <c r="I28" s="92">
        <f t="shared" si="7"/>
        <v>2024</v>
      </c>
      <c r="J28" s="92">
        <f t="shared" si="4"/>
        <v>2025</v>
      </c>
      <c r="K28" s="93" t="str">
        <f t="shared" si="8"/>
        <v>Expenditure on East Africa Threats Programme (Q2 FY 2025)</v>
      </c>
      <c r="L28" s="93" t="str">
        <f>INDEX(Activities!F:F, MATCH(A28, Activities!A:A, 0))</f>
        <v>UK - UK Integrated Security Fund (UKISF)</v>
      </c>
      <c r="M28" s="93" t="str">
        <f>INDEX(Activities!E:E, MATCH(A28, Activities!A:A, 0))</f>
        <v>GB-GOV-53</v>
      </c>
      <c r="N28" s="93">
        <f>INDEX(Activities!G:G, MATCH(A28, Activities!A:A, 0))</f>
        <v>10</v>
      </c>
      <c r="O28" s="92"/>
      <c r="P28" s="92"/>
      <c r="Q28" s="92"/>
      <c r="R28" s="93"/>
      <c r="S28" s="93" t="str">
        <f>INDEX(Activities!I:I, MATCH(A28, Activities!A:A, 0))</f>
        <v>East Africa Threats Programme</v>
      </c>
      <c r="T28" s="97"/>
      <c r="U28" s="95"/>
      <c r="V28" s="95"/>
      <c r="W28" s="95"/>
      <c r="X28" s="95"/>
      <c r="Y28" s="95"/>
      <c r="Z28" s="95"/>
      <c r="AA28" s="95"/>
    </row>
    <row r="29" spans="1:27" ht="15" customHeight="1">
      <c r="A29" s="86" t="s">
        <v>102</v>
      </c>
      <c r="B29" s="87">
        <f>COUNTIF(Activities!A:A, A29)</f>
        <v>1</v>
      </c>
      <c r="C29" s="88">
        <v>822127.03</v>
      </c>
      <c r="D29" s="89">
        <v>45565</v>
      </c>
      <c r="E29" s="90">
        <v>45565</v>
      </c>
      <c r="F29" s="96">
        <v>4</v>
      </c>
      <c r="G29" s="92">
        <f t="shared" si="5"/>
        <v>9</v>
      </c>
      <c r="H29" s="93" t="str">
        <f t="shared" si="6"/>
        <v>Q2</v>
      </c>
      <c r="I29" s="92">
        <f t="shared" si="7"/>
        <v>2024</v>
      </c>
      <c r="J29" s="92">
        <f t="shared" si="4"/>
        <v>2025</v>
      </c>
      <c r="K29" s="93" t="str">
        <f t="shared" si="8"/>
        <v>Expenditure on Lake Chad Basin Programme (Q2 FY 2025)</v>
      </c>
      <c r="L29" s="93" t="str">
        <f>INDEX(Activities!F:F, MATCH(A29, Activities!A:A, 0))</f>
        <v>UK - UK Integrated Security Fund (UKISF)</v>
      </c>
      <c r="M29" s="93" t="str">
        <f>INDEX(Activities!E:E, MATCH(A29, Activities!A:A, 0))</f>
        <v>GB-GOV-53</v>
      </c>
      <c r="N29" s="93">
        <f>INDEX(Activities!G:G, MATCH(A29, Activities!A:A, 0))</f>
        <v>10</v>
      </c>
      <c r="O29" s="92"/>
      <c r="P29" s="92"/>
      <c r="Q29" s="92"/>
      <c r="R29" s="93"/>
      <c r="S29" s="93" t="str">
        <f>INDEX(Activities!I:I, MATCH(A29, Activities!A:A, 0))</f>
        <v>Lake Chad Basin Programme</v>
      </c>
      <c r="T29" s="97"/>
      <c r="U29" s="95"/>
      <c r="V29" s="95"/>
      <c r="W29" s="95"/>
      <c r="X29" s="95"/>
      <c r="Y29" s="95"/>
      <c r="Z29" s="95"/>
      <c r="AA29" s="95"/>
    </row>
    <row r="30" spans="1:27" ht="15" customHeight="1">
      <c r="A30" s="86" t="s">
        <v>105</v>
      </c>
      <c r="B30" s="87">
        <f>COUNTIF(Activities!A:A, A30)</f>
        <v>1</v>
      </c>
      <c r="C30" s="88">
        <v>152643</v>
      </c>
      <c r="D30" s="89">
        <v>45565</v>
      </c>
      <c r="E30" s="90">
        <v>45565</v>
      </c>
      <c r="F30" s="96">
        <v>4</v>
      </c>
      <c r="G30" s="92">
        <f t="shared" si="5"/>
        <v>9</v>
      </c>
      <c r="H30" s="93" t="str">
        <f t="shared" si="6"/>
        <v>Q2</v>
      </c>
      <c r="I30" s="92">
        <f t="shared" si="7"/>
        <v>2024</v>
      </c>
      <c r="J30" s="92">
        <f t="shared" si="4"/>
        <v>2025</v>
      </c>
      <c r="K30" s="93" t="str">
        <f t="shared" si="8"/>
        <v>Expenditure on Nigeria Stability Programme (Q2 FY 2025)</v>
      </c>
      <c r="L30" s="93" t="str">
        <f>INDEX(Activities!F:F, MATCH(A30, Activities!A:A, 0))</f>
        <v>UK - UK Integrated Security Fund (UKISF)</v>
      </c>
      <c r="M30" s="93" t="str">
        <f>INDEX(Activities!E:E, MATCH(A30, Activities!A:A, 0))</f>
        <v>GB-GOV-53</v>
      </c>
      <c r="N30" s="93">
        <f>INDEX(Activities!G:G, MATCH(A30, Activities!A:A, 0))</f>
        <v>10</v>
      </c>
      <c r="O30" s="92"/>
      <c r="P30" s="92"/>
      <c r="Q30" s="92"/>
      <c r="R30" s="93"/>
      <c r="S30" s="93" t="str">
        <f>INDEX(Activities!I:I, MATCH(A30, Activities!A:A, 0))</f>
        <v>Nigeria Stability Programme</v>
      </c>
      <c r="T30" s="97"/>
      <c r="U30" s="95"/>
      <c r="V30" s="95"/>
      <c r="W30" s="95"/>
      <c r="X30" s="95"/>
      <c r="Y30" s="95"/>
      <c r="Z30" s="95"/>
      <c r="AA30" s="95"/>
    </row>
    <row r="31" spans="1:27" ht="15" customHeight="1">
      <c r="A31" s="86" t="s">
        <v>110</v>
      </c>
      <c r="B31" s="87">
        <f>COUNTIF(Activities!A:A, A31)</f>
        <v>1</v>
      </c>
      <c r="C31" s="88">
        <v>1141177.4699999997</v>
      </c>
      <c r="D31" s="89">
        <v>45565</v>
      </c>
      <c r="E31" s="90">
        <v>45565</v>
      </c>
      <c r="F31" s="96">
        <v>4</v>
      </c>
      <c r="G31" s="92">
        <f t="shared" si="5"/>
        <v>9</v>
      </c>
      <c r="H31" s="93" t="str">
        <f t="shared" si="6"/>
        <v>Q2</v>
      </c>
      <c r="I31" s="92">
        <f t="shared" si="7"/>
        <v>2024</v>
      </c>
      <c r="J31" s="92">
        <f t="shared" si="4"/>
        <v>2025</v>
      </c>
      <c r="K31" s="93" t="str">
        <f t="shared" si="8"/>
        <v>Expenditure on Sahel Programme (Q2 FY 2025)</v>
      </c>
      <c r="L31" s="93" t="str">
        <f>INDEX(Activities!F:F, MATCH(A31, Activities!A:A, 0))</f>
        <v>UK - UK Integrated Security Fund (UKISF)</v>
      </c>
      <c r="M31" s="93" t="str">
        <f>INDEX(Activities!E:E, MATCH(A31, Activities!A:A, 0))</f>
        <v>GB-GOV-53</v>
      </c>
      <c r="N31" s="93">
        <f>INDEX(Activities!G:G, MATCH(A31, Activities!A:A, 0))</f>
        <v>10</v>
      </c>
      <c r="O31" s="92"/>
      <c r="P31" s="92"/>
      <c r="Q31" s="92"/>
      <c r="R31" s="93"/>
      <c r="S31" s="93" t="str">
        <f>INDEX(Activities!I:I, MATCH(A31, Activities!A:A, 0))</f>
        <v>Sahel Programme</v>
      </c>
      <c r="T31" s="97"/>
      <c r="U31" s="95"/>
      <c r="V31" s="95"/>
      <c r="W31" s="95"/>
      <c r="X31" s="95"/>
      <c r="Y31" s="95"/>
      <c r="Z31" s="95"/>
      <c r="AA31" s="95"/>
    </row>
    <row r="32" spans="1:27" ht="15" customHeight="1">
      <c r="A32" s="86" t="s">
        <v>113</v>
      </c>
      <c r="B32" s="87">
        <f>COUNTIF(Activities!A:A, A32)</f>
        <v>1</v>
      </c>
      <c r="C32" s="88">
        <v>719377.35000000009</v>
      </c>
      <c r="D32" s="89">
        <v>45565</v>
      </c>
      <c r="E32" s="90">
        <v>45565</v>
      </c>
      <c r="F32" s="96">
        <v>4</v>
      </c>
      <c r="G32" s="92">
        <f t="shared" si="5"/>
        <v>9</v>
      </c>
      <c r="H32" s="93" t="str">
        <f t="shared" si="6"/>
        <v>Q2</v>
      </c>
      <c r="I32" s="92">
        <f t="shared" si="7"/>
        <v>2024</v>
      </c>
      <c r="J32" s="92">
        <f t="shared" si="4"/>
        <v>2025</v>
      </c>
      <c r="K32" s="93" t="str">
        <f t="shared" si="8"/>
        <v>Expenditure on Somalia Programme (Q2 FY 2025)</v>
      </c>
      <c r="L32" s="93" t="str">
        <f>INDEX(Activities!F:F, MATCH(A32, Activities!A:A, 0))</f>
        <v>UK - UK Integrated Security Fund (UKISF)</v>
      </c>
      <c r="M32" s="93" t="str">
        <f>INDEX(Activities!E:E, MATCH(A32, Activities!A:A, 0))</f>
        <v>GB-GOV-53</v>
      </c>
      <c r="N32" s="93">
        <f>INDEX(Activities!G:G, MATCH(A32, Activities!A:A, 0))</f>
        <v>10</v>
      </c>
      <c r="O32" s="92"/>
      <c r="P32" s="92"/>
      <c r="Q32" s="92"/>
      <c r="R32" s="93"/>
      <c r="S32" s="93" t="str">
        <f>INDEX(Activities!I:I, MATCH(A32, Activities!A:A, 0))</f>
        <v>Somalia Programme</v>
      </c>
      <c r="T32" s="97"/>
      <c r="U32" s="95"/>
      <c r="V32" s="95"/>
      <c r="W32" s="95"/>
      <c r="X32" s="95"/>
      <c r="Y32" s="95"/>
      <c r="Z32" s="95"/>
      <c r="AA32" s="95"/>
    </row>
    <row r="33" spans="1:27" ht="15" customHeight="1">
      <c r="A33" s="86" t="s">
        <v>118</v>
      </c>
      <c r="B33" s="87">
        <f>COUNTIF(Activities!A:A, A33)</f>
        <v>1</v>
      </c>
      <c r="C33" s="88"/>
      <c r="D33" s="89">
        <v>45565</v>
      </c>
      <c r="E33" s="90">
        <v>45565</v>
      </c>
      <c r="F33" s="96">
        <v>4</v>
      </c>
      <c r="G33" s="92">
        <f t="shared" si="5"/>
        <v>9</v>
      </c>
      <c r="H33" s="93" t="str">
        <f t="shared" si="6"/>
        <v>Q2</v>
      </c>
      <c r="I33" s="92">
        <f t="shared" si="7"/>
        <v>2024</v>
      </c>
      <c r="J33" s="92">
        <f t="shared" si="4"/>
        <v>2025</v>
      </c>
      <c r="K33" s="93" t="str">
        <f t="shared" si="8"/>
        <v>Expenditure on West Africa Stability Programme (WASP) (Q2 FY 2025)</v>
      </c>
      <c r="L33" s="93" t="str">
        <f>INDEX(Activities!F:F, MATCH(A33, Activities!A:A, 0))</f>
        <v>UK - UK Integrated Security Fund (UKISF)</v>
      </c>
      <c r="M33" s="93" t="str">
        <f>INDEX(Activities!E:E, MATCH(A33, Activities!A:A, 0))</f>
        <v>GB-GOV-53</v>
      </c>
      <c r="N33" s="93">
        <f>INDEX(Activities!G:G, MATCH(A33, Activities!A:A, 0))</f>
        <v>10</v>
      </c>
      <c r="O33" s="92"/>
      <c r="P33" s="92"/>
      <c r="Q33" s="92"/>
      <c r="R33" s="93"/>
      <c r="S33" s="93" t="str">
        <f>INDEX(Activities!I:I, MATCH(A33, Activities!A:A, 0))</f>
        <v>West Africa Stability Programme (WASP)</v>
      </c>
      <c r="T33" s="97"/>
      <c r="U33" s="95"/>
      <c r="V33" s="95"/>
      <c r="W33" s="95"/>
      <c r="X33" s="95"/>
      <c r="Y33" s="95"/>
      <c r="Z33" s="95"/>
      <c r="AA33" s="95"/>
    </row>
    <row r="34" spans="1:27" ht="15" customHeight="1">
      <c r="A34" s="86" t="s">
        <v>121</v>
      </c>
      <c r="B34" s="87">
        <f>COUNTIF(Activities!A:A, A34)</f>
        <v>1</v>
      </c>
      <c r="C34" s="88">
        <v>187149</v>
      </c>
      <c r="D34" s="89">
        <v>45565</v>
      </c>
      <c r="E34" s="90">
        <v>45565</v>
      </c>
      <c r="F34" s="96">
        <v>4</v>
      </c>
      <c r="G34" s="92">
        <f t="shared" si="5"/>
        <v>9</v>
      </c>
      <c r="H34" s="93" t="str">
        <f t="shared" si="6"/>
        <v>Q2</v>
      </c>
      <c r="I34" s="92">
        <f t="shared" si="7"/>
        <v>2024</v>
      </c>
      <c r="J34" s="92">
        <f t="shared" si="4"/>
        <v>2025</v>
      </c>
      <c r="K34" s="93" t="str">
        <f t="shared" si="8"/>
        <v>Expenditure on Africa Peace Security Operations (Q2 FY 2025)</v>
      </c>
      <c r="L34" s="93" t="str">
        <f>INDEX(Activities!F:F, MATCH(A34, Activities!A:A, 0))</f>
        <v>UK - UK Integrated Security Fund (UKISF)</v>
      </c>
      <c r="M34" s="93" t="str">
        <f>INDEX(Activities!E:E, MATCH(A34, Activities!A:A, 0))</f>
        <v>GB-GOV-53</v>
      </c>
      <c r="N34" s="93">
        <f>INDEX(Activities!G:G, MATCH(A34, Activities!A:A, 0))</f>
        <v>10</v>
      </c>
      <c r="O34" s="92"/>
      <c r="P34" s="92"/>
      <c r="Q34" s="92"/>
      <c r="R34" s="93"/>
      <c r="S34" s="93" t="str">
        <f>INDEX(Activities!I:I, MATCH(A34, Activities!A:A, 0))</f>
        <v>Africa Peace Security Operations</v>
      </c>
      <c r="T34" s="97"/>
      <c r="U34" s="95"/>
      <c r="V34" s="95"/>
      <c r="W34" s="95"/>
      <c r="X34" s="95"/>
      <c r="Y34" s="95"/>
      <c r="Z34" s="95"/>
      <c r="AA34" s="95"/>
    </row>
    <row r="35" spans="1:27" ht="15" customHeight="1">
      <c r="A35" s="86" t="s">
        <v>124</v>
      </c>
      <c r="B35" s="87">
        <f>COUNTIF(Activities!A:A, A35)</f>
        <v>1</v>
      </c>
      <c r="C35" s="88">
        <v>583008.19799999974</v>
      </c>
      <c r="D35" s="89">
        <v>45565</v>
      </c>
      <c r="E35" s="90">
        <v>45565</v>
      </c>
      <c r="F35" s="96">
        <v>4</v>
      </c>
      <c r="G35" s="92">
        <f t="shared" si="5"/>
        <v>9</v>
      </c>
      <c r="H35" s="93" t="str">
        <f t="shared" si="6"/>
        <v>Q2</v>
      </c>
      <c r="I35" s="92">
        <f t="shared" si="7"/>
        <v>2024</v>
      </c>
      <c r="J35" s="92">
        <f t="shared" si="4"/>
        <v>2025</v>
      </c>
      <c r="K35" s="93" t="str">
        <f t="shared" si="8"/>
        <v>Expenditure on Combatting Illicit Economies Programme (CIEP) - Latin America (Q2 FY 2025)</v>
      </c>
      <c r="L35" s="93" t="str">
        <f>INDEX(Activities!F:F, MATCH(A35, Activities!A:A, 0))</f>
        <v>UK - UK Integrated Security Fund (UKISF)</v>
      </c>
      <c r="M35" s="93" t="str">
        <f>INDEX(Activities!E:E, MATCH(A35, Activities!A:A, 0))</f>
        <v>GB-GOV-53</v>
      </c>
      <c r="N35" s="93">
        <f>INDEX(Activities!G:G, MATCH(A35, Activities!A:A, 0))</f>
        <v>10</v>
      </c>
      <c r="O35" s="92"/>
      <c r="P35" s="92"/>
      <c r="Q35" s="92"/>
      <c r="R35" s="93"/>
      <c r="S35" s="93" t="str">
        <f>INDEX(Activities!I:I, MATCH(A35, Activities!A:A, 0))</f>
        <v>Combatting Illicit Economies Programme (CIEP) - Latin America</v>
      </c>
      <c r="T35" s="97"/>
      <c r="U35" s="95"/>
      <c r="V35" s="95"/>
      <c r="W35" s="95"/>
      <c r="X35" s="95"/>
      <c r="Y35" s="95"/>
      <c r="Z35" s="95"/>
      <c r="AA35" s="95"/>
    </row>
    <row r="36" spans="1:27" ht="15" customHeight="1">
      <c r="A36" s="86" t="s">
        <v>128</v>
      </c>
      <c r="B36" s="87">
        <f>COUNTIF(Activities!A:A, A36)</f>
        <v>1</v>
      </c>
      <c r="C36" s="88">
        <v>714184.1100000001</v>
      </c>
      <c r="D36" s="89">
        <v>45565</v>
      </c>
      <c r="E36" s="90">
        <v>45565</v>
      </c>
      <c r="F36" s="96">
        <v>4</v>
      </c>
      <c r="G36" s="92">
        <f t="shared" si="5"/>
        <v>9</v>
      </c>
      <c r="H36" s="93" t="str">
        <f t="shared" si="6"/>
        <v>Q2</v>
      </c>
      <c r="I36" s="92">
        <f t="shared" si="7"/>
        <v>2024</v>
      </c>
      <c r="J36" s="92">
        <f t="shared" si="4"/>
        <v>2025</v>
      </c>
      <c r="K36" s="93" t="str">
        <f t="shared" si="8"/>
        <v>Expenditure on Colombia Peace and Security Programme (CPSP) (Q2 FY 2025)</v>
      </c>
      <c r="L36" s="93" t="str">
        <f>INDEX(Activities!F:F, MATCH(A36, Activities!A:A, 0))</f>
        <v>UK - UK Integrated Security Fund (UKISF)</v>
      </c>
      <c r="M36" s="93" t="str">
        <f>INDEX(Activities!E:E, MATCH(A36, Activities!A:A, 0))</f>
        <v>GB-GOV-53</v>
      </c>
      <c r="N36" s="93">
        <f>INDEX(Activities!G:G, MATCH(A36, Activities!A:A, 0))</f>
        <v>10</v>
      </c>
      <c r="O36" s="92"/>
      <c r="P36" s="92"/>
      <c r="Q36" s="92"/>
      <c r="R36" s="93"/>
      <c r="S36" s="93" t="str">
        <f>INDEX(Activities!I:I, MATCH(A36, Activities!A:A, 0))</f>
        <v>Colombia Peace and Security Programme (CPSP)</v>
      </c>
      <c r="T36" s="97"/>
      <c r="U36" s="95"/>
      <c r="V36" s="95"/>
      <c r="W36" s="95"/>
      <c r="X36" s="95"/>
      <c r="Y36" s="95"/>
      <c r="Z36" s="95"/>
      <c r="AA36" s="95"/>
    </row>
    <row r="37" spans="1:27" ht="15" customHeight="1">
      <c r="A37" s="86" t="s">
        <v>133</v>
      </c>
      <c r="B37" s="87">
        <f>COUNTIF(Activities!A:A, A37)</f>
        <v>1</v>
      </c>
      <c r="C37" s="88">
        <v>1835206.7300000007</v>
      </c>
      <c r="D37" s="89">
        <v>45565</v>
      </c>
      <c r="E37" s="90">
        <v>45565</v>
      </c>
      <c r="F37" s="96">
        <v>4</v>
      </c>
      <c r="G37" s="92">
        <f t="shared" si="5"/>
        <v>9</v>
      </c>
      <c r="H37" s="93" t="str">
        <f t="shared" si="6"/>
        <v>Q2</v>
      </c>
      <c r="I37" s="92">
        <f t="shared" si="7"/>
        <v>2024</v>
      </c>
      <c r="J37" s="92">
        <f t="shared" si="4"/>
        <v>2025</v>
      </c>
      <c r="K37" s="93" t="str">
        <f t="shared" si="8"/>
        <v>Expenditure on Myanmar Programme (Q2 FY 2025)</v>
      </c>
      <c r="L37" s="93" t="str">
        <f>INDEX(Activities!F:F, MATCH(A37, Activities!A:A, 0))</f>
        <v>UK - UK Integrated Security Fund (UKISF)</v>
      </c>
      <c r="M37" s="93" t="str">
        <f>INDEX(Activities!E:E, MATCH(A37, Activities!A:A, 0))</f>
        <v>GB-GOV-53</v>
      </c>
      <c r="N37" s="93">
        <f>INDEX(Activities!G:G, MATCH(A37, Activities!A:A, 0))</f>
        <v>10</v>
      </c>
      <c r="O37" s="92"/>
      <c r="P37" s="92"/>
      <c r="Q37" s="92"/>
      <c r="R37" s="93"/>
      <c r="S37" s="93" t="str">
        <f>INDEX(Activities!I:I, MATCH(A37, Activities!A:A, 0))</f>
        <v>Myanmar Programme</v>
      </c>
      <c r="T37" s="97"/>
      <c r="U37" s="95"/>
      <c r="V37" s="95"/>
      <c r="W37" s="95"/>
      <c r="X37" s="95"/>
      <c r="Y37" s="95"/>
      <c r="Z37" s="95"/>
      <c r="AA37" s="95"/>
    </row>
    <row r="38" spans="1:27" ht="15" customHeight="1">
      <c r="A38" s="86" t="s">
        <v>138</v>
      </c>
      <c r="B38" s="87">
        <f>COUNTIF(Activities!A:A, A38)</f>
        <v>1</v>
      </c>
      <c r="C38" s="88">
        <v>692536.98000000045</v>
      </c>
      <c r="D38" s="89">
        <v>45565</v>
      </c>
      <c r="E38" s="90">
        <v>45565</v>
      </c>
      <c r="F38" s="96">
        <v>4</v>
      </c>
      <c r="G38" s="92">
        <f t="shared" si="5"/>
        <v>9</v>
      </c>
      <c r="H38" s="93" t="str">
        <f t="shared" si="6"/>
        <v>Q2</v>
      </c>
      <c r="I38" s="92">
        <f t="shared" si="7"/>
        <v>2024</v>
      </c>
      <c r="J38" s="92">
        <f t="shared" si="4"/>
        <v>2025</v>
      </c>
      <c r="K38" s="93" t="str">
        <f t="shared" si="8"/>
        <v>Expenditure on Pacific Programme (Q2 FY 2025)</v>
      </c>
      <c r="L38" s="93" t="str">
        <f>INDEX(Activities!F:F, MATCH(A38, Activities!A:A, 0))</f>
        <v>UK - UK Integrated Security Fund (UKISF)</v>
      </c>
      <c r="M38" s="93" t="str">
        <f>INDEX(Activities!E:E, MATCH(A38, Activities!A:A, 0))</f>
        <v>GB-GOV-53</v>
      </c>
      <c r="N38" s="93">
        <f>INDEX(Activities!G:G, MATCH(A38, Activities!A:A, 0))</f>
        <v>10</v>
      </c>
      <c r="O38" s="92"/>
      <c r="P38" s="92"/>
      <c r="Q38" s="92"/>
      <c r="R38" s="93"/>
      <c r="S38" s="93" t="str">
        <f>INDEX(Activities!I:I, MATCH(A38, Activities!A:A, 0))</f>
        <v>Pacific Programme</v>
      </c>
      <c r="T38" s="97"/>
      <c r="U38" s="95"/>
      <c r="V38" s="95"/>
      <c r="W38" s="95"/>
      <c r="X38" s="95"/>
      <c r="Y38" s="95"/>
      <c r="Z38" s="95"/>
      <c r="AA38" s="95"/>
    </row>
    <row r="39" spans="1:27" ht="15" customHeight="1">
      <c r="A39" s="86" t="s">
        <v>142</v>
      </c>
      <c r="B39" s="87">
        <f>COUNTIF(Activities!A:A, A39)</f>
        <v>1</v>
      </c>
      <c r="C39" s="88">
        <v>34374.99</v>
      </c>
      <c r="D39" s="89">
        <v>45565</v>
      </c>
      <c r="E39" s="90">
        <v>45565</v>
      </c>
      <c r="F39" s="96">
        <v>4</v>
      </c>
      <c r="G39" s="92">
        <f t="shared" si="5"/>
        <v>9</v>
      </c>
      <c r="H39" s="93" t="str">
        <f t="shared" si="6"/>
        <v>Q2</v>
      </c>
      <c r="I39" s="92">
        <f t="shared" si="7"/>
        <v>2024</v>
      </c>
      <c r="J39" s="92">
        <f t="shared" si="4"/>
        <v>2025</v>
      </c>
      <c r="K39" s="93" t="str">
        <f t="shared" si="8"/>
        <v>Expenditure on Philippines Programme (Q2 FY 2025)</v>
      </c>
      <c r="L39" s="93" t="str">
        <f>INDEX(Activities!F:F, MATCH(A39, Activities!A:A, 0))</f>
        <v>UK - UK Integrated Security Fund (UKISF)</v>
      </c>
      <c r="M39" s="93" t="str">
        <f>INDEX(Activities!E:E, MATCH(A39, Activities!A:A, 0))</f>
        <v>GB-GOV-53</v>
      </c>
      <c r="N39" s="93">
        <f>INDEX(Activities!G:G, MATCH(A39, Activities!A:A, 0))</f>
        <v>10</v>
      </c>
      <c r="O39" s="92"/>
      <c r="P39" s="92"/>
      <c r="Q39" s="92"/>
      <c r="R39" s="93"/>
      <c r="S39" s="93" t="str">
        <f>INDEX(Activities!I:I, MATCH(A39, Activities!A:A, 0))</f>
        <v>Philippines Programme</v>
      </c>
      <c r="T39" s="97"/>
      <c r="U39" s="95"/>
      <c r="V39" s="95"/>
      <c r="W39" s="95"/>
      <c r="X39" s="95"/>
      <c r="Y39" s="95"/>
      <c r="Z39" s="95"/>
      <c r="AA39" s="95"/>
    </row>
    <row r="40" spans="1:27" ht="15" customHeight="1">
      <c r="A40" s="86" t="s">
        <v>147</v>
      </c>
      <c r="B40" s="87">
        <f>COUNTIF(Activities!A:A, A40)</f>
        <v>1</v>
      </c>
      <c r="C40" s="88">
        <v>2457990.1199999982</v>
      </c>
      <c r="D40" s="89">
        <v>45565</v>
      </c>
      <c r="E40" s="90">
        <v>45565</v>
      </c>
      <c r="F40" s="96">
        <v>4</v>
      </c>
      <c r="G40" s="92">
        <f t="shared" si="5"/>
        <v>9</v>
      </c>
      <c r="H40" s="93" t="str">
        <f t="shared" si="6"/>
        <v>Q2</v>
      </c>
      <c r="I40" s="92">
        <f t="shared" si="7"/>
        <v>2024</v>
      </c>
      <c r="J40" s="92">
        <f t="shared" si="4"/>
        <v>2025</v>
      </c>
      <c r="K40" s="93" t="str">
        <f t="shared" si="8"/>
        <v>Expenditure on Eastern Neighbourhood Programme (Q2 FY 2025)</v>
      </c>
      <c r="L40" s="93" t="str">
        <f>INDEX(Activities!F:F, MATCH(A40, Activities!A:A, 0))</f>
        <v>UK - UK Integrated Security Fund (UKISF)</v>
      </c>
      <c r="M40" s="93" t="str">
        <f>INDEX(Activities!E:E, MATCH(A40, Activities!A:A, 0))</f>
        <v>GB-GOV-53</v>
      </c>
      <c r="N40" s="93">
        <f>INDEX(Activities!G:G, MATCH(A40, Activities!A:A, 0))</f>
        <v>10</v>
      </c>
      <c r="O40" s="92"/>
      <c r="P40" s="92"/>
      <c r="Q40" s="92"/>
      <c r="R40" s="93"/>
      <c r="S40" s="93" t="str">
        <f>INDEX(Activities!I:I, MATCH(A40, Activities!A:A, 0))</f>
        <v>Eastern Neighbourhood Programme</v>
      </c>
      <c r="T40" s="97"/>
      <c r="U40" s="95"/>
      <c r="V40" s="95"/>
      <c r="W40" s="95"/>
      <c r="X40" s="95"/>
      <c r="Y40" s="95"/>
      <c r="Z40" s="95"/>
      <c r="AA40" s="95"/>
    </row>
    <row r="41" spans="1:27" ht="15" customHeight="1">
      <c r="A41" s="86" t="s">
        <v>151</v>
      </c>
      <c r="B41" s="87">
        <f>COUNTIF(Activities!A:A, A41)</f>
        <v>1</v>
      </c>
      <c r="C41" s="88">
        <v>698851.6100000001</v>
      </c>
      <c r="D41" s="89">
        <v>45565</v>
      </c>
      <c r="E41" s="90">
        <v>45565</v>
      </c>
      <c r="F41" s="96">
        <v>4</v>
      </c>
      <c r="G41" s="92">
        <f t="shared" si="5"/>
        <v>9</v>
      </c>
      <c r="H41" s="93" t="str">
        <f t="shared" si="6"/>
        <v>Q2</v>
      </c>
      <c r="I41" s="92">
        <f t="shared" si="7"/>
        <v>2024</v>
      </c>
      <c r="J41" s="92">
        <f t="shared" si="4"/>
        <v>2025</v>
      </c>
      <c r="K41" s="93" t="str">
        <f t="shared" si="8"/>
        <v>Expenditure on Central Asia Programme (Q2 FY 2025)</v>
      </c>
      <c r="L41" s="93" t="str">
        <f>INDEX(Activities!F:F, MATCH(A41, Activities!A:A, 0))</f>
        <v>UK - UK Integrated Security Fund (UKISF)</v>
      </c>
      <c r="M41" s="93" t="str">
        <f>INDEX(Activities!E:E, MATCH(A41, Activities!A:A, 0))</f>
        <v>GB-GOV-53</v>
      </c>
      <c r="N41" s="93">
        <f>INDEX(Activities!G:G, MATCH(A41, Activities!A:A, 0))</f>
        <v>10</v>
      </c>
      <c r="O41" s="92"/>
      <c r="P41" s="92"/>
      <c r="Q41" s="92"/>
      <c r="R41" s="93"/>
      <c r="S41" s="93" t="str">
        <f>INDEX(Activities!I:I, MATCH(A41, Activities!A:A, 0))</f>
        <v>Central Asia Programme</v>
      </c>
      <c r="T41" s="97"/>
      <c r="U41" s="95"/>
      <c r="V41" s="95"/>
      <c r="W41" s="95"/>
      <c r="X41" s="95"/>
      <c r="Y41" s="95"/>
      <c r="Z41" s="95"/>
      <c r="AA41" s="95"/>
    </row>
    <row r="42" spans="1:27" ht="15" customHeight="1">
      <c r="A42" s="86" t="s">
        <v>155</v>
      </c>
      <c r="B42" s="87">
        <f>COUNTIF(Activities!A:A, A42)</f>
        <v>1</v>
      </c>
      <c r="C42" s="88">
        <v>2313224.6408999995</v>
      </c>
      <c r="D42" s="89">
        <v>45565</v>
      </c>
      <c r="E42" s="90">
        <v>45565</v>
      </c>
      <c r="F42" s="96">
        <v>4</v>
      </c>
      <c r="G42" s="92">
        <f t="shared" si="5"/>
        <v>9</v>
      </c>
      <c r="H42" s="93" t="str">
        <f t="shared" si="6"/>
        <v>Q2</v>
      </c>
      <c r="I42" s="92">
        <f t="shared" si="7"/>
        <v>2024</v>
      </c>
      <c r="J42" s="92">
        <f t="shared" si="4"/>
        <v>2025</v>
      </c>
      <c r="K42" s="93" t="str">
        <f t="shared" si="8"/>
        <v>Expenditure on Western Balkans Serious and Organised Crime Programme (Q2 FY 2025)</v>
      </c>
      <c r="L42" s="93" t="str">
        <f>INDEX(Activities!F:F, MATCH(A42, Activities!A:A, 0))</f>
        <v>UK - UK Integrated Security Fund (UKISF)</v>
      </c>
      <c r="M42" s="93" t="str">
        <f>INDEX(Activities!E:E, MATCH(A42, Activities!A:A, 0))</f>
        <v>GB-GOV-53</v>
      </c>
      <c r="N42" s="93">
        <f>INDEX(Activities!G:G, MATCH(A42, Activities!A:A, 0))</f>
        <v>10</v>
      </c>
      <c r="O42" s="92"/>
      <c r="P42" s="92"/>
      <c r="Q42" s="92"/>
      <c r="R42" s="93"/>
      <c r="S42" s="93" t="str">
        <f>INDEX(Activities!I:I, MATCH(A42, Activities!A:A, 0))</f>
        <v>Western Balkans Serious and Organised Crime Programme</v>
      </c>
      <c r="T42" s="97"/>
      <c r="U42" s="95"/>
      <c r="V42" s="95"/>
      <c r="W42" s="95"/>
      <c r="X42" s="95"/>
      <c r="Y42" s="95"/>
      <c r="Z42" s="95"/>
      <c r="AA42" s="95"/>
    </row>
    <row r="43" spans="1:27" ht="15" customHeight="1">
      <c r="A43" s="86" t="s">
        <v>158</v>
      </c>
      <c r="B43" s="87">
        <f>COUNTIF(Activities!A:A, A43)</f>
        <v>1</v>
      </c>
      <c r="C43" s="88">
        <v>789349.27102000022</v>
      </c>
      <c r="D43" s="89">
        <v>45565</v>
      </c>
      <c r="E43" s="90">
        <v>45565</v>
      </c>
      <c r="F43" s="96">
        <v>4</v>
      </c>
      <c r="G43" s="92">
        <f t="shared" si="5"/>
        <v>9</v>
      </c>
      <c r="H43" s="93" t="str">
        <f t="shared" si="6"/>
        <v>Q2</v>
      </c>
      <c r="I43" s="92">
        <f t="shared" si="7"/>
        <v>2024</v>
      </c>
      <c r="J43" s="92">
        <f t="shared" si="4"/>
        <v>2025</v>
      </c>
      <c r="K43" s="93" t="str">
        <f t="shared" si="8"/>
        <v>Expenditure on Sri Lanka Programme (Q2 FY 2025)</v>
      </c>
      <c r="L43" s="93" t="str">
        <f>INDEX(Activities!F:F, MATCH(A43, Activities!A:A, 0))</f>
        <v>UK - UK Integrated Security Fund (UKISF)</v>
      </c>
      <c r="M43" s="93" t="str">
        <f>INDEX(Activities!E:E, MATCH(A43, Activities!A:A, 0))</f>
        <v>GB-GOV-53</v>
      </c>
      <c r="N43" s="93">
        <f>INDEX(Activities!G:G, MATCH(A43, Activities!A:A, 0))</f>
        <v>10</v>
      </c>
      <c r="O43" s="92"/>
      <c r="P43" s="92"/>
      <c r="Q43" s="92"/>
      <c r="R43" s="93"/>
      <c r="S43" s="93" t="str">
        <f>INDEX(Activities!I:I, MATCH(A43, Activities!A:A, 0))</f>
        <v>Sri Lanka Programme</v>
      </c>
      <c r="T43" s="97"/>
      <c r="U43" s="95"/>
      <c r="V43" s="95"/>
      <c r="W43" s="95"/>
      <c r="X43" s="95"/>
      <c r="Y43" s="95"/>
      <c r="Z43" s="95"/>
      <c r="AA43" s="95"/>
    </row>
    <row r="44" spans="1:27" ht="15" customHeight="1">
      <c r="A44" s="86" t="s">
        <v>163</v>
      </c>
      <c r="B44" s="87">
        <f>COUNTIF(Activities!A:A, A44)</f>
        <v>1</v>
      </c>
      <c r="C44" s="88">
        <v>577880.46</v>
      </c>
      <c r="D44" s="89">
        <v>45565</v>
      </c>
      <c r="E44" s="90">
        <v>45565</v>
      </c>
      <c r="F44" s="96">
        <v>4</v>
      </c>
      <c r="G44" s="92">
        <f t="shared" si="5"/>
        <v>9</v>
      </c>
      <c r="H44" s="93" t="str">
        <f t="shared" si="6"/>
        <v>Q2</v>
      </c>
      <c r="I44" s="92">
        <f t="shared" si="7"/>
        <v>2024</v>
      </c>
      <c r="J44" s="92">
        <f t="shared" si="4"/>
        <v>2025</v>
      </c>
      <c r="K44" s="93" t="str">
        <f t="shared" si="8"/>
        <v>Expenditure on Eastern Route (Turkey) Programme (Q2 FY 2025)</v>
      </c>
      <c r="L44" s="93" t="str">
        <f>INDEX(Activities!F:F, MATCH(A44, Activities!A:A, 0))</f>
        <v>UK - UK Integrated Security Fund (UKISF)</v>
      </c>
      <c r="M44" s="93" t="str">
        <f>INDEX(Activities!E:E, MATCH(A44, Activities!A:A, 0))</f>
        <v>GB-GOV-53</v>
      </c>
      <c r="N44" s="93">
        <f>INDEX(Activities!G:G, MATCH(A44, Activities!A:A, 0))</f>
        <v>10</v>
      </c>
      <c r="O44" s="92"/>
      <c r="P44" s="92"/>
      <c r="Q44" s="92"/>
      <c r="R44" s="93"/>
      <c r="S44" s="93" t="str">
        <f>INDEX(Activities!I:I, MATCH(A44, Activities!A:A, 0))</f>
        <v>Eastern Route (Turkey) Programme</v>
      </c>
      <c r="T44" s="97"/>
      <c r="U44" s="95"/>
      <c r="V44" s="95"/>
      <c r="W44" s="95"/>
      <c r="X44" s="95"/>
      <c r="Y44" s="95"/>
      <c r="Z44" s="95"/>
      <c r="AA44" s="95"/>
    </row>
    <row r="45" spans="1:27" ht="15" customHeight="1">
      <c r="A45" s="86" t="s">
        <v>168</v>
      </c>
      <c r="B45" s="87">
        <f>COUNTIF(Activities!A:A, A45)</f>
        <v>1</v>
      </c>
      <c r="C45" s="88">
        <v>0</v>
      </c>
      <c r="D45" s="89">
        <v>45565</v>
      </c>
      <c r="E45" s="90">
        <v>45565</v>
      </c>
      <c r="F45" s="96">
        <v>4</v>
      </c>
      <c r="G45" s="92">
        <f t="shared" si="5"/>
        <v>9</v>
      </c>
      <c r="H45" s="93" t="str">
        <f t="shared" si="6"/>
        <v>Q2</v>
      </c>
      <c r="I45" s="92">
        <f t="shared" si="7"/>
        <v>2024</v>
      </c>
      <c r="J45" s="92">
        <f t="shared" si="4"/>
        <v>2025</v>
      </c>
      <c r="K45" s="93" t="str">
        <f t="shared" si="8"/>
        <v>Expenditure on Collaboration Against Trafficking &amp; Smuggling in Nigeria/Niger (CATS NN) Programme (Q2 FY 2025)</v>
      </c>
      <c r="L45" s="93" t="str">
        <f>INDEX(Activities!F:F, MATCH(A45, Activities!A:A, 0))</f>
        <v>UK - UK Integrated Security Fund (UKISF)</v>
      </c>
      <c r="M45" s="93" t="str">
        <f>INDEX(Activities!E:E, MATCH(A45, Activities!A:A, 0))</f>
        <v>GB-GOV-53</v>
      </c>
      <c r="N45" s="93">
        <f>INDEX(Activities!G:G, MATCH(A45, Activities!A:A, 0))</f>
        <v>10</v>
      </c>
      <c r="O45" s="92"/>
      <c r="P45" s="92"/>
      <c r="Q45" s="92"/>
      <c r="R45" s="93"/>
      <c r="S45" s="93" t="str">
        <f>INDEX(Activities!I:I, MATCH(A45, Activities!A:A, 0))</f>
        <v>Collaboration Against Trafficking &amp; Smuggling in Nigeria/Niger (CATS NN) Programme</v>
      </c>
      <c r="T45" s="97"/>
      <c r="U45" s="95"/>
      <c r="V45" s="95"/>
      <c r="W45" s="95"/>
      <c r="X45" s="95"/>
      <c r="Y45" s="95"/>
      <c r="Z45" s="95"/>
      <c r="AA45" s="95"/>
    </row>
    <row r="46" spans="1:27" ht="15" customHeight="1">
      <c r="A46" s="86" t="s">
        <v>171</v>
      </c>
      <c r="B46" s="87">
        <f>COUNTIF(Activities!A:A, A46)</f>
        <v>1</v>
      </c>
      <c r="C46" s="88">
        <v>1095270.04</v>
      </c>
      <c r="D46" s="89">
        <v>45565</v>
      </c>
      <c r="E46" s="90">
        <v>45565</v>
      </c>
      <c r="F46" s="96">
        <v>4</v>
      </c>
      <c r="G46" s="92">
        <f t="shared" ref="G46:G66" si="9">MONTH(E46)</f>
        <v>9</v>
      </c>
      <c r="H46" s="93" t="str">
        <f t="shared" ref="H46:H67" si="10">_xlfn.IFS(G46=1, "Q4", G46=2, "Q4", G46=3, "Q4", G46=4, "Q1", G46=5, "Q1", G46=6, "Q1", G46=7, "Q2", G46=8, "Q2", G46=9, "Q2",  G46=10, "Q3",  G46=11, "Q3", G46=12, "Q3")</f>
        <v>Q2</v>
      </c>
      <c r="I46" s="92">
        <f t="shared" ref="I46:I66" si="11">YEAR(D46)</f>
        <v>2024</v>
      </c>
      <c r="J46" s="92">
        <f t="shared" si="4"/>
        <v>2025</v>
      </c>
      <c r="K46" s="93" t="str">
        <f t="shared" ref="K46:K66" si="12">CONCATENATE("Expenditure on ",S46, " (", H46, " FY ", J46, ")")</f>
        <v>Expenditure on Iraq Programme (Q2 FY 2025)</v>
      </c>
      <c r="L46" s="93" t="str">
        <f>INDEX(Activities!F:F, MATCH(A46, Activities!A:A, 0))</f>
        <v>UK - UK Integrated Security Fund (UKISF)</v>
      </c>
      <c r="M46" s="93" t="str">
        <f>INDEX(Activities!E:E, MATCH(A46, Activities!A:A, 0))</f>
        <v>GB-GOV-53</v>
      </c>
      <c r="N46" s="93">
        <f>INDEX(Activities!G:G, MATCH(A46, Activities!A:A, 0))</f>
        <v>10</v>
      </c>
      <c r="O46" s="92"/>
      <c r="P46" s="92"/>
      <c r="Q46" s="92"/>
      <c r="R46" s="93"/>
      <c r="S46" s="93" t="str">
        <f>INDEX(Activities!I:I, MATCH(A46, Activities!A:A, 0))</f>
        <v>Iraq Programme</v>
      </c>
      <c r="T46" s="97"/>
      <c r="U46" s="95"/>
      <c r="V46" s="95"/>
      <c r="W46" s="95"/>
      <c r="X46" s="95"/>
      <c r="Y46" s="95"/>
      <c r="Z46" s="95"/>
      <c r="AA46" s="95"/>
    </row>
    <row r="47" spans="1:27" ht="15" customHeight="1">
      <c r="A47" s="86" t="s">
        <v>176</v>
      </c>
      <c r="B47" s="87">
        <f>COUNTIF(Activities!A:A, A47)</f>
        <v>1</v>
      </c>
      <c r="C47" s="88">
        <v>1503045.2399999995</v>
      </c>
      <c r="D47" s="89">
        <v>45565</v>
      </c>
      <c r="E47" s="90">
        <v>45565</v>
      </c>
      <c r="F47" s="96">
        <v>4</v>
      </c>
      <c r="G47" s="92">
        <f t="shared" si="9"/>
        <v>9</v>
      </c>
      <c r="H47" s="93" t="str">
        <f t="shared" si="10"/>
        <v>Q2</v>
      </c>
      <c r="I47" s="92">
        <f t="shared" si="11"/>
        <v>2024</v>
      </c>
      <c r="J47" s="92">
        <f t="shared" si="4"/>
        <v>2025</v>
      </c>
      <c r="K47" s="93" t="str">
        <f t="shared" si="12"/>
        <v>Expenditure on Jordan: Shared Security and Stability Programme (SSSP) (Q2 FY 2025)</v>
      </c>
      <c r="L47" s="93" t="str">
        <f>INDEX(Activities!F:F, MATCH(A47, Activities!A:A, 0))</f>
        <v>UK - UK Integrated Security Fund (UKISF)</v>
      </c>
      <c r="M47" s="93" t="str">
        <f>INDEX(Activities!E:E, MATCH(A47, Activities!A:A, 0))</f>
        <v>GB-GOV-53</v>
      </c>
      <c r="N47" s="93">
        <f>INDEX(Activities!G:G, MATCH(A47, Activities!A:A, 0))</f>
        <v>10</v>
      </c>
      <c r="O47" s="92"/>
      <c r="P47" s="92"/>
      <c r="Q47" s="92"/>
      <c r="R47" s="93"/>
      <c r="S47" s="93" t="str">
        <f>INDEX(Activities!I:I, MATCH(A47, Activities!A:A, 0))</f>
        <v>Jordan: Shared Security and Stability Programme (SSSP)</v>
      </c>
      <c r="T47" s="97"/>
      <c r="U47" s="95"/>
      <c r="V47" s="95"/>
      <c r="W47" s="95"/>
      <c r="X47" s="95"/>
      <c r="Y47" s="95"/>
      <c r="Z47" s="95"/>
      <c r="AA47" s="95"/>
    </row>
    <row r="48" spans="1:27" ht="15" customHeight="1">
      <c r="A48" s="86" t="s">
        <v>181</v>
      </c>
      <c r="B48" s="87">
        <f>COUNTIF(Activities!A:A, A48)</f>
        <v>1</v>
      </c>
      <c r="C48" s="88">
        <v>578443.06999999995</v>
      </c>
      <c r="D48" s="89">
        <v>45565</v>
      </c>
      <c r="E48" s="90">
        <v>45565</v>
      </c>
      <c r="F48" s="96">
        <v>4</v>
      </c>
      <c r="G48" s="92">
        <f t="shared" si="9"/>
        <v>9</v>
      </c>
      <c r="H48" s="93" t="str">
        <f t="shared" si="10"/>
        <v>Q2</v>
      </c>
      <c r="I48" s="92">
        <f t="shared" si="11"/>
        <v>2024</v>
      </c>
      <c r="J48" s="92">
        <f t="shared" si="4"/>
        <v>2025</v>
      </c>
      <c r="K48" s="93" t="str">
        <f t="shared" si="12"/>
        <v>Expenditure on Tunisia Programme (Q2 FY 2025)</v>
      </c>
      <c r="L48" s="93" t="str">
        <f>INDEX(Activities!F:F, MATCH(A48, Activities!A:A, 0))</f>
        <v>UK - UK Integrated Security Fund (UKISF)</v>
      </c>
      <c r="M48" s="93" t="str">
        <f>INDEX(Activities!E:E, MATCH(A48, Activities!A:A, 0))</f>
        <v>GB-GOV-53</v>
      </c>
      <c r="N48" s="93">
        <f>INDEX(Activities!G:G, MATCH(A48, Activities!A:A, 0))</f>
        <v>10</v>
      </c>
      <c r="O48" s="92"/>
      <c r="P48" s="92"/>
      <c r="Q48" s="92"/>
      <c r="R48" s="93"/>
      <c r="S48" s="93" t="str">
        <f>INDEX(Activities!I:I, MATCH(A48, Activities!A:A, 0))</f>
        <v>Tunisia Programme</v>
      </c>
      <c r="T48" s="97"/>
      <c r="U48" s="95"/>
      <c r="V48" s="95"/>
      <c r="W48" s="95"/>
      <c r="X48" s="95"/>
      <c r="Y48" s="95"/>
      <c r="Z48" s="95"/>
      <c r="AA48" s="95"/>
    </row>
    <row r="49" spans="1:27" ht="15" customHeight="1">
      <c r="A49" s="86" t="s">
        <v>186</v>
      </c>
      <c r="B49" s="87">
        <f>COUNTIF(Activities!A:A, A49)</f>
        <v>1</v>
      </c>
      <c r="C49" s="88">
        <v>47667.65</v>
      </c>
      <c r="D49" s="89">
        <v>45565</v>
      </c>
      <c r="E49" s="90">
        <v>45565</v>
      </c>
      <c r="F49" s="96">
        <v>4</v>
      </c>
      <c r="G49" s="92">
        <f t="shared" si="9"/>
        <v>9</v>
      </c>
      <c r="H49" s="93" t="str">
        <f t="shared" si="10"/>
        <v>Q2</v>
      </c>
      <c r="I49" s="92">
        <f t="shared" si="11"/>
        <v>2024</v>
      </c>
      <c r="J49" s="92">
        <f t="shared" si="4"/>
        <v>2025</v>
      </c>
      <c r="K49" s="93" t="str">
        <f t="shared" si="12"/>
        <v>Expenditure on Overseas Territories Border Security Programme (Q2 FY 2025)</v>
      </c>
      <c r="L49" s="93" t="str">
        <f>INDEX(Activities!F:F, MATCH(A49, Activities!A:A, 0))</f>
        <v>UK - UK Integrated Security Fund (UKISF)</v>
      </c>
      <c r="M49" s="93" t="str">
        <f>INDEX(Activities!E:E, MATCH(A49, Activities!A:A, 0))</f>
        <v>GB-GOV-53</v>
      </c>
      <c r="N49" s="93">
        <f>INDEX(Activities!G:G, MATCH(A49, Activities!A:A, 0))</f>
        <v>10</v>
      </c>
      <c r="O49" s="92"/>
      <c r="P49" s="92"/>
      <c r="Q49" s="92"/>
      <c r="R49" s="93"/>
      <c r="S49" s="93" t="str">
        <f>INDEX(Activities!I:I, MATCH(A49, Activities!A:A, 0))</f>
        <v>Overseas Territories Border Security Programme</v>
      </c>
      <c r="T49" s="97"/>
      <c r="U49" s="95"/>
      <c r="V49" s="95"/>
      <c r="W49" s="95"/>
      <c r="X49" s="95"/>
      <c r="Y49" s="95"/>
      <c r="Z49" s="95"/>
      <c r="AA49" s="95"/>
    </row>
    <row r="50" spans="1:27" ht="15" customHeight="1">
      <c r="A50" s="86" t="s">
        <v>190</v>
      </c>
      <c r="B50" s="87">
        <f>COUNTIF(Activities!A:A, A50)</f>
        <v>1</v>
      </c>
      <c r="C50" s="88">
        <v>216589.94</v>
      </c>
      <c r="D50" s="89">
        <v>45565</v>
      </c>
      <c r="E50" s="90">
        <v>45565</v>
      </c>
      <c r="F50" s="96">
        <v>4</v>
      </c>
      <c r="G50" s="92">
        <f t="shared" si="9"/>
        <v>9</v>
      </c>
      <c r="H50" s="93" t="str">
        <f t="shared" si="10"/>
        <v>Q2</v>
      </c>
      <c r="I50" s="92">
        <f t="shared" si="11"/>
        <v>2024</v>
      </c>
      <c r="J50" s="92">
        <f t="shared" si="4"/>
        <v>2025</v>
      </c>
      <c r="K50" s="93" t="str">
        <f t="shared" si="12"/>
        <v>Expenditure on Overseas Territories Justice Programme (Q2 FY 2025)</v>
      </c>
      <c r="L50" s="93" t="str">
        <f>INDEX(Activities!F:F, MATCH(A50, Activities!A:A, 0))</f>
        <v>UK - UK Integrated Security Fund (UKISF)</v>
      </c>
      <c r="M50" s="93" t="str">
        <f>INDEX(Activities!E:E, MATCH(A50, Activities!A:A, 0))</f>
        <v>GB-GOV-53</v>
      </c>
      <c r="N50" s="93">
        <f>INDEX(Activities!G:G, MATCH(A50, Activities!A:A, 0))</f>
        <v>10</v>
      </c>
      <c r="O50" s="92"/>
      <c r="P50" s="92"/>
      <c r="Q50" s="92"/>
      <c r="R50" s="93"/>
      <c r="S50" s="93" t="str">
        <f>INDEX(Activities!I:I, MATCH(A50, Activities!A:A, 0))</f>
        <v>Overseas Territories Justice Programme</v>
      </c>
      <c r="T50" s="97"/>
      <c r="U50" s="95"/>
      <c r="V50" s="95"/>
      <c r="W50" s="95"/>
      <c r="X50" s="95"/>
      <c r="Y50" s="95"/>
      <c r="Z50" s="95"/>
      <c r="AA50" s="95"/>
    </row>
    <row r="51" spans="1:27" ht="15" customHeight="1">
      <c r="A51" s="86" t="s">
        <v>194</v>
      </c>
      <c r="B51" s="87">
        <f>COUNTIF(Activities!A:A, A51)</f>
        <v>1</v>
      </c>
      <c r="C51" s="88">
        <v>73013.789999999994</v>
      </c>
      <c r="D51" s="89">
        <v>45565</v>
      </c>
      <c r="E51" s="90">
        <v>45565</v>
      </c>
      <c r="F51" s="96">
        <v>4</v>
      </c>
      <c r="G51" s="92">
        <f t="shared" si="9"/>
        <v>9</v>
      </c>
      <c r="H51" s="93" t="str">
        <f t="shared" si="10"/>
        <v>Q2</v>
      </c>
      <c r="I51" s="92">
        <f t="shared" si="11"/>
        <v>2024</v>
      </c>
      <c r="J51" s="92">
        <f t="shared" si="4"/>
        <v>2025</v>
      </c>
      <c r="K51" s="93" t="str">
        <f t="shared" si="12"/>
        <v>Expenditure on Environment Security and Climate Change (ESCC) Programme (Q2 FY 2025)</v>
      </c>
      <c r="L51" s="93" t="str">
        <f>INDEX(Activities!F:F, MATCH(A51, Activities!A:A, 0))</f>
        <v>UK - UK Integrated Security Fund (UKISF)</v>
      </c>
      <c r="M51" s="93" t="str">
        <f>INDEX(Activities!E:E, MATCH(A51, Activities!A:A, 0))</f>
        <v>GB-GOV-53</v>
      </c>
      <c r="N51" s="93">
        <f>INDEX(Activities!G:G, MATCH(A51, Activities!A:A, 0))</f>
        <v>10</v>
      </c>
      <c r="O51" s="92"/>
      <c r="P51" s="92"/>
      <c r="Q51" s="92"/>
      <c r="R51" s="93"/>
      <c r="S51" s="93" t="str">
        <f>INDEX(Activities!I:I, MATCH(A51, Activities!A:A, 0))</f>
        <v>Environment Security and Climate Change (ESCC) Programme</v>
      </c>
      <c r="T51" s="97"/>
      <c r="U51" s="95"/>
      <c r="V51" s="95"/>
      <c r="W51" s="95"/>
      <c r="X51" s="95"/>
      <c r="Y51" s="95"/>
      <c r="Z51" s="95"/>
      <c r="AA51" s="95"/>
    </row>
    <row r="52" spans="1:27" ht="15" customHeight="1">
      <c r="A52" s="86" t="s">
        <v>197</v>
      </c>
      <c r="B52" s="87">
        <f>COUNTIF(Activities!A:A, A52)</f>
        <v>1</v>
      </c>
      <c r="C52" s="88">
        <v>6194881.0800000001</v>
      </c>
      <c r="D52" s="89">
        <v>45565</v>
      </c>
      <c r="E52" s="90">
        <v>45565</v>
      </c>
      <c r="F52" s="96">
        <v>4</v>
      </c>
      <c r="G52" s="92">
        <f t="shared" si="9"/>
        <v>9</v>
      </c>
      <c r="H52" s="93" t="str">
        <f t="shared" si="10"/>
        <v>Q2</v>
      </c>
      <c r="I52" s="92">
        <f t="shared" si="11"/>
        <v>2024</v>
      </c>
      <c r="J52" s="92">
        <f t="shared" si="4"/>
        <v>2025</v>
      </c>
      <c r="K52" s="93" t="str">
        <f t="shared" si="12"/>
        <v>Expenditure on Non-Discretionary Peacekeeping Contributions (Q2 FY 2025)</v>
      </c>
      <c r="L52" s="93" t="str">
        <f>INDEX(Activities!F:F, MATCH(A52, Activities!A:A, 0))</f>
        <v>UK - UK Integrated Security Fund (UKISF)</v>
      </c>
      <c r="M52" s="93" t="str">
        <f>INDEX(Activities!E:E, MATCH(A52, Activities!A:A, 0))</f>
        <v>GB-GOV-53</v>
      </c>
      <c r="N52" s="93">
        <f>INDEX(Activities!G:G, MATCH(A52, Activities!A:A, 0))</f>
        <v>10</v>
      </c>
      <c r="O52" s="92"/>
      <c r="P52" s="92"/>
      <c r="Q52" s="92"/>
      <c r="R52" s="93"/>
      <c r="S52" s="93" t="str">
        <f>INDEX(Activities!I:I, MATCH(A52, Activities!A:A, 0))</f>
        <v>Non-Discretionary Peacekeeping Contributions</v>
      </c>
      <c r="T52" s="97"/>
      <c r="U52" s="95"/>
      <c r="V52" s="95"/>
      <c r="W52" s="95"/>
      <c r="X52" s="95"/>
      <c r="Y52" s="95"/>
      <c r="Z52" s="95"/>
      <c r="AA52" s="95"/>
    </row>
    <row r="53" spans="1:27" ht="15" customHeight="1">
      <c r="A53" s="86" t="s">
        <v>95</v>
      </c>
      <c r="B53" s="87">
        <f>COUNTIF(Activities!A:A, A53)</f>
        <v>1</v>
      </c>
      <c r="C53" s="88">
        <v>2994578.1899999985</v>
      </c>
      <c r="D53" s="89">
        <v>45657</v>
      </c>
      <c r="E53" s="90">
        <v>45657</v>
      </c>
      <c r="F53" s="96">
        <v>4</v>
      </c>
      <c r="G53" s="92">
        <f t="shared" si="9"/>
        <v>12</v>
      </c>
      <c r="H53" s="93" t="str">
        <f t="shared" si="10"/>
        <v>Q3</v>
      </c>
      <c r="I53" s="92">
        <f t="shared" si="11"/>
        <v>2024</v>
      </c>
      <c r="J53" s="92">
        <f t="shared" si="4"/>
        <v>2025</v>
      </c>
      <c r="K53" s="93" t="str">
        <f t="shared" si="12"/>
        <v>Expenditure on East Africa Threats Programme (Q3 FY 2025)</v>
      </c>
      <c r="L53" s="93" t="str">
        <f>INDEX(Activities!F:F, MATCH(A53, Activities!A:A, 0))</f>
        <v>UK - UK Integrated Security Fund (UKISF)</v>
      </c>
      <c r="M53" s="93" t="str">
        <f>INDEX(Activities!E:E, MATCH(A53, Activities!A:A, 0))</f>
        <v>GB-GOV-53</v>
      </c>
      <c r="N53" s="93">
        <f>INDEX(Activities!G:G, MATCH(A53, Activities!A:A, 0))</f>
        <v>10</v>
      </c>
      <c r="O53" s="92"/>
      <c r="P53" s="92"/>
      <c r="Q53" s="92"/>
      <c r="R53" s="93"/>
      <c r="S53" s="93" t="str">
        <f>INDEX(Activities!I:I, MATCH(A53, Activities!A:A, 0))</f>
        <v>East Africa Threats Programme</v>
      </c>
      <c r="T53" s="97"/>
      <c r="U53" s="95"/>
      <c r="V53" s="95"/>
      <c r="W53" s="95"/>
      <c r="X53" s="95"/>
      <c r="Y53" s="95"/>
      <c r="Z53" s="95"/>
      <c r="AA53" s="95"/>
    </row>
    <row r="54" spans="1:27" ht="15" customHeight="1">
      <c r="A54" s="86" t="s">
        <v>102</v>
      </c>
      <c r="B54" s="87">
        <f>COUNTIF(Activities!A:A, A54)</f>
        <v>1</v>
      </c>
      <c r="C54" s="88">
        <v>2303906.42</v>
      </c>
      <c r="D54" s="89">
        <v>45657</v>
      </c>
      <c r="E54" s="90">
        <v>45657</v>
      </c>
      <c r="F54" s="96">
        <v>4</v>
      </c>
      <c r="G54" s="92">
        <f t="shared" si="9"/>
        <v>12</v>
      </c>
      <c r="H54" s="93" t="str">
        <f t="shared" si="10"/>
        <v>Q3</v>
      </c>
      <c r="I54" s="92">
        <f t="shared" si="11"/>
        <v>2024</v>
      </c>
      <c r="J54" s="92">
        <f t="shared" si="4"/>
        <v>2025</v>
      </c>
      <c r="K54" s="93" t="str">
        <f t="shared" si="12"/>
        <v>Expenditure on Lake Chad Basin Programme (Q3 FY 2025)</v>
      </c>
      <c r="L54" s="93" t="str">
        <f>INDEX(Activities!F:F, MATCH(A54, Activities!A:A, 0))</f>
        <v>UK - UK Integrated Security Fund (UKISF)</v>
      </c>
      <c r="M54" s="93" t="str">
        <f>INDEX(Activities!E:E, MATCH(A54, Activities!A:A, 0))</f>
        <v>GB-GOV-53</v>
      </c>
      <c r="N54" s="93">
        <f>INDEX(Activities!G:G, MATCH(A54, Activities!A:A, 0))</f>
        <v>10</v>
      </c>
      <c r="O54" s="92"/>
      <c r="P54" s="92"/>
      <c r="Q54" s="92"/>
      <c r="R54" s="93"/>
      <c r="S54" s="93" t="str">
        <f>INDEX(Activities!I:I, MATCH(A54, Activities!A:A, 0))</f>
        <v>Lake Chad Basin Programme</v>
      </c>
      <c r="T54" s="97"/>
      <c r="U54" s="95"/>
      <c r="V54" s="95"/>
      <c r="W54" s="95"/>
      <c r="X54" s="95"/>
      <c r="Y54" s="95"/>
      <c r="Z54" s="95"/>
      <c r="AA54" s="95"/>
    </row>
    <row r="55" spans="1:27" ht="15" customHeight="1">
      <c r="A55" s="86" t="s">
        <v>105</v>
      </c>
      <c r="B55" s="87">
        <f>COUNTIF(Activities!A:A, A55)</f>
        <v>1</v>
      </c>
      <c r="C55" s="88">
        <v>379575.76399999991</v>
      </c>
      <c r="D55" s="89">
        <v>45657</v>
      </c>
      <c r="E55" s="90">
        <v>45657</v>
      </c>
      <c r="F55" s="96">
        <v>4</v>
      </c>
      <c r="G55" s="92">
        <f t="shared" si="9"/>
        <v>12</v>
      </c>
      <c r="H55" s="93" t="str">
        <f t="shared" si="10"/>
        <v>Q3</v>
      </c>
      <c r="I55" s="92">
        <f t="shared" si="11"/>
        <v>2024</v>
      </c>
      <c r="J55" s="92">
        <f t="shared" si="4"/>
        <v>2025</v>
      </c>
      <c r="K55" s="93" t="str">
        <f t="shared" si="12"/>
        <v>Expenditure on Nigeria Stability Programme (Q3 FY 2025)</v>
      </c>
      <c r="L55" s="93" t="str">
        <f>INDEX(Activities!F:F, MATCH(A55, Activities!A:A, 0))</f>
        <v>UK - UK Integrated Security Fund (UKISF)</v>
      </c>
      <c r="M55" s="93" t="str">
        <f>INDEX(Activities!E:E, MATCH(A55, Activities!A:A, 0))</f>
        <v>GB-GOV-53</v>
      </c>
      <c r="N55" s="93">
        <f>INDEX(Activities!G:G, MATCH(A55, Activities!A:A, 0))</f>
        <v>10</v>
      </c>
      <c r="O55" s="92"/>
      <c r="P55" s="92"/>
      <c r="Q55" s="92"/>
      <c r="R55" s="93"/>
      <c r="S55" s="93" t="str">
        <f>INDEX(Activities!I:I, MATCH(A55, Activities!A:A, 0))</f>
        <v>Nigeria Stability Programme</v>
      </c>
      <c r="T55" s="97"/>
      <c r="U55" s="95"/>
      <c r="V55" s="95"/>
      <c r="W55" s="95"/>
      <c r="X55" s="95"/>
      <c r="Y55" s="95"/>
      <c r="Z55" s="95"/>
      <c r="AA55" s="95"/>
    </row>
    <row r="56" spans="1:27" ht="15" customHeight="1">
      <c r="A56" s="86" t="s">
        <v>110</v>
      </c>
      <c r="B56" s="87">
        <f>COUNTIF(Activities!A:A, A56)</f>
        <v>1</v>
      </c>
      <c r="C56" s="88">
        <v>1900811.3399999994</v>
      </c>
      <c r="D56" s="89">
        <v>45657</v>
      </c>
      <c r="E56" s="90">
        <v>45657</v>
      </c>
      <c r="F56" s="96">
        <v>4</v>
      </c>
      <c r="G56" s="92">
        <f t="shared" si="9"/>
        <v>12</v>
      </c>
      <c r="H56" s="93" t="str">
        <f t="shared" si="10"/>
        <v>Q3</v>
      </c>
      <c r="I56" s="92">
        <f t="shared" si="11"/>
        <v>2024</v>
      </c>
      <c r="J56" s="92">
        <f t="shared" si="4"/>
        <v>2025</v>
      </c>
      <c r="K56" s="93" t="str">
        <f t="shared" si="12"/>
        <v>Expenditure on Sahel Programme (Q3 FY 2025)</v>
      </c>
      <c r="L56" s="93" t="str">
        <f>INDEX(Activities!F:F, MATCH(A56, Activities!A:A, 0))</f>
        <v>UK - UK Integrated Security Fund (UKISF)</v>
      </c>
      <c r="M56" s="93" t="str">
        <f>INDEX(Activities!E:E, MATCH(A56, Activities!A:A, 0))</f>
        <v>GB-GOV-53</v>
      </c>
      <c r="N56" s="93">
        <f>INDEX(Activities!G:G, MATCH(A56, Activities!A:A, 0))</f>
        <v>10</v>
      </c>
      <c r="O56" s="92"/>
      <c r="P56" s="92"/>
      <c r="Q56" s="92"/>
      <c r="R56" s="93"/>
      <c r="S56" s="93" t="str">
        <f>INDEX(Activities!I:I, MATCH(A56, Activities!A:A, 0))</f>
        <v>Sahel Programme</v>
      </c>
      <c r="T56" s="97"/>
      <c r="U56" s="95"/>
      <c r="V56" s="95"/>
      <c r="W56" s="95"/>
      <c r="X56" s="95"/>
      <c r="Y56" s="95"/>
      <c r="Z56" s="95"/>
      <c r="AA56" s="95"/>
    </row>
    <row r="57" spans="1:27" ht="15" customHeight="1">
      <c r="A57" s="86" t="s">
        <v>113</v>
      </c>
      <c r="B57" s="87">
        <f>COUNTIF(Activities!A:A, A57)</f>
        <v>1</v>
      </c>
      <c r="C57" s="88">
        <v>2580293.8699999996</v>
      </c>
      <c r="D57" s="89">
        <v>45657</v>
      </c>
      <c r="E57" s="90">
        <v>45657</v>
      </c>
      <c r="F57" s="96">
        <v>4</v>
      </c>
      <c r="G57" s="92">
        <f t="shared" si="9"/>
        <v>12</v>
      </c>
      <c r="H57" s="93" t="str">
        <f t="shared" si="10"/>
        <v>Q3</v>
      </c>
      <c r="I57" s="92">
        <f t="shared" si="11"/>
        <v>2024</v>
      </c>
      <c r="J57" s="92">
        <f t="shared" si="4"/>
        <v>2025</v>
      </c>
      <c r="K57" s="93" t="str">
        <f t="shared" si="12"/>
        <v>Expenditure on Somalia Programme (Q3 FY 2025)</v>
      </c>
      <c r="L57" s="93" t="str">
        <f>INDEX(Activities!F:F, MATCH(A57, Activities!A:A, 0))</f>
        <v>UK - UK Integrated Security Fund (UKISF)</v>
      </c>
      <c r="M57" s="93" t="str">
        <f>INDEX(Activities!E:E, MATCH(A57, Activities!A:A, 0))</f>
        <v>GB-GOV-53</v>
      </c>
      <c r="N57" s="93">
        <f>INDEX(Activities!G:G, MATCH(A57, Activities!A:A, 0))</f>
        <v>10</v>
      </c>
      <c r="O57" s="92"/>
      <c r="P57" s="92"/>
      <c r="Q57" s="92"/>
      <c r="R57" s="93"/>
      <c r="S57" s="93" t="str">
        <f>INDEX(Activities!I:I, MATCH(A57, Activities!A:A, 0))</f>
        <v>Somalia Programme</v>
      </c>
      <c r="T57" s="97"/>
      <c r="U57" s="95"/>
      <c r="V57" s="95"/>
      <c r="W57" s="95"/>
      <c r="X57" s="95"/>
      <c r="Y57" s="95"/>
      <c r="Z57" s="95"/>
      <c r="AA57" s="95"/>
    </row>
    <row r="58" spans="1:27" ht="15" customHeight="1">
      <c r="A58" s="86" t="s">
        <v>118</v>
      </c>
      <c r="B58" s="87">
        <f>COUNTIF(Activities!A:A, A58)</f>
        <v>1</v>
      </c>
      <c r="C58" s="88">
        <v>300000</v>
      </c>
      <c r="D58" s="89">
        <v>45657</v>
      </c>
      <c r="E58" s="90">
        <v>45657</v>
      </c>
      <c r="F58" s="96">
        <v>4</v>
      </c>
      <c r="G58" s="92">
        <f t="shared" si="9"/>
        <v>12</v>
      </c>
      <c r="H58" s="93" t="str">
        <f t="shared" si="10"/>
        <v>Q3</v>
      </c>
      <c r="I58" s="92">
        <f t="shared" si="11"/>
        <v>2024</v>
      </c>
      <c r="J58" s="92">
        <f t="shared" si="4"/>
        <v>2025</v>
      </c>
      <c r="K58" s="93" t="str">
        <f t="shared" si="12"/>
        <v>Expenditure on West Africa Stability Programme (WASP) (Q3 FY 2025)</v>
      </c>
      <c r="L58" s="93" t="str">
        <f>INDEX(Activities!F:F, MATCH(A58, Activities!A:A, 0))</f>
        <v>UK - UK Integrated Security Fund (UKISF)</v>
      </c>
      <c r="M58" s="93" t="str">
        <f>INDEX(Activities!E:E, MATCH(A58, Activities!A:A, 0))</f>
        <v>GB-GOV-53</v>
      </c>
      <c r="N58" s="93">
        <f>INDEX(Activities!G:G, MATCH(A58, Activities!A:A, 0))</f>
        <v>10</v>
      </c>
      <c r="O58" s="92"/>
      <c r="P58" s="92"/>
      <c r="Q58" s="92"/>
      <c r="R58" s="93"/>
      <c r="S58" s="93" t="str">
        <f>INDEX(Activities!I:I, MATCH(A58, Activities!A:A, 0))</f>
        <v>West Africa Stability Programme (WASP)</v>
      </c>
      <c r="T58" s="97"/>
      <c r="U58" s="95"/>
      <c r="V58" s="95"/>
      <c r="W58" s="95"/>
      <c r="X58" s="95"/>
      <c r="Y58" s="95"/>
      <c r="Z58" s="95"/>
      <c r="AA58" s="95"/>
    </row>
    <row r="59" spans="1:27" ht="15" customHeight="1">
      <c r="A59" s="86" t="s">
        <v>121</v>
      </c>
      <c r="B59" s="87">
        <f>COUNTIF(Activities!A:A, A59)</f>
        <v>1</v>
      </c>
      <c r="C59" s="88">
        <v>340123</v>
      </c>
      <c r="D59" s="89">
        <v>45657</v>
      </c>
      <c r="E59" s="90">
        <v>45657</v>
      </c>
      <c r="F59" s="96">
        <v>4</v>
      </c>
      <c r="G59" s="92">
        <f t="shared" si="9"/>
        <v>12</v>
      </c>
      <c r="H59" s="93" t="str">
        <f t="shared" si="10"/>
        <v>Q3</v>
      </c>
      <c r="I59" s="92">
        <f t="shared" si="11"/>
        <v>2024</v>
      </c>
      <c r="J59" s="92">
        <f t="shared" si="4"/>
        <v>2025</v>
      </c>
      <c r="K59" s="93" t="str">
        <f t="shared" si="12"/>
        <v>Expenditure on Africa Peace Security Operations (Q3 FY 2025)</v>
      </c>
      <c r="L59" s="93" t="str">
        <f>INDEX(Activities!F:F, MATCH(A59, Activities!A:A, 0))</f>
        <v>UK - UK Integrated Security Fund (UKISF)</v>
      </c>
      <c r="M59" s="93" t="str">
        <f>INDEX(Activities!E:E, MATCH(A59, Activities!A:A, 0))</f>
        <v>GB-GOV-53</v>
      </c>
      <c r="N59" s="93">
        <f>INDEX(Activities!G:G, MATCH(A59, Activities!A:A, 0))</f>
        <v>10</v>
      </c>
      <c r="O59" s="92"/>
      <c r="P59" s="92"/>
      <c r="Q59" s="92"/>
      <c r="R59" s="93"/>
      <c r="S59" s="93" t="str">
        <f>INDEX(Activities!I:I, MATCH(A59, Activities!A:A, 0))</f>
        <v>Africa Peace Security Operations</v>
      </c>
      <c r="T59" s="97"/>
      <c r="U59" s="95"/>
      <c r="V59" s="95"/>
      <c r="W59" s="95"/>
      <c r="X59" s="95"/>
      <c r="Y59" s="95"/>
      <c r="Z59" s="95"/>
      <c r="AA59" s="95"/>
    </row>
    <row r="60" spans="1:27" ht="15" customHeight="1">
      <c r="A60" s="86" t="s">
        <v>124</v>
      </c>
      <c r="B60" s="87">
        <f>COUNTIF(Activities!A:A, A60)</f>
        <v>1</v>
      </c>
      <c r="C60" s="88">
        <v>1610700.9500000011</v>
      </c>
      <c r="D60" s="89">
        <v>45657</v>
      </c>
      <c r="E60" s="90">
        <v>45657</v>
      </c>
      <c r="F60" s="96">
        <v>4</v>
      </c>
      <c r="G60" s="92">
        <f t="shared" si="9"/>
        <v>12</v>
      </c>
      <c r="H60" s="93" t="str">
        <f t="shared" si="10"/>
        <v>Q3</v>
      </c>
      <c r="I60" s="92">
        <f t="shared" si="11"/>
        <v>2024</v>
      </c>
      <c r="J60" s="92">
        <f t="shared" si="4"/>
        <v>2025</v>
      </c>
      <c r="K60" s="93" t="str">
        <f t="shared" si="12"/>
        <v>Expenditure on Combatting Illicit Economies Programme (CIEP) - Latin America (Q3 FY 2025)</v>
      </c>
      <c r="L60" s="93" t="str">
        <f>INDEX(Activities!F:F, MATCH(A60, Activities!A:A, 0))</f>
        <v>UK - UK Integrated Security Fund (UKISF)</v>
      </c>
      <c r="M60" s="93" t="str">
        <f>INDEX(Activities!E:E, MATCH(A60, Activities!A:A, 0))</f>
        <v>GB-GOV-53</v>
      </c>
      <c r="N60" s="93">
        <f>INDEX(Activities!G:G, MATCH(A60, Activities!A:A, 0))</f>
        <v>10</v>
      </c>
      <c r="O60" s="92"/>
      <c r="P60" s="92"/>
      <c r="Q60" s="92"/>
      <c r="R60" s="93"/>
      <c r="S60" s="93" t="str">
        <f>INDEX(Activities!I:I, MATCH(A60, Activities!A:A, 0))</f>
        <v>Combatting Illicit Economies Programme (CIEP) - Latin America</v>
      </c>
      <c r="T60" s="97"/>
      <c r="U60" s="95"/>
      <c r="V60" s="95"/>
      <c r="W60" s="95"/>
      <c r="X60" s="95"/>
      <c r="Y60" s="95"/>
      <c r="Z60" s="95"/>
      <c r="AA60" s="95"/>
    </row>
    <row r="61" spans="1:27" ht="15" customHeight="1">
      <c r="A61" s="86" t="s">
        <v>128</v>
      </c>
      <c r="B61" s="87">
        <f>COUNTIF(Activities!A:A, A61)</f>
        <v>1</v>
      </c>
      <c r="C61" s="88">
        <v>904434.67000000027</v>
      </c>
      <c r="D61" s="89">
        <v>45657</v>
      </c>
      <c r="E61" s="90">
        <v>45657</v>
      </c>
      <c r="F61" s="96">
        <v>4</v>
      </c>
      <c r="G61" s="92">
        <f t="shared" si="9"/>
        <v>12</v>
      </c>
      <c r="H61" s="93" t="str">
        <f t="shared" si="10"/>
        <v>Q3</v>
      </c>
      <c r="I61" s="92">
        <f t="shared" si="11"/>
        <v>2024</v>
      </c>
      <c r="J61" s="92">
        <f t="shared" si="4"/>
        <v>2025</v>
      </c>
      <c r="K61" s="93" t="str">
        <f t="shared" si="12"/>
        <v>Expenditure on Colombia Peace and Security Programme (CPSP) (Q3 FY 2025)</v>
      </c>
      <c r="L61" s="93" t="str">
        <f>INDEX(Activities!F:F, MATCH(A61, Activities!A:A, 0))</f>
        <v>UK - UK Integrated Security Fund (UKISF)</v>
      </c>
      <c r="M61" s="93" t="str">
        <f>INDEX(Activities!E:E, MATCH(A61, Activities!A:A, 0))</f>
        <v>GB-GOV-53</v>
      </c>
      <c r="N61" s="93">
        <f>INDEX(Activities!G:G, MATCH(A61, Activities!A:A, 0))</f>
        <v>10</v>
      </c>
      <c r="O61" s="92"/>
      <c r="P61" s="92"/>
      <c r="Q61" s="92"/>
      <c r="R61" s="93"/>
      <c r="S61" s="93" t="str">
        <f>INDEX(Activities!I:I, MATCH(A61, Activities!A:A, 0))</f>
        <v>Colombia Peace and Security Programme (CPSP)</v>
      </c>
      <c r="T61" s="97"/>
      <c r="U61" s="95"/>
      <c r="V61" s="95"/>
      <c r="W61" s="95"/>
      <c r="X61" s="95"/>
      <c r="Y61" s="95"/>
      <c r="Z61" s="95"/>
      <c r="AA61" s="95"/>
    </row>
    <row r="62" spans="1:27" ht="15" customHeight="1">
      <c r="A62" s="86" t="s">
        <v>133</v>
      </c>
      <c r="B62" s="87">
        <f>COUNTIF(Activities!A:A, A62)</f>
        <v>1</v>
      </c>
      <c r="C62" s="88">
        <v>3563706.0799999996</v>
      </c>
      <c r="D62" s="89">
        <v>45657</v>
      </c>
      <c r="E62" s="90">
        <v>45657</v>
      </c>
      <c r="F62" s="96">
        <v>4</v>
      </c>
      <c r="G62" s="92">
        <f t="shared" si="9"/>
        <v>12</v>
      </c>
      <c r="H62" s="93" t="str">
        <f t="shared" si="10"/>
        <v>Q3</v>
      </c>
      <c r="I62" s="92">
        <f t="shared" si="11"/>
        <v>2024</v>
      </c>
      <c r="J62" s="92">
        <f t="shared" si="4"/>
        <v>2025</v>
      </c>
      <c r="K62" s="93" t="str">
        <f t="shared" si="12"/>
        <v>Expenditure on Myanmar Programme (Q3 FY 2025)</v>
      </c>
      <c r="L62" s="93" t="str">
        <f>INDEX(Activities!F:F, MATCH(A62, Activities!A:A, 0))</f>
        <v>UK - UK Integrated Security Fund (UKISF)</v>
      </c>
      <c r="M62" s="93" t="str">
        <f>INDEX(Activities!E:E, MATCH(A62, Activities!A:A, 0))</f>
        <v>GB-GOV-53</v>
      </c>
      <c r="N62" s="93">
        <f>INDEX(Activities!G:G, MATCH(A62, Activities!A:A, 0))</f>
        <v>10</v>
      </c>
      <c r="O62" s="92"/>
      <c r="P62" s="92"/>
      <c r="Q62" s="92"/>
      <c r="R62" s="93"/>
      <c r="S62" s="93" t="str">
        <f>INDEX(Activities!I:I, MATCH(A62, Activities!A:A, 0))</f>
        <v>Myanmar Programme</v>
      </c>
      <c r="T62" s="97"/>
      <c r="U62" s="95"/>
      <c r="V62" s="95"/>
      <c r="W62" s="95"/>
      <c r="X62" s="95"/>
      <c r="Y62" s="95"/>
      <c r="Z62" s="95"/>
      <c r="AA62" s="95"/>
    </row>
    <row r="63" spans="1:27" ht="15" customHeight="1">
      <c r="A63" s="86" t="s">
        <v>138</v>
      </c>
      <c r="B63" s="87">
        <f>COUNTIF(Activities!A:A, A63)</f>
        <v>1</v>
      </c>
      <c r="C63" s="88">
        <v>1993339.0499999998</v>
      </c>
      <c r="D63" s="89">
        <v>45657</v>
      </c>
      <c r="E63" s="90">
        <v>45657</v>
      </c>
      <c r="F63" s="96">
        <v>4</v>
      </c>
      <c r="G63" s="92">
        <f t="shared" si="9"/>
        <v>12</v>
      </c>
      <c r="H63" s="93" t="str">
        <f t="shared" si="10"/>
        <v>Q3</v>
      </c>
      <c r="I63" s="92">
        <f t="shared" si="11"/>
        <v>2024</v>
      </c>
      <c r="J63" s="92">
        <f t="shared" si="4"/>
        <v>2025</v>
      </c>
      <c r="K63" s="93" t="str">
        <f t="shared" si="12"/>
        <v>Expenditure on Pacific Programme (Q3 FY 2025)</v>
      </c>
      <c r="L63" s="93" t="str">
        <f>INDEX(Activities!F:F, MATCH(A63, Activities!A:A, 0))</f>
        <v>UK - UK Integrated Security Fund (UKISF)</v>
      </c>
      <c r="M63" s="93" t="str">
        <f>INDEX(Activities!E:E, MATCH(A63, Activities!A:A, 0))</f>
        <v>GB-GOV-53</v>
      </c>
      <c r="N63" s="93">
        <f>INDEX(Activities!G:G, MATCH(A63, Activities!A:A, 0))</f>
        <v>10</v>
      </c>
      <c r="O63" s="92"/>
      <c r="P63" s="92"/>
      <c r="Q63" s="92"/>
      <c r="R63" s="93"/>
      <c r="S63" s="93" t="str">
        <f>INDEX(Activities!I:I, MATCH(A63, Activities!A:A, 0))</f>
        <v>Pacific Programme</v>
      </c>
      <c r="T63" s="97"/>
      <c r="U63" s="95"/>
      <c r="V63" s="95"/>
      <c r="W63" s="95"/>
      <c r="X63" s="95"/>
      <c r="Y63" s="95"/>
      <c r="Z63" s="95"/>
      <c r="AA63" s="95"/>
    </row>
    <row r="64" spans="1:27" ht="15" customHeight="1">
      <c r="A64" s="86" t="s">
        <v>142</v>
      </c>
      <c r="B64" s="87">
        <f>COUNTIF(Activities!A:A, A64)</f>
        <v>1</v>
      </c>
      <c r="C64" s="88">
        <v>73136.789999999994</v>
      </c>
      <c r="D64" s="89">
        <v>45657</v>
      </c>
      <c r="E64" s="90">
        <v>45657</v>
      </c>
      <c r="F64" s="96">
        <v>4</v>
      </c>
      <c r="G64" s="92">
        <f t="shared" si="9"/>
        <v>12</v>
      </c>
      <c r="H64" s="93" t="str">
        <f t="shared" si="10"/>
        <v>Q3</v>
      </c>
      <c r="I64" s="92">
        <f t="shared" si="11"/>
        <v>2024</v>
      </c>
      <c r="J64" s="92">
        <f t="shared" si="4"/>
        <v>2025</v>
      </c>
      <c r="K64" s="93" t="str">
        <f t="shared" si="12"/>
        <v>Expenditure on Philippines Programme (Q3 FY 2025)</v>
      </c>
      <c r="L64" s="93" t="str">
        <f>INDEX(Activities!F:F, MATCH(A64, Activities!A:A, 0))</f>
        <v>UK - UK Integrated Security Fund (UKISF)</v>
      </c>
      <c r="M64" s="93" t="str">
        <f>INDEX(Activities!E:E, MATCH(A64, Activities!A:A, 0))</f>
        <v>GB-GOV-53</v>
      </c>
      <c r="N64" s="93">
        <f>INDEX(Activities!G:G, MATCH(A64, Activities!A:A, 0))</f>
        <v>10</v>
      </c>
      <c r="O64" s="92"/>
      <c r="P64" s="92"/>
      <c r="Q64" s="92"/>
      <c r="R64" s="93"/>
      <c r="S64" s="93" t="str">
        <f>INDEX(Activities!I:I, MATCH(A64, Activities!A:A, 0))</f>
        <v>Philippines Programme</v>
      </c>
      <c r="T64" s="97"/>
      <c r="U64" s="95"/>
      <c r="V64" s="95"/>
      <c r="W64" s="95"/>
      <c r="X64" s="95"/>
      <c r="Y64" s="95"/>
      <c r="Z64" s="95"/>
      <c r="AA64" s="95"/>
    </row>
    <row r="65" spans="1:27" ht="15" customHeight="1">
      <c r="A65" s="86" t="s">
        <v>147</v>
      </c>
      <c r="B65" s="87">
        <f>COUNTIF(Activities!A:A, A65)</f>
        <v>1</v>
      </c>
      <c r="C65" s="88">
        <v>2762048.4999999981</v>
      </c>
      <c r="D65" s="89">
        <v>45657</v>
      </c>
      <c r="E65" s="90">
        <v>45657</v>
      </c>
      <c r="F65" s="96">
        <v>4</v>
      </c>
      <c r="G65" s="92">
        <f t="shared" si="9"/>
        <v>12</v>
      </c>
      <c r="H65" s="93" t="str">
        <f t="shared" si="10"/>
        <v>Q3</v>
      </c>
      <c r="I65" s="92">
        <f t="shared" si="11"/>
        <v>2024</v>
      </c>
      <c r="J65" s="92">
        <f t="shared" si="4"/>
        <v>2025</v>
      </c>
      <c r="K65" s="93" t="str">
        <f t="shared" si="12"/>
        <v>Expenditure on Eastern Neighbourhood Programme (Q3 FY 2025)</v>
      </c>
      <c r="L65" s="93" t="str">
        <f>INDEX(Activities!F:F, MATCH(A65, Activities!A:A, 0))</f>
        <v>UK - UK Integrated Security Fund (UKISF)</v>
      </c>
      <c r="M65" s="93" t="str">
        <f>INDEX(Activities!E:E, MATCH(A65, Activities!A:A, 0))</f>
        <v>GB-GOV-53</v>
      </c>
      <c r="N65" s="93">
        <f>INDEX(Activities!G:G, MATCH(A65, Activities!A:A, 0))</f>
        <v>10</v>
      </c>
      <c r="O65" s="92"/>
      <c r="P65" s="92"/>
      <c r="Q65" s="92"/>
      <c r="R65" s="93"/>
      <c r="S65" s="93" t="str">
        <f>INDEX(Activities!I:I, MATCH(A65, Activities!A:A, 0))</f>
        <v>Eastern Neighbourhood Programme</v>
      </c>
      <c r="T65" s="97"/>
      <c r="U65" s="95"/>
      <c r="V65" s="95"/>
      <c r="W65" s="95"/>
      <c r="X65" s="95"/>
      <c r="Y65" s="95"/>
      <c r="Z65" s="95"/>
      <c r="AA65" s="95"/>
    </row>
    <row r="66" spans="1:27" ht="15" customHeight="1">
      <c r="A66" s="86" t="s">
        <v>151</v>
      </c>
      <c r="B66" s="87">
        <f>COUNTIF(Activities!A:A, A66)</f>
        <v>1</v>
      </c>
      <c r="C66" s="88">
        <v>1688650.2700000003</v>
      </c>
      <c r="D66" s="89">
        <v>45657</v>
      </c>
      <c r="E66" s="90">
        <v>45657</v>
      </c>
      <c r="F66" s="96">
        <v>4</v>
      </c>
      <c r="G66" s="92">
        <f t="shared" si="9"/>
        <v>12</v>
      </c>
      <c r="H66" s="93" t="str">
        <f t="shared" si="10"/>
        <v>Q3</v>
      </c>
      <c r="I66" s="92">
        <f t="shared" si="11"/>
        <v>2024</v>
      </c>
      <c r="J66" s="92">
        <f t="shared" si="4"/>
        <v>2025</v>
      </c>
      <c r="K66" s="93" t="str">
        <f t="shared" si="12"/>
        <v>Expenditure on Central Asia Programme (Q3 FY 2025)</v>
      </c>
      <c r="L66" s="93" t="str">
        <f>INDEX(Activities!F:F, MATCH(A66, Activities!A:A, 0))</f>
        <v>UK - UK Integrated Security Fund (UKISF)</v>
      </c>
      <c r="M66" s="93" t="str">
        <f>INDEX(Activities!E:E, MATCH(A66, Activities!A:A, 0))</f>
        <v>GB-GOV-53</v>
      </c>
      <c r="N66" s="93">
        <f>INDEX(Activities!G:G, MATCH(A66, Activities!A:A, 0))</f>
        <v>10</v>
      </c>
      <c r="O66" s="92"/>
      <c r="P66" s="92"/>
      <c r="Q66" s="92"/>
      <c r="R66" s="93"/>
      <c r="S66" s="93" t="str">
        <f>INDEX(Activities!I:I, MATCH(A66, Activities!A:A, 0))</f>
        <v>Central Asia Programme</v>
      </c>
      <c r="T66" s="97"/>
      <c r="U66" s="95"/>
      <c r="V66" s="95"/>
      <c r="W66" s="95"/>
      <c r="X66" s="95"/>
      <c r="Y66" s="95"/>
      <c r="Z66" s="95"/>
      <c r="AA66" s="95"/>
    </row>
    <row r="67" spans="1:27" ht="15" customHeight="1">
      <c r="A67" s="86" t="s">
        <v>155</v>
      </c>
      <c r="B67" s="87">
        <f>COUNTIF(Activities!A:A, A67)</f>
        <v>1</v>
      </c>
      <c r="C67" s="88">
        <v>2834765.9051299999</v>
      </c>
      <c r="D67" s="89">
        <v>45657</v>
      </c>
      <c r="E67" s="90">
        <v>45657</v>
      </c>
      <c r="F67" s="96">
        <v>4</v>
      </c>
      <c r="G67" s="92">
        <f t="shared" ref="G67:G89" si="13">MONTH(E67)</f>
        <v>12</v>
      </c>
      <c r="H67" s="93" t="str">
        <f t="shared" si="10"/>
        <v>Q3</v>
      </c>
      <c r="I67" s="92">
        <f t="shared" ref="I67:I89" si="14">YEAR(D67)</f>
        <v>2024</v>
      </c>
      <c r="J67" s="92">
        <f t="shared" si="4"/>
        <v>2025</v>
      </c>
      <c r="K67" s="93" t="str">
        <f t="shared" ref="K67:K89" si="15">CONCATENATE("Expenditure on ",S67, " (", H67, " FY ", J67, ")")</f>
        <v>Expenditure on Western Balkans Serious and Organised Crime Programme (Q3 FY 2025)</v>
      </c>
      <c r="L67" s="93" t="str">
        <f>INDEX(Activities!F:F, MATCH(A67, Activities!A:A, 0))</f>
        <v>UK - UK Integrated Security Fund (UKISF)</v>
      </c>
      <c r="M67" s="93" t="str">
        <f>INDEX(Activities!E:E, MATCH(A67, Activities!A:A, 0))</f>
        <v>GB-GOV-53</v>
      </c>
      <c r="N67" s="93">
        <f>INDEX(Activities!G:G, MATCH(A67, Activities!A:A, 0))</f>
        <v>10</v>
      </c>
      <c r="O67" s="92"/>
      <c r="P67" s="92"/>
      <c r="Q67" s="92"/>
      <c r="R67" s="93"/>
      <c r="S67" s="93" t="str">
        <f>INDEX(Activities!I:I, MATCH(A67, Activities!A:A, 0))</f>
        <v>Western Balkans Serious and Organised Crime Programme</v>
      </c>
      <c r="T67" s="97"/>
      <c r="U67" s="95"/>
      <c r="V67" s="95"/>
      <c r="W67" s="95"/>
      <c r="X67" s="95"/>
      <c r="Y67" s="95"/>
      <c r="Z67" s="95"/>
      <c r="AA67" s="95"/>
    </row>
    <row r="68" spans="1:27" ht="15" customHeight="1">
      <c r="A68" s="86" t="s">
        <v>158</v>
      </c>
      <c r="B68" s="87">
        <f>COUNTIF(Activities!A:A, A68)</f>
        <v>1</v>
      </c>
      <c r="C68" s="88">
        <v>1398509.3899999997</v>
      </c>
      <c r="D68" s="89">
        <v>45657</v>
      </c>
      <c r="E68" s="90">
        <v>45657</v>
      </c>
      <c r="F68" s="96">
        <v>4</v>
      </c>
      <c r="G68" s="92">
        <f t="shared" si="13"/>
        <v>12</v>
      </c>
      <c r="H68" s="93" t="str">
        <f t="shared" ref="H68:H89" si="16">_xlfn.IFS(G68=1, "Q4", G68=2, "Q4", G68=3, "Q4", G68=4, "Q1", G68=5, "Q1", G68=6, "Q1", G68=7, "Q2", G68=8, "Q2", G68=9, "Q2",  G68=10, "Q3",  G68=11, "Q3", G68=12, "Q3")</f>
        <v>Q3</v>
      </c>
      <c r="I68" s="92">
        <f t="shared" si="14"/>
        <v>2024</v>
      </c>
      <c r="J68" s="92">
        <f t="shared" ref="J68:J131" si="17">IF(H68="Q4", I68, I68+1)</f>
        <v>2025</v>
      </c>
      <c r="K68" s="93" t="str">
        <f t="shared" si="15"/>
        <v>Expenditure on Sri Lanka Programme (Q3 FY 2025)</v>
      </c>
      <c r="L68" s="93" t="str">
        <f>INDEX(Activities!F:F, MATCH(A68, Activities!A:A, 0))</f>
        <v>UK - UK Integrated Security Fund (UKISF)</v>
      </c>
      <c r="M68" s="93" t="str">
        <f>INDEX(Activities!E:E, MATCH(A68, Activities!A:A, 0))</f>
        <v>GB-GOV-53</v>
      </c>
      <c r="N68" s="93">
        <f>INDEX(Activities!G:G, MATCH(A68, Activities!A:A, 0))</f>
        <v>10</v>
      </c>
      <c r="O68" s="92"/>
      <c r="P68" s="92"/>
      <c r="Q68" s="92"/>
      <c r="R68" s="93"/>
      <c r="S68" s="93" t="str">
        <f>INDEX(Activities!I:I, MATCH(A68, Activities!A:A, 0))</f>
        <v>Sri Lanka Programme</v>
      </c>
      <c r="T68" s="97"/>
      <c r="U68" s="95"/>
      <c r="V68" s="95"/>
      <c r="W68" s="95"/>
      <c r="X68" s="95"/>
      <c r="Y68" s="95"/>
      <c r="Z68" s="95"/>
      <c r="AA68" s="95"/>
    </row>
    <row r="69" spans="1:27" ht="15" customHeight="1">
      <c r="A69" s="86" t="s">
        <v>163</v>
      </c>
      <c r="B69" s="87">
        <f>COUNTIF(Activities!A:A, A69)</f>
        <v>1</v>
      </c>
      <c r="C69" s="88">
        <v>847001.24999999977</v>
      </c>
      <c r="D69" s="89">
        <v>45657</v>
      </c>
      <c r="E69" s="90">
        <v>45657</v>
      </c>
      <c r="F69" s="96">
        <v>4</v>
      </c>
      <c r="G69" s="92">
        <f t="shared" si="13"/>
        <v>12</v>
      </c>
      <c r="H69" s="93" t="str">
        <f t="shared" si="16"/>
        <v>Q3</v>
      </c>
      <c r="I69" s="92">
        <f t="shared" si="14"/>
        <v>2024</v>
      </c>
      <c r="J69" s="92">
        <f t="shared" si="17"/>
        <v>2025</v>
      </c>
      <c r="K69" s="93" t="str">
        <f t="shared" si="15"/>
        <v>Expenditure on Eastern Route (Turkey) Programme (Q3 FY 2025)</v>
      </c>
      <c r="L69" s="93" t="str">
        <f>INDEX(Activities!F:F, MATCH(A69, Activities!A:A, 0))</f>
        <v>UK - UK Integrated Security Fund (UKISF)</v>
      </c>
      <c r="M69" s="93" t="str">
        <f>INDEX(Activities!E:E, MATCH(A69, Activities!A:A, 0))</f>
        <v>GB-GOV-53</v>
      </c>
      <c r="N69" s="93">
        <f>INDEX(Activities!G:G, MATCH(A69, Activities!A:A, 0))</f>
        <v>10</v>
      </c>
      <c r="O69" s="92"/>
      <c r="P69" s="92"/>
      <c r="Q69" s="92"/>
      <c r="R69" s="93"/>
      <c r="S69" s="93" t="str">
        <f>INDEX(Activities!I:I, MATCH(A69, Activities!A:A, 0))</f>
        <v>Eastern Route (Turkey) Programme</v>
      </c>
      <c r="T69" s="97"/>
      <c r="U69" s="95"/>
      <c r="V69" s="95"/>
      <c r="W69" s="95"/>
      <c r="X69" s="95"/>
      <c r="Y69" s="95"/>
      <c r="Z69" s="95"/>
      <c r="AA69" s="95"/>
    </row>
    <row r="70" spans="1:27" ht="15" customHeight="1">
      <c r="A70" s="86" t="s">
        <v>168</v>
      </c>
      <c r="B70" s="87">
        <f>COUNTIF(Activities!A:A, A70)</f>
        <v>1</v>
      </c>
      <c r="C70" s="88">
        <v>104785</v>
      </c>
      <c r="D70" s="89">
        <v>45657</v>
      </c>
      <c r="E70" s="90">
        <v>45657</v>
      </c>
      <c r="F70" s="96">
        <v>4</v>
      </c>
      <c r="G70" s="92">
        <f t="shared" si="13"/>
        <v>12</v>
      </c>
      <c r="H70" s="93" t="str">
        <f t="shared" si="16"/>
        <v>Q3</v>
      </c>
      <c r="I70" s="92">
        <f t="shared" si="14"/>
        <v>2024</v>
      </c>
      <c r="J70" s="92">
        <f t="shared" si="17"/>
        <v>2025</v>
      </c>
      <c r="K70" s="93" t="str">
        <f t="shared" si="15"/>
        <v>Expenditure on Collaboration Against Trafficking &amp; Smuggling in Nigeria/Niger (CATS NN) Programme (Q3 FY 2025)</v>
      </c>
      <c r="L70" s="93" t="str">
        <f>INDEX(Activities!F:F, MATCH(A70, Activities!A:A, 0))</f>
        <v>UK - UK Integrated Security Fund (UKISF)</v>
      </c>
      <c r="M70" s="93" t="str">
        <f>INDEX(Activities!E:E, MATCH(A70, Activities!A:A, 0))</f>
        <v>GB-GOV-53</v>
      </c>
      <c r="N70" s="93">
        <f>INDEX(Activities!G:G, MATCH(A70, Activities!A:A, 0))</f>
        <v>10</v>
      </c>
      <c r="O70" s="92"/>
      <c r="P70" s="92"/>
      <c r="Q70" s="92"/>
      <c r="R70" s="93"/>
      <c r="S70" s="93" t="str">
        <f>INDEX(Activities!I:I, MATCH(A70, Activities!A:A, 0))</f>
        <v>Collaboration Against Trafficking &amp; Smuggling in Nigeria/Niger (CATS NN) Programme</v>
      </c>
      <c r="T70" s="97"/>
      <c r="U70" s="95"/>
      <c r="V70" s="95"/>
      <c r="W70" s="95"/>
      <c r="X70" s="95"/>
      <c r="Y70" s="95"/>
      <c r="Z70" s="95"/>
      <c r="AA70" s="95"/>
    </row>
    <row r="71" spans="1:27" ht="15.75" customHeight="1">
      <c r="A71" s="86" t="s">
        <v>171</v>
      </c>
      <c r="B71" s="87">
        <f>COUNTIF(Activities!A:A, A71)</f>
        <v>1</v>
      </c>
      <c r="C71" s="88">
        <v>2969252.0800000015</v>
      </c>
      <c r="D71" s="89">
        <v>45657</v>
      </c>
      <c r="E71" s="90">
        <v>45657</v>
      </c>
      <c r="F71" s="96">
        <v>4</v>
      </c>
      <c r="G71" s="92">
        <f t="shared" si="13"/>
        <v>12</v>
      </c>
      <c r="H71" s="93" t="str">
        <f t="shared" si="16"/>
        <v>Q3</v>
      </c>
      <c r="I71" s="92">
        <f t="shared" si="14"/>
        <v>2024</v>
      </c>
      <c r="J71" s="92">
        <f t="shared" si="17"/>
        <v>2025</v>
      </c>
      <c r="K71" s="93" t="str">
        <f t="shared" si="15"/>
        <v>Expenditure on Iraq Programme (Q3 FY 2025)</v>
      </c>
      <c r="L71" s="93" t="str">
        <f>INDEX(Activities!F:F, MATCH(A71, Activities!A:A, 0))</f>
        <v>UK - UK Integrated Security Fund (UKISF)</v>
      </c>
      <c r="M71" s="93" t="str">
        <f>INDEX(Activities!E:E, MATCH(A71, Activities!A:A, 0))</f>
        <v>GB-GOV-53</v>
      </c>
      <c r="N71" s="93">
        <f>INDEX(Activities!G:G, MATCH(A71, Activities!A:A, 0))</f>
        <v>10</v>
      </c>
      <c r="O71" s="92"/>
      <c r="P71" s="92"/>
      <c r="Q71" s="92"/>
      <c r="R71" s="93"/>
      <c r="S71" s="93" t="str">
        <f>INDEX(Activities!I:I, MATCH(A71, Activities!A:A, 0))</f>
        <v>Iraq Programme</v>
      </c>
      <c r="T71" s="97"/>
      <c r="U71" s="95"/>
      <c r="V71" s="95"/>
      <c r="W71" s="95"/>
      <c r="X71" s="95"/>
      <c r="Y71" s="95"/>
      <c r="Z71" s="95"/>
      <c r="AA71" s="95"/>
    </row>
    <row r="72" spans="1:27" ht="15.75" customHeight="1">
      <c r="A72" s="86" t="s">
        <v>176</v>
      </c>
      <c r="B72" s="87">
        <f>COUNTIF(Activities!A:A, A72)</f>
        <v>1</v>
      </c>
      <c r="C72" s="88">
        <v>3132166.41</v>
      </c>
      <c r="D72" s="89">
        <v>45657</v>
      </c>
      <c r="E72" s="90">
        <v>45657</v>
      </c>
      <c r="F72" s="96">
        <v>4</v>
      </c>
      <c r="G72" s="92">
        <f t="shared" si="13"/>
        <v>12</v>
      </c>
      <c r="H72" s="93" t="str">
        <f t="shared" si="16"/>
        <v>Q3</v>
      </c>
      <c r="I72" s="92">
        <f t="shared" si="14"/>
        <v>2024</v>
      </c>
      <c r="J72" s="92">
        <f t="shared" si="17"/>
        <v>2025</v>
      </c>
      <c r="K72" s="93" t="str">
        <f t="shared" si="15"/>
        <v>Expenditure on Jordan: Shared Security and Stability Programme (SSSP) (Q3 FY 2025)</v>
      </c>
      <c r="L72" s="93" t="str">
        <f>INDEX(Activities!F:F, MATCH(A72, Activities!A:A, 0))</f>
        <v>UK - UK Integrated Security Fund (UKISF)</v>
      </c>
      <c r="M72" s="93" t="str">
        <f>INDEX(Activities!E:E, MATCH(A72, Activities!A:A, 0))</f>
        <v>GB-GOV-53</v>
      </c>
      <c r="N72" s="93">
        <f>INDEX(Activities!G:G, MATCH(A72, Activities!A:A, 0))</f>
        <v>10</v>
      </c>
      <c r="O72" s="92"/>
      <c r="P72" s="92"/>
      <c r="Q72" s="92"/>
      <c r="R72" s="93"/>
      <c r="S72" s="93" t="str">
        <f>INDEX(Activities!I:I, MATCH(A72, Activities!A:A, 0))</f>
        <v>Jordan: Shared Security and Stability Programme (SSSP)</v>
      </c>
      <c r="T72" s="97"/>
      <c r="U72" s="95"/>
      <c r="V72" s="95"/>
      <c r="W72" s="95"/>
      <c r="X72" s="95"/>
      <c r="Y72" s="95"/>
      <c r="Z72" s="95"/>
      <c r="AA72" s="95"/>
    </row>
    <row r="73" spans="1:27" ht="15.75" customHeight="1">
      <c r="A73" s="86" t="s">
        <v>181</v>
      </c>
      <c r="B73" s="87">
        <f>COUNTIF(Activities!A:A, A73)</f>
        <v>1</v>
      </c>
      <c r="C73" s="98">
        <v>169687.90999999995</v>
      </c>
      <c r="D73" s="89">
        <v>45657</v>
      </c>
      <c r="E73" s="90">
        <v>45657</v>
      </c>
      <c r="F73" s="96">
        <v>4</v>
      </c>
      <c r="G73" s="92">
        <f t="shared" si="13"/>
        <v>12</v>
      </c>
      <c r="H73" s="93" t="str">
        <f t="shared" si="16"/>
        <v>Q3</v>
      </c>
      <c r="I73" s="92">
        <f t="shared" si="14"/>
        <v>2024</v>
      </c>
      <c r="J73" s="92">
        <f t="shared" si="17"/>
        <v>2025</v>
      </c>
      <c r="K73" s="93" t="str">
        <f t="shared" si="15"/>
        <v>Expenditure on Tunisia Programme (Q3 FY 2025)</v>
      </c>
      <c r="L73" s="93" t="str">
        <f>INDEX(Activities!F:F, MATCH(A73, Activities!A:A, 0))</f>
        <v>UK - UK Integrated Security Fund (UKISF)</v>
      </c>
      <c r="M73" s="93" t="str">
        <f>INDEX(Activities!E:E, MATCH(A73, Activities!A:A, 0))</f>
        <v>GB-GOV-53</v>
      </c>
      <c r="N73" s="93">
        <f>INDEX(Activities!G:G, MATCH(A73, Activities!A:A, 0))</f>
        <v>10</v>
      </c>
      <c r="O73" s="92"/>
      <c r="P73" s="92"/>
      <c r="Q73" s="92"/>
      <c r="R73" s="93"/>
      <c r="S73" s="93" t="str">
        <f>INDEX(Activities!I:I, MATCH(A73, Activities!A:A, 0))</f>
        <v>Tunisia Programme</v>
      </c>
      <c r="T73" s="97"/>
      <c r="U73" s="95"/>
      <c r="V73" s="95"/>
      <c r="W73" s="95"/>
      <c r="X73" s="95"/>
      <c r="Y73" s="95"/>
      <c r="Z73" s="95"/>
      <c r="AA73" s="95"/>
    </row>
    <row r="74" spans="1:27" ht="15.75" customHeight="1">
      <c r="A74" s="86" t="s">
        <v>186</v>
      </c>
      <c r="B74" s="87">
        <f>COUNTIF(Activities!A:A, A74)</f>
        <v>1</v>
      </c>
      <c r="C74" s="88">
        <v>112959.77</v>
      </c>
      <c r="D74" s="89">
        <v>45657</v>
      </c>
      <c r="E74" s="90">
        <v>45657</v>
      </c>
      <c r="F74" s="96">
        <v>4</v>
      </c>
      <c r="G74" s="92">
        <f t="shared" si="13"/>
        <v>12</v>
      </c>
      <c r="H74" s="93" t="str">
        <f t="shared" si="16"/>
        <v>Q3</v>
      </c>
      <c r="I74" s="92">
        <f t="shared" si="14"/>
        <v>2024</v>
      </c>
      <c r="J74" s="92">
        <f t="shared" si="17"/>
        <v>2025</v>
      </c>
      <c r="K74" s="93" t="str">
        <f t="shared" si="15"/>
        <v>Expenditure on Overseas Territories Border Security Programme (Q3 FY 2025)</v>
      </c>
      <c r="L74" s="93" t="str">
        <f>INDEX(Activities!F:F, MATCH(A74, Activities!A:A, 0))</f>
        <v>UK - UK Integrated Security Fund (UKISF)</v>
      </c>
      <c r="M74" s="93" t="str">
        <f>INDEX(Activities!E:E, MATCH(A74, Activities!A:A, 0))</f>
        <v>GB-GOV-53</v>
      </c>
      <c r="N74" s="93">
        <f>INDEX(Activities!G:G, MATCH(A74, Activities!A:A, 0))</f>
        <v>10</v>
      </c>
      <c r="O74" s="92"/>
      <c r="P74" s="92"/>
      <c r="Q74" s="92"/>
      <c r="R74" s="93"/>
      <c r="S74" s="93" t="str">
        <f>INDEX(Activities!I:I, MATCH(A74, Activities!A:A, 0))</f>
        <v>Overseas Territories Border Security Programme</v>
      </c>
      <c r="T74" s="97"/>
      <c r="U74" s="95"/>
      <c r="V74" s="95"/>
      <c r="W74" s="95"/>
      <c r="X74" s="95"/>
      <c r="Y74" s="95"/>
      <c r="Z74" s="95"/>
      <c r="AA74" s="95"/>
    </row>
    <row r="75" spans="1:27" ht="15.75" customHeight="1">
      <c r="A75" s="86" t="s">
        <v>190</v>
      </c>
      <c r="B75" s="87">
        <f>COUNTIF(Activities!A:A, A75)</f>
        <v>1</v>
      </c>
      <c r="C75" s="88">
        <v>301656.79000000004</v>
      </c>
      <c r="D75" s="89">
        <v>45657</v>
      </c>
      <c r="E75" s="90">
        <v>45657</v>
      </c>
      <c r="F75" s="96">
        <v>4</v>
      </c>
      <c r="G75" s="92">
        <f t="shared" si="13"/>
        <v>12</v>
      </c>
      <c r="H75" s="93" t="str">
        <f t="shared" si="16"/>
        <v>Q3</v>
      </c>
      <c r="I75" s="92">
        <f t="shared" si="14"/>
        <v>2024</v>
      </c>
      <c r="J75" s="92">
        <f t="shared" si="17"/>
        <v>2025</v>
      </c>
      <c r="K75" s="93" t="str">
        <f t="shared" si="15"/>
        <v>Expenditure on Overseas Territories Justice Programme (Q3 FY 2025)</v>
      </c>
      <c r="L75" s="93" t="str">
        <f>INDEX(Activities!F:F, MATCH(A75, Activities!A:A, 0))</f>
        <v>UK - UK Integrated Security Fund (UKISF)</v>
      </c>
      <c r="M75" s="93" t="str">
        <f>INDEX(Activities!E:E, MATCH(A75, Activities!A:A, 0))</f>
        <v>GB-GOV-53</v>
      </c>
      <c r="N75" s="93">
        <f>INDEX(Activities!G:G, MATCH(A75, Activities!A:A, 0))</f>
        <v>10</v>
      </c>
      <c r="O75" s="92"/>
      <c r="P75" s="92"/>
      <c r="Q75" s="92"/>
      <c r="R75" s="93"/>
      <c r="S75" s="93" t="str">
        <f>INDEX(Activities!I:I, MATCH(A75, Activities!A:A, 0))</f>
        <v>Overseas Territories Justice Programme</v>
      </c>
      <c r="T75" s="97"/>
      <c r="U75" s="95"/>
      <c r="V75" s="95"/>
      <c r="W75" s="95"/>
      <c r="X75" s="95"/>
      <c r="Y75" s="95"/>
      <c r="Z75" s="95"/>
      <c r="AA75" s="95"/>
    </row>
    <row r="76" spans="1:27" ht="15.75" customHeight="1">
      <c r="A76" s="86" t="s">
        <v>194</v>
      </c>
      <c r="B76" s="87">
        <f>COUNTIF(Activities!A:A, A76)</f>
        <v>1</v>
      </c>
      <c r="C76" s="88">
        <v>139353.12</v>
      </c>
      <c r="D76" s="89">
        <v>45657</v>
      </c>
      <c r="E76" s="90">
        <v>45657</v>
      </c>
      <c r="F76" s="96">
        <v>4</v>
      </c>
      <c r="G76" s="92">
        <f t="shared" si="13"/>
        <v>12</v>
      </c>
      <c r="H76" s="93" t="str">
        <f t="shared" si="16"/>
        <v>Q3</v>
      </c>
      <c r="I76" s="92">
        <f t="shared" si="14"/>
        <v>2024</v>
      </c>
      <c r="J76" s="92">
        <f t="shared" si="17"/>
        <v>2025</v>
      </c>
      <c r="K76" s="93" t="str">
        <f t="shared" si="15"/>
        <v>Expenditure on Environment Security and Climate Change (ESCC) Programme (Q3 FY 2025)</v>
      </c>
      <c r="L76" s="93" t="str">
        <f>INDEX(Activities!F:F, MATCH(A76, Activities!A:A, 0))</f>
        <v>UK - UK Integrated Security Fund (UKISF)</v>
      </c>
      <c r="M76" s="93" t="str">
        <f>INDEX(Activities!E:E, MATCH(A76, Activities!A:A, 0))</f>
        <v>GB-GOV-53</v>
      </c>
      <c r="N76" s="93">
        <f>INDEX(Activities!G:G, MATCH(A76, Activities!A:A, 0))</f>
        <v>10</v>
      </c>
      <c r="O76" s="92"/>
      <c r="P76" s="92"/>
      <c r="Q76" s="92"/>
      <c r="R76" s="93"/>
      <c r="S76" s="93" t="str">
        <f>INDEX(Activities!I:I, MATCH(A76, Activities!A:A, 0))</f>
        <v>Environment Security and Climate Change (ESCC) Programme</v>
      </c>
      <c r="T76" s="97"/>
      <c r="U76" s="95"/>
      <c r="V76" s="95"/>
      <c r="W76" s="95"/>
      <c r="X76" s="95"/>
      <c r="Y76" s="95"/>
      <c r="Z76" s="95"/>
      <c r="AA76" s="95"/>
    </row>
    <row r="77" spans="1:27" ht="15.75" customHeight="1">
      <c r="A77" s="86" t="s">
        <v>197</v>
      </c>
      <c r="B77" s="87">
        <f>COUNTIF(Activities!A:A, A77)</f>
        <v>1</v>
      </c>
      <c r="C77" s="88">
        <v>6890055.0600000005</v>
      </c>
      <c r="D77" s="89">
        <v>45657</v>
      </c>
      <c r="E77" s="90">
        <v>45657</v>
      </c>
      <c r="F77" s="96">
        <v>4</v>
      </c>
      <c r="G77" s="92">
        <f t="shared" si="13"/>
        <v>12</v>
      </c>
      <c r="H77" s="93" t="str">
        <f t="shared" si="16"/>
        <v>Q3</v>
      </c>
      <c r="I77" s="92">
        <f t="shared" si="14"/>
        <v>2024</v>
      </c>
      <c r="J77" s="92">
        <f t="shared" si="17"/>
        <v>2025</v>
      </c>
      <c r="K77" s="93" t="str">
        <f t="shared" si="15"/>
        <v>Expenditure on Non-Discretionary Peacekeeping Contributions (Q3 FY 2025)</v>
      </c>
      <c r="L77" s="93" t="str">
        <f>INDEX(Activities!F:F, MATCH(A77, Activities!A:A, 0))</f>
        <v>UK - UK Integrated Security Fund (UKISF)</v>
      </c>
      <c r="M77" s="93" t="str">
        <f>INDEX(Activities!E:E, MATCH(A77, Activities!A:A, 0))</f>
        <v>GB-GOV-53</v>
      </c>
      <c r="N77" s="93">
        <f>INDEX(Activities!G:G, MATCH(A77, Activities!A:A, 0))</f>
        <v>10</v>
      </c>
      <c r="O77" s="92"/>
      <c r="P77" s="92"/>
      <c r="Q77" s="92"/>
      <c r="R77" s="93"/>
      <c r="S77" s="93" t="str">
        <f>INDEX(Activities!I:I, MATCH(A77, Activities!A:A, 0))</f>
        <v>Non-Discretionary Peacekeeping Contributions</v>
      </c>
      <c r="T77" s="97"/>
      <c r="U77" s="95"/>
      <c r="V77" s="95"/>
      <c r="W77" s="95"/>
      <c r="X77" s="95"/>
      <c r="Y77" s="95"/>
      <c r="Z77" s="95"/>
      <c r="AA77" s="95"/>
    </row>
    <row r="78" spans="1:27" ht="15.75" customHeight="1">
      <c r="A78" s="86" t="s">
        <v>95</v>
      </c>
      <c r="B78" s="87">
        <f>COUNTIF(Activities!A:A, A78)</f>
        <v>1</v>
      </c>
      <c r="C78" s="88">
        <v>1525625.4200000006</v>
      </c>
      <c r="D78" s="89">
        <v>45747</v>
      </c>
      <c r="E78" s="90">
        <v>45747</v>
      </c>
      <c r="F78" s="96">
        <v>4</v>
      </c>
      <c r="G78" s="92">
        <f t="shared" si="13"/>
        <v>3</v>
      </c>
      <c r="H78" s="93" t="str">
        <f t="shared" si="16"/>
        <v>Q4</v>
      </c>
      <c r="I78" s="92">
        <f t="shared" si="14"/>
        <v>2025</v>
      </c>
      <c r="J78" s="92">
        <f t="shared" si="17"/>
        <v>2025</v>
      </c>
      <c r="K78" s="93" t="str">
        <f t="shared" si="15"/>
        <v>Expenditure on East Africa Threats Programme (Q4 FY 2025)</v>
      </c>
      <c r="L78" s="93" t="str">
        <f>INDEX(Activities!F:F, MATCH(A78, Activities!A:A, 0))</f>
        <v>UK - UK Integrated Security Fund (UKISF)</v>
      </c>
      <c r="M78" s="93" t="str">
        <f>INDEX(Activities!E:E, MATCH(A78, Activities!A:A, 0))</f>
        <v>GB-GOV-53</v>
      </c>
      <c r="N78" s="93">
        <f>INDEX(Activities!G:G, MATCH(A78, Activities!A:A, 0))</f>
        <v>10</v>
      </c>
      <c r="O78" s="92"/>
      <c r="P78" s="92"/>
      <c r="Q78" s="92"/>
      <c r="R78" s="93"/>
      <c r="S78" s="93" t="str">
        <f>INDEX(Activities!I:I, MATCH(A78, Activities!A:A, 0))</f>
        <v>East Africa Threats Programme</v>
      </c>
      <c r="T78" s="97"/>
      <c r="U78" s="95"/>
      <c r="V78" s="95"/>
      <c r="W78" s="95"/>
      <c r="X78" s="95"/>
      <c r="Y78" s="95"/>
      <c r="Z78" s="95"/>
      <c r="AA78" s="95"/>
    </row>
    <row r="79" spans="1:27" ht="15.75" customHeight="1">
      <c r="A79" s="86" t="s">
        <v>102</v>
      </c>
      <c r="B79" s="87">
        <f>COUNTIF(Activities!A:A, A79)</f>
        <v>1</v>
      </c>
      <c r="C79" s="98">
        <v>2182335.091</v>
      </c>
      <c r="D79" s="89">
        <v>45747</v>
      </c>
      <c r="E79" s="90">
        <v>45747</v>
      </c>
      <c r="F79" s="96">
        <v>4</v>
      </c>
      <c r="G79" s="92">
        <f t="shared" si="13"/>
        <v>3</v>
      </c>
      <c r="H79" s="93" t="str">
        <f t="shared" si="16"/>
        <v>Q4</v>
      </c>
      <c r="I79" s="92">
        <f t="shared" si="14"/>
        <v>2025</v>
      </c>
      <c r="J79" s="92">
        <f t="shared" si="17"/>
        <v>2025</v>
      </c>
      <c r="K79" s="93" t="str">
        <f t="shared" si="15"/>
        <v>Expenditure on Lake Chad Basin Programme (Q4 FY 2025)</v>
      </c>
      <c r="L79" s="93" t="str">
        <f>INDEX(Activities!F:F, MATCH(A79, Activities!A:A, 0))</f>
        <v>UK - UK Integrated Security Fund (UKISF)</v>
      </c>
      <c r="M79" s="93" t="str">
        <f>INDEX(Activities!E:E, MATCH(A79, Activities!A:A, 0))</f>
        <v>GB-GOV-53</v>
      </c>
      <c r="N79" s="93">
        <f>INDEX(Activities!G:G, MATCH(A79, Activities!A:A, 0))</f>
        <v>10</v>
      </c>
      <c r="O79" s="92"/>
      <c r="P79" s="92"/>
      <c r="Q79" s="92"/>
      <c r="R79" s="93"/>
      <c r="S79" s="93" t="str">
        <f>INDEX(Activities!I:I, MATCH(A79, Activities!A:A, 0))</f>
        <v>Lake Chad Basin Programme</v>
      </c>
      <c r="T79" s="97"/>
      <c r="U79" s="95"/>
      <c r="V79" s="95"/>
      <c r="W79" s="95"/>
      <c r="X79" s="95"/>
      <c r="Y79" s="95"/>
      <c r="Z79" s="95"/>
      <c r="AA79" s="95"/>
    </row>
    <row r="80" spans="1:27" ht="15.75" customHeight="1">
      <c r="A80" s="86" t="s">
        <v>105</v>
      </c>
      <c r="B80" s="87">
        <f>COUNTIF(Activities!A:A, A80)</f>
        <v>1</v>
      </c>
      <c r="C80" s="88">
        <v>530682.4800000001</v>
      </c>
      <c r="D80" s="89">
        <v>45747</v>
      </c>
      <c r="E80" s="90">
        <v>45747</v>
      </c>
      <c r="F80" s="96">
        <v>4</v>
      </c>
      <c r="G80" s="92">
        <f t="shared" si="13"/>
        <v>3</v>
      </c>
      <c r="H80" s="93" t="str">
        <f t="shared" si="16"/>
        <v>Q4</v>
      </c>
      <c r="I80" s="92">
        <f t="shared" si="14"/>
        <v>2025</v>
      </c>
      <c r="J80" s="92">
        <f t="shared" si="17"/>
        <v>2025</v>
      </c>
      <c r="K80" s="93" t="str">
        <f t="shared" si="15"/>
        <v>Expenditure on Nigeria Stability Programme (Q4 FY 2025)</v>
      </c>
      <c r="L80" s="93" t="str">
        <f>INDEX(Activities!F:F, MATCH(A80, Activities!A:A, 0))</f>
        <v>UK - UK Integrated Security Fund (UKISF)</v>
      </c>
      <c r="M80" s="93" t="str">
        <f>INDEX(Activities!E:E, MATCH(A80, Activities!A:A, 0))</f>
        <v>GB-GOV-53</v>
      </c>
      <c r="N80" s="93">
        <f>INDEX(Activities!G:G, MATCH(A80, Activities!A:A, 0))</f>
        <v>10</v>
      </c>
      <c r="O80" s="92"/>
      <c r="P80" s="92"/>
      <c r="Q80" s="92"/>
      <c r="R80" s="93"/>
      <c r="S80" s="93" t="str">
        <f>INDEX(Activities!I:I, MATCH(A80, Activities!A:A, 0))</f>
        <v>Nigeria Stability Programme</v>
      </c>
      <c r="T80" s="97"/>
      <c r="U80" s="95"/>
      <c r="V80" s="95"/>
      <c r="W80" s="95"/>
      <c r="X80" s="95"/>
      <c r="Y80" s="95"/>
      <c r="Z80" s="95"/>
      <c r="AA80" s="95"/>
    </row>
    <row r="81" spans="1:27" ht="15.75" customHeight="1">
      <c r="A81" s="86" t="s">
        <v>110</v>
      </c>
      <c r="B81" s="87">
        <f>COUNTIF(Activities!A:A, A81)</f>
        <v>1</v>
      </c>
      <c r="C81" s="88">
        <v>1648517.0499999993</v>
      </c>
      <c r="D81" s="89">
        <v>45747</v>
      </c>
      <c r="E81" s="90">
        <v>45747</v>
      </c>
      <c r="F81" s="96">
        <v>4</v>
      </c>
      <c r="G81" s="92">
        <f t="shared" si="13"/>
        <v>3</v>
      </c>
      <c r="H81" s="93" t="str">
        <f t="shared" si="16"/>
        <v>Q4</v>
      </c>
      <c r="I81" s="92">
        <f t="shared" si="14"/>
        <v>2025</v>
      </c>
      <c r="J81" s="92">
        <f t="shared" si="17"/>
        <v>2025</v>
      </c>
      <c r="K81" s="93" t="str">
        <f t="shared" si="15"/>
        <v>Expenditure on Sahel Programme (Q4 FY 2025)</v>
      </c>
      <c r="L81" s="93" t="str">
        <f>INDEX(Activities!F:F, MATCH(A81, Activities!A:A, 0))</f>
        <v>UK - UK Integrated Security Fund (UKISF)</v>
      </c>
      <c r="M81" s="93" t="str">
        <f>INDEX(Activities!E:E, MATCH(A81, Activities!A:A, 0))</f>
        <v>GB-GOV-53</v>
      </c>
      <c r="N81" s="93">
        <f>INDEX(Activities!G:G, MATCH(A81, Activities!A:A, 0))</f>
        <v>10</v>
      </c>
      <c r="O81" s="92"/>
      <c r="P81" s="92"/>
      <c r="Q81" s="92"/>
      <c r="R81" s="93"/>
      <c r="S81" s="93" t="str">
        <f>INDEX(Activities!I:I, MATCH(A81, Activities!A:A, 0))</f>
        <v>Sahel Programme</v>
      </c>
      <c r="T81" s="97"/>
      <c r="U81" s="95"/>
      <c r="V81" s="95"/>
      <c r="W81" s="95"/>
      <c r="X81" s="95"/>
      <c r="Y81" s="95"/>
      <c r="Z81" s="95"/>
      <c r="AA81" s="95"/>
    </row>
    <row r="82" spans="1:27" ht="15.75" customHeight="1">
      <c r="A82" s="86" t="s">
        <v>113</v>
      </c>
      <c r="B82" s="87">
        <f>COUNTIF(Activities!A:A, A82)</f>
        <v>1</v>
      </c>
      <c r="C82" s="88">
        <v>3006316.8000000003</v>
      </c>
      <c r="D82" s="89">
        <v>45747</v>
      </c>
      <c r="E82" s="90">
        <v>45747</v>
      </c>
      <c r="F82" s="96">
        <v>4</v>
      </c>
      <c r="G82" s="92">
        <f t="shared" si="13"/>
        <v>3</v>
      </c>
      <c r="H82" s="93" t="str">
        <f t="shared" si="16"/>
        <v>Q4</v>
      </c>
      <c r="I82" s="92">
        <f t="shared" si="14"/>
        <v>2025</v>
      </c>
      <c r="J82" s="92">
        <f t="shared" si="17"/>
        <v>2025</v>
      </c>
      <c r="K82" s="93" t="str">
        <f t="shared" si="15"/>
        <v>Expenditure on Somalia Programme (Q4 FY 2025)</v>
      </c>
      <c r="L82" s="93" t="str">
        <f>INDEX(Activities!F:F, MATCH(A82, Activities!A:A, 0))</f>
        <v>UK - UK Integrated Security Fund (UKISF)</v>
      </c>
      <c r="M82" s="93" t="str">
        <f>INDEX(Activities!E:E, MATCH(A82, Activities!A:A, 0))</f>
        <v>GB-GOV-53</v>
      </c>
      <c r="N82" s="93">
        <f>INDEX(Activities!G:G, MATCH(A82, Activities!A:A, 0))</f>
        <v>10</v>
      </c>
      <c r="O82" s="92"/>
      <c r="P82" s="92"/>
      <c r="Q82" s="92"/>
      <c r="R82" s="93"/>
      <c r="S82" s="93" t="str">
        <f>INDEX(Activities!I:I, MATCH(A82, Activities!A:A, 0))</f>
        <v>Somalia Programme</v>
      </c>
      <c r="T82" s="97"/>
      <c r="U82" s="95"/>
      <c r="V82" s="95"/>
      <c r="W82" s="95"/>
      <c r="X82" s="95"/>
      <c r="Y82" s="95"/>
      <c r="Z82" s="95"/>
      <c r="AA82" s="95"/>
    </row>
    <row r="83" spans="1:27" ht="15.75" customHeight="1">
      <c r="A83" s="86" t="s">
        <v>118</v>
      </c>
      <c r="B83" s="87">
        <f>COUNTIF(Activities!A:A, A83)</f>
        <v>1</v>
      </c>
      <c r="C83" s="88">
        <v>753916.84</v>
      </c>
      <c r="D83" s="89">
        <v>45747</v>
      </c>
      <c r="E83" s="90">
        <v>45747</v>
      </c>
      <c r="F83" s="96">
        <v>4</v>
      </c>
      <c r="G83" s="92">
        <f t="shared" si="13"/>
        <v>3</v>
      </c>
      <c r="H83" s="93" t="str">
        <f t="shared" si="16"/>
        <v>Q4</v>
      </c>
      <c r="I83" s="92">
        <f t="shared" si="14"/>
        <v>2025</v>
      </c>
      <c r="J83" s="92">
        <f t="shared" si="17"/>
        <v>2025</v>
      </c>
      <c r="K83" s="93" t="str">
        <f t="shared" si="15"/>
        <v>Expenditure on West Africa Stability Programme (WASP) (Q4 FY 2025)</v>
      </c>
      <c r="L83" s="93" t="str">
        <f>INDEX(Activities!F:F, MATCH(A83, Activities!A:A, 0))</f>
        <v>UK - UK Integrated Security Fund (UKISF)</v>
      </c>
      <c r="M83" s="93" t="str">
        <f>INDEX(Activities!E:E, MATCH(A83, Activities!A:A, 0))</f>
        <v>GB-GOV-53</v>
      </c>
      <c r="N83" s="93">
        <f>INDEX(Activities!G:G, MATCH(A83, Activities!A:A, 0))</f>
        <v>10</v>
      </c>
      <c r="O83" s="92"/>
      <c r="P83" s="92"/>
      <c r="Q83" s="92"/>
      <c r="R83" s="93"/>
      <c r="S83" s="93" t="str">
        <f>INDEX(Activities!I:I, MATCH(A83, Activities!A:A, 0))</f>
        <v>West Africa Stability Programme (WASP)</v>
      </c>
      <c r="T83" s="97"/>
      <c r="U83" s="95"/>
      <c r="V83" s="95"/>
      <c r="W83" s="95"/>
      <c r="X83" s="95"/>
      <c r="Y83" s="95"/>
      <c r="Z83" s="95"/>
      <c r="AA83" s="95"/>
    </row>
    <row r="84" spans="1:27" ht="15.75" customHeight="1">
      <c r="A84" s="86" t="s">
        <v>121</v>
      </c>
      <c r="B84" s="87">
        <f>COUNTIF(Activities!A:A, A84)</f>
        <v>1</v>
      </c>
      <c r="C84" s="88">
        <v>402057</v>
      </c>
      <c r="D84" s="89">
        <v>45747</v>
      </c>
      <c r="E84" s="90">
        <v>45747</v>
      </c>
      <c r="F84" s="96">
        <v>4</v>
      </c>
      <c r="G84" s="92">
        <f t="shared" si="13"/>
        <v>3</v>
      </c>
      <c r="H84" s="93" t="str">
        <f t="shared" si="16"/>
        <v>Q4</v>
      </c>
      <c r="I84" s="92">
        <f t="shared" si="14"/>
        <v>2025</v>
      </c>
      <c r="J84" s="92">
        <f t="shared" si="17"/>
        <v>2025</v>
      </c>
      <c r="K84" s="93" t="str">
        <f t="shared" si="15"/>
        <v>Expenditure on Africa Peace Security Operations (Q4 FY 2025)</v>
      </c>
      <c r="L84" s="93" t="str">
        <f>INDEX(Activities!F:F, MATCH(A84, Activities!A:A, 0))</f>
        <v>UK - UK Integrated Security Fund (UKISF)</v>
      </c>
      <c r="M84" s="93" t="str">
        <f>INDEX(Activities!E:E, MATCH(A84, Activities!A:A, 0))</f>
        <v>GB-GOV-53</v>
      </c>
      <c r="N84" s="93">
        <f>INDEX(Activities!G:G, MATCH(A84, Activities!A:A, 0))</f>
        <v>10</v>
      </c>
      <c r="O84" s="92"/>
      <c r="P84" s="92"/>
      <c r="Q84" s="92"/>
      <c r="R84" s="93"/>
      <c r="S84" s="93" t="str">
        <f>INDEX(Activities!I:I, MATCH(A84, Activities!A:A, 0))</f>
        <v>Africa Peace Security Operations</v>
      </c>
      <c r="T84" s="97"/>
      <c r="U84" s="95"/>
      <c r="V84" s="95"/>
      <c r="W84" s="95"/>
      <c r="X84" s="95"/>
      <c r="Y84" s="95"/>
      <c r="Z84" s="95"/>
      <c r="AA84" s="95"/>
    </row>
    <row r="85" spans="1:27" ht="15.75" customHeight="1">
      <c r="A85" s="86" t="s">
        <v>124</v>
      </c>
      <c r="B85" s="87">
        <f>COUNTIF(Activities!A:A, A85)</f>
        <v>1</v>
      </c>
      <c r="C85" s="88">
        <v>905260.81709999871</v>
      </c>
      <c r="D85" s="89">
        <v>45747</v>
      </c>
      <c r="E85" s="90">
        <v>45747</v>
      </c>
      <c r="F85" s="96">
        <v>4</v>
      </c>
      <c r="G85" s="92">
        <f t="shared" si="13"/>
        <v>3</v>
      </c>
      <c r="H85" s="93" t="str">
        <f t="shared" si="16"/>
        <v>Q4</v>
      </c>
      <c r="I85" s="92">
        <f t="shared" si="14"/>
        <v>2025</v>
      </c>
      <c r="J85" s="92">
        <f t="shared" si="17"/>
        <v>2025</v>
      </c>
      <c r="K85" s="93" t="str">
        <f t="shared" si="15"/>
        <v>Expenditure on Combatting Illicit Economies Programme (CIEP) - Latin America (Q4 FY 2025)</v>
      </c>
      <c r="L85" s="93" t="str">
        <f>INDEX(Activities!F:F, MATCH(A85, Activities!A:A, 0))</f>
        <v>UK - UK Integrated Security Fund (UKISF)</v>
      </c>
      <c r="M85" s="93" t="str">
        <f>INDEX(Activities!E:E, MATCH(A85, Activities!A:A, 0))</f>
        <v>GB-GOV-53</v>
      </c>
      <c r="N85" s="93">
        <f>INDEX(Activities!G:G, MATCH(A85, Activities!A:A, 0))</f>
        <v>10</v>
      </c>
      <c r="O85" s="92"/>
      <c r="P85" s="92"/>
      <c r="Q85" s="92"/>
      <c r="R85" s="93"/>
      <c r="S85" s="93" t="str">
        <f>INDEX(Activities!I:I, MATCH(A85, Activities!A:A, 0))</f>
        <v>Combatting Illicit Economies Programme (CIEP) - Latin America</v>
      </c>
      <c r="T85" s="97"/>
      <c r="U85" s="95"/>
      <c r="V85" s="95"/>
      <c r="W85" s="95"/>
      <c r="X85" s="95"/>
      <c r="Y85" s="95"/>
      <c r="Z85" s="95"/>
      <c r="AA85" s="95"/>
    </row>
    <row r="86" spans="1:27" ht="15.75" customHeight="1">
      <c r="A86" s="86" t="s">
        <v>128</v>
      </c>
      <c r="B86" s="87">
        <f>COUNTIF(Activities!A:A, A86)</f>
        <v>1</v>
      </c>
      <c r="C86" s="88">
        <v>513500.43109999981</v>
      </c>
      <c r="D86" s="89">
        <v>45747</v>
      </c>
      <c r="E86" s="90">
        <v>45747</v>
      </c>
      <c r="F86" s="96">
        <v>4</v>
      </c>
      <c r="G86" s="92">
        <f t="shared" si="13"/>
        <v>3</v>
      </c>
      <c r="H86" s="93" t="str">
        <f t="shared" si="16"/>
        <v>Q4</v>
      </c>
      <c r="I86" s="92">
        <f t="shared" si="14"/>
        <v>2025</v>
      </c>
      <c r="J86" s="92">
        <f t="shared" si="17"/>
        <v>2025</v>
      </c>
      <c r="K86" s="93" t="str">
        <f t="shared" si="15"/>
        <v>Expenditure on Colombia Peace and Security Programme (CPSP) (Q4 FY 2025)</v>
      </c>
      <c r="L86" s="93" t="str">
        <f>INDEX(Activities!F:F, MATCH(A86, Activities!A:A, 0))</f>
        <v>UK - UK Integrated Security Fund (UKISF)</v>
      </c>
      <c r="M86" s="93" t="str">
        <f>INDEX(Activities!E:E, MATCH(A86, Activities!A:A, 0))</f>
        <v>GB-GOV-53</v>
      </c>
      <c r="N86" s="93">
        <f>INDEX(Activities!G:G, MATCH(A86, Activities!A:A, 0))</f>
        <v>10</v>
      </c>
      <c r="O86" s="92"/>
      <c r="P86" s="92"/>
      <c r="Q86" s="92"/>
      <c r="R86" s="93"/>
      <c r="S86" s="93" t="str">
        <f>INDEX(Activities!I:I, MATCH(A86, Activities!A:A, 0))</f>
        <v>Colombia Peace and Security Programme (CPSP)</v>
      </c>
      <c r="T86" s="97"/>
      <c r="U86" s="95"/>
      <c r="V86" s="95"/>
      <c r="W86" s="95"/>
      <c r="X86" s="95"/>
      <c r="Y86" s="95"/>
      <c r="Z86" s="95"/>
      <c r="AA86" s="95"/>
    </row>
    <row r="87" spans="1:27" ht="15.75" customHeight="1">
      <c r="A87" s="86" t="s">
        <v>133</v>
      </c>
      <c r="B87" s="87">
        <f>COUNTIF(Activities!A:A, A87)</f>
        <v>1</v>
      </c>
      <c r="C87" s="88">
        <v>2920125.7100000014</v>
      </c>
      <c r="D87" s="89">
        <v>45747</v>
      </c>
      <c r="E87" s="90">
        <v>45747</v>
      </c>
      <c r="F87" s="96">
        <v>4</v>
      </c>
      <c r="G87" s="92">
        <f t="shared" si="13"/>
        <v>3</v>
      </c>
      <c r="H87" s="93" t="str">
        <f t="shared" si="16"/>
        <v>Q4</v>
      </c>
      <c r="I87" s="92">
        <f t="shared" si="14"/>
        <v>2025</v>
      </c>
      <c r="J87" s="92">
        <f t="shared" si="17"/>
        <v>2025</v>
      </c>
      <c r="K87" s="93" t="str">
        <f t="shared" si="15"/>
        <v>Expenditure on Myanmar Programme (Q4 FY 2025)</v>
      </c>
      <c r="L87" s="93" t="str">
        <f>INDEX(Activities!F:F, MATCH(A87, Activities!A:A, 0))</f>
        <v>UK - UK Integrated Security Fund (UKISF)</v>
      </c>
      <c r="M87" s="93" t="str">
        <f>INDEX(Activities!E:E, MATCH(A87, Activities!A:A, 0))</f>
        <v>GB-GOV-53</v>
      </c>
      <c r="N87" s="93">
        <f>INDEX(Activities!G:G, MATCH(A87, Activities!A:A, 0))</f>
        <v>10</v>
      </c>
      <c r="O87" s="92"/>
      <c r="P87" s="92"/>
      <c r="Q87" s="92"/>
      <c r="R87" s="93"/>
      <c r="S87" s="93" t="str">
        <f>INDEX(Activities!I:I, MATCH(A87, Activities!A:A, 0))</f>
        <v>Myanmar Programme</v>
      </c>
      <c r="T87" s="97"/>
      <c r="U87" s="95"/>
      <c r="V87" s="95"/>
      <c r="W87" s="95"/>
      <c r="X87" s="95"/>
      <c r="Y87" s="95"/>
      <c r="Z87" s="95"/>
      <c r="AA87" s="95"/>
    </row>
    <row r="88" spans="1:27" ht="15.75" customHeight="1">
      <c r="A88" s="86" t="s">
        <v>138</v>
      </c>
      <c r="B88" s="87">
        <f>COUNTIF(Activities!A:A, A88)</f>
        <v>1</v>
      </c>
      <c r="C88" s="88">
        <v>1955940.2999999993</v>
      </c>
      <c r="D88" s="89">
        <v>45747</v>
      </c>
      <c r="E88" s="90">
        <v>45747</v>
      </c>
      <c r="F88" s="96">
        <v>4</v>
      </c>
      <c r="G88" s="92">
        <f t="shared" si="13"/>
        <v>3</v>
      </c>
      <c r="H88" s="93" t="str">
        <f t="shared" si="16"/>
        <v>Q4</v>
      </c>
      <c r="I88" s="92">
        <f t="shared" si="14"/>
        <v>2025</v>
      </c>
      <c r="J88" s="92">
        <f t="shared" si="17"/>
        <v>2025</v>
      </c>
      <c r="K88" s="93" t="str">
        <f t="shared" si="15"/>
        <v>Expenditure on Pacific Programme (Q4 FY 2025)</v>
      </c>
      <c r="L88" s="93" t="str">
        <f>INDEX(Activities!F:F, MATCH(A88, Activities!A:A, 0))</f>
        <v>UK - UK Integrated Security Fund (UKISF)</v>
      </c>
      <c r="M88" s="93" t="str">
        <f>INDEX(Activities!E:E, MATCH(A88, Activities!A:A, 0))</f>
        <v>GB-GOV-53</v>
      </c>
      <c r="N88" s="93">
        <f>INDEX(Activities!G:G, MATCH(A88, Activities!A:A, 0))</f>
        <v>10</v>
      </c>
      <c r="O88" s="92"/>
      <c r="P88" s="92"/>
      <c r="Q88" s="92"/>
      <c r="R88" s="93"/>
      <c r="S88" s="93" t="str">
        <f>INDEX(Activities!I:I, MATCH(A88, Activities!A:A, 0))</f>
        <v>Pacific Programme</v>
      </c>
      <c r="T88" s="97"/>
      <c r="U88" s="95"/>
      <c r="V88" s="95"/>
      <c r="W88" s="95"/>
      <c r="X88" s="95"/>
      <c r="Y88" s="95"/>
      <c r="Z88" s="95"/>
      <c r="AA88" s="95"/>
    </row>
    <row r="89" spans="1:27" ht="15.75" customHeight="1">
      <c r="A89" s="86" t="s">
        <v>142</v>
      </c>
      <c r="B89" s="87">
        <f>COUNTIF(Activities!A:A, A89)</f>
        <v>1</v>
      </c>
      <c r="C89" s="88">
        <v>67121.009999999995</v>
      </c>
      <c r="D89" s="89">
        <v>45747</v>
      </c>
      <c r="E89" s="90">
        <v>45747</v>
      </c>
      <c r="F89" s="96">
        <v>4</v>
      </c>
      <c r="G89" s="92">
        <f t="shared" si="13"/>
        <v>3</v>
      </c>
      <c r="H89" s="93" t="str">
        <f t="shared" si="16"/>
        <v>Q4</v>
      </c>
      <c r="I89" s="92">
        <f t="shared" si="14"/>
        <v>2025</v>
      </c>
      <c r="J89" s="92">
        <f t="shared" si="17"/>
        <v>2025</v>
      </c>
      <c r="K89" s="93" t="str">
        <f t="shared" si="15"/>
        <v>Expenditure on Philippines Programme (Q4 FY 2025)</v>
      </c>
      <c r="L89" s="93" t="str">
        <f>INDEX(Activities!F:F, MATCH(A89, Activities!A:A, 0))</f>
        <v>UK - UK Integrated Security Fund (UKISF)</v>
      </c>
      <c r="M89" s="93" t="str">
        <f>INDEX(Activities!E:E, MATCH(A89, Activities!A:A, 0))</f>
        <v>GB-GOV-53</v>
      </c>
      <c r="N89" s="93">
        <f>INDEX(Activities!G:G, MATCH(A89, Activities!A:A, 0))</f>
        <v>10</v>
      </c>
      <c r="O89" s="92"/>
      <c r="P89" s="92"/>
      <c r="Q89" s="92"/>
      <c r="R89" s="93"/>
      <c r="S89" s="93" t="str">
        <f>INDEX(Activities!I:I, MATCH(A89, Activities!A:A, 0))</f>
        <v>Philippines Programme</v>
      </c>
      <c r="T89" s="97"/>
      <c r="U89" s="95"/>
      <c r="V89" s="95"/>
      <c r="W89" s="95"/>
      <c r="X89" s="95"/>
      <c r="Y89" s="95"/>
      <c r="Z89" s="95"/>
      <c r="AA89" s="95"/>
    </row>
    <row r="90" spans="1:27" ht="15.75" customHeight="1">
      <c r="A90" s="86" t="s">
        <v>147</v>
      </c>
      <c r="B90" s="87">
        <f>COUNTIF(Activities!A:A, A90)</f>
        <v>1</v>
      </c>
      <c r="C90" s="88">
        <v>2998101.1799999978</v>
      </c>
      <c r="D90" s="89">
        <v>45747</v>
      </c>
      <c r="E90" s="90">
        <v>45747</v>
      </c>
      <c r="F90" s="96">
        <v>4</v>
      </c>
      <c r="G90" s="92">
        <f t="shared" ref="G90:G103" si="18">MONTH(E90)</f>
        <v>3</v>
      </c>
      <c r="H90" s="93" t="str">
        <f t="shared" ref="H90:H104" si="19">_xlfn.IFS(G90=1, "Q4", G90=2, "Q4", G90=3, "Q4", G90=4, "Q1", G90=5, "Q1", G90=6, "Q1", G90=7, "Q2", G90=8, "Q2", G90=9, "Q2",  G90=10, "Q3",  G90=11, "Q3", G90=12, "Q3")</f>
        <v>Q4</v>
      </c>
      <c r="I90" s="92">
        <f t="shared" ref="I90:I103" si="20">YEAR(D90)</f>
        <v>2025</v>
      </c>
      <c r="J90" s="92">
        <f t="shared" si="17"/>
        <v>2025</v>
      </c>
      <c r="K90" s="93" t="str">
        <f t="shared" ref="K90:K103" si="21">CONCATENATE("Expenditure on ",S90, " (", H90, " FY ", J90, ")")</f>
        <v>Expenditure on Eastern Neighbourhood Programme (Q4 FY 2025)</v>
      </c>
      <c r="L90" s="93" t="str">
        <f>INDEX(Activities!F:F, MATCH(A90, Activities!A:A, 0))</f>
        <v>UK - UK Integrated Security Fund (UKISF)</v>
      </c>
      <c r="M90" s="93" t="str">
        <f>INDEX(Activities!E:E, MATCH(A90, Activities!A:A, 0))</f>
        <v>GB-GOV-53</v>
      </c>
      <c r="N90" s="93">
        <f>INDEX(Activities!G:G, MATCH(A90, Activities!A:A, 0))</f>
        <v>10</v>
      </c>
      <c r="O90" s="92"/>
      <c r="P90" s="92"/>
      <c r="Q90" s="92"/>
      <c r="R90" s="93"/>
      <c r="S90" s="93" t="str">
        <f>INDEX(Activities!I:I, MATCH(A90, Activities!A:A, 0))</f>
        <v>Eastern Neighbourhood Programme</v>
      </c>
      <c r="T90" s="97"/>
      <c r="U90" s="95"/>
      <c r="V90" s="95"/>
      <c r="W90" s="95"/>
      <c r="X90" s="95"/>
      <c r="Y90" s="95"/>
      <c r="Z90" s="95"/>
      <c r="AA90" s="95"/>
    </row>
    <row r="91" spans="1:27" ht="15.75" customHeight="1">
      <c r="A91" s="86" t="s">
        <v>151</v>
      </c>
      <c r="B91" s="87">
        <f>COUNTIF(Activities!A:A, A91)</f>
        <v>1</v>
      </c>
      <c r="C91" s="100">
        <v>2354357.1900000023</v>
      </c>
      <c r="D91" s="89">
        <v>45747</v>
      </c>
      <c r="E91" s="90">
        <v>45747</v>
      </c>
      <c r="F91" s="96">
        <v>4</v>
      </c>
      <c r="G91" s="92">
        <f t="shared" si="18"/>
        <v>3</v>
      </c>
      <c r="H91" s="93" t="str">
        <f t="shared" si="19"/>
        <v>Q4</v>
      </c>
      <c r="I91" s="92">
        <f t="shared" si="20"/>
        <v>2025</v>
      </c>
      <c r="J91" s="92">
        <f t="shared" si="17"/>
        <v>2025</v>
      </c>
      <c r="K91" s="93" t="str">
        <f t="shared" si="21"/>
        <v>Expenditure on Central Asia Programme (Q4 FY 2025)</v>
      </c>
      <c r="L91" s="93" t="str">
        <f>INDEX(Activities!F:F, MATCH(A91, Activities!A:A, 0))</f>
        <v>UK - UK Integrated Security Fund (UKISF)</v>
      </c>
      <c r="M91" s="93" t="str">
        <f>INDEX(Activities!E:E, MATCH(A91, Activities!A:A, 0))</f>
        <v>GB-GOV-53</v>
      </c>
      <c r="N91" s="93">
        <f>INDEX(Activities!G:G, MATCH(A91, Activities!A:A, 0))</f>
        <v>10</v>
      </c>
      <c r="O91" s="92"/>
      <c r="P91" s="92"/>
      <c r="Q91" s="92"/>
      <c r="R91" s="93"/>
      <c r="S91" s="93" t="str">
        <f>INDEX(Activities!I:I, MATCH(A91, Activities!A:A, 0))</f>
        <v>Central Asia Programme</v>
      </c>
      <c r="T91" s="97"/>
      <c r="U91" s="95"/>
      <c r="V91" s="95"/>
      <c r="W91" s="95"/>
      <c r="X91" s="95"/>
      <c r="Y91" s="95"/>
      <c r="Z91" s="95"/>
      <c r="AA91" s="95"/>
    </row>
    <row r="92" spans="1:27" ht="15.75" customHeight="1">
      <c r="A92" s="86" t="s">
        <v>155</v>
      </c>
      <c r="B92" s="87">
        <f>COUNTIF(Activities!A:A, A92)</f>
        <v>1</v>
      </c>
      <c r="C92" s="100">
        <v>3577487.1880999999</v>
      </c>
      <c r="D92" s="89">
        <v>45747</v>
      </c>
      <c r="E92" s="90">
        <v>45747</v>
      </c>
      <c r="F92" s="96">
        <v>4</v>
      </c>
      <c r="G92" s="92">
        <f t="shared" si="18"/>
        <v>3</v>
      </c>
      <c r="H92" s="93" t="str">
        <f t="shared" si="19"/>
        <v>Q4</v>
      </c>
      <c r="I92" s="92">
        <f t="shared" si="20"/>
        <v>2025</v>
      </c>
      <c r="J92" s="92">
        <f t="shared" si="17"/>
        <v>2025</v>
      </c>
      <c r="K92" s="93" t="str">
        <f t="shared" si="21"/>
        <v>Expenditure on Western Balkans Serious and Organised Crime Programme (Q4 FY 2025)</v>
      </c>
      <c r="L92" s="93" t="str">
        <f>INDEX(Activities!F:F, MATCH(A92, Activities!A:A, 0))</f>
        <v>UK - UK Integrated Security Fund (UKISF)</v>
      </c>
      <c r="M92" s="93" t="str">
        <f>INDEX(Activities!E:E, MATCH(A92, Activities!A:A, 0))</f>
        <v>GB-GOV-53</v>
      </c>
      <c r="N92" s="93">
        <f>INDEX(Activities!G:G, MATCH(A92, Activities!A:A, 0))</f>
        <v>10</v>
      </c>
      <c r="O92" s="92"/>
      <c r="P92" s="92"/>
      <c r="Q92" s="92"/>
      <c r="R92" s="93"/>
      <c r="S92" s="93" t="str">
        <f>INDEX(Activities!I:I, MATCH(A92, Activities!A:A, 0))</f>
        <v>Western Balkans Serious and Organised Crime Programme</v>
      </c>
      <c r="T92" s="97"/>
      <c r="U92" s="95"/>
      <c r="V92" s="95"/>
      <c r="W92" s="95"/>
      <c r="X92" s="95"/>
      <c r="Y92" s="95"/>
      <c r="Z92" s="95"/>
      <c r="AA92" s="95"/>
    </row>
    <row r="93" spans="1:27" ht="15.75" customHeight="1">
      <c r="A93" s="86" t="s">
        <v>158</v>
      </c>
      <c r="B93" s="87">
        <f>COUNTIF(Activities!A:A, A93)</f>
        <v>1</v>
      </c>
      <c r="C93" s="100">
        <v>1073913.3589999999</v>
      </c>
      <c r="D93" s="89">
        <v>45747</v>
      </c>
      <c r="E93" s="90">
        <v>45747</v>
      </c>
      <c r="F93" s="96">
        <v>4</v>
      </c>
      <c r="G93" s="92">
        <f t="shared" si="18"/>
        <v>3</v>
      </c>
      <c r="H93" s="93" t="str">
        <f t="shared" si="19"/>
        <v>Q4</v>
      </c>
      <c r="I93" s="92">
        <f t="shared" si="20"/>
        <v>2025</v>
      </c>
      <c r="J93" s="92">
        <f t="shared" si="17"/>
        <v>2025</v>
      </c>
      <c r="K93" s="93" t="str">
        <f t="shared" si="21"/>
        <v>Expenditure on Sri Lanka Programme (Q4 FY 2025)</v>
      </c>
      <c r="L93" s="93" t="str">
        <f>INDEX(Activities!F:F, MATCH(A93, Activities!A:A, 0))</f>
        <v>UK - UK Integrated Security Fund (UKISF)</v>
      </c>
      <c r="M93" s="93" t="str">
        <f>INDEX(Activities!E:E, MATCH(A93, Activities!A:A, 0))</f>
        <v>GB-GOV-53</v>
      </c>
      <c r="N93" s="93">
        <f>INDEX(Activities!G:G, MATCH(A93, Activities!A:A, 0))</f>
        <v>10</v>
      </c>
      <c r="O93" s="92"/>
      <c r="P93" s="92"/>
      <c r="Q93" s="92"/>
      <c r="R93" s="93"/>
      <c r="S93" s="93" t="str">
        <f>INDEX(Activities!I:I, MATCH(A93, Activities!A:A, 0))</f>
        <v>Sri Lanka Programme</v>
      </c>
      <c r="T93" s="97"/>
      <c r="U93" s="95"/>
      <c r="V93" s="95"/>
      <c r="W93" s="95"/>
      <c r="X93" s="95"/>
      <c r="Y93" s="95"/>
      <c r="Z93" s="95"/>
      <c r="AA93" s="95"/>
    </row>
    <row r="94" spans="1:27" ht="15.75" customHeight="1">
      <c r="A94" s="86" t="s">
        <v>163</v>
      </c>
      <c r="B94" s="87">
        <f>COUNTIF(Activities!A:A, A94)</f>
        <v>1</v>
      </c>
      <c r="C94" s="100">
        <v>664213.16</v>
      </c>
      <c r="D94" s="89">
        <v>45747</v>
      </c>
      <c r="E94" s="90">
        <v>45747</v>
      </c>
      <c r="F94" s="96">
        <v>4</v>
      </c>
      <c r="G94" s="92">
        <f t="shared" si="18"/>
        <v>3</v>
      </c>
      <c r="H94" s="93" t="str">
        <f t="shared" si="19"/>
        <v>Q4</v>
      </c>
      <c r="I94" s="92">
        <f t="shared" si="20"/>
        <v>2025</v>
      </c>
      <c r="J94" s="92">
        <f t="shared" si="17"/>
        <v>2025</v>
      </c>
      <c r="K94" s="93" t="str">
        <f t="shared" si="21"/>
        <v>Expenditure on Eastern Route (Turkey) Programme (Q4 FY 2025)</v>
      </c>
      <c r="L94" s="93" t="str">
        <f>INDEX(Activities!F:F, MATCH(A94, Activities!A:A, 0))</f>
        <v>UK - UK Integrated Security Fund (UKISF)</v>
      </c>
      <c r="M94" s="93" t="str">
        <f>INDEX(Activities!E:E, MATCH(A94, Activities!A:A, 0))</f>
        <v>GB-GOV-53</v>
      </c>
      <c r="N94" s="93">
        <f>INDEX(Activities!G:G, MATCH(A94, Activities!A:A, 0))</f>
        <v>10</v>
      </c>
      <c r="O94" s="92"/>
      <c r="P94" s="92"/>
      <c r="Q94" s="92"/>
      <c r="R94" s="93"/>
      <c r="S94" s="93" t="str">
        <f>INDEX(Activities!I:I, MATCH(A94, Activities!A:A, 0))</f>
        <v>Eastern Route (Turkey) Programme</v>
      </c>
      <c r="T94" s="97"/>
      <c r="U94" s="95"/>
      <c r="V94" s="95"/>
      <c r="W94" s="95"/>
      <c r="X94" s="95"/>
      <c r="Y94" s="95"/>
      <c r="Z94" s="95"/>
      <c r="AA94" s="95"/>
    </row>
    <row r="95" spans="1:27" ht="15.75" customHeight="1">
      <c r="A95" s="86" t="s">
        <v>168</v>
      </c>
      <c r="B95" s="87">
        <f>COUNTIF(Activities!A:A, A95)</f>
        <v>1</v>
      </c>
      <c r="C95" s="100"/>
      <c r="D95" s="89">
        <v>45747</v>
      </c>
      <c r="E95" s="90">
        <v>45747</v>
      </c>
      <c r="F95" s="96">
        <v>4</v>
      </c>
      <c r="G95" s="92">
        <f t="shared" si="18"/>
        <v>3</v>
      </c>
      <c r="H95" s="93" t="str">
        <f t="shared" si="19"/>
        <v>Q4</v>
      </c>
      <c r="I95" s="92">
        <f t="shared" si="20"/>
        <v>2025</v>
      </c>
      <c r="J95" s="92">
        <f t="shared" si="17"/>
        <v>2025</v>
      </c>
      <c r="K95" s="93" t="str">
        <f t="shared" si="21"/>
        <v>Expenditure on Collaboration Against Trafficking &amp; Smuggling in Nigeria/Niger (CATS NN) Programme (Q4 FY 2025)</v>
      </c>
      <c r="L95" s="93" t="str">
        <f>INDEX(Activities!F:F, MATCH(A95, Activities!A:A, 0))</f>
        <v>UK - UK Integrated Security Fund (UKISF)</v>
      </c>
      <c r="M95" s="93" t="str">
        <f>INDEX(Activities!E:E, MATCH(A95, Activities!A:A, 0))</f>
        <v>GB-GOV-53</v>
      </c>
      <c r="N95" s="93">
        <f>INDEX(Activities!G:G, MATCH(A95, Activities!A:A, 0))</f>
        <v>10</v>
      </c>
      <c r="O95" s="92"/>
      <c r="P95" s="92"/>
      <c r="Q95" s="92"/>
      <c r="R95" s="93"/>
      <c r="S95" s="93" t="str">
        <f>INDEX(Activities!I:I, MATCH(A95, Activities!A:A, 0))</f>
        <v>Collaboration Against Trafficking &amp; Smuggling in Nigeria/Niger (CATS NN) Programme</v>
      </c>
      <c r="T95" s="97"/>
      <c r="U95" s="95"/>
      <c r="V95" s="95"/>
      <c r="W95" s="95"/>
      <c r="X95" s="95"/>
      <c r="Y95" s="95"/>
      <c r="Z95" s="95"/>
      <c r="AA95" s="95"/>
    </row>
    <row r="96" spans="1:27" ht="15.75" customHeight="1">
      <c r="A96" s="86" t="s">
        <v>171</v>
      </c>
      <c r="B96" s="87">
        <f>COUNTIF(Activities!A:A, A96)</f>
        <v>1</v>
      </c>
      <c r="C96" s="100">
        <v>6642885.4099999946</v>
      </c>
      <c r="D96" s="89">
        <v>45747</v>
      </c>
      <c r="E96" s="90">
        <v>45747</v>
      </c>
      <c r="F96" s="96">
        <v>4</v>
      </c>
      <c r="G96" s="92">
        <f t="shared" si="18"/>
        <v>3</v>
      </c>
      <c r="H96" s="93" t="str">
        <f t="shared" si="19"/>
        <v>Q4</v>
      </c>
      <c r="I96" s="92">
        <f t="shared" si="20"/>
        <v>2025</v>
      </c>
      <c r="J96" s="92">
        <f t="shared" si="17"/>
        <v>2025</v>
      </c>
      <c r="K96" s="93" t="str">
        <f t="shared" si="21"/>
        <v>Expenditure on Iraq Programme (Q4 FY 2025)</v>
      </c>
      <c r="L96" s="93" t="str">
        <f>INDEX(Activities!F:F, MATCH(A96, Activities!A:A, 0))</f>
        <v>UK - UK Integrated Security Fund (UKISF)</v>
      </c>
      <c r="M96" s="93" t="str">
        <f>INDEX(Activities!E:E, MATCH(A96, Activities!A:A, 0))</f>
        <v>GB-GOV-53</v>
      </c>
      <c r="N96" s="93">
        <f>INDEX(Activities!G:G, MATCH(A96, Activities!A:A, 0))</f>
        <v>10</v>
      </c>
      <c r="O96" s="92"/>
      <c r="P96" s="92"/>
      <c r="Q96" s="92"/>
      <c r="R96" s="93"/>
      <c r="S96" s="93" t="str">
        <f>INDEX(Activities!I:I, MATCH(A96, Activities!A:A, 0))</f>
        <v>Iraq Programme</v>
      </c>
      <c r="T96" s="97"/>
      <c r="U96" s="95"/>
      <c r="V96" s="95"/>
      <c r="W96" s="95"/>
      <c r="X96" s="95"/>
      <c r="Y96" s="95"/>
      <c r="Z96" s="95"/>
      <c r="AA96" s="95"/>
    </row>
    <row r="97" spans="1:27" ht="15.75" customHeight="1">
      <c r="A97" s="86" t="s">
        <v>176</v>
      </c>
      <c r="B97" s="87">
        <f>COUNTIF(Activities!A:A, A97)</f>
        <v>1</v>
      </c>
      <c r="C97" s="100">
        <v>2016821.4899999995</v>
      </c>
      <c r="D97" s="89">
        <v>45747</v>
      </c>
      <c r="E97" s="90">
        <v>45747</v>
      </c>
      <c r="F97" s="96">
        <v>4</v>
      </c>
      <c r="G97" s="92">
        <f t="shared" si="18"/>
        <v>3</v>
      </c>
      <c r="H97" s="93" t="str">
        <f t="shared" si="19"/>
        <v>Q4</v>
      </c>
      <c r="I97" s="92">
        <f t="shared" si="20"/>
        <v>2025</v>
      </c>
      <c r="J97" s="92">
        <f t="shared" si="17"/>
        <v>2025</v>
      </c>
      <c r="K97" s="93" t="str">
        <f t="shared" si="21"/>
        <v>Expenditure on Jordan: Shared Security and Stability Programme (SSSP) (Q4 FY 2025)</v>
      </c>
      <c r="L97" s="93" t="str">
        <f>INDEX(Activities!F:F, MATCH(A97, Activities!A:A, 0))</f>
        <v>UK - UK Integrated Security Fund (UKISF)</v>
      </c>
      <c r="M97" s="93" t="str">
        <f>INDEX(Activities!E:E, MATCH(A97, Activities!A:A, 0))</f>
        <v>GB-GOV-53</v>
      </c>
      <c r="N97" s="93">
        <f>INDEX(Activities!G:G, MATCH(A97, Activities!A:A, 0))</f>
        <v>10</v>
      </c>
      <c r="O97" s="92"/>
      <c r="P97" s="92"/>
      <c r="Q97" s="92"/>
      <c r="R97" s="93"/>
      <c r="S97" s="93" t="str">
        <f>INDEX(Activities!I:I, MATCH(A97, Activities!A:A, 0))</f>
        <v>Jordan: Shared Security and Stability Programme (SSSP)</v>
      </c>
      <c r="T97" s="97"/>
      <c r="U97" s="95"/>
      <c r="V97" s="95"/>
      <c r="W97" s="95"/>
      <c r="X97" s="95"/>
      <c r="Y97" s="95"/>
      <c r="Z97" s="95"/>
      <c r="AA97" s="95"/>
    </row>
    <row r="98" spans="1:27" ht="15.75" customHeight="1">
      <c r="A98" s="86" t="s">
        <v>181</v>
      </c>
      <c r="B98" s="87">
        <f>COUNTIF(Activities!A:A, A98)</f>
        <v>1</v>
      </c>
      <c r="C98" s="100">
        <v>754631.84000000032</v>
      </c>
      <c r="D98" s="89">
        <v>45747</v>
      </c>
      <c r="E98" s="90">
        <v>45747</v>
      </c>
      <c r="F98" s="96">
        <v>4</v>
      </c>
      <c r="G98" s="92">
        <f t="shared" si="18"/>
        <v>3</v>
      </c>
      <c r="H98" s="93" t="str">
        <f t="shared" si="19"/>
        <v>Q4</v>
      </c>
      <c r="I98" s="92">
        <f t="shared" si="20"/>
        <v>2025</v>
      </c>
      <c r="J98" s="92">
        <f t="shared" si="17"/>
        <v>2025</v>
      </c>
      <c r="K98" s="93" t="str">
        <f t="shared" si="21"/>
        <v>Expenditure on Tunisia Programme (Q4 FY 2025)</v>
      </c>
      <c r="L98" s="93" t="str">
        <f>INDEX(Activities!F:F, MATCH(A98, Activities!A:A, 0))</f>
        <v>UK - UK Integrated Security Fund (UKISF)</v>
      </c>
      <c r="M98" s="93" t="str">
        <f>INDEX(Activities!E:E, MATCH(A98, Activities!A:A, 0))</f>
        <v>GB-GOV-53</v>
      </c>
      <c r="N98" s="93">
        <f>INDEX(Activities!G:G, MATCH(A98, Activities!A:A, 0))</f>
        <v>10</v>
      </c>
      <c r="O98" s="92"/>
      <c r="P98" s="92"/>
      <c r="Q98" s="92"/>
      <c r="R98" s="93"/>
      <c r="S98" s="93" t="str">
        <f>INDEX(Activities!I:I, MATCH(A98, Activities!A:A, 0))</f>
        <v>Tunisia Programme</v>
      </c>
      <c r="T98" s="97"/>
      <c r="U98" s="95"/>
      <c r="V98" s="95"/>
      <c r="W98" s="95"/>
      <c r="X98" s="95"/>
      <c r="Y98" s="95"/>
      <c r="Z98" s="95"/>
      <c r="AA98" s="95"/>
    </row>
    <row r="99" spans="1:27" ht="15.75" customHeight="1">
      <c r="A99" s="86" t="s">
        <v>186</v>
      </c>
      <c r="B99" s="87">
        <f>COUNTIF(Activities!A:A, A99)</f>
        <v>1</v>
      </c>
      <c r="C99" s="100">
        <v>155973</v>
      </c>
      <c r="D99" s="89">
        <v>45747</v>
      </c>
      <c r="E99" s="90">
        <v>45747</v>
      </c>
      <c r="F99" s="96">
        <v>4</v>
      </c>
      <c r="G99" s="92">
        <f t="shared" si="18"/>
        <v>3</v>
      </c>
      <c r="H99" s="93" t="str">
        <f t="shared" si="19"/>
        <v>Q4</v>
      </c>
      <c r="I99" s="92">
        <f t="shared" si="20"/>
        <v>2025</v>
      </c>
      <c r="J99" s="92">
        <f t="shared" si="17"/>
        <v>2025</v>
      </c>
      <c r="K99" s="93" t="str">
        <f t="shared" si="21"/>
        <v>Expenditure on Overseas Territories Border Security Programme (Q4 FY 2025)</v>
      </c>
      <c r="L99" s="93" t="str">
        <f>INDEX(Activities!F:F, MATCH(A99, Activities!A:A, 0))</f>
        <v>UK - UK Integrated Security Fund (UKISF)</v>
      </c>
      <c r="M99" s="93" t="str">
        <f>INDEX(Activities!E:E, MATCH(A99, Activities!A:A, 0))</f>
        <v>GB-GOV-53</v>
      </c>
      <c r="N99" s="93">
        <f>INDEX(Activities!G:G, MATCH(A99, Activities!A:A, 0))</f>
        <v>10</v>
      </c>
      <c r="O99" s="92"/>
      <c r="P99" s="92"/>
      <c r="Q99" s="92"/>
      <c r="R99" s="93"/>
      <c r="S99" s="93" t="str">
        <f>INDEX(Activities!I:I, MATCH(A99, Activities!A:A, 0))</f>
        <v>Overseas Territories Border Security Programme</v>
      </c>
      <c r="T99" s="97"/>
      <c r="U99" s="95"/>
      <c r="V99" s="95"/>
      <c r="W99" s="95"/>
      <c r="X99" s="95"/>
      <c r="Y99" s="95"/>
      <c r="Z99" s="95"/>
      <c r="AA99" s="95"/>
    </row>
    <row r="100" spans="1:27" ht="15.75" customHeight="1">
      <c r="A100" s="86" t="s">
        <v>190</v>
      </c>
      <c r="B100" s="87">
        <f>COUNTIF(Activities!A:A, A100)</f>
        <v>1</v>
      </c>
      <c r="C100" s="100">
        <v>965983.59000000008</v>
      </c>
      <c r="D100" s="89">
        <v>45747</v>
      </c>
      <c r="E100" s="90">
        <v>45747</v>
      </c>
      <c r="F100" s="96">
        <v>4</v>
      </c>
      <c r="G100" s="92">
        <f t="shared" si="18"/>
        <v>3</v>
      </c>
      <c r="H100" s="93" t="str">
        <f t="shared" si="19"/>
        <v>Q4</v>
      </c>
      <c r="I100" s="92">
        <f t="shared" si="20"/>
        <v>2025</v>
      </c>
      <c r="J100" s="92">
        <f t="shared" si="17"/>
        <v>2025</v>
      </c>
      <c r="K100" s="93" t="str">
        <f t="shared" si="21"/>
        <v>Expenditure on Overseas Territories Justice Programme (Q4 FY 2025)</v>
      </c>
      <c r="L100" s="93" t="str">
        <f>INDEX(Activities!F:F, MATCH(A100, Activities!A:A, 0))</f>
        <v>UK - UK Integrated Security Fund (UKISF)</v>
      </c>
      <c r="M100" s="93" t="str">
        <f>INDEX(Activities!E:E, MATCH(A100, Activities!A:A, 0))</f>
        <v>GB-GOV-53</v>
      </c>
      <c r="N100" s="93">
        <f>INDEX(Activities!G:G, MATCH(A100, Activities!A:A, 0))</f>
        <v>10</v>
      </c>
      <c r="O100" s="92"/>
      <c r="P100" s="92"/>
      <c r="Q100" s="92"/>
      <c r="R100" s="93"/>
      <c r="S100" s="93" t="str">
        <f>INDEX(Activities!I:I, MATCH(A100, Activities!A:A, 0))</f>
        <v>Overseas Territories Justice Programme</v>
      </c>
      <c r="T100" s="97"/>
      <c r="U100" s="95"/>
      <c r="V100" s="95"/>
      <c r="W100" s="95"/>
      <c r="X100" s="95"/>
      <c r="Y100" s="95"/>
      <c r="Z100" s="95"/>
      <c r="AA100" s="95"/>
    </row>
    <row r="101" spans="1:27" ht="15.75" customHeight="1">
      <c r="A101" s="86" t="s">
        <v>194</v>
      </c>
      <c r="B101" s="87">
        <f>COUNTIF(Activities!A:A, A101)</f>
        <v>1</v>
      </c>
      <c r="C101" s="100">
        <v>176184.64</v>
      </c>
      <c r="D101" s="89">
        <v>45747</v>
      </c>
      <c r="E101" s="90">
        <v>45747</v>
      </c>
      <c r="F101" s="96">
        <v>4</v>
      </c>
      <c r="G101" s="92">
        <f t="shared" si="18"/>
        <v>3</v>
      </c>
      <c r="H101" s="93" t="str">
        <f t="shared" si="19"/>
        <v>Q4</v>
      </c>
      <c r="I101" s="92">
        <f t="shared" si="20"/>
        <v>2025</v>
      </c>
      <c r="J101" s="92">
        <f t="shared" si="17"/>
        <v>2025</v>
      </c>
      <c r="K101" s="93" t="str">
        <f t="shared" si="21"/>
        <v>Expenditure on Environment Security and Climate Change (ESCC) Programme (Q4 FY 2025)</v>
      </c>
      <c r="L101" s="93" t="str">
        <f>INDEX(Activities!F:F, MATCH(A101, Activities!A:A, 0))</f>
        <v>UK - UK Integrated Security Fund (UKISF)</v>
      </c>
      <c r="M101" s="93" t="str">
        <f>INDEX(Activities!E:E, MATCH(A101, Activities!A:A, 0))</f>
        <v>GB-GOV-53</v>
      </c>
      <c r="N101" s="93">
        <f>INDEX(Activities!G:G, MATCH(A101, Activities!A:A, 0))</f>
        <v>10</v>
      </c>
      <c r="O101" s="92"/>
      <c r="P101" s="92"/>
      <c r="Q101" s="92"/>
      <c r="R101" s="93"/>
      <c r="S101" s="93" t="str">
        <f>INDEX(Activities!I:I, MATCH(A101, Activities!A:A, 0))</f>
        <v>Environment Security and Climate Change (ESCC) Programme</v>
      </c>
      <c r="T101" s="97"/>
      <c r="U101" s="95"/>
      <c r="V101" s="95"/>
      <c r="W101" s="95"/>
      <c r="X101" s="95"/>
      <c r="Y101" s="95"/>
      <c r="Z101" s="95"/>
      <c r="AA101" s="95"/>
    </row>
    <row r="102" spans="1:27" ht="15.75" customHeight="1">
      <c r="A102" s="86" t="s">
        <v>197</v>
      </c>
      <c r="B102" s="87">
        <f>COUNTIF(Activities!A:A, A102)</f>
        <v>1</v>
      </c>
      <c r="C102" s="100">
        <v>10756705.390000001</v>
      </c>
      <c r="D102" s="89">
        <v>45747</v>
      </c>
      <c r="E102" s="90">
        <v>45747</v>
      </c>
      <c r="F102" s="96">
        <v>4</v>
      </c>
      <c r="G102" s="92">
        <f t="shared" si="18"/>
        <v>3</v>
      </c>
      <c r="H102" s="93" t="str">
        <f t="shared" si="19"/>
        <v>Q4</v>
      </c>
      <c r="I102" s="92">
        <f t="shared" si="20"/>
        <v>2025</v>
      </c>
      <c r="J102" s="92">
        <f t="shared" si="17"/>
        <v>2025</v>
      </c>
      <c r="K102" s="93" t="str">
        <f t="shared" si="21"/>
        <v>Expenditure on Non-Discretionary Peacekeeping Contributions (Q4 FY 2025)</v>
      </c>
      <c r="L102" s="93" t="str">
        <f>INDEX(Activities!F:F, MATCH(A102, Activities!A:A, 0))</f>
        <v>UK - UK Integrated Security Fund (UKISF)</v>
      </c>
      <c r="M102" s="93" t="str">
        <f>INDEX(Activities!E:E, MATCH(A102, Activities!A:A, 0))</f>
        <v>GB-GOV-53</v>
      </c>
      <c r="N102" s="93">
        <f>INDEX(Activities!G:G, MATCH(A102, Activities!A:A, 0))</f>
        <v>10</v>
      </c>
      <c r="O102" s="92"/>
      <c r="P102" s="92"/>
      <c r="Q102" s="92"/>
      <c r="R102" s="93"/>
      <c r="S102" s="93" t="str">
        <f>INDEX(Activities!I:I, MATCH(A102, Activities!A:A, 0))</f>
        <v>Non-Discretionary Peacekeeping Contributions</v>
      </c>
      <c r="T102" s="97"/>
      <c r="U102" s="95"/>
      <c r="V102" s="95"/>
      <c r="W102" s="95"/>
      <c r="X102" s="95"/>
      <c r="Y102" s="95"/>
      <c r="Z102" s="95"/>
      <c r="AA102" s="95"/>
    </row>
    <row r="103" spans="1:27" ht="15.75" customHeight="1">
      <c r="A103" s="86" t="s">
        <v>95</v>
      </c>
      <c r="B103" s="87">
        <f>COUNTIF(Activities!A:A, A103)</f>
        <v>1</v>
      </c>
      <c r="C103" s="100">
        <v>30714.350000000002</v>
      </c>
      <c r="D103" s="89">
        <v>45838</v>
      </c>
      <c r="E103" s="90">
        <v>45838</v>
      </c>
      <c r="F103" s="96">
        <v>4</v>
      </c>
      <c r="G103" s="92">
        <f t="shared" si="18"/>
        <v>6</v>
      </c>
      <c r="H103" s="93" t="str">
        <f t="shared" si="19"/>
        <v>Q1</v>
      </c>
      <c r="I103" s="92">
        <f t="shared" si="20"/>
        <v>2025</v>
      </c>
      <c r="J103" s="92">
        <f t="shared" si="17"/>
        <v>2026</v>
      </c>
      <c r="K103" s="93" t="str">
        <f t="shared" si="21"/>
        <v>Expenditure on East Africa Threats Programme (Q1 FY 2026)</v>
      </c>
      <c r="L103" s="93" t="str">
        <f>INDEX(Activities!F:F, MATCH(A103, Activities!A:A, 0))</f>
        <v>UK - UK Integrated Security Fund (UKISF)</v>
      </c>
      <c r="M103" s="93" t="str">
        <f>INDEX(Activities!E:E, MATCH(A103, Activities!A:A, 0))</f>
        <v>GB-GOV-53</v>
      </c>
      <c r="N103" s="93">
        <f>INDEX(Activities!G:G, MATCH(A103, Activities!A:A, 0))</f>
        <v>10</v>
      </c>
      <c r="O103" s="92"/>
      <c r="P103" s="92"/>
      <c r="Q103" s="92"/>
      <c r="R103" s="93"/>
      <c r="S103" s="93" t="str">
        <f>INDEX(Activities!I:I, MATCH(A103, Activities!A:A, 0))</f>
        <v>East Africa Threats Programme</v>
      </c>
      <c r="T103" s="97"/>
      <c r="U103" s="95"/>
      <c r="V103" s="95"/>
      <c r="W103" s="95"/>
      <c r="X103" s="95"/>
      <c r="Y103" s="95"/>
      <c r="Z103" s="95"/>
      <c r="AA103" s="95"/>
    </row>
    <row r="104" spans="1:27" ht="15.75" customHeight="1">
      <c r="A104" s="86" t="s">
        <v>102</v>
      </c>
      <c r="B104" s="87">
        <f>COUNTIF(Activities!A:A, A104)</f>
        <v>1</v>
      </c>
      <c r="C104" s="100">
        <v>-307483.73000000004</v>
      </c>
      <c r="D104" s="89">
        <v>45838</v>
      </c>
      <c r="E104" s="90">
        <v>45838</v>
      </c>
      <c r="F104" s="96">
        <v>4</v>
      </c>
      <c r="G104" s="92">
        <f t="shared" ref="G104:G167" si="22">MONTH(E104)</f>
        <v>6</v>
      </c>
      <c r="H104" s="93" t="str">
        <f t="shared" si="19"/>
        <v>Q1</v>
      </c>
      <c r="I104" s="92">
        <f t="shared" ref="I104:I167" si="23">YEAR(D104)</f>
        <v>2025</v>
      </c>
      <c r="J104" s="92">
        <f t="shared" si="17"/>
        <v>2026</v>
      </c>
      <c r="K104" s="93" t="str">
        <f t="shared" ref="K104:K167" si="24">CONCATENATE("Expenditure on ",S104, " (", H104, " FY ", J104, ")")</f>
        <v>Expenditure on Lake Chad Basin Programme (Q1 FY 2026)</v>
      </c>
      <c r="L104" s="93" t="str">
        <f>INDEX(Activities!F:F, MATCH(A104, Activities!A:A, 0))</f>
        <v>UK - UK Integrated Security Fund (UKISF)</v>
      </c>
      <c r="M104" s="93" t="str">
        <f>INDEX(Activities!E:E, MATCH(A104, Activities!A:A, 0))</f>
        <v>GB-GOV-53</v>
      </c>
      <c r="N104" s="93">
        <f>INDEX(Activities!G:G, MATCH(A104, Activities!A:A, 0))</f>
        <v>10</v>
      </c>
      <c r="O104" s="92"/>
      <c r="P104" s="92"/>
      <c r="Q104" s="92"/>
      <c r="R104" s="93"/>
      <c r="S104" s="93" t="str">
        <f>INDEX(Activities!I:I, MATCH(A104, Activities!A:A, 0))</f>
        <v>Lake Chad Basin Programme</v>
      </c>
      <c r="T104" s="97"/>
      <c r="U104" s="95"/>
      <c r="V104" s="95"/>
      <c r="W104" s="95"/>
      <c r="X104" s="95"/>
      <c r="Y104" s="95"/>
      <c r="Z104" s="95"/>
      <c r="AA104" s="95"/>
    </row>
    <row r="105" spans="1:27" ht="15.75" customHeight="1">
      <c r="A105" s="86" t="s">
        <v>105</v>
      </c>
      <c r="B105" s="87">
        <f>COUNTIF(Activities!A:A, A105)</f>
        <v>1</v>
      </c>
      <c r="C105" s="100">
        <v>-1419.744104000009</v>
      </c>
      <c r="D105" s="89">
        <v>45838</v>
      </c>
      <c r="E105" s="90">
        <v>45838</v>
      </c>
      <c r="F105" s="96">
        <v>4</v>
      </c>
      <c r="G105" s="92">
        <f t="shared" si="22"/>
        <v>6</v>
      </c>
      <c r="H105" s="93" t="str">
        <f t="shared" ref="H105:H168" si="25">_xlfn.IFS(G105=1, "Q4", G105=2, "Q4", G105=3, "Q4", G105=4, "Q1", G105=5, "Q1", G105=6, "Q1", G105=7, "Q2", G105=8, "Q2", G105=9, "Q2",  G105=10, "Q3",  G105=11, "Q3", G105=12, "Q3")</f>
        <v>Q1</v>
      </c>
      <c r="I105" s="92">
        <f t="shared" si="23"/>
        <v>2025</v>
      </c>
      <c r="J105" s="92">
        <f t="shared" si="17"/>
        <v>2026</v>
      </c>
      <c r="K105" s="93" t="str">
        <f t="shared" si="24"/>
        <v>Expenditure on Nigeria Stability Programme (Q1 FY 2026)</v>
      </c>
      <c r="L105" s="93" t="str">
        <f>INDEX(Activities!F:F, MATCH(A105, Activities!A:A, 0))</f>
        <v>UK - UK Integrated Security Fund (UKISF)</v>
      </c>
      <c r="M105" s="93" t="str">
        <f>INDEX(Activities!E:E, MATCH(A105, Activities!A:A, 0))</f>
        <v>GB-GOV-53</v>
      </c>
      <c r="N105" s="93">
        <f>INDEX(Activities!G:G, MATCH(A105, Activities!A:A, 0))</f>
        <v>10</v>
      </c>
      <c r="O105" s="92"/>
      <c r="P105" s="92"/>
      <c r="Q105" s="92"/>
      <c r="R105" s="93"/>
      <c r="S105" s="93" t="str">
        <f>INDEX(Activities!I:I, MATCH(A105, Activities!A:A, 0))</f>
        <v>Nigeria Stability Programme</v>
      </c>
      <c r="T105" s="97"/>
      <c r="U105" s="95"/>
      <c r="V105" s="95"/>
      <c r="W105" s="95"/>
      <c r="X105" s="95"/>
      <c r="Y105" s="95"/>
      <c r="Z105" s="95"/>
      <c r="AA105" s="95"/>
    </row>
    <row r="106" spans="1:27" ht="15.75" customHeight="1">
      <c r="A106" s="86" t="s">
        <v>110</v>
      </c>
      <c r="B106" s="87">
        <f>COUNTIF(Activities!A:A, A106)</f>
        <v>1</v>
      </c>
      <c r="C106" s="100">
        <v>374291.78243499988</v>
      </c>
      <c r="D106" s="89">
        <v>45838</v>
      </c>
      <c r="E106" s="90">
        <v>45838</v>
      </c>
      <c r="F106" s="96">
        <v>4</v>
      </c>
      <c r="G106" s="92">
        <f t="shared" si="22"/>
        <v>6</v>
      </c>
      <c r="H106" s="93" t="str">
        <f t="shared" si="25"/>
        <v>Q1</v>
      </c>
      <c r="I106" s="92">
        <f t="shared" si="23"/>
        <v>2025</v>
      </c>
      <c r="J106" s="92">
        <f t="shared" si="17"/>
        <v>2026</v>
      </c>
      <c r="K106" s="93" t="str">
        <f t="shared" si="24"/>
        <v>Expenditure on Sahel Programme (Q1 FY 2026)</v>
      </c>
      <c r="L106" s="93" t="str">
        <f>INDEX(Activities!F:F, MATCH(A106, Activities!A:A, 0))</f>
        <v>UK - UK Integrated Security Fund (UKISF)</v>
      </c>
      <c r="M106" s="93" t="str">
        <f>INDEX(Activities!E:E, MATCH(A106, Activities!A:A, 0))</f>
        <v>GB-GOV-53</v>
      </c>
      <c r="N106" s="93">
        <f>INDEX(Activities!G:G, MATCH(A106, Activities!A:A, 0))</f>
        <v>10</v>
      </c>
      <c r="O106" s="92"/>
      <c r="P106" s="92"/>
      <c r="Q106" s="92"/>
      <c r="R106" s="93"/>
      <c r="S106" s="93" t="str">
        <f>INDEX(Activities!I:I, MATCH(A106, Activities!A:A, 0))</f>
        <v>Sahel Programme</v>
      </c>
      <c r="T106" s="97"/>
      <c r="U106" s="95"/>
      <c r="V106" s="95"/>
      <c r="W106" s="95"/>
      <c r="X106" s="95"/>
      <c r="Y106" s="95"/>
      <c r="Z106" s="95"/>
      <c r="AA106" s="95"/>
    </row>
    <row r="107" spans="1:27" ht="15.75" customHeight="1">
      <c r="A107" s="86" t="s">
        <v>113</v>
      </c>
      <c r="B107" s="87">
        <f>COUNTIF(Activities!A:A, A107)</f>
        <v>1</v>
      </c>
      <c r="C107" s="100">
        <v>600891.03906200046</v>
      </c>
      <c r="D107" s="89">
        <v>45838</v>
      </c>
      <c r="E107" s="90">
        <v>45838</v>
      </c>
      <c r="F107" s="96">
        <v>4</v>
      </c>
      <c r="G107" s="92">
        <f t="shared" si="22"/>
        <v>6</v>
      </c>
      <c r="H107" s="93" t="str">
        <f t="shared" si="25"/>
        <v>Q1</v>
      </c>
      <c r="I107" s="92">
        <f t="shared" si="23"/>
        <v>2025</v>
      </c>
      <c r="J107" s="92">
        <f t="shared" si="17"/>
        <v>2026</v>
      </c>
      <c r="K107" s="93" t="str">
        <f t="shared" si="24"/>
        <v>Expenditure on Somalia Programme (Q1 FY 2026)</v>
      </c>
      <c r="L107" s="93" t="str">
        <f>INDEX(Activities!F:F, MATCH(A107, Activities!A:A, 0))</f>
        <v>UK - UK Integrated Security Fund (UKISF)</v>
      </c>
      <c r="M107" s="93" t="str">
        <f>INDEX(Activities!E:E, MATCH(A107, Activities!A:A, 0))</f>
        <v>GB-GOV-53</v>
      </c>
      <c r="N107" s="93">
        <f>INDEX(Activities!G:G, MATCH(A107, Activities!A:A, 0))</f>
        <v>10</v>
      </c>
      <c r="O107" s="92"/>
      <c r="P107" s="92"/>
      <c r="Q107" s="92"/>
      <c r="R107" s="93"/>
      <c r="S107" s="93" t="str">
        <f>INDEX(Activities!I:I, MATCH(A107, Activities!A:A, 0))</f>
        <v>Somalia Programme</v>
      </c>
      <c r="T107" s="97"/>
      <c r="U107" s="95"/>
      <c r="V107" s="95"/>
      <c r="W107" s="95"/>
      <c r="X107" s="95"/>
      <c r="Y107" s="95"/>
      <c r="Z107" s="95"/>
      <c r="AA107" s="95"/>
    </row>
    <row r="108" spans="1:27" ht="15.75" customHeight="1">
      <c r="A108" s="86" t="s">
        <v>118</v>
      </c>
      <c r="B108" s="87">
        <f>COUNTIF(Activities!A:A, A108)</f>
        <v>1</v>
      </c>
      <c r="C108" s="100">
        <v>40409.100956999988</v>
      </c>
      <c r="D108" s="89">
        <v>45838</v>
      </c>
      <c r="E108" s="90">
        <v>45838</v>
      </c>
      <c r="F108" s="96">
        <v>4</v>
      </c>
      <c r="G108" s="92">
        <f t="shared" si="22"/>
        <v>6</v>
      </c>
      <c r="H108" s="93" t="str">
        <f t="shared" si="25"/>
        <v>Q1</v>
      </c>
      <c r="I108" s="92">
        <f t="shared" si="23"/>
        <v>2025</v>
      </c>
      <c r="J108" s="92">
        <f t="shared" si="17"/>
        <v>2026</v>
      </c>
      <c r="K108" s="93" t="str">
        <f t="shared" si="24"/>
        <v>Expenditure on West Africa Stability Programme (WASP) (Q1 FY 2026)</v>
      </c>
      <c r="L108" s="93" t="str">
        <f>INDEX(Activities!F:F, MATCH(A108, Activities!A:A, 0))</f>
        <v>UK - UK Integrated Security Fund (UKISF)</v>
      </c>
      <c r="M108" s="93" t="str">
        <f>INDEX(Activities!E:E, MATCH(A108, Activities!A:A, 0))</f>
        <v>GB-GOV-53</v>
      </c>
      <c r="N108" s="93">
        <f>INDEX(Activities!G:G, MATCH(A108, Activities!A:A, 0))</f>
        <v>10</v>
      </c>
      <c r="O108" s="92"/>
      <c r="P108" s="92"/>
      <c r="Q108" s="92"/>
      <c r="R108" s="93"/>
      <c r="S108" s="93" t="str">
        <f>INDEX(Activities!I:I, MATCH(A108, Activities!A:A, 0))</f>
        <v>West Africa Stability Programme (WASP)</v>
      </c>
      <c r="T108" s="97"/>
      <c r="U108" s="95"/>
      <c r="V108" s="95"/>
      <c r="W108" s="95"/>
      <c r="X108" s="95"/>
      <c r="Y108" s="95"/>
      <c r="Z108" s="95"/>
      <c r="AA108" s="95"/>
    </row>
    <row r="109" spans="1:27" ht="15.75" customHeight="1">
      <c r="A109" s="86" t="s">
        <v>121</v>
      </c>
      <c r="B109" s="87">
        <f>COUNTIF(Activities!A:A, A109)</f>
        <v>1</v>
      </c>
      <c r="C109" s="100">
        <v>35710</v>
      </c>
      <c r="D109" s="89">
        <v>45838</v>
      </c>
      <c r="E109" s="90">
        <v>45838</v>
      </c>
      <c r="F109" s="96">
        <v>4</v>
      </c>
      <c r="G109" s="92">
        <f t="shared" si="22"/>
        <v>6</v>
      </c>
      <c r="H109" s="93" t="str">
        <f t="shared" si="25"/>
        <v>Q1</v>
      </c>
      <c r="I109" s="92">
        <f t="shared" si="23"/>
        <v>2025</v>
      </c>
      <c r="J109" s="92">
        <f t="shared" si="17"/>
        <v>2026</v>
      </c>
      <c r="K109" s="93" t="str">
        <f t="shared" si="24"/>
        <v>Expenditure on Africa Peace Security Operations (Q1 FY 2026)</v>
      </c>
      <c r="L109" s="93" t="str">
        <f>INDEX(Activities!F:F, MATCH(A109, Activities!A:A, 0))</f>
        <v>UK - UK Integrated Security Fund (UKISF)</v>
      </c>
      <c r="M109" s="93" t="str">
        <f>INDEX(Activities!E:E, MATCH(A109, Activities!A:A, 0))</f>
        <v>GB-GOV-53</v>
      </c>
      <c r="N109" s="93">
        <f>INDEX(Activities!G:G, MATCH(A109, Activities!A:A, 0))</f>
        <v>10</v>
      </c>
      <c r="O109" s="92"/>
      <c r="P109" s="92"/>
      <c r="Q109" s="92"/>
      <c r="R109" s="93"/>
      <c r="S109" s="93" t="str">
        <f>INDEX(Activities!I:I, MATCH(A109, Activities!A:A, 0))</f>
        <v>Africa Peace Security Operations</v>
      </c>
      <c r="T109" s="97"/>
      <c r="U109" s="95"/>
      <c r="V109" s="95"/>
      <c r="W109" s="95"/>
      <c r="X109" s="95"/>
      <c r="Y109" s="95"/>
      <c r="Z109" s="95"/>
      <c r="AA109" s="95"/>
    </row>
    <row r="110" spans="1:27" ht="15.75" customHeight="1">
      <c r="A110" s="86" t="s">
        <v>124</v>
      </c>
      <c r="B110" s="87">
        <f>COUNTIF(Activities!A:A, A110)</f>
        <v>1</v>
      </c>
      <c r="C110" s="100">
        <v>89748.748151999986</v>
      </c>
      <c r="D110" s="89">
        <v>45838</v>
      </c>
      <c r="E110" s="90">
        <v>45838</v>
      </c>
      <c r="F110" s="96">
        <v>4</v>
      </c>
      <c r="G110" s="92">
        <f t="shared" si="22"/>
        <v>6</v>
      </c>
      <c r="H110" s="93" t="str">
        <f t="shared" si="25"/>
        <v>Q1</v>
      </c>
      <c r="I110" s="92">
        <f t="shared" si="23"/>
        <v>2025</v>
      </c>
      <c r="J110" s="92">
        <f t="shared" si="17"/>
        <v>2026</v>
      </c>
      <c r="K110" s="93" t="str">
        <f t="shared" si="24"/>
        <v>Expenditure on Combatting Illicit Economies Programme (CIEP) - Latin America (Q1 FY 2026)</v>
      </c>
      <c r="L110" s="93" t="str">
        <f>INDEX(Activities!F:F, MATCH(A110, Activities!A:A, 0))</f>
        <v>UK - UK Integrated Security Fund (UKISF)</v>
      </c>
      <c r="M110" s="93" t="str">
        <f>INDEX(Activities!E:E, MATCH(A110, Activities!A:A, 0))</f>
        <v>GB-GOV-53</v>
      </c>
      <c r="N110" s="93">
        <f>INDEX(Activities!G:G, MATCH(A110, Activities!A:A, 0))</f>
        <v>10</v>
      </c>
      <c r="O110" s="92"/>
      <c r="P110" s="92"/>
      <c r="Q110" s="92"/>
      <c r="R110" s="93"/>
      <c r="S110" s="93" t="str">
        <f>INDEX(Activities!I:I, MATCH(A110, Activities!A:A, 0))</f>
        <v>Combatting Illicit Economies Programme (CIEP) - Latin America</v>
      </c>
      <c r="T110" s="97"/>
      <c r="U110" s="95"/>
      <c r="V110" s="95"/>
      <c r="W110" s="95"/>
      <c r="X110" s="95"/>
      <c r="Y110" s="95"/>
      <c r="Z110" s="95"/>
      <c r="AA110" s="95"/>
    </row>
    <row r="111" spans="1:27" ht="15.75" customHeight="1">
      <c r="A111" s="86" t="s">
        <v>128</v>
      </c>
      <c r="B111" s="87">
        <f>COUNTIF(Activities!A:A, A111)</f>
        <v>1</v>
      </c>
      <c r="C111" s="100">
        <v>-29758.786523999988</v>
      </c>
      <c r="D111" s="89">
        <v>45838</v>
      </c>
      <c r="E111" s="90">
        <v>45838</v>
      </c>
      <c r="F111" s="96">
        <v>4</v>
      </c>
      <c r="G111" s="92">
        <f t="shared" si="22"/>
        <v>6</v>
      </c>
      <c r="H111" s="93" t="str">
        <f t="shared" si="25"/>
        <v>Q1</v>
      </c>
      <c r="I111" s="92">
        <f t="shared" si="23"/>
        <v>2025</v>
      </c>
      <c r="J111" s="92">
        <f t="shared" si="17"/>
        <v>2026</v>
      </c>
      <c r="K111" s="93" t="str">
        <f t="shared" si="24"/>
        <v>Expenditure on Colombia Peace and Security Programme (CPSP) (Q1 FY 2026)</v>
      </c>
      <c r="L111" s="93" t="str">
        <f>INDEX(Activities!F:F, MATCH(A111, Activities!A:A, 0))</f>
        <v>UK - UK Integrated Security Fund (UKISF)</v>
      </c>
      <c r="M111" s="93" t="str">
        <f>INDEX(Activities!E:E, MATCH(A111, Activities!A:A, 0))</f>
        <v>GB-GOV-53</v>
      </c>
      <c r="N111" s="93">
        <f>INDEX(Activities!G:G, MATCH(A111, Activities!A:A, 0))</f>
        <v>10</v>
      </c>
      <c r="O111" s="92"/>
      <c r="P111" s="92"/>
      <c r="Q111" s="92"/>
      <c r="R111" s="93"/>
      <c r="S111" s="93" t="str">
        <f>INDEX(Activities!I:I, MATCH(A111, Activities!A:A, 0))</f>
        <v>Colombia Peace and Security Programme (CPSP)</v>
      </c>
      <c r="T111" s="97"/>
      <c r="U111" s="95"/>
      <c r="V111" s="95"/>
      <c r="W111" s="95"/>
      <c r="X111" s="95"/>
      <c r="Y111" s="95"/>
      <c r="Z111" s="95"/>
      <c r="AA111" s="95"/>
    </row>
    <row r="112" spans="1:27" ht="15.75" customHeight="1">
      <c r="A112" s="86" t="s">
        <v>133</v>
      </c>
      <c r="B112" s="87">
        <f>COUNTIF(Activities!A:A, A112)</f>
        <v>1</v>
      </c>
      <c r="C112" s="100">
        <v>24730.540000000008</v>
      </c>
      <c r="D112" s="89">
        <v>45838</v>
      </c>
      <c r="E112" s="90">
        <v>45838</v>
      </c>
      <c r="F112" s="96">
        <v>4</v>
      </c>
      <c r="G112" s="92">
        <f t="shared" si="22"/>
        <v>6</v>
      </c>
      <c r="H112" s="93" t="str">
        <f t="shared" si="25"/>
        <v>Q1</v>
      </c>
      <c r="I112" s="92">
        <f t="shared" si="23"/>
        <v>2025</v>
      </c>
      <c r="J112" s="92">
        <f t="shared" si="17"/>
        <v>2026</v>
      </c>
      <c r="K112" s="93" t="str">
        <f t="shared" si="24"/>
        <v>Expenditure on Myanmar Programme (Q1 FY 2026)</v>
      </c>
      <c r="L112" s="93" t="str">
        <f>INDEX(Activities!F:F, MATCH(A112, Activities!A:A, 0))</f>
        <v>UK - UK Integrated Security Fund (UKISF)</v>
      </c>
      <c r="M112" s="93" t="str">
        <f>INDEX(Activities!E:E, MATCH(A112, Activities!A:A, 0))</f>
        <v>GB-GOV-53</v>
      </c>
      <c r="N112" s="93">
        <f>INDEX(Activities!G:G, MATCH(A112, Activities!A:A, 0))</f>
        <v>10</v>
      </c>
      <c r="O112" s="92"/>
      <c r="P112" s="92"/>
      <c r="Q112" s="92"/>
      <c r="R112" s="93"/>
      <c r="S112" s="93" t="str">
        <f>INDEX(Activities!I:I, MATCH(A112, Activities!A:A, 0))</f>
        <v>Myanmar Programme</v>
      </c>
      <c r="T112" s="97"/>
      <c r="U112" s="95"/>
      <c r="V112" s="95"/>
      <c r="W112" s="95"/>
      <c r="X112" s="95"/>
      <c r="Y112" s="95"/>
      <c r="Z112" s="95"/>
      <c r="AA112" s="95"/>
    </row>
    <row r="113" spans="1:27" ht="15.75" customHeight="1">
      <c r="A113" s="86" t="s">
        <v>138</v>
      </c>
      <c r="B113" s="87">
        <f>COUNTIF(Activities!A:A, A113)</f>
        <v>1</v>
      </c>
      <c r="C113" s="100">
        <v>402696.31</v>
      </c>
      <c r="D113" s="89">
        <v>45838</v>
      </c>
      <c r="E113" s="90">
        <v>45838</v>
      </c>
      <c r="F113" s="96">
        <v>4</v>
      </c>
      <c r="G113" s="92">
        <f t="shared" si="22"/>
        <v>6</v>
      </c>
      <c r="H113" s="93" t="str">
        <f t="shared" si="25"/>
        <v>Q1</v>
      </c>
      <c r="I113" s="92">
        <f t="shared" si="23"/>
        <v>2025</v>
      </c>
      <c r="J113" s="92">
        <f t="shared" si="17"/>
        <v>2026</v>
      </c>
      <c r="K113" s="93" t="str">
        <f t="shared" si="24"/>
        <v>Expenditure on Pacific Programme (Q1 FY 2026)</v>
      </c>
      <c r="L113" s="93" t="str">
        <f>INDEX(Activities!F:F, MATCH(A113, Activities!A:A, 0))</f>
        <v>UK - UK Integrated Security Fund (UKISF)</v>
      </c>
      <c r="M113" s="93" t="str">
        <f>INDEX(Activities!E:E, MATCH(A113, Activities!A:A, 0))</f>
        <v>GB-GOV-53</v>
      </c>
      <c r="N113" s="93">
        <f>INDEX(Activities!G:G, MATCH(A113, Activities!A:A, 0))</f>
        <v>10</v>
      </c>
      <c r="O113" s="92"/>
      <c r="P113" s="92"/>
      <c r="Q113" s="92"/>
      <c r="R113" s="93"/>
      <c r="S113" s="93" t="str">
        <f>INDEX(Activities!I:I, MATCH(A113, Activities!A:A, 0))</f>
        <v>Pacific Programme</v>
      </c>
      <c r="T113" s="97"/>
      <c r="U113" s="95"/>
      <c r="V113" s="95"/>
      <c r="W113" s="95"/>
      <c r="X113" s="95"/>
      <c r="Y113" s="95"/>
      <c r="Z113" s="95"/>
      <c r="AA113" s="95"/>
    </row>
    <row r="114" spans="1:27" ht="15.75" customHeight="1">
      <c r="A114" s="86" t="s">
        <v>142</v>
      </c>
      <c r="B114" s="87">
        <f>COUNTIF(Activities!A:A, A114)</f>
        <v>1</v>
      </c>
      <c r="C114" s="100">
        <v>37050.890000000007</v>
      </c>
      <c r="D114" s="89">
        <v>45838</v>
      </c>
      <c r="E114" s="90">
        <v>45838</v>
      </c>
      <c r="F114" s="96">
        <v>4</v>
      </c>
      <c r="G114" s="92">
        <f t="shared" si="22"/>
        <v>6</v>
      </c>
      <c r="H114" s="93" t="str">
        <f t="shared" si="25"/>
        <v>Q1</v>
      </c>
      <c r="I114" s="92">
        <f t="shared" si="23"/>
        <v>2025</v>
      </c>
      <c r="J114" s="92">
        <f t="shared" si="17"/>
        <v>2026</v>
      </c>
      <c r="K114" s="93" t="str">
        <f t="shared" si="24"/>
        <v>Expenditure on Philippines Programme (Q1 FY 2026)</v>
      </c>
      <c r="L114" s="93" t="str">
        <f>INDEX(Activities!F:F, MATCH(A114, Activities!A:A, 0))</f>
        <v>UK - UK Integrated Security Fund (UKISF)</v>
      </c>
      <c r="M114" s="93" t="str">
        <f>INDEX(Activities!E:E, MATCH(A114, Activities!A:A, 0))</f>
        <v>GB-GOV-53</v>
      </c>
      <c r="N114" s="93">
        <f>INDEX(Activities!G:G, MATCH(A114, Activities!A:A, 0))</f>
        <v>10</v>
      </c>
      <c r="O114" s="92"/>
      <c r="P114" s="92"/>
      <c r="Q114" s="92"/>
      <c r="R114" s="93"/>
      <c r="S114" s="93" t="str">
        <f>INDEX(Activities!I:I, MATCH(A114, Activities!A:A, 0))</f>
        <v>Philippines Programme</v>
      </c>
      <c r="T114" s="97"/>
      <c r="U114" s="95"/>
      <c r="V114" s="95"/>
      <c r="W114" s="95"/>
      <c r="X114" s="95"/>
      <c r="Y114" s="95"/>
      <c r="Z114" s="95"/>
      <c r="AA114" s="95"/>
    </row>
    <row r="115" spans="1:27" ht="15.75" customHeight="1">
      <c r="A115" s="86" t="s">
        <v>147</v>
      </c>
      <c r="B115" s="87">
        <f>COUNTIF(Activities!A:A, A115)</f>
        <v>1</v>
      </c>
      <c r="C115" s="100">
        <v>870308.12939000025</v>
      </c>
      <c r="D115" s="89">
        <v>45838</v>
      </c>
      <c r="E115" s="90">
        <v>45838</v>
      </c>
      <c r="F115" s="96">
        <v>4</v>
      </c>
      <c r="G115" s="92">
        <f t="shared" si="22"/>
        <v>6</v>
      </c>
      <c r="H115" s="93" t="str">
        <f t="shared" si="25"/>
        <v>Q1</v>
      </c>
      <c r="I115" s="92">
        <f t="shared" si="23"/>
        <v>2025</v>
      </c>
      <c r="J115" s="92">
        <f t="shared" si="17"/>
        <v>2026</v>
      </c>
      <c r="K115" s="93" t="str">
        <f t="shared" si="24"/>
        <v>Expenditure on Eastern Neighbourhood Programme (Q1 FY 2026)</v>
      </c>
      <c r="L115" s="93" t="str">
        <f>INDEX(Activities!F:F, MATCH(A115, Activities!A:A, 0))</f>
        <v>UK - UK Integrated Security Fund (UKISF)</v>
      </c>
      <c r="M115" s="93" t="str">
        <f>INDEX(Activities!E:E, MATCH(A115, Activities!A:A, 0))</f>
        <v>GB-GOV-53</v>
      </c>
      <c r="N115" s="93">
        <f>INDEX(Activities!G:G, MATCH(A115, Activities!A:A, 0))</f>
        <v>10</v>
      </c>
      <c r="O115" s="92"/>
      <c r="P115" s="92"/>
      <c r="Q115" s="92"/>
      <c r="R115" s="93"/>
      <c r="S115" s="93" t="str">
        <f>INDEX(Activities!I:I, MATCH(A115, Activities!A:A, 0))</f>
        <v>Eastern Neighbourhood Programme</v>
      </c>
      <c r="T115" s="97"/>
      <c r="U115" s="95"/>
      <c r="V115" s="95"/>
      <c r="W115" s="95"/>
      <c r="X115" s="95"/>
      <c r="Y115" s="95"/>
      <c r="Z115" s="95"/>
      <c r="AA115" s="95"/>
    </row>
    <row r="116" spans="1:27" ht="15.75" customHeight="1">
      <c r="A116" s="101" t="s">
        <v>151</v>
      </c>
      <c r="B116" s="87">
        <f>COUNTIF(Activities!A:A, A116)</f>
        <v>1</v>
      </c>
      <c r="C116" s="100">
        <v>772047.95533000026</v>
      </c>
      <c r="D116" s="89">
        <v>45838</v>
      </c>
      <c r="E116" s="90">
        <v>45838</v>
      </c>
      <c r="F116" s="96">
        <v>4</v>
      </c>
      <c r="G116" s="92">
        <f t="shared" si="22"/>
        <v>6</v>
      </c>
      <c r="H116" s="93" t="str">
        <f t="shared" si="25"/>
        <v>Q1</v>
      </c>
      <c r="I116" s="92">
        <f t="shared" si="23"/>
        <v>2025</v>
      </c>
      <c r="J116" s="92">
        <f t="shared" si="17"/>
        <v>2026</v>
      </c>
      <c r="K116" s="93" t="str">
        <f t="shared" si="24"/>
        <v>Expenditure on Central Asia Programme (Q1 FY 2026)</v>
      </c>
      <c r="L116" s="93" t="str">
        <f>INDEX(Activities!F:F, MATCH(A116, Activities!A:A, 0))</f>
        <v>UK - UK Integrated Security Fund (UKISF)</v>
      </c>
      <c r="M116" s="93" t="str">
        <f>INDEX(Activities!E:E, MATCH(A116, Activities!A:A, 0))</f>
        <v>GB-GOV-53</v>
      </c>
      <c r="N116" s="93">
        <f>INDEX(Activities!G:G, MATCH(A116, Activities!A:A, 0))</f>
        <v>10</v>
      </c>
      <c r="O116" s="92"/>
      <c r="P116" s="92"/>
      <c r="Q116" s="92"/>
      <c r="R116" s="93"/>
      <c r="S116" s="93" t="str">
        <f>INDEX(Activities!I:I, MATCH(A116, Activities!A:A, 0))</f>
        <v>Central Asia Programme</v>
      </c>
      <c r="T116" s="97"/>
      <c r="U116" s="95"/>
      <c r="V116" s="95"/>
      <c r="W116" s="95"/>
      <c r="X116" s="95"/>
      <c r="Y116" s="95"/>
      <c r="Z116" s="95"/>
      <c r="AA116" s="95"/>
    </row>
    <row r="117" spans="1:27" ht="15.75" customHeight="1">
      <c r="A117" s="101" t="s">
        <v>155</v>
      </c>
      <c r="B117" s="87">
        <f>COUNTIF(Activities!A:A, A117)</f>
        <v>1</v>
      </c>
      <c r="C117" s="100">
        <v>-108034.74779700002</v>
      </c>
      <c r="D117" s="89">
        <v>45838</v>
      </c>
      <c r="E117" s="90">
        <v>45838</v>
      </c>
      <c r="F117" s="96">
        <v>4</v>
      </c>
      <c r="G117" s="92">
        <f t="shared" si="22"/>
        <v>6</v>
      </c>
      <c r="H117" s="93" t="str">
        <f t="shared" si="25"/>
        <v>Q1</v>
      </c>
      <c r="I117" s="92">
        <f t="shared" si="23"/>
        <v>2025</v>
      </c>
      <c r="J117" s="92">
        <f t="shared" si="17"/>
        <v>2026</v>
      </c>
      <c r="K117" s="93" t="str">
        <f t="shared" si="24"/>
        <v>Expenditure on Western Balkans Serious and Organised Crime Programme (Q1 FY 2026)</v>
      </c>
      <c r="L117" s="93" t="str">
        <f>INDEX(Activities!F:F, MATCH(A117, Activities!A:A, 0))</f>
        <v>UK - UK Integrated Security Fund (UKISF)</v>
      </c>
      <c r="M117" s="93" t="str">
        <f>INDEX(Activities!E:E, MATCH(A117, Activities!A:A, 0))</f>
        <v>GB-GOV-53</v>
      </c>
      <c r="N117" s="93">
        <f>INDEX(Activities!G:G, MATCH(A117, Activities!A:A, 0))</f>
        <v>10</v>
      </c>
      <c r="O117" s="92"/>
      <c r="P117" s="92"/>
      <c r="Q117" s="92"/>
      <c r="R117" s="93"/>
      <c r="S117" s="93" t="str">
        <f>INDEX(Activities!I:I, MATCH(A117, Activities!A:A, 0))</f>
        <v>Western Balkans Serious and Organised Crime Programme</v>
      </c>
      <c r="T117" s="97"/>
      <c r="U117" s="95"/>
      <c r="V117" s="95"/>
      <c r="W117" s="95"/>
      <c r="X117" s="95"/>
      <c r="Y117" s="95"/>
      <c r="Z117" s="95"/>
      <c r="AA117" s="95"/>
    </row>
    <row r="118" spans="1:27" ht="15.75" customHeight="1">
      <c r="A118" s="86" t="s">
        <v>158</v>
      </c>
      <c r="B118" s="87">
        <f>COUNTIF(Activities!A:A, A118)</f>
        <v>1</v>
      </c>
      <c r="C118" s="100">
        <v>46813.29</v>
      </c>
      <c r="D118" s="89">
        <v>45838</v>
      </c>
      <c r="E118" s="90">
        <v>45838</v>
      </c>
      <c r="F118" s="96">
        <v>4</v>
      </c>
      <c r="G118" s="92">
        <f t="shared" si="22"/>
        <v>6</v>
      </c>
      <c r="H118" s="93" t="str">
        <f t="shared" si="25"/>
        <v>Q1</v>
      </c>
      <c r="I118" s="92">
        <f t="shared" si="23"/>
        <v>2025</v>
      </c>
      <c r="J118" s="92">
        <f t="shared" si="17"/>
        <v>2026</v>
      </c>
      <c r="K118" s="93" t="str">
        <f t="shared" si="24"/>
        <v>Expenditure on Sri Lanka Programme (Q1 FY 2026)</v>
      </c>
      <c r="L118" s="93" t="str">
        <f>INDEX(Activities!F:F, MATCH(A118, Activities!A:A, 0))</f>
        <v>UK - UK Integrated Security Fund (UKISF)</v>
      </c>
      <c r="M118" s="93" t="str">
        <f>INDEX(Activities!E:E, MATCH(A118, Activities!A:A, 0))</f>
        <v>GB-GOV-53</v>
      </c>
      <c r="N118" s="93">
        <f>INDEX(Activities!G:G, MATCH(A118, Activities!A:A, 0))</f>
        <v>10</v>
      </c>
      <c r="O118" s="92"/>
      <c r="P118" s="92"/>
      <c r="Q118" s="92"/>
      <c r="R118" s="93"/>
      <c r="S118" s="93" t="str">
        <f>INDEX(Activities!I:I, MATCH(A118, Activities!A:A, 0))</f>
        <v>Sri Lanka Programme</v>
      </c>
      <c r="T118" s="97"/>
      <c r="U118" s="95"/>
      <c r="V118" s="95"/>
      <c r="W118" s="95"/>
      <c r="X118" s="95"/>
      <c r="Y118" s="95"/>
      <c r="Z118" s="95"/>
      <c r="AA118" s="95"/>
    </row>
    <row r="119" spans="1:27" ht="15.75" customHeight="1">
      <c r="A119" s="86" t="s">
        <v>163</v>
      </c>
      <c r="B119" s="87">
        <f>COUNTIF(Activities!A:A, A119)</f>
        <v>1</v>
      </c>
      <c r="C119" s="100">
        <v>961.14</v>
      </c>
      <c r="D119" s="89">
        <v>45838</v>
      </c>
      <c r="E119" s="90">
        <v>45838</v>
      </c>
      <c r="F119" s="96">
        <v>4</v>
      </c>
      <c r="G119" s="92">
        <f t="shared" si="22"/>
        <v>6</v>
      </c>
      <c r="H119" s="93" t="str">
        <f t="shared" si="25"/>
        <v>Q1</v>
      </c>
      <c r="I119" s="92">
        <f t="shared" si="23"/>
        <v>2025</v>
      </c>
      <c r="J119" s="92">
        <f t="shared" si="17"/>
        <v>2026</v>
      </c>
      <c r="K119" s="93" t="str">
        <f t="shared" si="24"/>
        <v>Expenditure on Eastern Route (Turkey) Programme (Q1 FY 2026)</v>
      </c>
      <c r="L119" s="93" t="str">
        <f>INDEX(Activities!F:F, MATCH(A119, Activities!A:A, 0))</f>
        <v>UK - UK Integrated Security Fund (UKISF)</v>
      </c>
      <c r="M119" s="93" t="str">
        <f>INDEX(Activities!E:E, MATCH(A119, Activities!A:A, 0))</f>
        <v>GB-GOV-53</v>
      </c>
      <c r="N119" s="93">
        <f>INDEX(Activities!G:G, MATCH(A119, Activities!A:A, 0))</f>
        <v>10</v>
      </c>
      <c r="O119" s="92"/>
      <c r="P119" s="92"/>
      <c r="Q119" s="92"/>
      <c r="R119" s="93"/>
      <c r="S119" s="93" t="str">
        <f>INDEX(Activities!I:I, MATCH(A119, Activities!A:A, 0))</f>
        <v>Eastern Route (Turkey) Programme</v>
      </c>
      <c r="T119" s="97"/>
      <c r="U119" s="95"/>
      <c r="V119" s="95"/>
      <c r="W119" s="95"/>
      <c r="X119" s="95"/>
      <c r="Y119" s="95"/>
      <c r="Z119" s="95"/>
      <c r="AA119" s="95"/>
    </row>
    <row r="120" spans="1:27" ht="15.75" customHeight="1">
      <c r="A120" s="86" t="s">
        <v>171</v>
      </c>
      <c r="B120" s="87">
        <f>COUNTIF(Activities!A:A, A120)</f>
        <v>1</v>
      </c>
      <c r="C120" s="100">
        <v>246526.78840000002</v>
      </c>
      <c r="D120" s="89">
        <v>45838</v>
      </c>
      <c r="E120" s="90">
        <v>45838</v>
      </c>
      <c r="F120" s="96">
        <v>4</v>
      </c>
      <c r="G120" s="92">
        <f t="shared" si="22"/>
        <v>6</v>
      </c>
      <c r="H120" s="93" t="str">
        <f t="shared" si="25"/>
        <v>Q1</v>
      </c>
      <c r="I120" s="92">
        <f t="shared" si="23"/>
        <v>2025</v>
      </c>
      <c r="J120" s="92">
        <f t="shared" si="17"/>
        <v>2026</v>
      </c>
      <c r="K120" s="93" t="str">
        <f t="shared" si="24"/>
        <v>Expenditure on Iraq Programme (Q1 FY 2026)</v>
      </c>
      <c r="L120" s="93" t="str">
        <f>INDEX(Activities!F:F, MATCH(A120, Activities!A:A, 0))</f>
        <v>UK - UK Integrated Security Fund (UKISF)</v>
      </c>
      <c r="M120" s="93" t="str">
        <f>INDEX(Activities!E:E, MATCH(A120, Activities!A:A, 0))</f>
        <v>GB-GOV-53</v>
      </c>
      <c r="N120" s="93">
        <f>INDEX(Activities!G:G, MATCH(A120, Activities!A:A, 0))</f>
        <v>10</v>
      </c>
      <c r="O120" s="92"/>
      <c r="P120" s="92"/>
      <c r="Q120" s="92"/>
      <c r="R120" s="93"/>
      <c r="S120" s="93" t="str">
        <f>INDEX(Activities!I:I, MATCH(A120, Activities!A:A, 0))</f>
        <v>Iraq Programme</v>
      </c>
      <c r="T120" s="97"/>
      <c r="U120" s="95"/>
      <c r="V120" s="95"/>
      <c r="W120" s="95"/>
      <c r="X120" s="95"/>
      <c r="Y120" s="95"/>
      <c r="Z120" s="95"/>
      <c r="AA120" s="95"/>
    </row>
    <row r="121" spans="1:27" ht="15.75" customHeight="1">
      <c r="A121" s="86" t="s">
        <v>176</v>
      </c>
      <c r="B121" s="87">
        <f>COUNTIF(Activities!A:A, A121)</f>
        <v>1</v>
      </c>
      <c r="C121" s="100">
        <v>590916.17040000041</v>
      </c>
      <c r="D121" s="89">
        <v>45838</v>
      </c>
      <c r="E121" s="90">
        <v>45838</v>
      </c>
      <c r="F121" s="96">
        <v>4</v>
      </c>
      <c r="G121" s="92">
        <f t="shared" si="22"/>
        <v>6</v>
      </c>
      <c r="H121" s="93" t="str">
        <f t="shared" si="25"/>
        <v>Q1</v>
      </c>
      <c r="I121" s="92">
        <f t="shared" si="23"/>
        <v>2025</v>
      </c>
      <c r="J121" s="92">
        <f t="shared" si="17"/>
        <v>2026</v>
      </c>
      <c r="K121" s="93" t="str">
        <f t="shared" si="24"/>
        <v>Expenditure on Jordan: Shared Security and Stability Programme (SSSP) (Q1 FY 2026)</v>
      </c>
      <c r="L121" s="93" t="str">
        <f>INDEX(Activities!F:F, MATCH(A121, Activities!A:A, 0))</f>
        <v>UK - UK Integrated Security Fund (UKISF)</v>
      </c>
      <c r="M121" s="93" t="str">
        <f>INDEX(Activities!E:E, MATCH(A121, Activities!A:A, 0))</f>
        <v>GB-GOV-53</v>
      </c>
      <c r="N121" s="93">
        <f>INDEX(Activities!G:G, MATCH(A121, Activities!A:A, 0))</f>
        <v>10</v>
      </c>
      <c r="O121" s="92"/>
      <c r="P121" s="92"/>
      <c r="Q121" s="92"/>
      <c r="R121" s="93"/>
      <c r="S121" s="93" t="str">
        <f>INDEX(Activities!I:I, MATCH(A121, Activities!A:A, 0))</f>
        <v>Jordan: Shared Security and Stability Programme (SSSP)</v>
      </c>
      <c r="T121" s="97"/>
      <c r="U121" s="95"/>
      <c r="V121" s="95"/>
      <c r="W121" s="95"/>
      <c r="X121" s="95"/>
      <c r="Y121" s="95"/>
      <c r="Z121" s="95"/>
      <c r="AA121" s="95"/>
    </row>
    <row r="122" spans="1:27" ht="15.75" customHeight="1">
      <c r="A122" s="86" t="s">
        <v>181</v>
      </c>
      <c r="B122" s="87">
        <f>COUNTIF(Activities!A:A, A122)</f>
        <v>1</v>
      </c>
      <c r="C122" s="100">
        <v>410447.97999999992</v>
      </c>
      <c r="D122" s="89">
        <v>45838</v>
      </c>
      <c r="E122" s="90">
        <v>45838</v>
      </c>
      <c r="F122" s="96">
        <v>4</v>
      </c>
      <c r="G122" s="92">
        <f t="shared" si="22"/>
        <v>6</v>
      </c>
      <c r="H122" s="93" t="str">
        <f t="shared" si="25"/>
        <v>Q1</v>
      </c>
      <c r="I122" s="92">
        <f t="shared" si="23"/>
        <v>2025</v>
      </c>
      <c r="J122" s="92">
        <f t="shared" si="17"/>
        <v>2026</v>
      </c>
      <c r="K122" s="93" t="str">
        <f t="shared" si="24"/>
        <v>Expenditure on Tunisia Programme (Q1 FY 2026)</v>
      </c>
      <c r="L122" s="93" t="str">
        <f>INDEX(Activities!F:F, MATCH(A122, Activities!A:A, 0))</f>
        <v>UK - UK Integrated Security Fund (UKISF)</v>
      </c>
      <c r="M122" s="93" t="str">
        <f>INDEX(Activities!E:E, MATCH(A122, Activities!A:A, 0))</f>
        <v>GB-GOV-53</v>
      </c>
      <c r="N122" s="93">
        <f>INDEX(Activities!G:G, MATCH(A122, Activities!A:A, 0))</f>
        <v>10</v>
      </c>
      <c r="O122" s="92"/>
      <c r="P122" s="92"/>
      <c r="Q122" s="92"/>
      <c r="R122" s="93"/>
      <c r="S122" s="93" t="str">
        <f>INDEX(Activities!I:I, MATCH(A122, Activities!A:A, 0))</f>
        <v>Tunisia Programme</v>
      </c>
      <c r="T122" s="97"/>
      <c r="U122" s="95"/>
      <c r="V122" s="95"/>
      <c r="W122" s="95"/>
      <c r="X122" s="95"/>
      <c r="Y122" s="95"/>
      <c r="Z122" s="95"/>
      <c r="AA122" s="95"/>
    </row>
    <row r="123" spans="1:27" ht="15.75" customHeight="1">
      <c r="A123" s="86" t="s">
        <v>186</v>
      </c>
      <c r="B123" s="87">
        <f>COUNTIF(Activities!A:A, A123)</f>
        <v>1</v>
      </c>
      <c r="C123" s="100">
        <v>2550.7399999999998</v>
      </c>
      <c r="D123" s="89">
        <v>45838</v>
      </c>
      <c r="E123" s="90">
        <v>45838</v>
      </c>
      <c r="F123" s="96">
        <v>4</v>
      </c>
      <c r="G123" s="92">
        <f t="shared" si="22"/>
        <v>6</v>
      </c>
      <c r="H123" s="93" t="str">
        <f t="shared" si="25"/>
        <v>Q1</v>
      </c>
      <c r="I123" s="92">
        <f t="shared" si="23"/>
        <v>2025</v>
      </c>
      <c r="J123" s="92">
        <f t="shared" si="17"/>
        <v>2026</v>
      </c>
      <c r="K123" s="93" t="str">
        <f t="shared" si="24"/>
        <v>Expenditure on Overseas Territories Border Security Programme (Q1 FY 2026)</v>
      </c>
      <c r="L123" s="93" t="str">
        <f>INDEX(Activities!F:F, MATCH(A123, Activities!A:A, 0))</f>
        <v>UK - UK Integrated Security Fund (UKISF)</v>
      </c>
      <c r="M123" s="93" t="str">
        <f>INDEX(Activities!E:E, MATCH(A123, Activities!A:A, 0))</f>
        <v>GB-GOV-53</v>
      </c>
      <c r="N123" s="93">
        <f>INDEX(Activities!G:G, MATCH(A123, Activities!A:A, 0))</f>
        <v>10</v>
      </c>
      <c r="O123" s="92"/>
      <c r="P123" s="92"/>
      <c r="Q123" s="92"/>
      <c r="R123" s="93"/>
      <c r="S123" s="93" t="str">
        <f>INDEX(Activities!I:I, MATCH(A123, Activities!A:A, 0))</f>
        <v>Overseas Territories Border Security Programme</v>
      </c>
      <c r="T123" s="97"/>
      <c r="U123" s="95"/>
      <c r="V123" s="95"/>
      <c r="W123" s="95"/>
      <c r="X123" s="95"/>
      <c r="Y123" s="95"/>
      <c r="Z123" s="95"/>
      <c r="AA123" s="95"/>
    </row>
    <row r="124" spans="1:27" ht="15.75" customHeight="1">
      <c r="A124" s="86" t="s">
        <v>190</v>
      </c>
      <c r="B124" s="87">
        <f>COUNTIF(Activities!A:A, A124)</f>
        <v>1</v>
      </c>
      <c r="C124" s="100">
        <v>0</v>
      </c>
      <c r="D124" s="89">
        <v>45838</v>
      </c>
      <c r="E124" s="90">
        <v>45838</v>
      </c>
      <c r="F124" s="96">
        <v>4</v>
      </c>
      <c r="G124" s="92">
        <f t="shared" si="22"/>
        <v>6</v>
      </c>
      <c r="H124" s="93" t="str">
        <f t="shared" si="25"/>
        <v>Q1</v>
      </c>
      <c r="I124" s="92">
        <f t="shared" si="23"/>
        <v>2025</v>
      </c>
      <c r="J124" s="92">
        <f t="shared" si="17"/>
        <v>2026</v>
      </c>
      <c r="K124" s="93" t="str">
        <f t="shared" si="24"/>
        <v>Expenditure on Overseas Territories Justice Programme (Q1 FY 2026)</v>
      </c>
      <c r="L124" s="93" t="str">
        <f>INDEX(Activities!F:F, MATCH(A124, Activities!A:A, 0))</f>
        <v>UK - UK Integrated Security Fund (UKISF)</v>
      </c>
      <c r="M124" s="93" t="str">
        <f>INDEX(Activities!E:E, MATCH(A124, Activities!A:A, 0))</f>
        <v>GB-GOV-53</v>
      </c>
      <c r="N124" s="93">
        <f>INDEX(Activities!G:G, MATCH(A124, Activities!A:A, 0))</f>
        <v>10</v>
      </c>
      <c r="O124" s="92"/>
      <c r="P124" s="92"/>
      <c r="Q124" s="92"/>
      <c r="R124" s="93"/>
      <c r="S124" s="93" t="str">
        <f>INDEX(Activities!I:I, MATCH(A124, Activities!A:A, 0))</f>
        <v>Overseas Territories Justice Programme</v>
      </c>
      <c r="T124" s="97"/>
      <c r="U124" s="95"/>
      <c r="V124" s="95"/>
      <c r="W124" s="95"/>
      <c r="X124" s="95"/>
      <c r="Y124" s="95"/>
      <c r="Z124" s="95"/>
      <c r="AA124" s="95"/>
    </row>
    <row r="125" spans="1:27" ht="15.75" customHeight="1">
      <c r="A125" s="86" t="s">
        <v>194</v>
      </c>
      <c r="B125" s="87">
        <f>COUNTIF(Activities!A:A, A125)</f>
        <v>1</v>
      </c>
      <c r="C125" s="100">
        <v>0</v>
      </c>
      <c r="D125" s="89">
        <v>45838</v>
      </c>
      <c r="E125" s="90">
        <v>45838</v>
      </c>
      <c r="F125" s="96">
        <v>4</v>
      </c>
      <c r="G125" s="92">
        <f t="shared" si="22"/>
        <v>6</v>
      </c>
      <c r="H125" s="93" t="str">
        <f t="shared" si="25"/>
        <v>Q1</v>
      </c>
      <c r="I125" s="92">
        <f t="shared" si="23"/>
        <v>2025</v>
      </c>
      <c r="J125" s="92">
        <f t="shared" si="17"/>
        <v>2026</v>
      </c>
      <c r="K125" s="93" t="str">
        <f t="shared" si="24"/>
        <v>Expenditure on Environment Security and Climate Change (ESCC) Programme (Q1 FY 2026)</v>
      </c>
      <c r="L125" s="93" t="str">
        <f>INDEX(Activities!F:F, MATCH(A125, Activities!A:A, 0))</f>
        <v>UK - UK Integrated Security Fund (UKISF)</v>
      </c>
      <c r="M125" s="93" t="str">
        <f>INDEX(Activities!E:E, MATCH(A125, Activities!A:A, 0))</f>
        <v>GB-GOV-53</v>
      </c>
      <c r="N125" s="93">
        <f>INDEX(Activities!G:G, MATCH(A125, Activities!A:A, 0))</f>
        <v>10</v>
      </c>
      <c r="O125" s="92"/>
      <c r="P125" s="92"/>
      <c r="Q125" s="92"/>
      <c r="R125" s="93"/>
      <c r="S125" s="93" t="str">
        <f>INDEX(Activities!I:I, MATCH(A125, Activities!A:A, 0))</f>
        <v>Environment Security and Climate Change (ESCC) Programme</v>
      </c>
      <c r="T125" s="97"/>
      <c r="U125" s="95"/>
      <c r="V125" s="95"/>
      <c r="W125" s="95"/>
      <c r="X125" s="95"/>
      <c r="Y125" s="95"/>
      <c r="Z125" s="95"/>
      <c r="AA125" s="95"/>
    </row>
    <row r="126" spans="1:27" ht="15.75" customHeight="1">
      <c r="A126" s="86" t="s">
        <v>197</v>
      </c>
      <c r="B126" s="87">
        <f>COUNTIF(Activities!A:A, A126)</f>
        <v>1</v>
      </c>
      <c r="C126" s="100">
        <v>10824028.050000001</v>
      </c>
      <c r="D126" s="89">
        <v>45838</v>
      </c>
      <c r="E126" s="90">
        <v>45838</v>
      </c>
      <c r="F126" s="96">
        <v>4</v>
      </c>
      <c r="G126" s="92">
        <f t="shared" si="22"/>
        <v>6</v>
      </c>
      <c r="H126" s="93" t="str">
        <f t="shared" si="25"/>
        <v>Q1</v>
      </c>
      <c r="I126" s="92">
        <f t="shared" si="23"/>
        <v>2025</v>
      </c>
      <c r="J126" s="92">
        <f t="shared" si="17"/>
        <v>2026</v>
      </c>
      <c r="K126" s="93" t="str">
        <f t="shared" si="24"/>
        <v>Expenditure on Non-Discretionary Peacekeeping Contributions (Q1 FY 2026)</v>
      </c>
      <c r="L126" s="93" t="str">
        <f>INDEX(Activities!F:F, MATCH(A126, Activities!A:A, 0))</f>
        <v>UK - UK Integrated Security Fund (UKISF)</v>
      </c>
      <c r="M126" s="93" t="str">
        <f>INDEX(Activities!E:E, MATCH(A126, Activities!A:A, 0))</f>
        <v>GB-GOV-53</v>
      </c>
      <c r="N126" s="93">
        <f>INDEX(Activities!G:G, MATCH(A126, Activities!A:A, 0))</f>
        <v>10</v>
      </c>
      <c r="O126" s="92"/>
      <c r="P126" s="92"/>
      <c r="Q126" s="92"/>
      <c r="R126" s="93"/>
      <c r="S126" s="93" t="str">
        <f>INDEX(Activities!I:I, MATCH(A126, Activities!A:A, 0))</f>
        <v>Non-Discretionary Peacekeeping Contributions</v>
      </c>
      <c r="T126" s="97"/>
      <c r="U126" s="95"/>
      <c r="V126" s="95"/>
      <c r="W126" s="95"/>
      <c r="X126" s="95"/>
      <c r="Y126" s="95"/>
      <c r="Z126" s="95"/>
      <c r="AA126" s="95"/>
    </row>
    <row r="127" spans="1:27" ht="15.75" customHeight="1">
      <c r="A127" s="86" t="s">
        <v>200</v>
      </c>
      <c r="B127" s="87">
        <f>COUNTIF(Activities!A:A, A127)</f>
        <v>1</v>
      </c>
      <c r="C127" s="100">
        <v>88113.499999999985</v>
      </c>
      <c r="D127" s="89">
        <v>45838</v>
      </c>
      <c r="E127" s="90">
        <v>45838</v>
      </c>
      <c r="F127" s="96">
        <v>4</v>
      </c>
      <c r="G127" s="92">
        <f t="shared" si="22"/>
        <v>6</v>
      </c>
      <c r="H127" s="93" t="str">
        <f t="shared" si="25"/>
        <v>Q1</v>
      </c>
      <c r="I127" s="92">
        <f t="shared" si="23"/>
        <v>2025</v>
      </c>
      <c r="J127" s="92">
        <f t="shared" si="17"/>
        <v>2026</v>
      </c>
      <c r="K127" s="93" t="str">
        <f t="shared" si="24"/>
        <v>Expenditure on Amazon Security Programme (Q1 FY 2026)</v>
      </c>
      <c r="L127" s="93" t="str">
        <f>INDEX(Activities!F:F, MATCH(A127, Activities!A:A, 0))</f>
        <v>UK - UK Integrated Security Fund (UKISF)</v>
      </c>
      <c r="M127" s="93" t="str">
        <f>INDEX(Activities!E:E, MATCH(A127, Activities!A:A, 0))</f>
        <v>GB-GOV-53</v>
      </c>
      <c r="N127" s="93">
        <f>INDEX(Activities!G:G, MATCH(A127, Activities!A:A, 0))</f>
        <v>10</v>
      </c>
      <c r="O127" s="92"/>
      <c r="P127" s="92"/>
      <c r="Q127" s="92"/>
      <c r="R127" s="93"/>
      <c r="S127" s="93" t="str">
        <f>INDEX(Activities!I:I, MATCH(A127, Activities!A:A, 0))</f>
        <v>Amazon Security Programme</v>
      </c>
      <c r="T127" s="97"/>
      <c r="U127" s="95"/>
      <c r="V127" s="95"/>
      <c r="W127" s="95"/>
      <c r="X127" s="95"/>
      <c r="Y127" s="95"/>
      <c r="Z127" s="95"/>
      <c r="AA127" s="95"/>
    </row>
    <row r="128" spans="1:27" ht="15.75" customHeight="1">
      <c r="A128" s="102" t="s">
        <v>203</v>
      </c>
      <c r="B128" s="87">
        <f>COUNTIF(Activities!A:A, A128)</f>
        <v>1</v>
      </c>
      <c r="C128" s="100">
        <v>14688.04</v>
      </c>
      <c r="D128" s="89">
        <v>45838</v>
      </c>
      <c r="E128" s="90">
        <v>45838</v>
      </c>
      <c r="F128" s="96">
        <v>4</v>
      </c>
      <c r="G128" s="92">
        <f t="shared" si="22"/>
        <v>6</v>
      </c>
      <c r="H128" s="93" t="str">
        <f t="shared" si="25"/>
        <v>Q1</v>
      </c>
      <c r="I128" s="92">
        <f t="shared" si="23"/>
        <v>2025</v>
      </c>
      <c r="J128" s="92">
        <f t="shared" si="17"/>
        <v>2026</v>
      </c>
      <c r="K128" s="93" t="str">
        <f t="shared" si="24"/>
        <v>Expenditure on Gender and National Security Programme (Q1 FY 2026)</v>
      </c>
      <c r="L128" s="93" t="str">
        <f>INDEX(Activities!F:F, MATCH(A128, Activities!A:A, 0))</f>
        <v>UK - UK Integrated Security Fund (UKISF)</v>
      </c>
      <c r="M128" s="93" t="str">
        <f>INDEX(Activities!E:E, MATCH(A128, Activities!A:A, 0))</f>
        <v>GB-GOV-53</v>
      </c>
      <c r="N128" s="93">
        <f>INDEX(Activities!G:G, MATCH(A128, Activities!A:A, 0))</f>
        <v>10</v>
      </c>
      <c r="O128" s="92"/>
      <c r="P128" s="92"/>
      <c r="Q128" s="92"/>
      <c r="R128" s="93"/>
      <c r="S128" s="93" t="str">
        <f>INDEX(Activities!I:I, MATCH(A128, Activities!A:A, 0))</f>
        <v>Gender and National Security Programme</v>
      </c>
      <c r="T128" s="97"/>
      <c r="U128" s="95"/>
      <c r="V128" s="95"/>
      <c r="W128" s="95"/>
      <c r="X128" s="95"/>
      <c r="Y128" s="95"/>
      <c r="Z128" s="95"/>
      <c r="AA128" s="95"/>
    </row>
    <row r="129" spans="1:27" ht="15.75" customHeight="1">
      <c r="A129" s="86" t="s">
        <v>95</v>
      </c>
      <c r="B129" s="87">
        <f>COUNTIF(Activities!A:A, A129)</f>
        <v>1</v>
      </c>
      <c r="C129" s="100">
        <v>65</v>
      </c>
      <c r="D129" s="89">
        <v>45930</v>
      </c>
      <c r="E129" s="90">
        <v>45930</v>
      </c>
      <c r="F129" s="96">
        <v>4</v>
      </c>
      <c r="G129" s="92">
        <f t="shared" si="22"/>
        <v>9</v>
      </c>
      <c r="H129" s="93" t="str">
        <f t="shared" si="25"/>
        <v>Q2</v>
      </c>
      <c r="I129" s="92">
        <f t="shared" si="23"/>
        <v>2025</v>
      </c>
      <c r="J129" s="92">
        <f t="shared" si="17"/>
        <v>2026</v>
      </c>
      <c r="K129" s="93" t="str">
        <f t="shared" si="24"/>
        <v>Expenditure on East Africa Threats Programme (Q2 FY 2026)</v>
      </c>
      <c r="L129" s="93" t="str">
        <f>INDEX(Activities!F:F, MATCH(A129, Activities!A:A, 0))</f>
        <v>UK - UK Integrated Security Fund (UKISF)</v>
      </c>
      <c r="M129" s="93" t="str">
        <f>INDEX(Activities!E:E, MATCH(A129, Activities!A:A, 0))</f>
        <v>GB-GOV-53</v>
      </c>
      <c r="N129" s="93">
        <f>INDEX(Activities!G:G, MATCH(A129, Activities!A:A, 0))</f>
        <v>10</v>
      </c>
      <c r="O129" s="92"/>
      <c r="P129" s="92"/>
      <c r="Q129" s="92"/>
      <c r="R129" s="93"/>
      <c r="S129" s="93" t="str">
        <f>INDEX(Activities!I:I, MATCH(A129, Activities!A:A, 0))</f>
        <v>East Africa Threats Programme</v>
      </c>
      <c r="T129" s="97"/>
      <c r="U129" s="95"/>
      <c r="V129" s="95"/>
      <c r="W129" s="95"/>
      <c r="X129" s="95"/>
      <c r="Y129" s="95"/>
      <c r="Z129" s="95"/>
      <c r="AA129" s="95"/>
    </row>
    <row r="130" spans="1:27" ht="15.75" customHeight="1">
      <c r="A130" s="86" t="s">
        <v>102</v>
      </c>
      <c r="B130" s="87">
        <f>COUNTIF(Activities!A:A, A130)</f>
        <v>1</v>
      </c>
      <c r="C130" s="100">
        <v>852</v>
      </c>
      <c r="D130" s="89">
        <v>45930</v>
      </c>
      <c r="E130" s="90">
        <v>45930</v>
      </c>
      <c r="F130" s="96">
        <v>4</v>
      </c>
      <c r="G130" s="92">
        <f t="shared" si="22"/>
        <v>9</v>
      </c>
      <c r="H130" s="93" t="str">
        <f t="shared" si="25"/>
        <v>Q2</v>
      </c>
      <c r="I130" s="92">
        <f t="shared" si="23"/>
        <v>2025</v>
      </c>
      <c r="J130" s="92">
        <f t="shared" si="17"/>
        <v>2026</v>
      </c>
      <c r="K130" s="93" t="str">
        <f t="shared" si="24"/>
        <v>Expenditure on Lake Chad Basin Programme (Q2 FY 2026)</v>
      </c>
      <c r="L130" s="93" t="str">
        <f>INDEX(Activities!F:F, MATCH(A130, Activities!A:A, 0))</f>
        <v>UK - UK Integrated Security Fund (UKISF)</v>
      </c>
      <c r="M130" s="93" t="str">
        <f>INDEX(Activities!E:E, MATCH(A130, Activities!A:A, 0))</f>
        <v>GB-GOV-53</v>
      </c>
      <c r="N130" s="93">
        <f>INDEX(Activities!G:G, MATCH(A130, Activities!A:A, 0))</f>
        <v>10</v>
      </c>
      <c r="O130" s="92"/>
      <c r="P130" s="92"/>
      <c r="Q130" s="92"/>
      <c r="R130" s="93"/>
      <c r="S130" s="93" t="str">
        <f>INDEX(Activities!I:I, MATCH(A130, Activities!A:A, 0))</f>
        <v>Lake Chad Basin Programme</v>
      </c>
      <c r="T130" s="97"/>
      <c r="U130" s="95"/>
      <c r="V130" s="95"/>
      <c r="W130" s="95"/>
      <c r="X130" s="95"/>
      <c r="Y130" s="95"/>
      <c r="Z130" s="95"/>
      <c r="AA130" s="95"/>
    </row>
    <row r="131" spans="1:27" ht="15.75" customHeight="1">
      <c r="A131" s="86" t="s">
        <v>105</v>
      </c>
      <c r="B131" s="87">
        <f>COUNTIF(Activities!A:A, A131)</f>
        <v>1</v>
      </c>
      <c r="C131" s="100">
        <v>793</v>
      </c>
      <c r="D131" s="89">
        <v>45930</v>
      </c>
      <c r="E131" s="90">
        <v>45930</v>
      </c>
      <c r="F131" s="96">
        <v>4</v>
      </c>
      <c r="G131" s="92">
        <f t="shared" si="22"/>
        <v>9</v>
      </c>
      <c r="H131" s="93" t="str">
        <f t="shared" si="25"/>
        <v>Q2</v>
      </c>
      <c r="I131" s="92">
        <f t="shared" si="23"/>
        <v>2025</v>
      </c>
      <c r="J131" s="92">
        <f t="shared" si="17"/>
        <v>2026</v>
      </c>
      <c r="K131" s="93" t="str">
        <f t="shared" si="24"/>
        <v>Expenditure on Nigeria Stability Programme (Q2 FY 2026)</v>
      </c>
      <c r="L131" s="93" t="str">
        <f>INDEX(Activities!F:F, MATCH(A131, Activities!A:A, 0))</f>
        <v>UK - UK Integrated Security Fund (UKISF)</v>
      </c>
      <c r="M131" s="93" t="str">
        <f>INDEX(Activities!E:E, MATCH(A131, Activities!A:A, 0))</f>
        <v>GB-GOV-53</v>
      </c>
      <c r="N131" s="93">
        <f>INDEX(Activities!G:G, MATCH(A131, Activities!A:A, 0))</f>
        <v>10</v>
      </c>
      <c r="O131" s="92"/>
      <c r="P131" s="92"/>
      <c r="Q131" s="92"/>
      <c r="R131" s="93"/>
      <c r="S131" s="93" t="str">
        <f>INDEX(Activities!I:I, MATCH(A131, Activities!A:A, 0))</f>
        <v>Nigeria Stability Programme</v>
      </c>
      <c r="T131" s="97"/>
      <c r="U131" s="95"/>
      <c r="V131" s="95"/>
      <c r="W131" s="95"/>
      <c r="X131" s="95"/>
      <c r="Y131" s="95"/>
      <c r="Z131" s="95"/>
      <c r="AA131" s="95"/>
    </row>
    <row r="132" spans="1:27" ht="15.75" customHeight="1">
      <c r="A132" s="86" t="s">
        <v>110</v>
      </c>
      <c r="B132" s="87">
        <f>COUNTIF(Activities!A:A, A132)</f>
        <v>1</v>
      </c>
      <c r="C132" s="100">
        <v>402494</v>
      </c>
      <c r="D132" s="89">
        <v>45930</v>
      </c>
      <c r="E132" s="90">
        <v>45930</v>
      </c>
      <c r="F132" s="96">
        <v>4</v>
      </c>
      <c r="G132" s="92">
        <f t="shared" si="22"/>
        <v>9</v>
      </c>
      <c r="H132" s="93" t="str">
        <f t="shared" si="25"/>
        <v>Q2</v>
      </c>
      <c r="I132" s="92">
        <f t="shared" si="23"/>
        <v>2025</v>
      </c>
      <c r="J132" s="92">
        <f t="shared" ref="J132:J195" si="26">IF(H132="Q4", I132, I132+1)</f>
        <v>2026</v>
      </c>
      <c r="K132" s="93" t="str">
        <f t="shared" si="24"/>
        <v>Expenditure on Sahel Programme (Q2 FY 2026)</v>
      </c>
      <c r="L132" s="93" t="str">
        <f>INDEX(Activities!F:F, MATCH(A132, Activities!A:A, 0))</f>
        <v>UK - UK Integrated Security Fund (UKISF)</v>
      </c>
      <c r="M132" s="93" t="str">
        <f>INDEX(Activities!E:E, MATCH(A132, Activities!A:A, 0))</f>
        <v>GB-GOV-53</v>
      </c>
      <c r="N132" s="93">
        <f>INDEX(Activities!G:G, MATCH(A132, Activities!A:A, 0))</f>
        <v>10</v>
      </c>
      <c r="O132" s="92"/>
      <c r="P132" s="92"/>
      <c r="Q132" s="92"/>
      <c r="R132" s="93"/>
      <c r="S132" s="93" t="str">
        <f>INDEX(Activities!I:I, MATCH(A132, Activities!A:A, 0))</f>
        <v>Sahel Programme</v>
      </c>
      <c r="T132" s="97"/>
      <c r="U132" s="95"/>
      <c r="V132" s="95"/>
      <c r="W132" s="95"/>
      <c r="X132" s="95"/>
      <c r="Y132" s="95"/>
      <c r="Z132" s="95"/>
      <c r="AA132" s="95"/>
    </row>
    <row r="133" spans="1:27" ht="15.75" customHeight="1">
      <c r="A133" s="86" t="s">
        <v>113</v>
      </c>
      <c r="B133" s="87">
        <f>COUNTIF(Activities!A:A, A133)</f>
        <v>1</v>
      </c>
      <c r="C133" s="100">
        <v>2359733</v>
      </c>
      <c r="D133" s="89">
        <v>45930</v>
      </c>
      <c r="E133" s="90">
        <v>45930</v>
      </c>
      <c r="F133" s="96">
        <v>4</v>
      </c>
      <c r="G133" s="92">
        <f t="shared" si="22"/>
        <v>9</v>
      </c>
      <c r="H133" s="93" t="str">
        <f t="shared" si="25"/>
        <v>Q2</v>
      </c>
      <c r="I133" s="92">
        <f t="shared" si="23"/>
        <v>2025</v>
      </c>
      <c r="J133" s="92">
        <f t="shared" si="26"/>
        <v>2026</v>
      </c>
      <c r="K133" s="93" t="str">
        <f t="shared" si="24"/>
        <v>Expenditure on Somalia Programme (Q2 FY 2026)</v>
      </c>
      <c r="L133" s="93" t="str">
        <f>INDEX(Activities!F:F, MATCH(A133, Activities!A:A, 0))</f>
        <v>UK - UK Integrated Security Fund (UKISF)</v>
      </c>
      <c r="M133" s="93" t="str">
        <f>INDEX(Activities!E:E, MATCH(A133, Activities!A:A, 0))</f>
        <v>GB-GOV-53</v>
      </c>
      <c r="N133" s="93">
        <f>INDEX(Activities!G:G, MATCH(A133, Activities!A:A, 0))</f>
        <v>10</v>
      </c>
      <c r="O133" s="92"/>
      <c r="P133" s="92"/>
      <c r="Q133" s="92"/>
      <c r="R133" s="93"/>
      <c r="S133" s="93" t="str">
        <f>INDEX(Activities!I:I, MATCH(A133, Activities!A:A, 0))</f>
        <v>Somalia Programme</v>
      </c>
      <c r="T133" s="97"/>
      <c r="U133" s="95"/>
      <c r="V133" s="95"/>
      <c r="W133" s="95"/>
      <c r="X133" s="95"/>
      <c r="Y133" s="95"/>
      <c r="Z133" s="95"/>
      <c r="AA133" s="95"/>
    </row>
    <row r="134" spans="1:27" ht="15.75" customHeight="1">
      <c r="A134" s="86" t="s">
        <v>118</v>
      </c>
      <c r="B134" s="87">
        <f>COUNTIF(Activities!A:A, A134)</f>
        <v>1</v>
      </c>
      <c r="C134" s="100">
        <v>607162</v>
      </c>
      <c r="D134" s="89">
        <v>45930</v>
      </c>
      <c r="E134" s="90">
        <v>45930</v>
      </c>
      <c r="F134" s="96">
        <v>4</v>
      </c>
      <c r="G134" s="92">
        <f t="shared" si="22"/>
        <v>9</v>
      </c>
      <c r="H134" s="93" t="str">
        <f t="shared" si="25"/>
        <v>Q2</v>
      </c>
      <c r="I134" s="92">
        <f t="shared" si="23"/>
        <v>2025</v>
      </c>
      <c r="J134" s="92">
        <f t="shared" si="26"/>
        <v>2026</v>
      </c>
      <c r="K134" s="93" t="str">
        <f t="shared" si="24"/>
        <v>Expenditure on West Africa Stability Programme (WASP) (Q2 FY 2026)</v>
      </c>
      <c r="L134" s="93" t="str">
        <f>INDEX(Activities!F:F, MATCH(A134, Activities!A:A, 0))</f>
        <v>UK - UK Integrated Security Fund (UKISF)</v>
      </c>
      <c r="M134" s="93" t="str">
        <f>INDEX(Activities!E:E, MATCH(A134, Activities!A:A, 0))</f>
        <v>GB-GOV-53</v>
      </c>
      <c r="N134" s="93">
        <f>INDEX(Activities!G:G, MATCH(A134, Activities!A:A, 0))</f>
        <v>10</v>
      </c>
      <c r="O134" s="92"/>
      <c r="P134" s="92"/>
      <c r="Q134" s="92"/>
      <c r="R134" s="93"/>
      <c r="S134" s="93" t="str">
        <f>INDEX(Activities!I:I, MATCH(A134, Activities!A:A, 0))</f>
        <v>West Africa Stability Programme (WASP)</v>
      </c>
      <c r="T134" s="97"/>
      <c r="U134" s="95"/>
      <c r="V134" s="95"/>
      <c r="W134" s="95"/>
      <c r="X134" s="95"/>
      <c r="Y134" s="95"/>
      <c r="Z134" s="95"/>
      <c r="AA134" s="95"/>
    </row>
    <row r="135" spans="1:27" ht="15.75" customHeight="1">
      <c r="A135" s="86" t="s">
        <v>121</v>
      </c>
      <c r="B135" s="87">
        <f>COUNTIF(Activities!A:A, A135)</f>
        <v>1</v>
      </c>
      <c r="C135" s="100">
        <v>168613</v>
      </c>
      <c r="D135" s="89">
        <v>45930</v>
      </c>
      <c r="E135" s="90">
        <v>45930</v>
      </c>
      <c r="F135" s="96">
        <v>4</v>
      </c>
      <c r="G135" s="92">
        <f t="shared" si="22"/>
        <v>9</v>
      </c>
      <c r="H135" s="93" t="str">
        <f t="shared" si="25"/>
        <v>Q2</v>
      </c>
      <c r="I135" s="92">
        <f t="shared" si="23"/>
        <v>2025</v>
      </c>
      <c r="J135" s="92">
        <f t="shared" si="26"/>
        <v>2026</v>
      </c>
      <c r="K135" s="93" t="str">
        <f t="shared" si="24"/>
        <v>Expenditure on Africa Peace Security Operations (Q2 FY 2026)</v>
      </c>
      <c r="L135" s="93" t="str">
        <f>INDEX(Activities!F:F, MATCH(A135, Activities!A:A, 0))</f>
        <v>UK - UK Integrated Security Fund (UKISF)</v>
      </c>
      <c r="M135" s="93" t="str">
        <f>INDEX(Activities!E:E, MATCH(A135, Activities!A:A, 0))</f>
        <v>GB-GOV-53</v>
      </c>
      <c r="N135" s="93">
        <f>INDEX(Activities!G:G, MATCH(A135, Activities!A:A, 0))</f>
        <v>10</v>
      </c>
      <c r="O135" s="92"/>
      <c r="P135" s="92"/>
      <c r="Q135" s="92"/>
      <c r="R135" s="93"/>
      <c r="S135" s="93" t="str">
        <f>INDEX(Activities!I:I, MATCH(A135, Activities!A:A, 0))</f>
        <v>Africa Peace Security Operations</v>
      </c>
      <c r="T135" s="97"/>
      <c r="U135" s="95"/>
      <c r="V135" s="95"/>
      <c r="W135" s="95"/>
      <c r="X135" s="95"/>
      <c r="Y135" s="95"/>
      <c r="Z135" s="95"/>
      <c r="AA135" s="95"/>
    </row>
    <row r="136" spans="1:27" ht="15.75" customHeight="1">
      <c r="A136" s="86" t="s">
        <v>124</v>
      </c>
      <c r="B136" s="87">
        <f>COUNTIF(Activities!A:A, A136)</f>
        <v>1</v>
      </c>
      <c r="C136" s="100"/>
      <c r="D136" s="89">
        <v>45930</v>
      </c>
      <c r="E136" s="90">
        <v>45930</v>
      </c>
      <c r="F136" s="96">
        <v>4</v>
      </c>
      <c r="G136" s="92">
        <f t="shared" si="22"/>
        <v>9</v>
      </c>
      <c r="H136" s="93" t="str">
        <f t="shared" si="25"/>
        <v>Q2</v>
      </c>
      <c r="I136" s="92">
        <f t="shared" si="23"/>
        <v>2025</v>
      </c>
      <c r="J136" s="92">
        <f t="shared" si="26"/>
        <v>2026</v>
      </c>
      <c r="K136" s="93" t="str">
        <f t="shared" si="24"/>
        <v>Expenditure on Combatting Illicit Economies Programme (CIEP) - Latin America (Q2 FY 2026)</v>
      </c>
      <c r="L136" s="93" t="str">
        <f>INDEX(Activities!F:F, MATCH(A136, Activities!A:A, 0))</f>
        <v>UK - UK Integrated Security Fund (UKISF)</v>
      </c>
      <c r="M136" s="93" t="str">
        <f>INDEX(Activities!E:E, MATCH(A136, Activities!A:A, 0))</f>
        <v>GB-GOV-53</v>
      </c>
      <c r="N136" s="93">
        <f>INDEX(Activities!G:G, MATCH(A136, Activities!A:A, 0))</f>
        <v>10</v>
      </c>
      <c r="O136" s="92"/>
      <c r="P136" s="92"/>
      <c r="Q136" s="92"/>
      <c r="R136" s="93"/>
      <c r="S136" s="93" t="str">
        <f>INDEX(Activities!I:I, MATCH(A136, Activities!A:A, 0))</f>
        <v>Combatting Illicit Economies Programme (CIEP) - Latin America</v>
      </c>
      <c r="T136" s="97"/>
      <c r="U136" s="95"/>
      <c r="V136" s="95"/>
      <c r="W136" s="95"/>
      <c r="X136" s="95"/>
      <c r="Y136" s="95"/>
      <c r="Z136" s="95"/>
      <c r="AA136" s="95"/>
    </row>
    <row r="137" spans="1:27" ht="15.75" customHeight="1">
      <c r="A137" s="86" t="s">
        <v>128</v>
      </c>
      <c r="B137" s="87">
        <f>COUNTIF(Activities!A:A, A137)</f>
        <v>1</v>
      </c>
      <c r="C137" s="100">
        <v>0</v>
      </c>
      <c r="D137" s="89">
        <v>45930</v>
      </c>
      <c r="E137" s="90">
        <v>45930</v>
      </c>
      <c r="F137" s="96">
        <v>4</v>
      </c>
      <c r="G137" s="92">
        <f t="shared" si="22"/>
        <v>9</v>
      </c>
      <c r="H137" s="93" t="str">
        <f t="shared" si="25"/>
        <v>Q2</v>
      </c>
      <c r="I137" s="92">
        <f t="shared" si="23"/>
        <v>2025</v>
      </c>
      <c r="J137" s="92">
        <f t="shared" si="26"/>
        <v>2026</v>
      </c>
      <c r="K137" s="93" t="str">
        <f t="shared" si="24"/>
        <v>Expenditure on Colombia Peace and Security Programme (CPSP) (Q2 FY 2026)</v>
      </c>
      <c r="L137" s="93" t="str">
        <f>INDEX(Activities!F:F, MATCH(A137, Activities!A:A, 0))</f>
        <v>UK - UK Integrated Security Fund (UKISF)</v>
      </c>
      <c r="M137" s="93" t="str">
        <f>INDEX(Activities!E:E, MATCH(A137, Activities!A:A, 0))</f>
        <v>GB-GOV-53</v>
      </c>
      <c r="N137" s="93">
        <f>INDEX(Activities!G:G, MATCH(A137, Activities!A:A, 0))</f>
        <v>10</v>
      </c>
      <c r="O137" s="92"/>
      <c r="P137" s="92"/>
      <c r="Q137" s="92"/>
      <c r="R137" s="93"/>
      <c r="S137" s="93" t="str">
        <f>INDEX(Activities!I:I, MATCH(A137, Activities!A:A, 0))</f>
        <v>Colombia Peace and Security Programme (CPSP)</v>
      </c>
      <c r="T137" s="97"/>
      <c r="U137" s="95"/>
      <c r="V137" s="95"/>
      <c r="W137" s="95"/>
      <c r="X137" s="95"/>
      <c r="Y137" s="95"/>
      <c r="Z137" s="95"/>
      <c r="AA137" s="95"/>
    </row>
    <row r="138" spans="1:27" ht="15.75" customHeight="1">
      <c r="A138" s="86" t="s">
        <v>133</v>
      </c>
      <c r="B138" s="87">
        <f>COUNTIF(Activities!A:A, A138)</f>
        <v>1</v>
      </c>
      <c r="C138" s="100">
        <v>-1147</v>
      </c>
      <c r="D138" s="89">
        <v>45930</v>
      </c>
      <c r="E138" s="90">
        <v>45930</v>
      </c>
      <c r="F138" s="96">
        <v>4</v>
      </c>
      <c r="G138" s="92">
        <f t="shared" si="22"/>
        <v>9</v>
      </c>
      <c r="H138" s="93" t="str">
        <f t="shared" si="25"/>
        <v>Q2</v>
      </c>
      <c r="I138" s="92">
        <f t="shared" si="23"/>
        <v>2025</v>
      </c>
      <c r="J138" s="92">
        <f t="shared" si="26"/>
        <v>2026</v>
      </c>
      <c r="K138" s="93" t="str">
        <f t="shared" si="24"/>
        <v>Expenditure on Myanmar Programme (Q2 FY 2026)</v>
      </c>
      <c r="L138" s="93" t="str">
        <f>INDEX(Activities!F:F, MATCH(A138, Activities!A:A, 0))</f>
        <v>UK - UK Integrated Security Fund (UKISF)</v>
      </c>
      <c r="M138" s="93" t="str">
        <f>INDEX(Activities!E:E, MATCH(A138, Activities!A:A, 0))</f>
        <v>GB-GOV-53</v>
      </c>
      <c r="N138" s="93">
        <f>INDEX(Activities!G:G, MATCH(A138, Activities!A:A, 0))</f>
        <v>10</v>
      </c>
      <c r="O138" s="92"/>
      <c r="P138" s="92"/>
      <c r="Q138" s="92"/>
      <c r="R138" s="93"/>
      <c r="S138" s="93" t="str">
        <f>INDEX(Activities!I:I, MATCH(A138, Activities!A:A, 0))</f>
        <v>Myanmar Programme</v>
      </c>
      <c r="T138" s="97"/>
      <c r="U138" s="95"/>
      <c r="V138" s="95"/>
      <c r="W138" s="95"/>
      <c r="X138" s="95"/>
      <c r="Y138" s="95"/>
      <c r="Z138" s="95"/>
      <c r="AA138" s="95"/>
    </row>
    <row r="139" spans="1:27" ht="15.75" customHeight="1">
      <c r="A139" s="86" t="s">
        <v>138</v>
      </c>
      <c r="B139" s="87">
        <f>COUNTIF(Activities!A:A, A139)</f>
        <v>1</v>
      </c>
      <c r="C139" s="88">
        <v>-384945</v>
      </c>
      <c r="D139" s="89">
        <v>45930</v>
      </c>
      <c r="E139" s="90">
        <v>45930</v>
      </c>
      <c r="F139" s="96">
        <v>4</v>
      </c>
      <c r="G139" s="92">
        <f t="shared" si="22"/>
        <v>9</v>
      </c>
      <c r="H139" s="93" t="str">
        <f t="shared" si="25"/>
        <v>Q2</v>
      </c>
      <c r="I139" s="92">
        <f t="shared" si="23"/>
        <v>2025</v>
      </c>
      <c r="J139" s="92">
        <f t="shared" si="26"/>
        <v>2026</v>
      </c>
      <c r="K139" s="93" t="str">
        <f t="shared" si="24"/>
        <v>Expenditure on Pacific Programme (Q2 FY 2026)</v>
      </c>
      <c r="L139" s="93" t="str">
        <f>INDEX(Activities!F:F, MATCH(A139, Activities!A:A, 0))</f>
        <v>UK - UK Integrated Security Fund (UKISF)</v>
      </c>
      <c r="M139" s="93" t="str">
        <f>INDEX(Activities!E:E, MATCH(A139, Activities!A:A, 0))</f>
        <v>GB-GOV-53</v>
      </c>
      <c r="N139" s="93">
        <f>INDEX(Activities!G:G, MATCH(A139, Activities!A:A, 0))</f>
        <v>10</v>
      </c>
      <c r="O139" s="92"/>
      <c r="P139" s="92"/>
      <c r="Q139" s="92"/>
      <c r="R139" s="93"/>
      <c r="S139" s="93" t="str">
        <f>INDEX(Activities!I:I, MATCH(A139, Activities!A:A, 0))</f>
        <v>Pacific Programme</v>
      </c>
      <c r="T139" s="97"/>
      <c r="U139" s="95"/>
      <c r="V139" s="95"/>
      <c r="W139" s="95"/>
      <c r="X139" s="95"/>
      <c r="Y139" s="95"/>
      <c r="Z139" s="95"/>
      <c r="AA139" s="95"/>
    </row>
    <row r="140" spans="1:27" ht="15.75" customHeight="1">
      <c r="A140" s="86" t="s">
        <v>142</v>
      </c>
      <c r="B140" s="87">
        <f>COUNTIF(Activities!A:A, A140)</f>
        <v>1</v>
      </c>
      <c r="C140" s="88">
        <v>-1</v>
      </c>
      <c r="D140" s="89">
        <v>45930</v>
      </c>
      <c r="E140" s="90">
        <v>45930</v>
      </c>
      <c r="F140" s="96">
        <v>4</v>
      </c>
      <c r="G140" s="92">
        <f t="shared" si="22"/>
        <v>9</v>
      </c>
      <c r="H140" s="93" t="str">
        <f t="shared" si="25"/>
        <v>Q2</v>
      </c>
      <c r="I140" s="92">
        <f t="shared" si="23"/>
        <v>2025</v>
      </c>
      <c r="J140" s="92">
        <f t="shared" si="26"/>
        <v>2026</v>
      </c>
      <c r="K140" s="93" t="str">
        <f t="shared" si="24"/>
        <v>Expenditure on Philippines Programme (Q2 FY 2026)</v>
      </c>
      <c r="L140" s="93" t="str">
        <f>INDEX(Activities!F:F, MATCH(A140, Activities!A:A, 0))</f>
        <v>UK - UK Integrated Security Fund (UKISF)</v>
      </c>
      <c r="M140" s="93" t="str">
        <f>INDEX(Activities!E:E, MATCH(A140, Activities!A:A, 0))</f>
        <v>GB-GOV-53</v>
      </c>
      <c r="N140" s="93">
        <f>INDEX(Activities!G:G, MATCH(A140, Activities!A:A, 0))</f>
        <v>10</v>
      </c>
      <c r="O140" s="92"/>
      <c r="P140" s="92"/>
      <c r="Q140" s="92"/>
      <c r="R140" s="93"/>
      <c r="S140" s="93" t="str">
        <f>INDEX(Activities!I:I, MATCH(A140, Activities!A:A, 0))</f>
        <v>Philippines Programme</v>
      </c>
      <c r="T140" s="97"/>
      <c r="U140" s="95"/>
      <c r="V140" s="95"/>
      <c r="W140" s="95"/>
      <c r="X140" s="95"/>
      <c r="Y140" s="95"/>
      <c r="Z140" s="95"/>
      <c r="AA140" s="95"/>
    </row>
    <row r="141" spans="1:27" ht="15.75" customHeight="1">
      <c r="A141" s="86" t="s">
        <v>147</v>
      </c>
      <c r="B141" s="87">
        <f>COUNTIF(Activities!A:A, A141)</f>
        <v>1</v>
      </c>
      <c r="C141" s="88">
        <v>1183429</v>
      </c>
      <c r="D141" s="89">
        <v>45930</v>
      </c>
      <c r="E141" s="90">
        <v>45930</v>
      </c>
      <c r="F141" s="96">
        <v>4</v>
      </c>
      <c r="G141" s="92">
        <f t="shared" si="22"/>
        <v>9</v>
      </c>
      <c r="H141" s="93" t="str">
        <f t="shared" si="25"/>
        <v>Q2</v>
      </c>
      <c r="I141" s="92">
        <f t="shared" si="23"/>
        <v>2025</v>
      </c>
      <c r="J141" s="92">
        <f t="shared" si="26"/>
        <v>2026</v>
      </c>
      <c r="K141" s="93" t="str">
        <f t="shared" si="24"/>
        <v>Expenditure on Eastern Neighbourhood Programme (Q2 FY 2026)</v>
      </c>
      <c r="L141" s="93" t="str">
        <f>INDEX(Activities!F:F, MATCH(A141, Activities!A:A, 0))</f>
        <v>UK - UK Integrated Security Fund (UKISF)</v>
      </c>
      <c r="M141" s="93" t="str">
        <f>INDEX(Activities!E:E, MATCH(A141, Activities!A:A, 0))</f>
        <v>GB-GOV-53</v>
      </c>
      <c r="N141" s="93">
        <f>INDEX(Activities!G:G, MATCH(A141, Activities!A:A, 0))</f>
        <v>10</v>
      </c>
      <c r="O141" s="92"/>
      <c r="P141" s="92"/>
      <c r="Q141" s="92"/>
      <c r="R141" s="93"/>
      <c r="S141" s="93" t="str">
        <f>INDEX(Activities!I:I, MATCH(A141, Activities!A:A, 0))</f>
        <v>Eastern Neighbourhood Programme</v>
      </c>
      <c r="T141" s="97"/>
      <c r="U141" s="95"/>
      <c r="V141" s="95"/>
      <c r="W141" s="95"/>
      <c r="X141" s="95"/>
      <c r="Y141" s="95"/>
      <c r="Z141" s="95"/>
      <c r="AA141" s="95"/>
    </row>
    <row r="142" spans="1:27" ht="15.75" customHeight="1">
      <c r="A142" s="101" t="s">
        <v>151</v>
      </c>
      <c r="B142" s="87">
        <f>COUNTIF(Activities!A:A, A142)</f>
        <v>1</v>
      </c>
      <c r="C142" s="88">
        <v>608174</v>
      </c>
      <c r="D142" s="89">
        <v>45930</v>
      </c>
      <c r="E142" s="90">
        <v>45930</v>
      </c>
      <c r="F142" s="96">
        <v>4</v>
      </c>
      <c r="G142" s="92">
        <f t="shared" si="22"/>
        <v>9</v>
      </c>
      <c r="H142" s="93" t="str">
        <f t="shared" si="25"/>
        <v>Q2</v>
      </c>
      <c r="I142" s="92">
        <f t="shared" si="23"/>
        <v>2025</v>
      </c>
      <c r="J142" s="92">
        <f t="shared" si="26"/>
        <v>2026</v>
      </c>
      <c r="K142" s="93" t="str">
        <f t="shared" si="24"/>
        <v>Expenditure on Central Asia Programme (Q2 FY 2026)</v>
      </c>
      <c r="L142" s="93" t="str">
        <f>INDEX(Activities!F:F, MATCH(A142, Activities!A:A, 0))</f>
        <v>UK - UK Integrated Security Fund (UKISF)</v>
      </c>
      <c r="M142" s="93" t="str">
        <f>INDEX(Activities!E:E, MATCH(A142, Activities!A:A, 0))</f>
        <v>GB-GOV-53</v>
      </c>
      <c r="N142" s="93">
        <f>INDEX(Activities!G:G, MATCH(A142, Activities!A:A, 0))</f>
        <v>10</v>
      </c>
      <c r="O142" s="92"/>
      <c r="P142" s="92"/>
      <c r="Q142" s="92"/>
      <c r="R142" s="93"/>
      <c r="S142" s="93" t="str">
        <f>INDEX(Activities!I:I, MATCH(A142, Activities!A:A, 0))</f>
        <v>Central Asia Programme</v>
      </c>
      <c r="T142" s="97"/>
      <c r="U142" s="95"/>
      <c r="V142" s="95"/>
      <c r="W142" s="95"/>
      <c r="X142" s="95"/>
      <c r="Y142" s="95"/>
      <c r="Z142" s="95"/>
      <c r="AA142" s="95"/>
    </row>
    <row r="143" spans="1:27" ht="15.75" customHeight="1">
      <c r="A143" s="101" t="s">
        <v>155</v>
      </c>
      <c r="B143" s="87">
        <f>COUNTIF(Activities!A:A, A143)</f>
        <v>1</v>
      </c>
      <c r="C143" s="88">
        <v>0</v>
      </c>
      <c r="D143" s="89">
        <v>45930</v>
      </c>
      <c r="E143" s="90">
        <v>45930</v>
      </c>
      <c r="F143" s="96">
        <v>4</v>
      </c>
      <c r="G143" s="92">
        <f t="shared" si="22"/>
        <v>9</v>
      </c>
      <c r="H143" s="93" t="str">
        <f t="shared" si="25"/>
        <v>Q2</v>
      </c>
      <c r="I143" s="92">
        <f t="shared" si="23"/>
        <v>2025</v>
      </c>
      <c r="J143" s="92">
        <f t="shared" si="26"/>
        <v>2026</v>
      </c>
      <c r="K143" s="93" t="str">
        <f t="shared" si="24"/>
        <v>Expenditure on Western Balkans Serious and Organised Crime Programme (Q2 FY 2026)</v>
      </c>
      <c r="L143" s="93" t="str">
        <f>INDEX(Activities!F:F, MATCH(A143, Activities!A:A, 0))</f>
        <v>UK - UK Integrated Security Fund (UKISF)</v>
      </c>
      <c r="M143" s="93" t="str">
        <f>INDEX(Activities!E:E, MATCH(A143, Activities!A:A, 0))</f>
        <v>GB-GOV-53</v>
      </c>
      <c r="N143" s="93">
        <f>INDEX(Activities!G:G, MATCH(A143, Activities!A:A, 0))</f>
        <v>10</v>
      </c>
      <c r="O143" s="92"/>
      <c r="P143" s="92"/>
      <c r="Q143" s="92"/>
      <c r="R143" s="93"/>
      <c r="S143" s="93" t="str">
        <f>INDEX(Activities!I:I, MATCH(A143, Activities!A:A, 0))</f>
        <v>Western Balkans Serious and Organised Crime Programme</v>
      </c>
      <c r="T143" s="97"/>
      <c r="U143" s="95"/>
      <c r="V143" s="95"/>
      <c r="W143" s="95"/>
      <c r="X143" s="95"/>
      <c r="Y143" s="95"/>
      <c r="Z143" s="95"/>
      <c r="AA143" s="95"/>
    </row>
    <row r="144" spans="1:27" ht="15.75" customHeight="1">
      <c r="A144" s="86" t="s">
        <v>158</v>
      </c>
      <c r="B144" s="87">
        <f>COUNTIF(Activities!A:A, A144)</f>
        <v>1</v>
      </c>
      <c r="C144" s="88">
        <v>-43207</v>
      </c>
      <c r="D144" s="89">
        <v>45930</v>
      </c>
      <c r="E144" s="90">
        <v>45930</v>
      </c>
      <c r="F144" s="96">
        <v>4</v>
      </c>
      <c r="G144" s="92">
        <f t="shared" si="22"/>
        <v>9</v>
      </c>
      <c r="H144" s="93" t="str">
        <f t="shared" si="25"/>
        <v>Q2</v>
      </c>
      <c r="I144" s="92">
        <f t="shared" si="23"/>
        <v>2025</v>
      </c>
      <c r="J144" s="92">
        <f t="shared" si="26"/>
        <v>2026</v>
      </c>
      <c r="K144" s="93" t="str">
        <f t="shared" si="24"/>
        <v>Expenditure on Sri Lanka Programme (Q2 FY 2026)</v>
      </c>
      <c r="L144" s="93" t="str">
        <f>INDEX(Activities!F:F, MATCH(A144, Activities!A:A, 0))</f>
        <v>UK - UK Integrated Security Fund (UKISF)</v>
      </c>
      <c r="M144" s="93" t="str">
        <f>INDEX(Activities!E:E, MATCH(A144, Activities!A:A, 0))</f>
        <v>GB-GOV-53</v>
      </c>
      <c r="N144" s="93">
        <f>INDEX(Activities!G:G, MATCH(A144, Activities!A:A, 0))</f>
        <v>10</v>
      </c>
      <c r="O144" s="92"/>
      <c r="P144" s="92"/>
      <c r="Q144" s="92"/>
      <c r="R144" s="93"/>
      <c r="S144" s="93" t="str">
        <f>INDEX(Activities!I:I, MATCH(A144, Activities!A:A, 0))</f>
        <v>Sri Lanka Programme</v>
      </c>
      <c r="T144" s="97"/>
      <c r="U144" s="95"/>
      <c r="V144" s="95"/>
      <c r="W144" s="95"/>
      <c r="X144" s="95"/>
      <c r="Y144" s="95"/>
      <c r="Z144" s="95"/>
      <c r="AA144" s="95"/>
    </row>
    <row r="145" spans="1:27" ht="15.75" customHeight="1">
      <c r="A145" s="86" t="s">
        <v>163</v>
      </c>
      <c r="B145" s="87">
        <f>COUNTIF(Activities!A:A, A145)</f>
        <v>1</v>
      </c>
      <c r="C145" s="88"/>
      <c r="D145" s="89">
        <v>45930</v>
      </c>
      <c r="E145" s="90">
        <v>45930</v>
      </c>
      <c r="F145" s="96">
        <v>4</v>
      </c>
      <c r="G145" s="92">
        <f t="shared" si="22"/>
        <v>9</v>
      </c>
      <c r="H145" s="93" t="str">
        <f t="shared" si="25"/>
        <v>Q2</v>
      </c>
      <c r="I145" s="92">
        <f t="shared" si="23"/>
        <v>2025</v>
      </c>
      <c r="J145" s="92">
        <f t="shared" si="26"/>
        <v>2026</v>
      </c>
      <c r="K145" s="93" t="str">
        <f t="shared" si="24"/>
        <v>Expenditure on Eastern Route (Turkey) Programme (Q2 FY 2026)</v>
      </c>
      <c r="L145" s="93" t="str">
        <f>INDEX(Activities!F:F, MATCH(A145, Activities!A:A, 0))</f>
        <v>UK - UK Integrated Security Fund (UKISF)</v>
      </c>
      <c r="M145" s="93" t="str">
        <f>INDEX(Activities!E:E, MATCH(A145, Activities!A:A, 0))</f>
        <v>GB-GOV-53</v>
      </c>
      <c r="N145" s="93">
        <f>INDEX(Activities!G:G, MATCH(A145, Activities!A:A, 0))</f>
        <v>10</v>
      </c>
      <c r="O145" s="92"/>
      <c r="P145" s="92"/>
      <c r="Q145" s="92"/>
      <c r="R145" s="93"/>
      <c r="S145" s="93" t="str">
        <f>INDEX(Activities!I:I, MATCH(A145, Activities!A:A, 0))</f>
        <v>Eastern Route (Turkey) Programme</v>
      </c>
      <c r="T145" s="97"/>
      <c r="U145" s="95"/>
      <c r="V145" s="95"/>
      <c r="W145" s="95"/>
      <c r="X145" s="95"/>
      <c r="Y145" s="95"/>
      <c r="Z145" s="95"/>
      <c r="AA145" s="95"/>
    </row>
    <row r="146" spans="1:27" ht="15.75" customHeight="1">
      <c r="A146" s="86" t="s">
        <v>171</v>
      </c>
      <c r="B146" s="87">
        <f>COUNTIF(Activities!A:A, A146)</f>
        <v>1</v>
      </c>
      <c r="C146" s="88">
        <v>1802023</v>
      </c>
      <c r="D146" s="89">
        <v>45930</v>
      </c>
      <c r="E146" s="90">
        <v>45930</v>
      </c>
      <c r="F146" s="96">
        <v>4</v>
      </c>
      <c r="G146" s="92">
        <f t="shared" si="22"/>
        <v>9</v>
      </c>
      <c r="H146" s="93" t="str">
        <f t="shared" si="25"/>
        <v>Q2</v>
      </c>
      <c r="I146" s="92">
        <f t="shared" si="23"/>
        <v>2025</v>
      </c>
      <c r="J146" s="92">
        <f t="shared" si="26"/>
        <v>2026</v>
      </c>
      <c r="K146" s="93" t="str">
        <f t="shared" si="24"/>
        <v>Expenditure on Iraq Programme (Q2 FY 2026)</v>
      </c>
      <c r="L146" s="93" t="str">
        <f>INDEX(Activities!F:F, MATCH(A146, Activities!A:A, 0))</f>
        <v>UK - UK Integrated Security Fund (UKISF)</v>
      </c>
      <c r="M146" s="93" t="str">
        <f>INDEX(Activities!E:E, MATCH(A146, Activities!A:A, 0))</f>
        <v>GB-GOV-53</v>
      </c>
      <c r="N146" s="93">
        <f>INDEX(Activities!G:G, MATCH(A146, Activities!A:A, 0))</f>
        <v>10</v>
      </c>
      <c r="O146" s="92"/>
      <c r="P146" s="92"/>
      <c r="Q146" s="92"/>
      <c r="R146" s="93"/>
      <c r="S146" s="93" t="str">
        <f>INDEX(Activities!I:I, MATCH(A146, Activities!A:A, 0))</f>
        <v>Iraq Programme</v>
      </c>
      <c r="T146" s="97"/>
      <c r="U146" s="95"/>
      <c r="V146" s="95"/>
      <c r="W146" s="95"/>
      <c r="X146" s="95"/>
      <c r="Y146" s="95"/>
      <c r="Z146" s="95"/>
      <c r="AA146" s="95"/>
    </row>
    <row r="147" spans="1:27" ht="15.75" customHeight="1">
      <c r="A147" s="86" t="s">
        <v>176</v>
      </c>
      <c r="B147" s="87">
        <f>COUNTIF(Activities!A:A, A147)</f>
        <v>1</v>
      </c>
      <c r="C147" s="88">
        <v>536508</v>
      </c>
      <c r="D147" s="89">
        <v>45930</v>
      </c>
      <c r="E147" s="90">
        <v>45930</v>
      </c>
      <c r="F147" s="96">
        <v>4</v>
      </c>
      <c r="G147" s="92">
        <f t="shared" si="22"/>
        <v>9</v>
      </c>
      <c r="H147" s="93" t="str">
        <f t="shared" si="25"/>
        <v>Q2</v>
      </c>
      <c r="I147" s="92">
        <f t="shared" si="23"/>
        <v>2025</v>
      </c>
      <c r="J147" s="92">
        <f t="shared" si="26"/>
        <v>2026</v>
      </c>
      <c r="K147" s="93" t="str">
        <f t="shared" si="24"/>
        <v>Expenditure on Jordan: Shared Security and Stability Programme (SSSP) (Q2 FY 2026)</v>
      </c>
      <c r="L147" s="93" t="str">
        <f>INDEX(Activities!F:F, MATCH(A147, Activities!A:A, 0))</f>
        <v>UK - UK Integrated Security Fund (UKISF)</v>
      </c>
      <c r="M147" s="93" t="str">
        <f>INDEX(Activities!E:E, MATCH(A147, Activities!A:A, 0))</f>
        <v>GB-GOV-53</v>
      </c>
      <c r="N147" s="93">
        <f>INDEX(Activities!G:G, MATCH(A147, Activities!A:A, 0))</f>
        <v>10</v>
      </c>
      <c r="O147" s="92"/>
      <c r="P147" s="92"/>
      <c r="Q147" s="92"/>
      <c r="R147" s="93"/>
      <c r="S147" s="93" t="str">
        <f>INDEX(Activities!I:I, MATCH(A147, Activities!A:A, 0))</f>
        <v>Jordan: Shared Security and Stability Programme (SSSP)</v>
      </c>
      <c r="T147" s="97"/>
      <c r="U147" s="95"/>
      <c r="V147" s="95"/>
      <c r="W147" s="95"/>
      <c r="X147" s="95"/>
      <c r="Y147" s="95"/>
      <c r="Z147" s="95"/>
      <c r="AA147" s="95"/>
    </row>
    <row r="148" spans="1:27" ht="15.75" customHeight="1">
      <c r="A148" s="86" t="s">
        <v>181</v>
      </c>
      <c r="B148" s="87">
        <f>COUNTIF(Activities!A:A, A148)</f>
        <v>1</v>
      </c>
      <c r="C148" s="88">
        <v>446438</v>
      </c>
      <c r="D148" s="89">
        <v>45930</v>
      </c>
      <c r="E148" s="90">
        <v>45930</v>
      </c>
      <c r="F148" s="96">
        <v>4</v>
      </c>
      <c r="G148" s="92">
        <f t="shared" si="22"/>
        <v>9</v>
      </c>
      <c r="H148" s="93" t="str">
        <f t="shared" si="25"/>
        <v>Q2</v>
      </c>
      <c r="I148" s="92">
        <f t="shared" si="23"/>
        <v>2025</v>
      </c>
      <c r="J148" s="92">
        <f t="shared" si="26"/>
        <v>2026</v>
      </c>
      <c r="K148" s="93" t="str">
        <f t="shared" si="24"/>
        <v>Expenditure on Tunisia Programme (Q2 FY 2026)</v>
      </c>
      <c r="L148" s="93" t="str">
        <f>INDEX(Activities!F:F, MATCH(A148, Activities!A:A, 0))</f>
        <v>UK - UK Integrated Security Fund (UKISF)</v>
      </c>
      <c r="M148" s="93" t="str">
        <f>INDEX(Activities!E:E, MATCH(A148, Activities!A:A, 0))</f>
        <v>GB-GOV-53</v>
      </c>
      <c r="N148" s="93">
        <f>INDEX(Activities!G:G, MATCH(A148, Activities!A:A, 0))</f>
        <v>10</v>
      </c>
      <c r="O148" s="92"/>
      <c r="P148" s="92"/>
      <c r="Q148" s="92"/>
      <c r="R148" s="93"/>
      <c r="S148" s="93" t="str">
        <f>INDEX(Activities!I:I, MATCH(A148, Activities!A:A, 0))</f>
        <v>Tunisia Programme</v>
      </c>
      <c r="T148" s="97"/>
      <c r="U148" s="95"/>
      <c r="V148" s="95"/>
      <c r="W148" s="95"/>
      <c r="X148" s="95"/>
      <c r="Y148" s="95"/>
      <c r="Z148" s="95"/>
      <c r="AA148" s="95"/>
    </row>
    <row r="149" spans="1:27" ht="15.75" customHeight="1">
      <c r="A149" s="86" t="s">
        <v>186</v>
      </c>
      <c r="B149" s="87">
        <f>COUNTIF(Activities!A:A, A149)</f>
        <v>1</v>
      </c>
      <c r="C149" s="88"/>
      <c r="D149" s="89">
        <v>45930</v>
      </c>
      <c r="E149" s="90">
        <v>45930</v>
      </c>
      <c r="F149" s="96">
        <v>4</v>
      </c>
      <c r="G149" s="92">
        <f t="shared" si="22"/>
        <v>9</v>
      </c>
      <c r="H149" s="93" t="str">
        <f t="shared" si="25"/>
        <v>Q2</v>
      </c>
      <c r="I149" s="92">
        <f t="shared" si="23"/>
        <v>2025</v>
      </c>
      <c r="J149" s="92">
        <f t="shared" si="26"/>
        <v>2026</v>
      </c>
      <c r="K149" s="93" t="str">
        <f t="shared" si="24"/>
        <v>Expenditure on Overseas Territories Border Security Programme (Q2 FY 2026)</v>
      </c>
      <c r="L149" s="93" t="str">
        <f>INDEX(Activities!F:F, MATCH(A149, Activities!A:A, 0))</f>
        <v>UK - UK Integrated Security Fund (UKISF)</v>
      </c>
      <c r="M149" s="93" t="str">
        <f>INDEX(Activities!E:E, MATCH(A149, Activities!A:A, 0))</f>
        <v>GB-GOV-53</v>
      </c>
      <c r="N149" s="93">
        <f>INDEX(Activities!G:G, MATCH(A149, Activities!A:A, 0))</f>
        <v>10</v>
      </c>
      <c r="O149" s="92"/>
      <c r="P149" s="92"/>
      <c r="Q149" s="92"/>
      <c r="R149" s="93"/>
      <c r="S149" s="93" t="str">
        <f>INDEX(Activities!I:I, MATCH(A149, Activities!A:A, 0))</f>
        <v>Overseas Territories Border Security Programme</v>
      </c>
      <c r="T149" s="97"/>
      <c r="U149" s="95"/>
      <c r="V149" s="95"/>
      <c r="W149" s="95"/>
      <c r="X149" s="95"/>
      <c r="Y149" s="95"/>
      <c r="Z149" s="95"/>
      <c r="AA149" s="95"/>
    </row>
    <row r="150" spans="1:27" ht="15.75" customHeight="1">
      <c r="A150" s="86" t="s">
        <v>190</v>
      </c>
      <c r="B150" s="87">
        <f>COUNTIF(Activities!A:A, A150)</f>
        <v>1</v>
      </c>
      <c r="C150" s="88">
        <v>-26979</v>
      </c>
      <c r="D150" s="89">
        <v>45930</v>
      </c>
      <c r="E150" s="90">
        <v>45930</v>
      </c>
      <c r="F150" s="96">
        <v>4</v>
      </c>
      <c r="G150" s="92">
        <f t="shared" si="22"/>
        <v>9</v>
      </c>
      <c r="H150" s="93" t="str">
        <f t="shared" si="25"/>
        <v>Q2</v>
      </c>
      <c r="I150" s="92">
        <f t="shared" si="23"/>
        <v>2025</v>
      </c>
      <c r="J150" s="92">
        <f t="shared" si="26"/>
        <v>2026</v>
      </c>
      <c r="K150" s="93" t="str">
        <f t="shared" si="24"/>
        <v>Expenditure on Overseas Territories Justice Programme (Q2 FY 2026)</v>
      </c>
      <c r="L150" s="93" t="str">
        <f>INDEX(Activities!F:F, MATCH(A150, Activities!A:A, 0))</f>
        <v>UK - UK Integrated Security Fund (UKISF)</v>
      </c>
      <c r="M150" s="93" t="str">
        <f>INDEX(Activities!E:E, MATCH(A150, Activities!A:A, 0))</f>
        <v>GB-GOV-53</v>
      </c>
      <c r="N150" s="93">
        <f>INDEX(Activities!G:G, MATCH(A150, Activities!A:A, 0))</f>
        <v>10</v>
      </c>
      <c r="O150" s="92"/>
      <c r="P150" s="92"/>
      <c r="Q150" s="92"/>
      <c r="R150" s="93"/>
      <c r="S150" s="93" t="str">
        <f>INDEX(Activities!I:I, MATCH(A150, Activities!A:A, 0))</f>
        <v>Overseas Territories Justice Programme</v>
      </c>
      <c r="T150" s="97"/>
      <c r="U150" s="95"/>
      <c r="V150" s="95"/>
      <c r="W150" s="95"/>
      <c r="X150" s="95"/>
      <c r="Y150" s="95"/>
      <c r="Z150" s="95"/>
      <c r="AA150" s="95"/>
    </row>
    <row r="151" spans="1:27" ht="15.75" customHeight="1">
      <c r="A151" s="86" t="s">
        <v>194</v>
      </c>
      <c r="B151" s="87">
        <f>COUNTIF(Activities!A:A, A151)</f>
        <v>1</v>
      </c>
      <c r="C151" s="88">
        <v>-629</v>
      </c>
      <c r="D151" s="89">
        <v>45930</v>
      </c>
      <c r="E151" s="90">
        <v>45930</v>
      </c>
      <c r="F151" s="96">
        <v>4</v>
      </c>
      <c r="G151" s="92">
        <f t="shared" si="22"/>
        <v>9</v>
      </c>
      <c r="H151" s="93" t="str">
        <f t="shared" si="25"/>
        <v>Q2</v>
      </c>
      <c r="I151" s="92">
        <f t="shared" si="23"/>
        <v>2025</v>
      </c>
      <c r="J151" s="92">
        <f t="shared" si="26"/>
        <v>2026</v>
      </c>
      <c r="K151" s="93" t="str">
        <f t="shared" si="24"/>
        <v>Expenditure on Environment Security and Climate Change (ESCC) Programme (Q2 FY 2026)</v>
      </c>
      <c r="L151" s="93" t="str">
        <f>INDEX(Activities!F:F, MATCH(A151, Activities!A:A, 0))</f>
        <v>UK - UK Integrated Security Fund (UKISF)</v>
      </c>
      <c r="M151" s="93" t="str">
        <f>INDEX(Activities!E:E, MATCH(A151, Activities!A:A, 0))</f>
        <v>GB-GOV-53</v>
      </c>
      <c r="N151" s="93">
        <f>INDEX(Activities!G:G, MATCH(A151, Activities!A:A, 0))</f>
        <v>10</v>
      </c>
      <c r="O151" s="92"/>
      <c r="P151" s="92"/>
      <c r="Q151" s="92"/>
      <c r="R151" s="93"/>
      <c r="S151" s="93" t="str">
        <f>INDEX(Activities!I:I, MATCH(A151, Activities!A:A, 0))</f>
        <v>Environment Security and Climate Change (ESCC) Programme</v>
      </c>
      <c r="T151" s="97"/>
      <c r="U151" s="95"/>
      <c r="V151" s="95"/>
      <c r="W151" s="95"/>
      <c r="X151" s="95"/>
      <c r="Y151" s="95"/>
      <c r="Z151" s="95"/>
      <c r="AA151" s="95"/>
    </row>
    <row r="152" spans="1:27" ht="15.75" customHeight="1">
      <c r="A152" s="86" t="s">
        <v>197</v>
      </c>
      <c r="B152" s="87">
        <f>COUNTIF(Activities!A:A, A152)</f>
        <v>1</v>
      </c>
      <c r="C152" s="88">
        <v>8912572</v>
      </c>
      <c r="D152" s="89">
        <v>45930</v>
      </c>
      <c r="E152" s="90">
        <v>45930</v>
      </c>
      <c r="F152" s="96">
        <v>4</v>
      </c>
      <c r="G152" s="92">
        <f t="shared" si="22"/>
        <v>9</v>
      </c>
      <c r="H152" s="93" t="str">
        <f t="shared" si="25"/>
        <v>Q2</v>
      </c>
      <c r="I152" s="92">
        <f t="shared" si="23"/>
        <v>2025</v>
      </c>
      <c r="J152" s="92">
        <f t="shared" si="26"/>
        <v>2026</v>
      </c>
      <c r="K152" s="93" t="str">
        <f t="shared" si="24"/>
        <v>Expenditure on Non-Discretionary Peacekeeping Contributions (Q2 FY 2026)</v>
      </c>
      <c r="L152" s="93" t="str">
        <f>INDEX(Activities!F:F, MATCH(A152, Activities!A:A, 0))</f>
        <v>UK - UK Integrated Security Fund (UKISF)</v>
      </c>
      <c r="M152" s="93" t="str">
        <f>INDEX(Activities!E:E, MATCH(A152, Activities!A:A, 0))</f>
        <v>GB-GOV-53</v>
      </c>
      <c r="N152" s="93">
        <f>INDEX(Activities!G:G, MATCH(A152, Activities!A:A, 0))</f>
        <v>10</v>
      </c>
      <c r="O152" s="92"/>
      <c r="P152" s="92"/>
      <c r="Q152" s="92"/>
      <c r="R152" s="93"/>
      <c r="S152" s="93" t="str">
        <f>INDEX(Activities!I:I, MATCH(A152, Activities!A:A, 0))</f>
        <v>Non-Discretionary Peacekeeping Contributions</v>
      </c>
      <c r="T152" s="97"/>
      <c r="U152" s="95"/>
      <c r="V152" s="95"/>
      <c r="W152" s="95"/>
      <c r="X152" s="95"/>
      <c r="Y152" s="95"/>
      <c r="Z152" s="95"/>
      <c r="AA152" s="95"/>
    </row>
    <row r="153" spans="1:27" ht="15.75" customHeight="1">
      <c r="A153" s="86" t="s">
        <v>200</v>
      </c>
      <c r="B153" s="87">
        <f>COUNTIF(Activities!A:A, A153)</f>
        <v>1</v>
      </c>
      <c r="C153" s="88">
        <v>533545</v>
      </c>
      <c r="D153" s="89">
        <v>45930</v>
      </c>
      <c r="E153" s="90">
        <v>45930</v>
      </c>
      <c r="F153" s="96">
        <v>4</v>
      </c>
      <c r="G153" s="92">
        <f t="shared" si="22"/>
        <v>9</v>
      </c>
      <c r="H153" s="93" t="str">
        <f t="shared" si="25"/>
        <v>Q2</v>
      </c>
      <c r="I153" s="92">
        <f t="shared" si="23"/>
        <v>2025</v>
      </c>
      <c r="J153" s="92">
        <f t="shared" si="26"/>
        <v>2026</v>
      </c>
      <c r="K153" s="93" t="str">
        <f t="shared" si="24"/>
        <v>Expenditure on Amazon Security Programme (Q2 FY 2026)</v>
      </c>
      <c r="L153" s="93" t="str">
        <f>INDEX(Activities!F:F, MATCH(A153, Activities!A:A, 0))</f>
        <v>UK - UK Integrated Security Fund (UKISF)</v>
      </c>
      <c r="M153" s="93" t="str">
        <f>INDEX(Activities!E:E, MATCH(A153, Activities!A:A, 0))</f>
        <v>GB-GOV-53</v>
      </c>
      <c r="N153" s="93">
        <f>INDEX(Activities!G:G, MATCH(A153, Activities!A:A, 0))</f>
        <v>10</v>
      </c>
      <c r="O153" s="92"/>
      <c r="P153" s="92"/>
      <c r="Q153" s="92"/>
      <c r="R153" s="93"/>
      <c r="S153" s="93" t="str">
        <f>INDEX(Activities!I:I, MATCH(A153, Activities!A:A, 0))</f>
        <v>Amazon Security Programme</v>
      </c>
      <c r="T153" s="97"/>
      <c r="U153" s="95"/>
      <c r="V153" s="95"/>
      <c r="W153" s="95"/>
      <c r="X153" s="95"/>
      <c r="Y153" s="95"/>
      <c r="Z153" s="95"/>
      <c r="AA153" s="95"/>
    </row>
    <row r="154" spans="1:27" ht="15.75" customHeight="1">
      <c r="A154" s="102" t="s">
        <v>203</v>
      </c>
      <c r="B154" s="87">
        <f>COUNTIF(Activities!A:A, A154)</f>
        <v>1</v>
      </c>
      <c r="C154" s="88">
        <v>9328</v>
      </c>
      <c r="D154" s="89">
        <v>45930</v>
      </c>
      <c r="E154" s="90">
        <v>45930</v>
      </c>
      <c r="F154" s="96">
        <v>4</v>
      </c>
      <c r="G154" s="92">
        <f t="shared" si="22"/>
        <v>9</v>
      </c>
      <c r="H154" s="93" t="str">
        <f t="shared" si="25"/>
        <v>Q2</v>
      </c>
      <c r="I154" s="92">
        <f t="shared" si="23"/>
        <v>2025</v>
      </c>
      <c r="J154" s="92">
        <f t="shared" si="26"/>
        <v>2026</v>
      </c>
      <c r="K154" s="93" t="str">
        <f t="shared" si="24"/>
        <v>Expenditure on Gender and National Security Programme (Q2 FY 2026)</v>
      </c>
      <c r="L154" s="93" t="str">
        <f>INDEX(Activities!F:F, MATCH(A154, Activities!A:A, 0))</f>
        <v>UK - UK Integrated Security Fund (UKISF)</v>
      </c>
      <c r="M154" s="93" t="str">
        <f>INDEX(Activities!E:E, MATCH(A154, Activities!A:A, 0))</f>
        <v>GB-GOV-53</v>
      </c>
      <c r="N154" s="93">
        <f>INDEX(Activities!G:G, MATCH(A154, Activities!A:A, 0))</f>
        <v>10</v>
      </c>
      <c r="O154" s="92"/>
      <c r="P154" s="92"/>
      <c r="Q154" s="92"/>
      <c r="R154" s="93"/>
      <c r="S154" s="93" t="str">
        <f>INDEX(Activities!I:I, MATCH(A154, Activities!A:A, 0))</f>
        <v>Gender and National Security Programme</v>
      </c>
      <c r="T154" s="97"/>
      <c r="U154" s="95"/>
      <c r="V154" s="95"/>
      <c r="W154" s="95"/>
      <c r="X154" s="95"/>
      <c r="Y154" s="95"/>
      <c r="Z154" s="95"/>
      <c r="AA154" s="95"/>
    </row>
    <row r="155" spans="1:27" ht="15.75" customHeight="1">
      <c r="A155" s="86"/>
      <c r="B155" s="87">
        <f>COUNTIF(Activities!A:A, A155)</f>
        <v>0</v>
      </c>
      <c r="C155" s="88"/>
      <c r="D155" s="89"/>
      <c r="E155" s="90"/>
      <c r="F155" s="96">
        <v>4</v>
      </c>
      <c r="G155" s="92">
        <f t="shared" si="22"/>
        <v>1</v>
      </c>
      <c r="H155" s="93" t="str">
        <f t="shared" si="25"/>
        <v>Q4</v>
      </c>
      <c r="I155" s="92">
        <f t="shared" si="23"/>
        <v>1900</v>
      </c>
      <c r="J155" s="92">
        <f t="shared" si="26"/>
        <v>1900</v>
      </c>
      <c r="K155" s="93" t="e">
        <f t="shared" si="24"/>
        <v>#N/A</v>
      </c>
      <c r="L155" s="93" t="e">
        <f>INDEX(Activities!F:F, MATCH(A155, Activities!A:A, 0))</f>
        <v>#N/A</v>
      </c>
      <c r="M155" s="93" t="e">
        <f>INDEX(Activities!E:E, MATCH(A155, Activities!A:A, 0))</f>
        <v>#N/A</v>
      </c>
      <c r="N155" s="93" t="e">
        <f>INDEX(Activities!G:G, MATCH(A155, Activities!A:A, 0))</f>
        <v>#N/A</v>
      </c>
      <c r="O155" s="92"/>
      <c r="P155" s="92"/>
      <c r="Q155" s="92"/>
      <c r="R155" s="93"/>
      <c r="S155" s="93" t="e">
        <f>INDEX(Activities!I:I, MATCH(A155, Activities!A:A, 0))</f>
        <v>#N/A</v>
      </c>
      <c r="T155" s="97"/>
      <c r="U155" s="95"/>
      <c r="V155" s="95"/>
      <c r="W155" s="95"/>
      <c r="X155" s="95"/>
      <c r="Y155" s="95"/>
      <c r="Z155" s="95"/>
      <c r="AA155" s="95"/>
    </row>
    <row r="156" spans="1:27" ht="15.75" customHeight="1">
      <c r="A156" s="86"/>
      <c r="B156" s="87">
        <f>COUNTIF(Activities!A:A, A156)</f>
        <v>0</v>
      </c>
      <c r="C156" s="88"/>
      <c r="D156" s="89"/>
      <c r="E156" s="90"/>
      <c r="F156" s="96">
        <v>4</v>
      </c>
      <c r="G156" s="92">
        <f t="shared" si="22"/>
        <v>1</v>
      </c>
      <c r="H156" s="93" t="str">
        <f t="shared" si="25"/>
        <v>Q4</v>
      </c>
      <c r="I156" s="92">
        <f t="shared" si="23"/>
        <v>1900</v>
      </c>
      <c r="J156" s="92">
        <f t="shared" si="26"/>
        <v>1900</v>
      </c>
      <c r="K156" s="93" t="e">
        <f t="shared" si="24"/>
        <v>#N/A</v>
      </c>
      <c r="L156" s="93" t="e">
        <f>INDEX(Activities!F:F, MATCH(A156, Activities!A:A, 0))</f>
        <v>#N/A</v>
      </c>
      <c r="M156" s="93" t="e">
        <f>INDEX(Activities!E:E, MATCH(A156, Activities!A:A, 0))</f>
        <v>#N/A</v>
      </c>
      <c r="N156" s="93" t="e">
        <f>INDEX(Activities!G:G, MATCH(A156, Activities!A:A, 0))</f>
        <v>#N/A</v>
      </c>
      <c r="O156" s="92"/>
      <c r="P156" s="92"/>
      <c r="Q156" s="92"/>
      <c r="R156" s="93"/>
      <c r="S156" s="93" t="e">
        <f>INDEX(Activities!I:I, MATCH(A156, Activities!A:A, 0))</f>
        <v>#N/A</v>
      </c>
      <c r="T156" s="97"/>
      <c r="U156" s="95"/>
      <c r="V156" s="95"/>
      <c r="W156" s="95"/>
      <c r="X156" s="95"/>
      <c r="Y156" s="95"/>
      <c r="Z156" s="95"/>
      <c r="AA156" s="95"/>
    </row>
    <row r="157" spans="1:27" ht="15.75" customHeight="1">
      <c r="A157" s="86"/>
      <c r="B157" s="87">
        <f>COUNTIF(Activities!A:A, A157)</f>
        <v>0</v>
      </c>
      <c r="C157" s="88"/>
      <c r="D157" s="89"/>
      <c r="E157" s="90"/>
      <c r="F157" s="96">
        <v>4</v>
      </c>
      <c r="G157" s="92">
        <f t="shared" si="22"/>
        <v>1</v>
      </c>
      <c r="H157" s="93" t="str">
        <f t="shared" si="25"/>
        <v>Q4</v>
      </c>
      <c r="I157" s="92">
        <f t="shared" si="23"/>
        <v>1900</v>
      </c>
      <c r="J157" s="92">
        <f t="shared" si="26"/>
        <v>1900</v>
      </c>
      <c r="K157" s="93" t="e">
        <f t="shared" si="24"/>
        <v>#N/A</v>
      </c>
      <c r="L157" s="93" t="e">
        <f>INDEX(Activities!F:F, MATCH(A157, Activities!A:A, 0))</f>
        <v>#N/A</v>
      </c>
      <c r="M157" s="93" t="e">
        <f>INDEX(Activities!E:E, MATCH(A157, Activities!A:A, 0))</f>
        <v>#N/A</v>
      </c>
      <c r="N157" s="93" t="e">
        <f>INDEX(Activities!G:G, MATCH(A157, Activities!A:A, 0))</f>
        <v>#N/A</v>
      </c>
      <c r="O157" s="92"/>
      <c r="P157" s="92"/>
      <c r="Q157" s="92"/>
      <c r="R157" s="93"/>
      <c r="S157" s="93" t="e">
        <f>INDEX(Activities!I:I, MATCH(A157, Activities!A:A, 0))</f>
        <v>#N/A</v>
      </c>
      <c r="T157" s="97"/>
      <c r="U157" s="95"/>
      <c r="V157" s="95"/>
      <c r="W157" s="95"/>
      <c r="X157" s="95"/>
      <c r="Y157" s="95"/>
      <c r="Z157" s="95"/>
      <c r="AA157" s="95"/>
    </row>
    <row r="158" spans="1:27" ht="15.75" customHeight="1">
      <c r="A158" s="86"/>
      <c r="B158" s="87">
        <f>COUNTIF(Activities!A:A, A158)</f>
        <v>0</v>
      </c>
      <c r="C158" s="88"/>
      <c r="D158" s="89"/>
      <c r="E158" s="90"/>
      <c r="F158" s="96">
        <v>4</v>
      </c>
      <c r="G158" s="92">
        <f t="shared" si="22"/>
        <v>1</v>
      </c>
      <c r="H158" s="93" t="str">
        <f t="shared" si="25"/>
        <v>Q4</v>
      </c>
      <c r="I158" s="92">
        <f t="shared" si="23"/>
        <v>1900</v>
      </c>
      <c r="J158" s="92">
        <f t="shared" si="26"/>
        <v>1900</v>
      </c>
      <c r="K158" s="93" t="e">
        <f t="shared" si="24"/>
        <v>#N/A</v>
      </c>
      <c r="L158" s="93" t="e">
        <f>INDEX(Activities!F:F, MATCH(A158, Activities!A:A, 0))</f>
        <v>#N/A</v>
      </c>
      <c r="M158" s="93" t="e">
        <f>INDEX(Activities!E:E, MATCH(A158, Activities!A:A, 0))</f>
        <v>#N/A</v>
      </c>
      <c r="N158" s="93" t="e">
        <f>INDEX(Activities!G:G, MATCH(A158, Activities!A:A, 0))</f>
        <v>#N/A</v>
      </c>
      <c r="O158" s="92"/>
      <c r="P158" s="92"/>
      <c r="Q158" s="92"/>
      <c r="R158" s="93"/>
      <c r="S158" s="93" t="e">
        <f>INDEX(Activities!I:I, MATCH(A158, Activities!A:A, 0))</f>
        <v>#N/A</v>
      </c>
      <c r="T158" s="97"/>
      <c r="U158" s="95"/>
      <c r="V158" s="95"/>
      <c r="W158" s="95"/>
      <c r="X158" s="95"/>
      <c r="Y158" s="95"/>
      <c r="Z158" s="95"/>
      <c r="AA158" s="95"/>
    </row>
    <row r="159" spans="1:27" ht="15.75" customHeight="1">
      <c r="A159" s="86"/>
      <c r="B159" s="87">
        <f>COUNTIF(Activities!A:A, A159)</f>
        <v>0</v>
      </c>
      <c r="C159" s="88"/>
      <c r="D159" s="89"/>
      <c r="E159" s="90"/>
      <c r="F159" s="96">
        <v>4</v>
      </c>
      <c r="G159" s="92">
        <f t="shared" si="22"/>
        <v>1</v>
      </c>
      <c r="H159" s="93" t="str">
        <f t="shared" si="25"/>
        <v>Q4</v>
      </c>
      <c r="I159" s="92">
        <f t="shared" si="23"/>
        <v>1900</v>
      </c>
      <c r="J159" s="92">
        <f t="shared" si="26"/>
        <v>1900</v>
      </c>
      <c r="K159" s="93" t="e">
        <f t="shared" si="24"/>
        <v>#N/A</v>
      </c>
      <c r="L159" s="93" t="e">
        <f>INDEX(Activities!F:F, MATCH(A159, Activities!A:A, 0))</f>
        <v>#N/A</v>
      </c>
      <c r="M159" s="93" t="e">
        <f>INDEX(Activities!E:E, MATCH(A159, Activities!A:A, 0))</f>
        <v>#N/A</v>
      </c>
      <c r="N159" s="93" t="e">
        <f>INDEX(Activities!G:G, MATCH(A159, Activities!A:A, 0))</f>
        <v>#N/A</v>
      </c>
      <c r="O159" s="92"/>
      <c r="P159" s="92"/>
      <c r="Q159" s="92"/>
      <c r="R159" s="93"/>
      <c r="S159" s="93" t="e">
        <f>INDEX(Activities!I:I, MATCH(A159, Activities!A:A, 0))</f>
        <v>#N/A</v>
      </c>
      <c r="T159" s="97"/>
      <c r="U159" s="95"/>
      <c r="V159" s="95"/>
      <c r="W159" s="95"/>
      <c r="X159" s="95"/>
      <c r="Y159" s="95"/>
      <c r="Z159" s="95"/>
      <c r="AA159" s="95"/>
    </row>
    <row r="160" spans="1:27" ht="15.75" customHeight="1">
      <c r="A160" s="86"/>
      <c r="B160" s="87">
        <f>COUNTIF(Activities!A:A, A160)</f>
        <v>0</v>
      </c>
      <c r="C160" s="88"/>
      <c r="D160" s="89"/>
      <c r="E160" s="90"/>
      <c r="F160" s="96">
        <v>4</v>
      </c>
      <c r="G160" s="92">
        <f t="shared" si="22"/>
        <v>1</v>
      </c>
      <c r="H160" s="93" t="str">
        <f t="shared" si="25"/>
        <v>Q4</v>
      </c>
      <c r="I160" s="92">
        <f t="shared" si="23"/>
        <v>1900</v>
      </c>
      <c r="J160" s="92">
        <f t="shared" si="26"/>
        <v>1900</v>
      </c>
      <c r="K160" s="93" t="e">
        <f t="shared" si="24"/>
        <v>#N/A</v>
      </c>
      <c r="L160" s="93" t="e">
        <f>INDEX(Activities!F:F, MATCH(A160, Activities!A:A, 0))</f>
        <v>#N/A</v>
      </c>
      <c r="M160" s="93" t="e">
        <f>INDEX(Activities!E:E, MATCH(A160, Activities!A:A, 0))</f>
        <v>#N/A</v>
      </c>
      <c r="N160" s="93" t="e">
        <f>INDEX(Activities!G:G, MATCH(A160, Activities!A:A, 0))</f>
        <v>#N/A</v>
      </c>
      <c r="O160" s="92"/>
      <c r="P160" s="92"/>
      <c r="Q160" s="92"/>
      <c r="R160" s="93"/>
      <c r="S160" s="93" t="e">
        <f>INDEX(Activities!I:I, MATCH(A160, Activities!A:A, 0))</f>
        <v>#N/A</v>
      </c>
      <c r="T160" s="97"/>
      <c r="U160" s="95"/>
      <c r="V160" s="95"/>
      <c r="W160" s="95"/>
      <c r="X160" s="95"/>
      <c r="Y160" s="95"/>
      <c r="Z160" s="95"/>
      <c r="AA160" s="95"/>
    </row>
    <row r="161" spans="1:27" ht="15.75" customHeight="1">
      <c r="A161" s="86"/>
      <c r="B161" s="87">
        <f>COUNTIF(Activities!A:A, A161)</f>
        <v>0</v>
      </c>
      <c r="C161" s="88"/>
      <c r="D161" s="89"/>
      <c r="E161" s="90"/>
      <c r="F161" s="96">
        <v>4</v>
      </c>
      <c r="G161" s="92">
        <f t="shared" si="22"/>
        <v>1</v>
      </c>
      <c r="H161" s="93" t="str">
        <f t="shared" si="25"/>
        <v>Q4</v>
      </c>
      <c r="I161" s="92">
        <f t="shared" si="23"/>
        <v>1900</v>
      </c>
      <c r="J161" s="92">
        <f t="shared" si="26"/>
        <v>1900</v>
      </c>
      <c r="K161" s="93" t="e">
        <f t="shared" si="24"/>
        <v>#N/A</v>
      </c>
      <c r="L161" s="93" t="e">
        <f>INDEX(Activities!F:F, MATCH(A161, Activities!A:A, 0))</f>
        <v>#N/A</v>
      </c>
      <c r="M161" s="93" t="e">
        <f>INDEX(Activities!E:E, MATCH(A161, Activities!A:A, 0))</f>
        <v>#N/A</v>
      </c>
      <c r="N161" s="93" t="e">
        <f>INDEX(Activities!G:G, MATCH(A161, Activities!A:A, 0))</f>
        <v>#N/A</v>
      </c>
      <c r="O161" s="92"/>
      <c r="P161" s="92"/>
      <c r="Q161" s="92"/>
      <c r="R161" s="93"/>
      <c r="S161" s="93" t="e">
        <f>INDEX(Activities!I:I, MATCH(A161, Activities!A:A, 0))</f>
        <v>#N/A</v>
      </c>
      <c r="T161" s="97"/>
      <c r="U161" s="95"/>
      <c r="V161" s="95"/>
      <c r="W161" s="95"/>
      <c r="X161" s="95"/>
      <c r="Y161" s="95"/>
      <c r="Z161" s="95"/>
      <c r="AA161" s="95"/>
    </row>
    <row r="162" spans="1:27" ht="15.75" customHeight="1">
      <c r="A162" s="86"/>
      <c r="B162" s="87">
        <f>COUNTIF(Activities!A:A, A162)</f>
        <v>0</v>
      </c>
      <c r="C162" s="88"/>
      <c r="D162" s="89"/>
      <c r="E162" s="90"/>
      <c r="F162" s="96">
        <v>4</v>
      </c>
      <c r="G162" s="92">
        <f t="shared" si="22"/>
        <v>1</v>
      </c>
      <c r="H162" s="93" t="str">
        <f t="shared" si="25"/>
        <v>Q4</v>
      </c>
      <c r="I162" s="92">
        <f t="shared" si="23"/>
        <v>1900</v>
      </c>
      <c r="J162" s="92">
        <f t="shared" si="26"/>
        <v>1900</v>
      </c>
      <c r="K162" s="93" t="e">
        <f t="shared" si="24"/>
        <v>#N/A</v>
      </c>
      <c r="L162" s="93" t="e">
        <f>INDEX(Activities!F:F, MATCH(A162, Activities!A:A, 0))</f>
        <v>#N/A</v>
      </c>
      <c r="M162" s="93" t="e">
        <f>INDEX(Activities!E:E, MATCH(A162, Activities!A:A, 0))</f>
        <v>#N/A</v>
      </c>
      <c r="N162" s="93" t="e">
        <f>INDEX(Activities!G:G, MATCH(A162, Activities!A:A, 0))</f>
        <v>#N/A</v>
      </c>
      <c r="O162" s="92"/>
      <c r="P162" s="92"/>
      <c r="Q162" s="92"/>
      <c r="R162" s="93"/>
      <c r="S162" s="93" t="e">
        <f>INDEX(Activities!I:I, MATCH(A162, Activities!A:A, 0))</f>
        <v>#N/A</v>
      </c>
      <c r="T162" s="97"/>
      <c r="U162" s="95"/>
      <c r="V162" s="95"/>
      <c r="W162" s="95"/>
      <c r="X162" s="95"/>
      <c r="Y162" s="95"/>
      <c r="Z162" s="95"/>
      <c r="AA162" s="95"/>
    </row>
    <row r="163" spans="1:27" ht="15.75" customHeight="1">
      <c r="A163" s="86"/>
      <c r="B163" s="87">
        <f>COUNTIF(Activities!A:A, A163)</f>
        <v>0</v>
      </c>
      <c r="C163" s="88"/>
      <c r="D163" s="89"/>
      <c r="E163" s="90"/>
      <c r="F163" s="96">
        <v>4</v>
      </c>
      <c r="G163" s="92">
        <f t="shared" si="22"/>
        <v>1</v>
      </c>
      <c r="H163" s="93" t="str">
        <f t="shared" si="25"/>
        <v>Q4</v>
      </c>
      <c r="I163" s="92">
        <f t="shared" si="23"/>
        <v>1900</v>
      </c>
      <c r="J163" s="92">
        <f t="shared" si="26"/>
        <v>1900</v>
      </c>
      <c r="K163" s="93" t="e">
        <f t="shared" si="24"/>
        <v>#N/A</v>
      </c>
      <c r="L163" s="93" t="e">
        <f>INDEX(Activities!F:F, MATCH(A163, Activities!A:A, 0))</f>
        <v>#N/A</v>
      </c>
      <c r="M163" s="93" t="e">
        <f>INDEX(Activities!E:E, MATCH(A163, Activities!A:A, 0))</f>
        <v>#N/A</v>
      </c>
      <c r="N163" s="93" t="e">
        <f>INDEX(Activities!G:G, MATCH(A163, Activities!A:A, 0))</f>
        <v>#N/A</v>
      </c>
      <c r="O163" s="92"/>
      <c r="P163" s="92"/>
      <c r="Q163" s="92"/>
      <c r="R163" s="93"/>
      <c r="S163" s="93" t="e">
        <f>INDEX(Activities!I:I, MATCH(A163, Activities!A:A, 0))</f>
        <v>#N/A</v>
      </c>
      <c r="T163" s="97"/>
      <c r="U163" s="95"/>
      <c r="V163" s="95"/>
      <c r="W163" s="95"/>
      <c r="X163" s="95"/>
      <c r="Y163" s="95"/>
      <c r="Z163" s="95"/>
      <c r="AA163" s="95"/>
    </row>
    <row r="164" spans="1:27" ht="15.75" customHeight="1">
      <c r="A164" s="86"/>
      <c r="B164" s="87">
        <f>COUNTIF(Activities!A:A, A164)</f>
        <v>0</v>
      </c>
      <c r="C164" s="88"/>
      <c r="D164" s="89"/>
      <c r="E164" s="90"/>
      <c r="F164" s="96">
        <v>4</v>
      </c>
      <c r="G164" s="92">
        <f t="shared" si="22"/>
        <v>1</v>
      </c>
      <c r="H164" s="93" t="str">
        <f t="shared" si="25"/>
        <v>Q4</v>
      </c>
      <c r="I164" s="92">
        <f t="shared" si="23"/>
        <v>1900</v>
      </c>
      <c r="J164" s="92">
        <f t="shared" si="26"/>
        <v>1900</v>
      </c>
      <c r="K164" s="93" t="e">
        <f t="shared" si="24"/>
        <v>#N/A</v>
      </c>
      <c r="L164" s="93" t="e">
        <f>INDEX(Activities!F:F, MATCH(A164, Activities!A:A, 0))</f>
        <v>#N/A</v>
      </c>
      <c r="M164" s="93" t="e">
        <f>INDEX(Activities!E:E, MATCH(A164, Activities!A:A, 0))</f>
        <v>#N/A</v>
      </c>
      <c r="N164" s="93" t="e">
        <f>INDEX(Activities!G:G, MATCH(A164, Activities!A:A, 0))</f>
        <v>#N/A</v>
      </c>
      <c r="O164" s="92"/>
      <c r="P164" s="92"/>
      <c r="Q164" s="92"/>
      <c r="R164" s="93"/>
      <c r="S164" s="93" t="e">
        <f>INDEX(Activities!I:I, MATCH(A164, Activities!A:A, 0))</f>
        <v>#N/A</v>
      </c>
      <c r="T164" s="97"/>
      <c r="U164" s="95"/>
      <c r="V164" s="95"/>
      <c r="W164" s="95"/>
      <c r="X164" s="95"/>
      <c r="Y164" s="95"/>
      <c r="Z164" s="95"/>
      <c r="AA164" s="95"/>
    </row>
    <row r="165" spans="1:27" ht="15.75" customHeight="1">
      <c r="A165" s="86"/>
      <c r="B165" s="87">
        <f>COUNTIF(Activities!A:A, A165)</f>
        <v>0</v>
      </c>
      <c r="C165" s="88"/>
      <c r="D165" s="89"/>
      <c r="E165" s="90"/>
      <c r="F165" s="96">
        <v>4</v>
      </c>
      <c r="G165" s="92">
        <f t="shared" si="22"/>
        <v>1</v>
      </c>
      <c r="H165" s="93" t="str">
        <f t="shared" si="25"/>
        <v>Q4</v>
      </c>
      <c r="I165" s="92">
        <f t="shared" si="23"/>
        <v>1900</v>
      </c>
      <c r="J165" s="92">
        <f t="shared" si="26"/>
        <v>1900</v>
      </c>
      <c r="K165" s="93" t="e">
        <f t="shared" si="24"/>
        <v>#N/A</v>
      </c>
      <c r="L165" s="93" t="e">
        <f>INDEX(Activities!F:F, MATCH(A165, Activities!A:A, 0))</f>
        <v>#N/A</v>
      </c>
      <c r="M165" s="93" t="e">
        <f>INDEX(Activities!E:E, MATCH(A165, Activities!A:A, 0))</f>
        <v>#N/A</v>
      </c>
      <c r="N165" s="93" t="e">
        <f>INDEX(Activities!G:G, MATCH(A165, Activities!A:A, 0))</f>
        <v>#N/A</v>
      </c>
      <c r="O165" s="92"/>
      <c r="P165" s="92"/>
      <c r="Q165" s="92"/>
      <c r="R165" s="93"/>
      <c r="S165" s="93" t="e">
        <f>INDEX(Activities!I:I, MATCH(A165, Activities!A:A, 0))</f>
        <v>#N/A</v>
      </c>
      <c r="T165" s="97"/>
      <c r="U165" s="95"/>
      <c r="V165" s="95"/>
      <c r="W165" s="95"/>
      <c r="X165" s="95"/>
      <c r="Y165" s="95"/>
      <c r="Z165" s="95"/>
      <c r="AA165" s="95"/>
    </row>
    <row r="166" spans="1:27" ht="15.75" customHeight="1">
      <c r="A166" s="86"/>
      <c r="B166" s="87">
        <f>COUNTIF(Activities!A:A, A166)</f>
        <v>0</v>
      </c>
      <c r="C166" s="88"/>
      <c r="D166" s="89"/>
      <c r="E166" s="90"/>
      <c r="F166" s="96">
        <v>4</v>
      </c>
      <c r="G166" s="92">
        <f t="shared" si="22"/>
        <v>1</v>
      </c>
      <c r="H166" s="93" t="str">
        <f t="shared" si="25"/>
        <v>Q4</v>
      </c>
      <c r="I166" s="92">
        <f t="shared" si="23"/>
        <v>1900</v>
      </c>
      <c r="J166" s="92">
        <f t="shared" si="26"/>
        <v>1900</v>
      </c>
      <c r="K166" s="93" t="e">
        <f t="shared" si="24"/>
        <v>#N/A</v>
      </c>
      <c r="L166" s="93" t="e">
        <f>INDEX(Activities!F:F, MATCH(A166, Activities!A:A, 0))</f>
        <v>#N/A</v>
      </c>
      <c r="M166" s="93" t="e">
        <f>INDEX(Activities!E:E, MATCH(A166, Activities!A:A, 0))</f>
        <v>#N/A</v>
      </c>
      <c r="N166" s="93" t="e">
        <f>INDEX(Activities!G:G, MATCH(A166, Activities!A:A, 0))</f>
        <v>#N/A</v>
      </c>
      <c r="O166" s="92"/>
      <c r="P166" s="92"/>
      <c r="Q166" s="92"/>
      <c r="R166" s="93"/>
      <c r="S166" s="93" t="e">
        <f>INDEX(Activities!I:I, MATCH(A166, Activities!A:A, 0))</f>
        <v>#N/A</v>
      </c>
      <c r="T166" s="97"/>
      <c r="U166" s="95"/>
      <c r="V166" s="95"/>
      <c r="W166" s="95"/>
      <c r="X166" s="95"/>
      <c r="Y166" s="95"/>
      <c r="Z166" s="95"/>
      <c r="AA166" s="95"/>
    </row>
    <row r="167" spans="1:27" ht="15.75" customHeight="1">
      <c r="A167" s="86"/>
      <c r="B167" s="87">
        <f>COUNTIF(Activities!A:A, A167)</f>
        <v>0</v>
      </c>
      <c r="C167" s="88"/>
      <c r="D167" s="89"/>
      <c r="E167" s="90"/>
      <c r="F167" s="96">
        <v>4</v>
      </c>
      <c r="G167" s="92">
        <f t="shared" si="22"/>
        <v>1</v>
      </c>
      <c r="H167" s="93" t="str">
        <f t="shared" si="25"/>
        <v>Q4</v>
      </c>
      <c r="I167" s="92">
        <f t="shared" si="23"/>
        <v>1900</v>
      </c>
      <c r="J167" s="92">
        <f t="shared" si="26"/>
        <v>1900</v>
      </c>
      <c r="K167" s="93" t="e">
        <f t="shared" si="24"/>
        <v>#N/A</v>
      </c>
      <c r="L167" s="93" t="e">
        <f>INDEX(Activities!F:F, MATCH(A167, Activities!A:A, 0))</f>
        <v>#N/A</v>
      </c>
      <c r="M167" s="93" t="e">
        <f>INDEX(Activities!E:E, MATCH(A167, Activities!A:A, 0))</f>
        <v>#N/A</v>
      </c>
      <c r="N167" s="93" t="e">
        <f>INDEX(Activities!G:G, MATCH(A167, Activities!A:A, 0))</f>
        <v>#N/A</v>
      </c>
      <c r="O167" s="92"/>
      <c r="P167" s="92"/>
      <c r="Q167" s="92"/>
      <c r="R167" s="93"/>
      <c r="S167" s="93" t="e">
        <f>INDEX(Activities!I:I, MATCH(A167, Activities!A:A, 0))</f>
        <v>#N/A</v>
      </c>
      <c r="T167" s="97"/>
      <c r="U167" s="95"/>
      <c r="V167" s="95"/>
      <c r="W167" s="95"/>
      <c r="X167" s="95"/>
      <c r="Y167" s="95"/>
      <c r="Z167" s="95"/>
      <c r="AA167" s="95"/>
    </row>
    <row r="168" spans="1:27" ht="15.75" customHeight="1">
      <c r="A168" s="86"/>
      <c r="B168" s="87">
        <f>COUNTIF(Activities!A:A, A168)</f>
        <v>0</v>
      </c>
      <c r="C168" s="88"/>
      <c r="D168" s="89"/>
      <c r="E168" s="90"/>
      <c r="F168" s="96">
        <v>4</v>
      </c>
      <c r="G168" s="92">
        <f t="shared" ref="G168:G231" si="27">MONTH(E168)</f>
        <v>1</v>
      </c>
      <c r="H168" s="93" t="str">
        <f t="shared" si="25"/>
        <v>Q4</v>
      </c>
      <c r="I168" s="92">
        <f t="shared" ref="I168:I231" si="28">YEAR(D168)</f>
        <v>1900</v>
      </c>
      <c r="J168" s="92">
        <f t="shared" si="26"/>
        <v>1900</v>
      </c>
      <c r="K168" s="93" t="e">
        <f t="shared" ref="K168:K231" si="29">CONCATENATE("Expenditure on ",S168, " (", H168, " FY ", J168, ")")</f>
        <v>#N/A</v>
      </c>
      <c r="L168" s="93" t="e">
        <f>INDEX(Activities!F:F, MATCH(A168, Activities!A:A, 0))</f>
        <v>#N/A</v>
      </c>
      <c r="M168" s="93" t="e">
        <f>INDEX(Activities!E:E, MATCH(A168, Activities!A:A, 0))</f>
        <v>#N/A</v>
      </c>
      <c r="N168" s="93" t="e">
        <f>INDEX(Activities!G:G, MATCH(A168, Activities!A:A, 0))</f>
        <v>#N/A</v>
      </c>
      <c r="O168" s="92"/>
      <c r="P168" s="92"/>
      <c r="Q168" s="92"/>
      <c r="R168" s="93"/>
      <c r="S168" s="93" t="e">
        <f>INDEX(Activities!I:I, MATCH(A168, Activities!A:A, 0))</f>
        <v>#N/A</v>
      </c>
      <c r="T168" s="97"/>
      <c r="U168" s="95"/>
      <c r="V168" s="95"/>
      <c r="W168" s="95"/>
      <c r="X168" s="95"/>
      <c r="Y168" s="95"/>
      <c r="Z168" s="95"/>
      <c r="AA168" s="95"/>
    </row>
    <row r="169" spans="1:27" ht="15.75" customHeight="1">
      <c r="A169" s="86"/>
      <c r="B169" s="87">
        <f>COUNTIF(Activities!A:A, A169)</f>
        <v>0</v>
      </c>
      <c r="C169" s="88"/>
      <c r="D169" s="89"/>
      <c r="E169" s="90"/>
      <c r="F169" s="96">
        <v>4</v>
      </c>
      <c r="G169" s="92">
        <f t="shared" si="27"/>
        <v>1</v>
      </c>
      <c r="H169" s="93" t="str">
        <f t="shared" ref="H169:H232" si="30">_xlfn.IFS(G169=1, "Q4", G169=2, "Q4", G169=3, "Q4", G169=4, "Q1", G169=5, "Q1", G169=6, "Q1", G169=7, "Q2", G169=8, "Q2", G169=9, "Q2",  G169=10, "Q3",  G169=11, "Q3", G169=12, "Q3")</f>
        <v>Q4</v>
      </c>
      <c r="I169" s="92">
        <f t="shared" si="28"/>
        <v>1900</v>
      </c>
      <c r="J169" s="92">
        <f t="shared" si="26"/>
        <v>1900</v>
      </c>
      <c r="K169" s="93" t="e">
        <f t="shared" si="29"/>
        <v>#N/A</v>
      </c>
      <c r="L169" s="93" t="e">
        <f>INDEX(Activities!F:F, MATCH(A169, Activities!A:A, 0))</f>
        <v>#N/A</v>
      </c>
      <c r="M169" s="93" t="e">
        <f>INDEX(Activities!E:E, MATCH(A169, Activities!A:A, 0))</f>
        <v>#N/A</v>
      </c>
      <c r="N169" s="93" t="e">
        <f>INDEX(Activities!G:G, MATCH(A169, Activities!A:A, 0))</f>
        <v>#N/A</v>
      </c>
      <c r="O169" s="92"/>
      <c r="P169" s="92"/>
      <c r="Q169" s="92"/>
      <c r="R169" s="93"/>
      <c r="S169" s="93" t="e">
        <f>INDEX(Activities!I:I, MATCH(A169, Activities!A:A, 0))</f>
        <v>#N/A</v>
      </c>
      <c r="T169" s="97"/>
      <c r="U169" s="95"/>
      <c r="V169" s="95"/>
      <c r="W169" s="95"/>
      <c r="X169" s="95"/>
      <c r="Y169" s="95"/>
      <c r="Z169" s="95"/>
      <c r="AA169" s="95"/>
    </row>
    <row r="170" spans="1:27" ht="15.75" customHeight="1">
      <c r="A170" s="86"/>
      <c r="B170" s="87">
        <f>COUNTIF(Activities!A:A, A170)</f>
        <v>0</v>
      </c>
      <c r="C170" s="88"/>
      <c r="D170" s="89"/>
      <c r="E170" s="90"/>
      <c r="F170" s="96">
        <v>4</v>
      </c>
      <c r="G170" s="92">
        <f t="shared" si="27"/>
        <v>1</v>
      </c>
      <c r="H170" s="93" t="str">
        <f t="shared" si="30"/>
        <v>Q4</v>
      </c>
      <c r="I170" s="92">
        <f t="shared" si="28"/>
        <v>1900</v>
      </c>
      <c r="J170" s="92">
        <f t="shared" si="26"/>
        <v>1900</v>
      </c>
      <c r="K170" s="93" t="e">
        <f t="shared" si="29"/>
        <v>#N/A</v>
      </c>
      <c r="L170" s="93" t="e">
        <f>INDEX(Activities!F:F, MATCH(A170, Activities!A:A, 0))</f>
        <v>#N/A</v>
      </c>
      <c r="M170" s="93" t="e">
        <f>INDEX(Activities!E:E, MATCH(A170, Activities!A:A, 0))</f>
        <v>#N/A</v>
      </c>
      <c r="N170" s="93" t="e">
        <f>INDEX(Activities!G:G, MATCH(A170, Activities!A:A, 0))</f>
        <v>#N/A</v>
      </c>
      <c r="O170" s="92"/>
      <c r="P170" s="92"/>
      <c r="Q170" s="92"/>
      <c r="R170" s="93"/>
      <c r="S170" s="93" t="e">
        <f>INDEX(Activities!I:I, MATCH(A170, Activities!A:A, 0))</f>
        <v>#N/A</v>
      </c>
      <c r="T170" s="97"/>
      <c r="U170" s="95"/>
      <c r="V170" s="95"/>
      <c r="W170" s="95"/>
      <c r="X170" s="95"/>
      <c r="Y170" s="95"/>
      <c r="Z170" s="95"/>
      <c r="AA170" s="95"/>
    </row>
    <row r="171" spans="1:27" ht="15.75" customHeight="1">
      <c r="A171" s="86"/>
      <c r="B171" s="87">
        <f>COUNTIF(Activities!A:A, A171)</f>
        <v>0</v>
      </c>
      <c r="C171" s="88"/>
      <c r="D171" s="89"/>
      <c r="E171" s="90"/>
      <c r="F171" s="96">
        <v>4</v>
      </c>
      <c r="G171" s="92">
        <f t="shared" si="27"/>
        <v>1</v>
      </c>
      <c r="H171" s="93" t="str">
        <f t="shared" si="30"/>
        <v>Q4</v>
      </c>
      <c r="I171" s="92">
        <f t="shared" si="28"/>
        <v>1900</v>
      </c>
      <c r="J171" s="92">
        <f t="shared" si="26"/>
        <v>1900</v>
      </c>
      <c r="K171" s="93" t="e">
        <f t="shared" si="29"/>
        <v>#N/A</v>
      </c>
      <c r="L171" s="93" t="e">
        <f>INDEX(Activities!F:F, MATCH(A171, Activities!A:A, 0))</f>
        <v>#N/A</v>
      </c>
      <c r="M171" s="93" t="e">
        <f>INDEX(Activities!E:E, MATCH(A171, Activities!A:A, 0))</f>
        <v>#N/A</v>
      </c>
      <c r="N171" s="93" t="e">
        <f>INDEX(Activities!G:G, MATCH(A171, Activities!A:A, 0))</f>
        <v>#N/A</v>
      </c>
      <c r="O171" s="92"/>
      <c r="P171" s="92"/>
      <c r="Q171" s="92"/>
      <c r="R171" s="93"/>
      <c r="S171" s="93" t="e">
        <f>INDEX(Activities!I:I, MATCH(A171, Activities!A:A, 0))</f>
        <v>#N/A</v>
      </c>
      <c r="T171" s="97"/>
      <c r="U171" s="95"/>
      <c r="V171" s="95"/>
      <c r="W171" s="95"/>
      <c r="X171" s="95"/>
      <c r="Y171" s="95"/>
      <c r="Z171" s="95"/>
      <c r="AA171" s="95"/>
    </row>
    <row r="172" spans="1:27" ht="15.75" customHeight="1">
      <c r="A172" s="86"/>
      <c r="B172" s="87">
        <f>COUNTIF(Activities!A:A, A172)</f>
        <v>0</v>
      </c>
      <c r="C172" s="88"/>
      <c r="D172" s="89"/>
      <c r="E172" s="90"/>
      <c r="F172" s="96">
        <v>4</v>
      </c>
      <c r="G172" s="92">
        <f t="shared" si="27"/>
        <v>1</v>
      </c>
      <c r="H172" s="93" t="str">
        <f t="shared" si="30"/>
        <v>Q4</v>
      </c>
      <c r="I172" s="92">
        <f t="shared" si="28"/>
        <v>1900</v>
      </c>
      <c r="J172" s="92">
        <f t="shared" si="26"/>
        <v>1900</v>
      </c>
      <c r="K172" s="93" t="e">
        <f t="shared" si="29"/>
        <v>#N/A</v>
      </c>
      <c r="L172" s="93" t="e">
        <f>INDEX(Activities!F:F, MATCH(A172, Activities!A:A, 0))</f>
        <v>#N/A</v>
      </c>
      <c r="M172" s="93" t="e">
        <f>INDEX(Activities!E:E, MATCH(A172, Activities!A:A, 0))</f>
        <v>#N/A</v>
      </c>
      <c r="N172" s="93" t="e">
        <f>INDEX(Activities!G:G, MATCH(A172, Activities!A:A, 0))</f>
        <v>#N/A</v>
      </c>
      <c r="O172" s="92"/>
      <c r="P172" s="92"/>
      <c r="Q172" s="92"/>
      <c r="R172" s="93"/>
      <c r="S172" s="93" t="e">
        <f>INDEX(Activities!I:I, MATCH(A172, Activities!A:A, 0))</f>
        <v>#N/A</v>
      </c>
      <c r="T172" s="97"/>
      <c r="U172" s="95"/>
      <c r="V172" s="95"/>
      <c r="W172" s="95"/>
      <c r="X172" s="95"/>
      <c r="Y172" s="95"/>
      <c r="Z172" s="95"/>
      <c r="AA172" s="95"/>
    </row>
    <row r="173" spans="1:27" ht="15.75" customHeight="1">
      <c r="A173" s="86"/>
      <c r="B173" s="87">
        <f>COUNTIF(Activities!A:A, A173)</f>
        <v>0</v>
      </c>
      <c r="C173" s="88"/>
      <c r="D173" s="89"/>
      <c r="E173" s="90"/>
      <c r="F173" s="96">
        <v>4</v>
      </c>
      <c r="G173" s="92">
        <f t="shared" si="27"/>
        <v>1</v>
      </c>
      <c r="H173" s="93" t="str">
        <f t="shared" si="30"/>
        <v>Q4</v>
      </c>
      <c r="I173" s="92">
        <f t="shared" si="28"/>
        <v>1900</v>
      </c>
      <c r="J173" s="92">
        <f t="shared" si="26"/>
        <v>1900</v>
      </c>
      <c r="K173" s="93" t="e">
        <f t="shared" si="29"/>
        <v>#N/A</v>
      </c>
      <c r="L173" s="93" t="e">
        <f>INDEX(Activities!F:F, MATCH(A173, Activities!A:A, 0))</f>
        <v>#N/A</v>
      </c>
      <c r="M173" s="93" t="e">
        <f>INDEX(Activities!E:E, MATCH(A173, Activities!A:A, 0))</f>
        <v>#N/A</v>
      </c>
      <c r="N173" s="93" t="e">
        <f>INDEX(Activities!G:G, MATCH(A173, Activities!A:A, 0))</f>
        <v>#N/A</v>
      </c>
      <c r="O173" s="92"/>
      <c r="P173" s="92"/>
      <c r="Q173" s="92"/>
      <c r="R173" s="93"/>
      <c r="S173" s="93" t="e">
        <f>INDEX(Activities!I:I, MATCH(A173, Activities!A:A, 0))</f>
        <v>#N/A</v>
      </c>
      <c r="T173" s="97"/>
      <c r="U173" s="95"/>
      <c r="V173" s="95"/>
      <c r="W173" s="95"/>
      <c r="X173" s="95"/>
      <c r="Y173" s="95"/>
      <c r="Z173" s="95"/>
      <c r="AA173" s="95"/>
    </row>
    <row r="174" spans="1:27" ht="15.75" customHeight="1">
      <c r="A174" s="86"/>
      <c r="B174" s="87">
        <f>COUNTIF(Activities!A:A, A174)</f>
        <v>0</v>
      </c>
      <c r="C174" s="88"/>
      <c r="D174" s="89"/>
      <c r="E174" s="90"/>
      <c r="F174" s="96">
        <v>4</v>
      </c>
      <c r="G174" s="92">
        <f t="shared" si="27"/>
        <v>1</v>
      </c>
      <c r="H174" s="93" t="str">
        <f t="shared" si="30"/>
        <v>Q4</v>
      </c>
      <c r="I174" s="92">
        <f t="shared" si="28"/>
        <v>1900</v>
      </c>
      <c r="J174" s="92">
        <f t="shared" si="26"/>
        <v>1900</v>
      </c>
      <c r="K174" s="93" t="e">
        <f t="shared" si="29"/>
        <v>#N/A</v>
      </c>
      <c r="L174" s="93" t="e">
        <f>INDEX(Activities!F:F, MATCH(A174, Activities!A:A, 0))</f>
        <v>#N/A</v>
      </c>
      <c r="M174" s="93" t="e">
        <f>INDEX(Activities!E:E, MATCH(A174, Activities!A:A, 0))</f>
        <v>#N/A</v>
      </c>
      <c r="N174" s="93" t="e">
        <f>INDEX(Activities!G:G, MATCH(A174, Activities!A:A, 0))</f>
        <v>#N/A</v>
      </c>
      <c r="O174" s="92"/>
      <c r="P174" s="92"/>
      <c r="Q174" s="92"/>
      <c r="R174" s="93"/>
      <c r="S174" s="93" t="e">
        <f>INDEX(Activities!I:I, MATCH(A174, Activities!A:A, 0))</f>
        <v>#N/A</v>
      </c>
      <c r="T174" s="97"/>
      <c r="U174" s="95"/>
      <c r="V174" s="95"/>
      <c r="W174" s="95"/>
      <c r="X174" s="95"/>
      <c r="Y174" s="95"/>
      <c r="Z174" s="95"/>
      <c r="AA174" s="95"/>
    </row>
    <row r="175" spans="1:27" ht="15.75" customHeight="1">
      <c r="A175" s="86"/>
      <c r="B175" s="87">
        <f>COUNTIF(Activities!A:A, A175)</f>
        <v>0</v>
      </c>
      <c r="C175" s="88"/>
      <c r="D175" s="89"/>
      <c r="E175" s="90"/>
      <c r="F175" s="96">
        <v>4</v>
      </c>
      <c r="G175" s="92">
        <f t="shared" si="27"/>
        <v>1</v>
      </c>
      <c r="H175" s="93" t="str">
        <f t="shared" si="30"/>
        <v>Q4</v>
      </c>
      <c r="I175" s="92">
        <f t="shared" si="28"/>
        <v>1900</v>
      </c>
      <c r="J175" s="92">
        <f t="shared" si="26"/>
        <v>1900</v>
      </c>
      <c r="K175" s="93" t="e">
        <f t="shared" si="29"/>
        <v>#N/A</v>
      </c>
      <c r="L175" s="93" t="e">
        <f>INDEX(Activities!F:F, MATCH(A175, Activities!A:A, 0))</f>
        <v>#N/A</v>
      </c>
      <c r="M175" s="93" t="e">
        <f>INDEX(Activities!E:E, MATCH(A175, Activities!A:A, 0))</f>
        <v>#N/A</v>
      </c>
      <c r="N175" s="93" t="e">
        <f>INDEX(Activities!G:G, MATCH(A175, Activities!A:A, 0))</f>
        <v>#N/A</v>
      </c>
      <c r="O175" s="92"/>
      <c r="P175" s="92"/>
      <c r="Q175" s="92"/>
      <c r="R175" s="93"/>
      <c r="S175" s="93" t="e">
        <f>INDEX(Activities!I:I, MATCH(A175, Activities!A:A, 0))</f>
        <v>#N/A</v>
      </c>
      <c r="T175" s="97"/>
      <c r="U175" s="95"/>
      <c r="V175" s="95"/>
      <c r="W175" s="95"/>
      <c r="X175" s="95"/>
      <c r="Y175" s="95"/>
      <c r="Z175" s="95"/>
      <c r="AA175" s="95"/>
    </row>
    <row r="176" spans="1:27" ht="15.75" customHeight="1">
      <c r="A176" s="86"/>
      <c r="B176" s="87">
        <f>COUNTIF(Activities!A:A, A176)</f>
        <v>0</v>
      </c>
      <c r="C176" s="88"/>
      <c r="D176" s="89"/>
      <c r="E176" s="90"/>
      <c r="F176" s="96">
        <v>4</v>
      </c>
      <c r="G176" s="92">
        <f t="shared" si="27"/>
        <v>1</v>
      </c>
      <c r="H176" s="93" t="str">
        <f t="shared" si="30"/>
        <v>Q4</v>
      </c>
      <c r="I176" s="92">
        <f t="shared" si="28"/>
        <v>1900</v>
      </c>
      <c r="J176" s="92">
        <f t="shared" si="26"/>
        <v>1900</v>
      </c>
      <c r="K176" s="93" t="e">
        <f t="shared" si="29"/>
        <v>#N/A</v>
      </c>
      <c r="L176" s="93" t="e">
        <f>INDEX(Activities!F:F, MATCH(A176, Activities!A:A, 0))</f>
        <v>#N/A</v>
      </c>
      <c r="M176" s="93" t="e">
        <f>INDEX(Activities!E:E, MATCH(A176, Activities!A:A, 0))</f>
        <v>#N/A</v>
      </c>
      <c r="N176" s="93" t="e">
        <f>INDEX(Activities!G:G, MATCH(A176, Activities!A:A, 0))</f>
        <v>#N/A</v>
      </c>
      <c r="O176" s="92"/>
      <c r="P176" s="92"/>
      <c r="Q176" s="92"/>
      <c r="R176" s="93"/>
      <c r="S176" s="93" t="e">
        <f>INDEX(Activities!I:I, MATCH(A176, Activities!A:A, 0))</f>
        <v>#N/A</v>
      </c>
      <c r="T176" s="97"/>
      <c r="U176" s="95"/>
      <c r="V176" s="95"/>
      <c r="W176" s="95"/>
      <c r="X176" s="95"/>
      <c r="Y176" s="95"/>
      <c r="Z176" s="95"/>
      <c r="AA176" s="95"/>
    </row>
    <row r="177" spans="1:27" ht="15.75" customHeight="1">
      <c r="A177" s="86"/>
      <c r="B177" s="87">
        <f>COUNTIF(Activities!A:A, A177)</f>
        <v>0</v>
      </c>
      <c r="C177" s="88"/>
      <c r="D177" s="89"/>
      <c r="E177" s="90"/>
      <c r="F177" s="96">
        <v>4</v>
      </c>
      <c r="G177" s="92">
        <f t="shared" si="27"/>
        <v>1</v>
      </c>
      <c r="H177" s="93" t="str">
        <f t="shared" si="30"/>
        <v>Q4</v>
      </c>
      <c r="I177" s="92">
        <f t="shared" si="28"/>
        <v>1900</v>
      </c>
      <c r="J177" s="92">
        <f t="shared" si="26"/>
        <v>1900</v>
      </c>
      <c r="K177" s="93" t="e">
        <f t="shared" si="29"/>
        <v>#N/A</v>
      </c>
      <c r="L177" s="93" t="e">
        <f>INDEX(Activities!F:F, MATCH(A177, Activities!A:A, 0))</f>
        <v>#N/A</v>
      </c>
      <c r="M177" s="93" t="e">
        <f>INDEX(Activities!E:E, MATCH(A177, Activities!A:A, 0))</f>
        <v>#N/A</v>
      </c>
      <c r="N177" s="93" t="e">
        <f>INDEX(Activities!G:G, MATCH(A177, Activities!A:A, 0))</f>
        <v>#N/A</v>
      </c>
      <c r="O177" s="92"/>
      <c r="P177" s="92"/>
      <c r="Q177" s="92"/>
      <c r="R177" s="93"/>
      <c r="S177" s="93" t="e">
        <f>INDEX(Activities!I:I, MATCH(A177, Activities!A:A, 0))</f>
        <v>#N/A</v>
      </c>
      <c r="T177" s="97"/>
      <c r="U177" s="95"/>
      <c r="V177" s="95"/>
      <c r="W177" s="95"/>
      <c r="X177" s="95"/>
      <c r="Y177" s="95"/>
      <c r="Z177" s="95"/>
      <c r="AA177" s="95"/>
    </row>
    <row r="178" spans="1:27" ht="15.75" customHeight="1">
      <c r="A178" s="86"/>
      <c r="B178" s="87">
        <f>COUNTIF(Activities!A:A, A178)</f>
        <v>0</v>
      </c>
      <c r="C178" s="88"/>
      <c r="D178" s="89"/>
      <c r="E178" s="90"/>
      <c r="F178" s="96">
        <v>4</v>
      </c>
      <c r="G178" s="92">
        <f t="shared" si="27"/>
        <v>1</v>
      </c>
      <c r="H178" s="93" t="str">
        <f t="shared" si="30"/>
        <v>Q4</v>
      </c>
      <c r="I178" s="92">
        <f t="shared" si="28"/>
        <v>1900</v>
      </c>
      <c r="J178" s="92">
        <f t="shared" si="26"/>
        <v>1900</v>
      </c>
      <c r="K178" s="93" t="e">
        <f t="shared" si="29"/>
        <v>#N/A</v>
      </c>
      <c r="L178" s="93" t="e">
        <f>INDEX(Activities!F:F, MATCH(A178, Activities!A:A, 0))</f>
        <v>#N/A</v>
      </c>
      <c r="M178" s="93" t="e">
        <f>INDEX(Activities!E:E, MATCH(A178, Activities!A:A, 0))</f>
        <v>#N/A</v>
      </c>
      <c r="N178" s="93" t="e">
        <f>INDEX(Activities!G:G, MATCH(A178, Activities!A:A, 0))</f>
        <v>#N/A</v>
      </c>
      <c r="O178" s="92"/>
      <c r="P178" s="92"/>
      <c r="Q178" s="92"/>
      <c r="R178" s="93"/>
      <c r="S178" s="93" t="e">
        <f>INDEX(Activities!I:I, MATCH(A178, Activities!A:A, 0))</f>
        <v>#N/A</v>
      </c>
      <c r="T178" s="97"/>
      <c r="U178" s="95"/>
      <c r="V178" s="95"/>
      <c r="W178" s="95"/>
      <c r="X178" s="95"/>
      <c r="Y178" s="95"/>
      <c r="Z178" s="95"/>
      <c r="AA178" s="95"/>
    </row>
    <row r="179" spans="1:27" ht="15.75" customHeight="1">
      <c r="A179" s="86"/>
      <c r="B179" s="87">
        <f>COUNTIF(Activities!A:A, A179)</f>
        <v>0</v>
      </c>
      <c r="C179" s="88"/>
      <c r="D179" s="89"/>
      <c r="E179" s="90"/>
      <c r="F179" s="96">
        <v>4</v>
      </c>
      <c r="G179" s="92">
        <f t="shared" si="27"/>
        <v>1</v>
      </c>
      <c r="H179" s="93" t="str">
        <f t="shared" si="30"/>
        <v>Q4</v>
      </c>
      <c r="I179" s="92">
        <f t="shared" si="28"/>
        <v>1900</v>
      </c>
      <c r="J179" s="92">
        <f t="shared" si="26"/>
        <v>1900</v>
      </c>
      <c r="K179" s="93" t="e">
        <f t="shared" si="29"/>
        <v>#N/A</v>
      </c>
      <c r="L179" s="93" t="e">
        <f>INDEX(Activities!F:F, MATCH(A179, Activities!A:A, 0))</f>
        <v>#N/A</v>
      </c>
      <c r="M179" s="93" t="e">
        <f>INDEX(Activities!E:E, MATCH(A179, Activities!A:A, 0))</f>
        <v>#N/A</v>
      </c>
      <c r="N179" s="93" t="e">
        <f>INDEX(Activities!G:G, MATCH(A179, Activities!A:A, 0))</f>
        <v>#N/A</v>
      </c>
      <c r="O179" s="92"/>
      <c r="P179" s="92"/>
      <c r="Q179" s="92"/>
      <c r="R179" s="93"/>
      <c r="S179" s="93" t="e">
        <f>INDEX(Activities!I:I, MATCH(A179, Activities!A:A, 0))</f>
        <v>#N/A</v>
      </c>
      <c r="T179" s="97"/>
      <c r="U179" s="95"/>
      <c r="V179" s="95"/>
      <c r="W179" s="95"/>
      <c r="X179" s="95"/>
      <c r="Y179" s="95"/>
      <c r="Z179" s="95"/>
      <c r="AA179" s="95"/>
    </row>
    <row r="180" spans="1:27" ht="15.75" customHeight="1">
      <c r="A180" s="101"/>
      <c r="B180" s="87">
        <f>COUNTIF(Activities!A:A, A180)</f>
        <v>0</v>
      </c>
      <c r="C180" s="104"/>
      <c r="D180" s="89"/>
      <c r="E180" s="90"/>
      <c r="F180" s="96">
        <v>4</v>
      </c>
      <c r="G180" s="92">
        <f t="shared" si="27"/>
        <v>1</v>
      </c>
      <c r="H180" s="93" t="str">
        <f t="shared" si="30"/>
        <v>Q4</v>
      </c>
      <c r="I180" s="92">
        <f t="shared" si="28"/>
        <v>1900</v>
      </c>
      <c r="J180" s="92">
        <f t="shared" si="26"/>
        <v>1900</v>
      </c>
      <c r="K180" s="93" t="e">
        <f t="shared" si="29"/>
        <v>#N/A</v>
      </c>
      <c r="L180" s="93" t="e">
        <f>INDEX(Activities!F:F, MATCH(A180, Activities!A:A, 0))</f>
        <v>#N/A</v>
      </c>
      <c r="M180" s="93" t="e">
        <f>INDEX(Activities!E:E, MATCH(A180, Activities!A:A, 0))</f>
        <v>#N/A</v>
      </c>
      <c r="N180" s="93" t="e">
        <f>INDEX(Activities!G:G, MATCH(A180, Activities!A:A, 0))</f>
        <v>#N/A</v>
      </c>
      <c r="O180" s="92"/>
      <c r="P180" s="92"/>
      <c r="Q180" s="92"/>
      <c r="R180" s="93"/>
      <c r="S180" s="93" t="e">
        <f>INDEX(Activities!I:I, MATCH(A180, Activities!A:A, 0))</f>
        <v>#N/A</v>
      </c>
      <c r="T180" s="97"/>
      <c r="U180" s="95"/>
      <c r="V180" s="95"/>
      <c r="W180" s="95"/>
      <c r="X180" s="95"/>
      <c r="Y180" s="95"/>
      <c r="Z180" s="95"/>
      <c r="AA180" s="95"/>
    </row>
    <row r="181" spans="1:27" ht="15.75" customHeight="1">
      <c r="A181" s="101"/>
      <c r="B181" s="87">
        <f>COUNTIF(Activities!A:A, A181)</f>
        <v>0</v>
      </c>
      <c r="C181" s="104"/>
      <c r="D181" s="89"/>
      <c r="E181" s="90"/>
      <c r="F181" s="96">
        <v>4</v>
      </c>
      <c r="G181" s="92">
        <f t="shared" si="27"/>
        <v>1</v>
      </c>
      <c r="H181" s="93" t="str">
        <f t="shared" si="30"/>
        <v>Q4</v>
      </c>
      <c r="I181" s="92">
        <f t="shared" si="28"/>
        <v>1900</v>
      </c>
      <c r="J181" s="92">
        <f t="shared" si="26"/>
        <v>1900</v>
      </c>
      <c r="K181" s="93" t="e">
        <f t="shared" si="29"/>
        <v>#N/A</v>
      </c>
      <c r="L181" s="93" t="e">
        <f>INDEX(Activities!F:F, MATCH(A181, Activities!A:A, 0))</f>
        <v>#N/A</v>
      </c>
      <c r="M181" s="93" t="e">
        <f>INDEX(Activities!E:E, MATCH(A181, Activities!A:A, 0))</f>
        <v>#N/A</v>
      </c>
      <c r="N181" s="93" t="e">
        <f>INDEX(Activities!G:G, MATCH(A181, Activities!A:A, 0))</f>
        <v>#N/A</v>
      </c>
      <c r="O181" s="92"/>
      <c r="P181" s="92"/>
      <c r="Q181" s="92"/>
      <c r="R181" s="93"/>
      <c r="S181" s="93" t="e">
        <f>INDEX(Activities!I:I, MATCH(A181, Activities!A:A, 0))</f>
        <v>#N/A</v>
      </c>
      <c r="T181" s="105"/>
      <c r="U181" s="95"/>
      <c r="V181" s="95"/>
      <c r="W181" s="95"/>
      <c r="X181" s="95"/>
      <c r="Y181" s="95"/>
      <c r="Z181" s="95"/>
      <c r="AA181" s="95"/>
    </row>
    <row r="182" spans="1:27" ht="13.5" customHeight="1">
      <c r="A182" s="99"/>
      <c r="B182" s="87">
        <f>COUNTIF(Activities!A:A, A182)</f>
        <v>0</v>
      </c>
      <c r="C182" s="104"/>
      <c r="D182" s="89"/>
      <c r="E182" s="90"/>
      <c r="F182" s="96">
        <v>4</v>
      </c>
      <c r="G182" s="92">
        <f t="shared" si="27"/>
        <v>1</v>
      </c>
      <c r="H182" s="93" t="str">
        <f t="shared" si="30"/>
        <v>Q4</v>
      </c>
      <c r="I182" s="92">
        <f t="shared" si="28"/>
        <v>1900</v>
      </c>
      <c r="J182" s="92">
        <f t="shared" si="26"/>
        <v>1900</v>
      </c>
      <c r="K182" s="93" t="e">
        <f t="shared" si="29"/>
        <v>#N/A</v>
      </c>
      <c r="L182" s="93" t="e">
        <f>INDEX(Activities!F:F, MATCH(A182, Activities!A:A, 0))</f>
        <v>#N/A</v>
      </c>
      <c r="M182" s="93" t="e">
        <f>INDEX(Activities!E:E, MATCH(A182, Activities!A:A, 0))</f>
        <v>#N/A</v>
      </c>
      <c r="N182" s="93" t="e">
        <f>INDEX(Activities!G:G, MATCH(A182, Activities!A:A, 0))</f>
        <v>#N/A</v>
      </c>
      <c r="O182" s="92"/>
      <c r="P182" s="92"/>
      <c r="Q182" s="92"/>
      <c r="R182" s="93"/>
      <c r="S182" s="93" t="e">
        <f>INDEX(Activities!I:I, MATCH(A182, Activities!A:A, 0))</f>
        <v>#N/A</v>
      </c>
      <c r="T182" s="106"/>
      <c r="U182" s="106"/>
      <c r="V182" s="106"/>
      <c r="W182" s="106"/>
      <c r="X182" s="106"/>
      <c r="Y182" s="106"/>
      <c r="Z182" s="106"/>
      <c r="AA182" s="106"/>
    </row>
    <row r="183" spans="1:27" ht="13.5" customHeight="1">
      <c r="A183" s="99"/>
      <c r="B183" s="87">
        <f>COUNTIF(Activities!A:A, A183)</f>
        <v>0</v>
      </c>
      <c r="C183" s="104"/>
      <c r="D183" s="89"/>
      <c r="E183" s="90"/>
      <c r="F183" s="96">
        <v>4</v>
      </c>
      <c r="G183" s="92">
        <f t="shared" si="27"/>
        <v>1</v>
      </c>
      <c r="H183" s="93" t="str">
        <f t="shared" si="30"/>
        <v>Q4</v>
      </c>
      <c r="I183" s="92">
        <f t="shared" si="28"/>
        <v>1900</v>
      </c>
      <c r="J183" s="92">
        <f t="shared" si="26"/>
        <v>1900</v>
      </c>
      <c r="K183" s="93" t="e">
        <f t="shared" si="29"/>
        <v>#N/A</v>
      </c>
      <c r="L183" s="93" t="e">
        <f>INDEX(Activities!F:F, MATCH(A183, Activities!A:A, 0))</f>
        <v>#N/A</v>
      </c>
      <c r="M183" s="93" t="e">
        <f>INDEX(Activities!E:E, MATCH(A183, Activities!A:A, 0))</f>
        <v>#N/A</v>
      </c>
      <c r="N183" s="93" t="e">
        <f>INDEX(Activities!G:G, MATCH(A183, Activities!A:A, 0))</f>
        <v>#N/A</v>
      </c>
      <c r="O183" s="92"/>
      <c r="P183" s="92"/>
      <c r="Q183" s="92"/>
      <c r="R183" s="93"/>
      <c r="S183" s="93" t="e">
        <f>INDEX(Activities!I:I, MATCH(A183, Activities!A:A, 0))</f>
        <v>#N/A</v>
      </c>
      <c r="T183" s="106"/>
      <c r="U183" s="106"/>
      <c r="V183" s="106"/>
      <c r="W183" s="106"/>
      <c r="X183" s="106"/>
      <c r="Y183" s="106"/>
      <c r="Z183" s="106"/>
      <c r="AA183" s="106"/>
    </row>
    <row r="184" spans="1:27" ht="13.5" customHeight="1">
      <c r="A184" s="99"/>
      <c r="B184" s="87">
        <f>COUNTIF(Activities!A:A, A184)</f>
        <v>0</v>
      </c>
      <c r="C184" s="104"/>
      <c r="D184" s="89"/>
      <c r="E184" s="90"/>
      <c r="F184" s="96">
        <v>4</v>
      </c>
      <c r="G184" s="92">
        <f t="shared" si="27"/>
        <v>1</v>
      </c>
      <c r="H184" s="93" t="str">
        <f t="shared" si="30"/>
        <v>Q4</v>
      </c>
      <c r="I184" s="92">
        <f t="shared" si="28"/>
        <v>1900</v>
      </c>
      <c r="J184" s="92">
        <f t="shared" si="26"/>
        <v>1900</v>
      </c>
      <c r="K184" s="93" t="e">
        <f t="shared" si="29"/>
        <v>#N/A</v>
      </c>
      <c r="L184" s="93" t="e">
        <f>INDEX(Activities!F:F, MATCH(A184, Activities!A:A, 0))</f>
        <v>#N/A</v>
      </c>
      <c r="M184" s="93" t="e">
        <f>INDEX(Activities!E:E, MATCH(A184, Activities!A:A, 0))</f>
        <v>#N/A</v>
      </c>
      <c r="N184" s="93" t="e">
        <f>INDEX(Activities!G:G, MATCH(A184, Activities!A:A, 0))</f>
        <v>#N/A</v>
      </c>
      <c r="O184" s="92"/>
      <c r="P184" s="92"/>
      <c r="Q184" s="92"/>
      <c r="R184" s="93"/>
      <c r="S184" s="93" t="e">
        <f>INDEX(Activities!I:I, MATCH(A184, Activities!A:A, 0))</f>
        <v>#N/A</v>
      </c>
      <c r="T184" s="106"/>
      <c r="U184" s="106"/>
      <c r="V184" s="106"/>
      <c r="W184" s="106"/>
      <c r="X184" s="106"/>
      <c r="Y184" s="106"/>
      <c r="Z184" s="106"/>
      <c r="AA184" s="106"/>
    </row>
    <row r="185" spans="1:27" ht="13.5" customHeight="1">
      <c r="A185" s="99"/>
      <c r="B185" s="87">
        <f>COUNTIF(Activities!A:A, A185)</f>
        <v>0</v>
      </c>
      <c r="C185" s="104"/>
      <c r="D185" s="89"/>
      <c r="E185" s="90"/>
      <c r="F185" s="96">
        <v>4</v>
      </c>
      <c r="G185" s="92">
        <f t="shared" si="27"/>
        <v>1</v>
      </c>
      <c r="H185" s="93" t="str">
        <f t="shared" si="30"/>
        <v>Q4</v>
      </c>
      <c r="I185" s="92">
        <f t="shared" si="28"/>
        <v>1900</v>
      </c>
      <c r="J185" s="92">
        <f t="shared" si="26"/>
        <v>1900</v>
      </c>
      <c r="K185" s="93" t="e">
        <f t="shared" si="29"/>
        <v>#N/A</v>
      </c>
      <c r="L185" s="93" t="e">
        <f>INDEX(Activities!F:F, MATCH(A185, Activities!A:A, 0))</f>
        <v>#N/A</v>
      </c>
      <c r="M185" s="93" t="e">
        <f>INDEX(Activities!E:E, MATCH(A185, Activities!A:A, 0))</f>
        <v>#N/A</v>
      </c>
      <c r="N185" s="93" t="e">
        <f>INDEX(Activities!G:G, MATCH(A185, Activities!A:A, 0))</f>
        <v>#N/A</v>
      </c>
      <c r="O185" s="92"/>
      <c r="P185" s="92"/>
      <c r="Q185" s="92"/>
      <c r="R185" s="93"/>
      <c r="S185" s="93" t="e">
        <f>INDEX(Activities!I:I, MATCH(A185, Activities!A:A, 0))</f>
        <v>#N/A</v>
      </c>
      <c r="T185" s="106"/>
      <c r="U185" s="106"/>
      <c r="V185" s="106"/>
      <c r="W185" s="106"/>
      <c r="X185" s="106"/>
      <c r="Y185" s="106"/>
      <c r="Z185" s="106"/>
      <c r="AA185" s="106"/>
    </row>
    <row r="186" spans="1:27" ht="13.5" customHeight="1">
      <c r="A186" s="99"/>
      <c r="B186" s="87">
        <f>COUNTIF(Activities!A:A, A186)</f>
        <v>0</v>
      </c>
      <c r="C186" s="104"/>
      <c r="D186" s="89"/>
      <c r="E186" s="90"/>
      <c r="F186" s="96">
        <v>4</v>
      </c>
      <c r="G186" s="92">
        <f t="shared" si="27"/>
        <v>1</v>
      </c>
      <c r="H186" s="93" t="str">
        <f t="shared" si="30"/>
        <v>Q4</v>
      </c>
      <c r="I186" s="92">
        <f t="shared" si="28"/>
        <v>1900</v>
      </c>
      <c r="J186" s="92">
        <f t="shared" si="26"/>
        <v>1900</v>
      </c>
      <c r="K186" s="93" t="e">
        <f t="shared" si="29"/>
        <v>#N/A</v>
      </c>
      <c r="L186" s="93" t="e">
        <f>INDEX(Activities!F:F, MATCH(A186, Activities!A:A, 0))</f>
        <v>#N/A</v>
      </c>
      <c r="M186" s="93" t="e">
        <f>INDEX(Activities!E:E, MATCH(A186, Activities!A:A, 0))</f>
        <v>#N/A</v>
      </c>
      <c r="N186" s="93" t="e">
        <f>INDEX(Activities!G:G, MATCH(A186, Activities!A:A, 0))</f>
        <v>#N/A</v>
      </c>
      <c r="O186" s="92"/>
      <c r="P186" s="92"/>
      <c r="Q186" s="92"/>
      <c r="R186" s="93"/>
      <c r="S186" s="93" t="e">
        <f>INDEX(Activities!I:I, MATCH(A186, Activities!A:A, 0))</f>
        <v>#N/A</v>
      </c>
      <c r="T186" s="106"/>
      <c r="U186" s="106"/>
      <c r="V186" s="106"/>
      <c r="W186" s="106"/>
      <c r="X186" s="106"/>
      <c r="Y186" s="106"/>
      <c r="Z186" s="106"/>
      <c r="AA186" s="106"/>
    </row>
    <row r="187" spans="1:27" ht="13.5" customHeight="1">
      <c r="A187" s="86"/>
      <c r="B187" s="87">
        <f>COUNTIF(Activities!A:A, A187)</f>
        <v>0</v>
      </c>
      <c r="C187" s="104"/>
      <c r="D187" s="89"/>
      <c r="E187" s="90"/>
      <c r="F187" s="96">
        <v>4</v>
      </c>
      <c r="G187" s="92">
        <f t="shared" si="27"/>
        <v>1</v>
      </c>
      <c r="H187" s="93" t="str">
        <f t="shared" si="30"/>
        <v>Q4</v>
      </c>
      <c r="I187" s="92">
        <f t="shared" si="28"/>
        <v>1900</v>
      </c>
      <c r="J187" s="92">
        <f t="shared" si="26"/>
        <v>1900</v>
      </c>
      <c r="K187" s="93" t="e">
        <f t="shared" si="29"/>
        <v>#N/A</v>
      </c>
      <c r="L187" s="93" t="e">
        <f>INDEX(Activities!F:F, MATCH(A187, Activities!A:A, 0))</f>
        <v>#N/A</v>
      </c>
      <c r="M187" s="93" t="e">
        <f>INDEX(Activities!E:E, MATCH(A187, Activities!A:A, 0))</f>
        <v>#N/A</v>
      </c>
      <c r="N187" s="93" t="e">
        <f>INDEX(Activities!G:G, MATCH(A187, Activities!A:A, 0))</f>
        <v>#N/A</v>
      </c>
      <c r="O187" s="92"/>
      <c r="P187" s="92"/>
      <c r="Q187" s="92"/>
      <c r="R187" s="93"/>
      <c r="S187" s="93" t="e">
        <f>INDEX(Activities!I:I, MATCH(A187, Activities!A:A, 0))</f>
        <v>#N/A</v>
      </c>
      <c r="T187" s="106"/>
      <c r="U187" s="106"/>
      <c r="V187" s="106"/>
      <c r="W187" s="106"/>
      <c r="X187" s="106"/>
      <c r="Y187" s="106"/>
      <c r="Z187" s="106"/>
      <c r="AA187" s="106"/>
    </row>
    <row r="188" spans="1:27" ht="13.5" customHeight="1">
      <c r="A188" s="86"/>
      <c r="B188" s="87">
        <f>COUNTIF(Activities!A:A, A188)</f>
        <v>0</v>
      </c>
      <c r="C188" s="104"/>
      <c r="D188" s="89"/>
      <c r="E188" s="90"/>
      <c r="F188" s="96">
        <v>4</v>
      </c>
      <c r="G188" s="92">
        <f t="shared" si="27"/>
        <v>1</v>
      </c>
      <c r="H188" s="93" t="str">
        <f t="shared" si="30"/>
        <v>Q4</v>
      </c>
      <c r="I188" s="92">
        <f t="shared" si="28"/>
        <v>1900</v>
      </c>
      <c r="J188" s="92">
        <f t="shared" si="26"/>
        <v>1900</v>
      </c>
      <c r="K188" s="93" t="e">
        <f t="shared" si="29"/>
        <v>#N/A</v>
      </c>
      <c r="L188" s="93" t="e">
        <f>INDEX(Activities!F:F, MATCH(A188, Activities!A:A, 0))</f>
        <v>#N/A</v>
      </c>
      <c r="M188" s="93" t="e">
        <f>INDEX(Activities!E:E, MATCH(A188, Activities!A:A, 0))</f>
        <v>#N/A</v>
      </c>
      <c r="N188" s="93" t="e">
        <f>INDEX(Activities!G:G, MATCH(A188, Activities!A:A, 0))</f>
        <v>#N/A</v>
      </c>
      <c r="O188" s="92"/>
      <c r="P188" s="92"/>
      <c r="Q188" s="92"/>
      <c r="R188" s="93"/>
      <c r="S188" s="93" t="e">
        <f>INDEX(Activities!I:I, MATCH(A188, Activities!A:A, 0))</f>
        <v>#N/A</v>
      </c>
      <c r="T188" s="106"/>
      <c r="U188" s="106"/>
      <c r="V188" s="106"/>
      <c r="W188" s="106"/>
      <c r="X188" s="106"/>
      <c r="Y188" s="106"/>
      <c r="Z188" s="106"/>
      <c r="AA188" s="106"/>
    </row>
    <row r="189" spans="1:27" ht="13.5" customHeight="1">
      <c r="A189" s="86"/>
      <c r="B189" s="87">
        <f>COUNTIF(Activities!A:A, A189)</f>
        <v>0</v>
      </c>
      <c r="C189" s="104"/>
      <c r="D189" s="89"/>
      <c r="E189" s="90"/>
      <c r="F189" s="96">
        <v>4</v>
      </c>
      <c r="G189" s="92">
        <f t="shared" si="27"/>
        <v>1</v>
      </c>
      <c r="H189" s="93" t="str">
        <f t="shared" si="30"/>
        <v>Q4</v>
      </c>
      <c r="I189" s="92">
        <f t="shared" si="28"/>
        <v>1900</v>
      </c>
      <c r="J189" s="92">
        <f t="shared" si="26"/>
        <v>1900</v>
      </c>
      <c r="K189" s="93" t="e">
        <f t="shared" si="29"/>
        <v>#N/A</v>
      </c>
      <c r="L189" s="93" t="e">
        <f>INDEX(Activities!F:F, MATCH(A189, Activities!A:A, 0))</f>
        <v>#N/A</v>
      </c>
      <c r="M189" s="93" t="e">
        <f>INDEX(Activities!E:E, MATCH(A189, Activities!A:A, 0))</f>
        <v>#N/A</v>
      </c>
      <c r="N189" s="93" t="e">
        <f>INDEX(Activities!G:G, MATCH(A189, Activities!A:A, 0))</f>
        <v>#N/A</v>
      </c>
      <c r="O189" s="92"/>
      <c r="P189" s="92"/>
      <c r="Q189" s="92"/>
      <c r="R189" s="93"/>
      <c r="S189" s="93" t="e">
        <f>INDEX(Activities!I:I, MATCH(A189, Activities!A:A, 0))</f>
        <v>#N/A</v>
      </c>
      <c r="T189" s="106"/>
      <c r="U189" s="106"/>
      <c r="V189" s="106"/>
      <c r="W189" s="106"/>
      <c r="X189" s="106"/>
      <c r="Y189" s="106"/>
      <c r="Z189" s="106"/>
      <c r="AA189" s="106"/>
    </row>
    <row r="190" spans="1:27" ht="13.5" customHeight="1">
      <c r="A190" s="86"/>
      <c r="B190" s="87">
        <f>COUNTIF(Activities!A:A, A190)</f>
        <v>0</v>
      </c>
      <c r="C190" s="104"/>
      <c r="D190" s="89"/>
      <c r="E190" s="90"/>
      <c r="F190" s="96">
        <v>4</v>
      </c>
      <c r="G190" s="92">
        <f t="shared" si="27"/>
        <v>1</v>
      </c>
      <c r="H190" s="93" t="str">
        <f t="shared" si="30"/>
        <v>Q4</v>
      </c>
      <c r="I190" s="92">
        <f t="shared" si="28"/>
        <v>1900</v>
      </c>
      <c r="J190" s="92">
        <f t="shared" si="26"/>
        <v>1900</v>
      </c>
      <c r="K190" s="93" t="e">
        <f t="shared" si="29"/>
        <v>#N/A</v>
      </c>
      <c r="L190" s="93" t="e">
        <f>INDEX(Activities!F:F, MATCH(A190, Activities!A:A, 0))</f>
        <v>#N/A</v>
      </c>
      <c r="M190" s="93" t="e">
        <f>INDEX(Activities!E:E, MATCH(A190, Activities!A:A, 0))</f>
        <v>#N/A</v>
      </c>
      <c r="N190" s="93" t="e">
        <f>INDEX(Activities!G:G, MATCH(A190, Activities!A:A, 0))</f>
        <v>#N/A</v>
      </c>
      <c r="O190" s="92"/>
      <c r="P190" s="92"/>
      <c r="Q190" s="92"/>
      <c r="R190" s="93"/>
      <c r="S190" s="93" t="e">
        <f>INDEX(Activities!I:I, MATCH(A190, Activities!A:A, 0))</f>
        <v>#N/A</v>
      </c>
      <c r="T190" s="106"/>
      <c r="U190" s="106"/>
      <c r="V190" s="106"/>
      <c r="W190" s="106"/>
      <c r="X190" s="106"/>
      <c r="Y190" s="106"/>
      <c r="Z190" s="106"/>
      <c r="AA190" s="106"/>
    </row>
    <row r="191" spans="1:27" ht="13.5" customHeight="1">
      <c r="A191" s="86"/>
      <c r="B191" s="87">
        <f>COUNTIF(Activities!A:A, A191)</f>
        <v>0</v>
      </c>
      <c r="C191" s="104"/>
      <c r="D191" s="89"/>
      <c r="E191" s="90"/>
      <c r="F191" s="96">
        <v>4</v>
      </c>
      <c r="G191" s="92">
        <f t="shared" si="27"/>
        <v>1</v>
      </c>
      <c r="H191" s="93" t="str">
        <f t="shared" si="30"/>
        <v>Q4</v>
      </c>
      <c r="I191" s="92">
        <f t="shared" si="28"/>
        <v>1900</v>
      </c>
      <c r="J191" s="92">
        <f t="shared" si="26"/>
        <v>1900</v>
      </c>
      <c r="K191" s="93" t="e">
        <f t="shared" si="29"/>
        <v>#N/A</v>
      </c>
      <c r="L191" s="93" t="e">
        <f>INDEX(Activities!F:F, MATCH(A191, Activities!A:A, 0))</f>
        <v>#N/A</v>
      </c>
      <c r="M191" s="93" t="e">
        <f>INDEX(Activities!E:E, MATCH(A191, Activities!A:A, 0))</f>
        <v>#N/A</v>
      </c>
      <c r="N191" s="93" t="e">
        <f>INDEX(Activities!G:G, MATCH(A191, Activities!A:A, 0))</f>
        <v>#N/A</v>
      </c>
      <c r="O191" s="92"/>
      <c r="P191" s="92"/>
      <c r="Q191" s="92"/>
      <c r="R191" s="93"/>
      <c r="S191" s="93" t="e">
        <f>INDEX(Activities!I:I, MATCH(A191, Activities!A:A, 0))</f>
        <v>#N/A</v>
      </c>
      <c r="T191" s="106"/>
      <c r="U191" s="106"/>
      <c r="V191" s="106"/>
      <c r="W191" s="106"/>
      <c r="X191" s="106"/>
      <c r="Y191" s="106"/>
      <c r="Z191" s="106"/>
      <c r="AA191" s="106"/>
    </row>
    <row r="192" spans="1:27" ht="13.5" customHeight="1">
      <c r="A192" s="102"/>
      <c r="B192" s="87">
        <f>COUNTIF(Activities!A:A, A192)</f>
        <v>0</v>
      </c>
      <c r="C192" s="104"/>
      <c r="D192" s="89"/>
      <c r="E192" s="90"/>
      <c r="F192" s="96">
        <v>4</v>
      </c>
      <c r="G192" s="92">
        <f t="shared" si="27"/>
        <v>1</v>
      </c>
      <c r="H192" s="93" t="str">
        <f t="shared" si="30"/>
        <v>Q4</v>
      </c>
      <c r="I192" s="92">
        <f t="shared" si="28"/>
        <v>1900</v>
      </c>
      <c r="J192" s="92">
        <f t="shared" si="26"/>
        <v>1900</v>
      </c>
      <c r="K192" s="93" t="e">
        <f t="shared" si="29"/>
        <v>#N/A</v>
      </c>
      <c r="L192" s="93" t="e">
        <f>INDEX(Activities!F:F, MATCH(A192, Activities!A:A, 0))</f>
        <v>#N/A</v>
      </c>
      <c r="M192" s="93" t="e">
        <f>INDEX(Activities!E:E, MATCH(A192, Activities!A:A, 0))</f>
        <v>#N/A</v>
      </c>
      <c r="N192" s="93" t="e">
        <f>INDEX(Activities!G:G, MATCH(A192, Activities!A:A, 0))</f>
        <v>#N/A</v>
      </c>
      <c r="O192" s="92"/>
      <c r="P192" s="92"/>
      <c r="Q192" s="92"/>
      <c r="R192" s="93"/>
      <c r="S192" s="93" t="e">
        <f>INDEX(Activities!I:I, MATCH(A192, Activities!A:A, 0))</f>
        <v>#N/A</v>
      </c>
      <c r="T192" s="106"/>
      <c r="U192" s="106"/>
      <c r="V192" s="106"/>
      <c r="W192" s="106"/>
      <c r="X192" s="106"/>
      <c r="Y192" s="106"/>
      <c r="Z192" s="106"/>
      <c r="AA192" s="106"/>
    </row>
    <row r="193" spans="1:27" ht="13.5" customHeight="1">
      <c r="A193" s="103"/>
      <c r="B193" s="87">
        <f>COUNTIF(Activities!A:A, A193)</f>
        <v>0</v>
      </c>
      <c r="C193" s="104"/>
      <c r="D193" s="89"/>
      <c r="E193" s="90"/>
      <c r="F193" s="96">
        <v>4</v>
      </c>
      <c r="G193" s="92">
        <f t="shared" si="27"/>
        <v>1</v>
      </c>
      <c r="H193" s="93" t="str">
        <f t="shared" si="30"/>
        <v>Q4</v>
      </c>
      <c r="I193" s="92">
        <f t="shared" si="28"/>
        <v>1900</v>
      </c>
      <c r="J193" s="92">
        <f t="shared" si="26"/>
        <v>1900</v>
      </c>
      <c r="K193" s="93" t="e">
        <f t="shared" si="29"/>
        <v>#N/A</v>
      </c>
      <c r="L193" s="93" t="e">
        <f>INDEX(Activities!F:F, MATCH(A193, Activities!A:A, 0))</f>
        <v>#N/A</v>
      </c>
      <c r="M193" s="93" t="e">
        <f>INDEX(Activities!E:E, MATCH(A193, Activities!A:A, 0))</f>
        <v>#N/A</v>
      </c>
      <c r="N193" s="93" t="e">
        <f>INDEX(Activities!G:G, MATCH(A193, Activities!A:A, 0))</f>
        <v>#N/A</v>
      </c>
      <c r="O193" s="92"/>
      <c r="P193" s="92"/>
      <c r="Q193" s="92"/>
      <c r="R193" s="93"/>
      <c r="S193" s="93" t="e">
        <f>INDEX(Activities!I:I, MATCH(A193, Activities!A:A, 0))</f>
        <v>#N/A</v>
      </c>
      <c r="T193" s="106"/>
      <c r="U193" s="106"/>
      <c r="V193" s="106"/>
      <c r="W193" s="106"/>
      <c r="X193" s="106"/>
      <c r="Y193" s="106"/>
      <c r="Z193" s="106"/>
      <c r="AA193" s="106"/>
    </row>
    <row r="194" spans="1:27" ht="13.5" customHeight="1">
      <c r="A194" s="86"/>
      <c r="B194" s="87">
        <f>COUNTIF(Activities!A:A, A194)</f>
        <v>0</v>
      </c>
      <c r="C194" s="104"/>
      <c r="D194" s="89"/>
      <c r="E194" s="90"/>
      <c r="F194" s="96">
        <v>4</v>
      </c>
      <c r="G194" s="92">
        <f t="shared" si="27"/>
        <v>1</v>
      </c>
      <c r="H194" s="93" t="str">
        <f t="shared" si="30"/>
        <v>Q4</v>
      </c>
      <c r="I194" s="92">
        <f t="shared" si="28"/>
        <v>1900</v>
      </c>
      <c r="J194" s="92">
        <f t="shared" si="26"/>
        <v>1900</v>
      </c>
      <c r="K194" s="93" t="e">
        <f t="shared" si="29"/>
        <v>#N/A</v>
      </c>
      <c r="L194" s="93" t="e">
        <f>INDEX(Activities!F:F, MATCH(A194, Activities!A:A, 0))</f>
        <v>#N/A</v>
      </c>
      <c r="M194" s="93" t="e">
        <f>INDEX(Activities!E:E, MATCH(A194, Activities!A:A, 0))</f>
        <v>#N/A</v>
      </c>
      <c r="N194" s="93" t="e">
        <f>INDEX(Activities!G:G, MATCH(A194, Activities!A:A, 0))</f>
        <v>#N/A</v>
      </c>
      <c r="O194" s="92"/>
      <c r="P194" s="92"/>
      <c r="Q194" s="92"/>
      <c r="R194" s="93"/>
      <c r="S194" s="93" t="e">
        <f>INDEX(Activities!I:I, MATCH(A194, Activities!A:A, 0))</f>
        <v>#N/A</v>
      </c>
      <c r="T194" s="106"/>
      <c r="U194" s="106"/>
      <c r="V194" s="106"/>
      <c r="W194" s="106"/>
      <c r="X194" s="106"/>
      <c r="Y194" s="106"/>
      <c r="Z194" s="106"/>
      <c r="AA194" s="106"/>
    </row>
    <row r="195" spans="1:27" ht="13.5" customHeight="1">
      <c r="A195" s="86"/>
      <c r="B195" s="87">
        <f>COUNTIF(Activities!A:A, A195)</f>
        <v>0</v>
      </c>
      <c r="C195" s="104"/>
      <c r="D195" s="89"/>
      <c r="E195" s="90"/>
      <c r="F195" s="96">
        <v>4</v>
      </c>
      <c r="G195" s="92">
        <f t="shared" si="27"/>
        <v>1</v>
      </c>
      <c r="H195" s="93" t="str">
        <f t="shared" si="30"/>
        <v>Q4</v>
      </c>
      <c r="I195" s="92">
        <f t="shared" si="28"/>
        <v>1900</v>
      </c>
      <c r="J195" s="92">
        <f t="shared" si="26"/>
        <v>1900</v>
      </c>
      <c r="K195" s="93" t="e">
        <f t="shared" si="29"/>
        <v>#N/A</v>
      </c>
      <c r="L195" s="93" t="e">
        <f>INDEX(Activities!F:F, MATCH(A195, Activities!A:A, 0))</f>
        <v>#N/A</v>
      </c>
      <c r="M195" s="93" t="e">
        <f>INDEX(Activities!E:E, MATCH(A195, Activities!A:A, 0))</f>
        <v>#N/A</v>
      </c>
      <c r="N195" s="93" t="e">
        <f>INDEX(Activities!G:G, MATCH(A195, Activities!A:A, 0))</f>
        <v>#N/A</v>
      </c>
      <c r="O195" s="92"/>
      <c r="P195" s="92"/>
      <c r="Q195" s="92"/>
      <c r="R195" s="93"/>
      <c r="S195" s="93" t="e">
        <f>INDEX(Activities!I:I, MATCH(A195, Activities!A:A, 0))</f>
        <v>#N/A</v>
      </c>
      <c r="T195" s="106"/>
      <c r="U195" s="106"/>
      <c r="V195" s="106"/>
      <c r="W195" s="106"/>
      <c r="X195" s="106"/>
      <c r="Y195" s="106"/>
      <c r="Z195" s="106"/>
      <c r="AA195" s="106"/>
    </row>
    <row r="196" spans="1:27" ht="13.5" customHeight="1">
      <c r="A196" s="86"/>
      <c r="B196" s="87">
        <f>COUNTIF(Activities!A:A, A196)</f>
        <v>0</v>
      </c>
      <c r="C196" s="104"/>
      <c r="D196" s="89"/>
      <c r="E196" s="90"/>
      <c r="F196" s="96">
        <v>4</v>
      </c>
      <c r="G196" s="92">
        <f t="shared" si="27"/>
        <v>1</v>
      </c>
      <c r="H196" s="93" t="str">
        <f t="shared" si="30"/>
        <v>Q4</v>
      </c>
      <c r="I196" s="92">
        <f t="shared" si="28"/>
        <v>1900</v>
      </c>
      <c r="J196" s="92">
        <f t="shared" ref="J196:J259" si="31">IF(H196="Q4", I196, I196+1)</f>
        <v>1900</v>
      </c>
      <c r="K196" s="93" t="e">
        <f t="shared" si="29"/>
        <v>#N/A</v>
      </c>
      <c r="L196" s="93" t="e">
        <f>INDEX(Activities!F:F, MATCH(A196, Activities!A:A, 0))</f>
        <v>#N/A</v>
      </c>
      <c r="M196" s="93" t="e">
        <f>INDEX(Activities!E:E, MATCH(A196, Activities!A:A, 0))</f>
        <v>#N/A</v>
      </c>
      <c r="N196" s="93" t="e">
        <f>INDEX(Activities!G:G, MATCH(A196, Activities!A:A, 0))</f>
        <v>#N/A</v>
      </c>
      <c r="O196" s="92"/>
      <c r="P196" s="92"/>
      <c r="Q196" s="92"/>
      <c r="R196" s="93"/>
      <c r="S196" s="93" t="e">
        <f>INDEX(Activities!I:I, MATCH(A196, Activities!A:A, 0))</f>
        <v>#N/A</v>
      </c>
      <c r="T196" s="106"/>
      <c r="U196" s="106"/>
      <c r="V196" s="106"/>
      <c r="W196" s="106"/>
      <c r="X196" s="106"/>
      <c r="Y196" s="106"/>
      <c r="Z196" s="106"/>
      <c r="AA196" s="106"/>
    </row>
    <row r="197" spans="1:27" ht="13.5" customHeight="1">
      <c r="A197" s="86"/>
      <c r="B197" s="87">
        <f>COUNTIF(Activities!A:A, A197)</f>
        <v>0</v>
      </c>
      <c r="C197" s="104"/>
      <c r="D197" s="89"/>
      <c r="E197" s="90"/>
      <c r="F197" s="96">
        <v>4</v>
      </c>
      <c r="G197" s="92">
        <f t="shared" si="27"/>
        <v>1</v>
      </c>
      <c r="H197" s="93" t="str">
        <f t="shared" si="30"/>
        <v>Q4</v>
      </c>
      <c r="I197" s="92">
        <f t="shared" si="28"/>
        <v>1900</v>
      </c>
      <c r="J197" s="92">
        <f t="shared" si="31"/>
        <v>1900</v>
      </c>
      <c r="K197" s="93" t="e">
        <f t="shared" si="29"/>
        <v>#N/A</v>
      </c>
      <c r="L197" s="93" t="e">
        <f>INDEX(Activities!F:F, MATCH(A197, Activities!A:A, 0))</f>
        <v>#N/A</v>
      </c>
      <c r="M197" s="93" t="e">
        <f>INDEX(Activities!E:E, MATCH(A197, Activities!A:A, 0))</f>
        <v>#N/A</v>
      </c>
      <c r="N197" s="93" t="e">
        <f>INDEX(Activities!G:G, MATCH(A197, Activities!A:A, 0))</f>
        <v>#N/A</v>
      </c>
      <c r="O197" s="92"/>
      <c r="P197" s="92"/>
      <c r="Q197" s="92"/>
      <c r="R197" s="93"/>
      <c r="S197" s="93" t="e">
        <f>INDEX(Activities!I:I, MATCH(A197, Activities!A:A, 0))</f>
        <v>#N/A</v>
      </c>
      <c r="T197" s="106"/>
      <c r="U197" s="106"/>
      <c r="V197" s="106"/>
      <c r="W197" s="106"/>
      <c r="X197" s="106"/>
      <c r="Y197" s="106"/>
      <c r="Z197" s="106"/>
      <c r="AA197" s="106"/>
    </row>
    <row r="198" spans="1:27" ht="13.5" customHeight="1">
      <c r="A198" s="86"/>
      <c r="B198" s="87">
        <f>COUNTIF(Activities!A:A, A198)</f>
        <v>0</v>
      </c>
      <c r="C198" s="104"/>
      <c r="D198" s="89"/>
      <c r="E198" s="90"/>
      <c r="F198" s="96">
        <v>4</v>
      </c>
      <c r="G198" s="92">
        <f t="shared" si="27"/>
        <v>1</v>
      </c>
      <c r="H198" s="93" t="str">
        <f t="shared" si="30"/>
        <v>Q4</v>
      </c>
      <c r="I198" s="92">
        <f t="shared" si="28"/>
        <v>1900</v>
      </c>
      <c r="J198" s="92">
        <f t="shared" si="31"/>
        <v>1900</v>
      </c>
      <c r="K198" s="93" t="e">
        <f t="shared" si="29"/>
        <v>#N/A</v>
      </c>
      <c r="L198" s="93" t="e">
        <f>INDEX(Activities!F:F, MATCH(A198, Activities!A:A, 0))</f>
        <v>#N/A</v>
      </c>
      <c r="M198" s="93" t="e">
        <f>INDEX(Activities!E:E, MATCH(A198, Activities!A:A, 0))</f>
        <v>#N/A</v>
      </c>
      <c r="N198" s="93" t="e">
        <f>INDEX(Activities!G:G, MATCH(A198, Activities!A:A, 0))</f>
        <v>#N/A</v>
      </c>
      <c r="O198" s="92"/>
      <c r="P198" s="92"/>
      <c r="Q198" s="92"/>
      <c r="R198" s="93"/>
      <c r="S198" s="93" t="e">
        <f>INDEX(Activities!I:I, MATCH(A198, Activities!A:A, 0))</f>
        <v>#N/A</v>
      </c>
      <c r="T198" s="106"/>
      <c r="U198" s="106"/>
      <c r="V198" s="106"/>
      <c r="W198" s="106"/>
      <c r="X198" s="106"/>
      <c r="Y198" s="106"/>
      <c r="Z198" s="106"/>
      <c r="AA198" s="106"/>
    </row>
    <row r="199" spans="1:27" ht="13.5" customHeight="1">
      <c r="A199" s="86"/>
      <c r="B199" s="87">
        <f>COUNTIF(Activities!A:A, A199)</f>
        <v>0</v>
      </c>
      <c r="C199" s="104"/>
      <c r="D199" s="89"/>
      <c r="E199" s="90"/>
      <c r="F199" s="96">
        <v>4</v>
      </c>
      <c r="G199" s="92">
        <f t="shared" si="27"/>
        <v>1</v>
      </c>
      <c r="H199" s="93" t="str">
        <f t="shared" si="30"/>
        <v>Q4</v>
      </c>
      <c r="I199" s="92">
        <f t="shared" si="28"/>
        <v>1900</v>
      </c>
      <c r="J199" s="92">
        <f t="shared" si="31"/>
        <v>1900</v>
      </c>
      <c r="K199" s="93" t="e">
        <f t="shared" si="29"/>
        <v>#N/A</v>
      </c>
      <c r="L199" s="93" t="e">
        <f>INDEX(Activities!F:F, MATCH(A199, Activities!A:A, 0))</f>
        <v>#N/A</v>
      </c>
      <c r="M199" s="93" t="e">
        <f>INDEX(Activities!E:E, MATCH(A199, Activities!A:A, 0))</f>
        <v>#N/A</v>
      </c>
      <c r="N199" s="93" t="e">
        <f>INDEX(Activities!G:G, MATCH(A199, Activities!A:A, 0))</f>
        <v>#N/A</v>
      </c>
      <c r="O199" s="92"/>
      <c r="P199" s="92"/>
      <c r="Q199" s="92"/>
      <c r="R199" s="93"/>
      <c r="S199" s="93" t="e">
        <f>INDEX(Activities!I:I, MATCH(A199, Activities!A:A, 0))</f>
        <v>#N/A</v>
      </c>
      <c r="T199" s="106"/>
      <c r="U199" s="106"/>
      <c r="V199" s="106"/>
      <c r="W199" s="106"/>
      <c r="X199" s="106"/>
      <c r="Y199" s="106"/>
      <c r="Z199" s="106"/>
      <c r="AA199" s="106"/>
    </row>
    <row r="200" spans="1:27" ht="13.5" customHeight="1">
      <c r="A200" s="86"/>
      <c r="B200" s="87">
        <f>COUNTIF(Activities!A:A, A200)</f>
        <v>0</v>
      </c>
      <c r="C200" s="104"/>
      <c r="D200" s="89"/>
      <c r="E200" s="90"/>
      <c r="F200" s="96">
        <v>4</v>
      </c>
      <c r="G200" s="92">
        <f t="shared" si="27"/>
        <v>1</v>
      </c>
      <c r="H200" s="93" t="str">
        <f t="shared" si="30"/>
        <v>Q4</v>
      </c>
      <c r="I200" s="92">
        <f t="shared" si="28"/>
        <v>1900</v>
      </c>
      <c r="J200" s="92">
        <f t="shared" si="31"/>
        <v>1900</v>
      </c>
      <c r="K200" s="93" t="e">
        <f t="shared" si="29"/>
        <v>#N/A</v>
      </c>
      <c r="L200" s="93" t="e">
        <f>INDEX(Activities!F:F, MATCH(A200, Activities!A:A, 0))</f>
        <v>#N/A</v>
      </c>
      <c r="M200" s="93" t="e">
        <f>INDEX(Activities!E:E, MATCH(A200, Activities!A:A, 0))</f>
        <v>#N/A</v>
      </c>
      <c r="N200" s="93" t="e">
        <f>INDEX(Activities!G:G, MATCH(A200, Activities!A:A, 0))</f>
        <v>#N/A</v>
      </c>
      <c r="O200" s="92"/>
      <c r="P200" s="92"/>
      <c r="Q200" s="92"/>
      <c r="R200" s="93"/>
      <c r="S200" s="93" t="e">
        <f>INDEX(Activities!I:I, MATCH(A200, Activities!A:A, 0))</f>
        <v>#N/A</v>
      </c>
      <c r="T200" s="106"/>
      <c r="U200" s="106"/>
      <c r="V200" s="106"/>
      <c r="W200" s="106"/>
      <c r="X200" s="106"/>
      <c r="Y200" s="106"/>
      <c r="Z200" s="106"/>
      <c r="AA200" s="106"/>
    </row>
    <row r="201" spans="1:27" ht="13.5" customHeight="1">
      <c r="A201" s="86"/>
      <c r="B201" s="87">
        <f>COUNTIF(Activities!A:A, A201)</f>
        <v>0</v>
      </c>
      <c r="C201" s="104"/>
      <c r="D201" s="89"/>
      <c r="E201" s="90"/>
      <c r="F201" s="96">
        <v>4</v>
      </c>
      <c r="G201" s="92">
        <f t="shared" si="27"/>
        <v>1</v>
      </c>
      <c r="H201" s="93" t="str">
        <f t="shared" si="30"/>
        <v>Q4</v>
      </c>
      <c r="I201" s="92">
        <f t="shared" si="28"/>
        <v>1900</v>
      </c>
      <c r="J201" s="92">
        <f t="shared" si="31"/>
        <v>1900</v>
      </c>
      <c r="K201" s="93" t="e">
        <f t="shared" si="29"/>
        <v>#N/A</v>
      </c>
      <c r="L201" s="93" t="e">
        <f>INDEX(Activities!F:F, MATCH(A201, Activities!A:A, 0))</f>
        <v>#N/A</v>
      </c>
      <c r="M201" s="93" t="e">
        <f>INDEX(Activities!E:E, MATCH(A201, Activities!A:A, 0))</f>
        <v>#N/A</v>
      </c>
      <c r="N201" s="93" t="e">
        <f>INDEX(Activities!G:G, MATCH(A201, Activities!A:A, 0))</f>
        <v>#N/A</v>
      </c>
      <c r="O201" s="92"/>
      <c r="P201" s="92"/>
      <c r="Q201" s="92"/>
      <c r="R201" s="93"/>
      <c r="S201" s="93" t="e">
        <f>INDEX(Activities!I:I, MATCH(A201, Activities!A:A, 0))</f>
        <v>#N/A</v>
      </c>
      <c r="T201" s="106"/>
      <c r="U201" s="106"/>
      <c r="V201" s="106"/>
      <c r="W201" s="106"/>
      <c r="X201" s="106"/>
      <c r="Y201" s="106"/>
      <c r="Z201" s="106"/>
      <c r="AA201" s="106"/>
    </row>
    <row r="202" spans="1:27" ht="13.5" customHeight="1">
      <c r="A202" s="86"/>
      <c r="B202" s="87">
        <f>COUNTIF(Activities!A:A, A202)</f>
        <v>0</v>
      </c>
      <c r="C202" s="104"/>
      <c r="D202" s="89"/>
      <c r="E202" s="90"/>
      <c r="F202" s="96">
        <v>4</v>
      </c>
      <c r="G202" s="92">
        <f t="shared" si="27"/>
        <v>1</v>
      </c>
      <c r="H202" s="93" t="str">
        <f t="shared" si="30"/>
        <v>Q4</v>
      </c>
      <c r="I202" s="92">
        <f t="shared" si="28"/>
        <v>1900</v>
      </c>
      <c r="J202" s="92">
        <f t="shared" si="31"/>
        <v>1900</v>
      </c>
      <c r="K202" s="93" t="e">
        <f t="shared" si="29"/>
        <v>#N/A</v>
      </c>
      <c r="L202" s="93" t="e">
        <f>INDEX(Activities!F:F, MATCH(A202, Activities!A:A, 0))</f>
        <v>#N/A</v>
      </c>
      <c r="M202" s="93" t="e">
        <f>INDEX(Activities!E:E, MATCH(A202, Activities!A:A, 0))</f>
        <v>#N/A</v>
      </c>
      <c r="N202" s="93" t="e">
        <f>INDEX(Activities!G:G, MATCH(A202, Activities!A:A, 0))</f>
        <v>#N/A</v>
      </c>
      <c r="O202" s="92"/>
      <c r="P202" s="92"/>
      <c r="Q202" s="92"/>
      <c r="R202" s="93"/>
      <c r="S202" s="93" t="e">
        <f>INDEX(Activities!I:I, MATCH(A202, Activities!A:A, 0))</f>
        <v>#N/A</v>
      </c>
      <c r="T202" s="106"/>
      <c r="U202" s="106"/>
      <c r="V202" s="106"/>
      <c r="W202" s="106"/>
      <c r="X202" s="106"/>
      <c r="Y202" s="106"/>
      <c r="Z202" s="106"/>
      <c r="AA202" s="106"/>
    </row>
    <row r="203" spans="1:27" ht="13.5" customHeight="1">
      <c r="A203" s="86"/>
      <c r="B203" s="87">
        <f>COUNTIF(Activities!A:A, A203)</f>
        <v>0</v>
      </c>
      <c r="C203" s="104"/>
      <c r="D203" s="89"/>
      <c r="E203" s="90"/>
      <c r="F203" s="96">
        <v>4</v>
      </c>
      <c r="G203" s="92">
        <f t="shared" si="27"/>
        <v>1</v>
      </c>
      <c r="H203" s="93" t="str">
        <f t="shared" si="30"/>
        <v>Q4</v>
      </c>
      <c r="I203" s="92">
        <f t="shared" si="28"/>
        <v>1900</v>
      </c>
      <c r="J203" s="92">
        <f t="shared" si="31"/>
        <v>1900</v>
      </c>
      <c r="K203" s="93" t="e">
        <f t="shared" si="29"/>
        <v>#N/A</v>
      </c>
      <c r="L203" s="93" t="e">
        <f>INDEX(Activities!F:F, MATCH(A203, Activities!A:A, 0))</f>
        <v>#N/A</v>
      </c>
      <c r="M203" s="93" t="e">
        <f>INDEX(Activities!E:E, MATCH(A203, Activities!A:A, 0))</f>
        <v>#N/A</v>
      </c>
      <c r="N203" s="93" t="e">
        <f>INDEX(Activities!G:G, MATCH(A203, Activities!A:A, 0))</f>
        <v>#N/A</v>
      </c>
      <c r="O203" s="92"/>
      <c r="P203" s="92"/>
      <c r="Q203" s="92"/>
      <c r="R203" s="93"/>
      <c r="S203" s="93" t="e">
        <f>INDEX(Activities!I:I, MATCH(A203, Activities!A:A, 0))</f>
        <v>#N/A</v>
      </c>
      <c r="T203" s="106"/>
      <c r="U203" s="106"/>
      <c r="V203" s="106"/>
      <c r="W203" s="106"/>
      <c r="X203" s="106"/>
      <c r="Y203" s="106"/>
      <c r="Z203" s="106"/>
      <c r="AA203" s="106"/>
    </row>
    <row r="204" spans="1:27" ht="13.5" customHeight="1">
      <c r="A204" s="86"/>
      <c r="B204" s="87">
        <f>COUNTIF(Activities!A:A, A204)</f>
        <v>0</v>
      </c>
      <c r="C204" s="104"/>
      <c r="D204" s="89"/>
      <c r="E204" s="90"/>
      <c r="F204" s="96">
        <v>4</v>
      </c>
      <c r="G204" s="92">
        <f t="shared" si="27"/>
        <v>1</v>
      </c>
      <c r="H204" s="93" t="str">
        <f t="shared" si="30"/>
        <v>Q4</v>
      </c>
      <c r="I204" s="92">
        <f t="shared" si="28"/>
        <v>1900</v>
      </c>
      <c r="J204" s="92">
        <f t="shared" si="31"/>
        <v>1900</v>
      </c>
      <c r="K204" s="93" t="e">
        <f t="shared" si="29"/>
        <v>#N/A</v>
      </c>
      <c r="L204" s="93" t="e">
        <f>INDEX(Activities!F:F, MATCH(A204, Activities!A:A, 0))</f>
        <v>#N/A</v>
      </c>
      <c r="M204" s="93" t="e">
        <f>INDEX(Activities!E:E, MATCH(A204, Activities!A:A, 0))</f>
        <v>#N/A</v>
      </c>
      <c r="N204" s="93" t="e">
        <f>INDEX(Activities!G:G, MATCH(A204, Activities!A:A, 0))</f>
        <v>#N/A</v>
      </c>
      <c r="O204" s="92"/>
      <c r="P204" s="92"/>
      <c r="Q204" s="92"/>
      <c r="R204" s="93"/>
      <c r="S204" s="93" t="e">
        <f>INDEX(Activities!I:I, MATCH(A204, Activities!A:A, 0))</f>
        <v>#N/A</v>
      </c>
      <c r="T204" s="106"/>
      <c r="U204" s="106"/>
      <c r="V204" s="106"/>
      <c r="W204" s="106"/>
      <c r="X204" s="106"/>
      <c r="Y204" s="106"/>
      <c r="Z204" s="106"/>
      <c r="AA204" s="106"/>
    </row>
    <row r="205" spans="1:27" ht="13.5" customHeight="1">
      <c r="A205" s="86"/>
      <c r="B205" s="87">
        <f>COUNTIF(Activities!A:A, A205)</f>
        <v>0</v>
      </c>
      <c r="C205" s="104"/>
      <c r="D205" s="89"/>
      <c r="E205" s="90"/>
      <c r="F205" s="96">
        <v>4</v>
      </c>
      <c r="G205" s="92">
        <f t="shared" si="27"/>
        <v>1</v>
      </c>
      <c r="H205" s="93" t="str">
        <f t="shared" si="30"/>
        <v>Q4</v>
      </c>
      <c r="I205" s="92">
        <f t="shared" si="28"/>
        <v>1900</v>
      </c>
      <c r="J205" s="92">
        <f t="shared" si="31"/>
        <v>1900</v>
      </c>
      <c r="K205" s="93" t="e">
        <f t="shared" si="29"/>
        <v>#N/A</v>
      </c>
      <c r="L205" s="93" t="e">
        <f>INDEX(Activities!F:F, MATCH(A205, Activities!A:A, 0))</f>
        <v>#N/A</v>
      </c>
      <c r="M205" s="93" t="e">
        <f>INDEX(Activities!E:E, MATCH(A205, Activities!A:A, 0))</f>
        <v>#N/A</v>
      </c>
      <c r="N205" s="93" t="e">
        <f>INDEX(Activities!G:G, MATCH(A205, Activities!A:A, 0))</f>
        <v>#N/A</v>
      </c>
      <c r="O205" s="92"/>
      <c r="P205" s="92"/>
      <c r="Q205" s="92"/>
      <c r="R205" s="93"/>
      <c r="S205" s="93" t="e">
        <f>INDEX(Activities!I:I, MATCH(A205, Activities!A:A, 0))</f>
        <v>#N/A</v>
      </c>
      <c r="T205" s="106"/>
      <c r="U205" s="106"/>
      <c r="V205" s="106"/>
      <c r="W205" s="106"/>
      <c r="X205" s="106"/>
      <c r="Y205" s="106"/>
      <c r="Z205" s="106"/>
      <c r="AA205" s="106"/>
    </row>
    <row r="206" spans="1:27" ht="13.5" customHeight="1">
      <c r="A206" s="86"/>
      <c r="B206" s="87">
        <f>COUNTIF(Activities!A:A, A206)</f>
        <v>0</v>
      </c>
      <c r="C206" s="104"/>
      <c r="D206" s="89"/>
      <c r="E206" s="90"/>
      <c r="F206" s="96">
        <v>4</v>
      </c>
      <c r="G206" s="92">
        <f t="shared" si="27"/>
        <v>1</v>
      </c>
      <c r="H206" s="93" t="str">
        <f t="shared" si="30"/>
        <v>Q4</v>
      </c>
      <c r="I206" s="92">
        <f t="shared" si="28"/>
        <v>1900</v>
      </c>
      <c r="J206" s="92">
        <f t="shared" si="31"/>
        <v>1900</v>
      </c>
      <c r="K206" s="93" t="e">
        <f t="shared" si="29"/>
        <v>#N/A</v>
      </c>
      <c r="L206" s="93" t="e">
        <f>INDEX(Activities!F:F, MATCH(A206, Activities!A:A, 0))</f>
        <v>#N/A</v>
      </c>
      <c r="M206" s="93" t="e">
        <f>INDEX(Activities!E:E, MATCH(A206, Activities!A:A, 0))</f>
        <v>#N/A</v>
      </c>
      <c r="N206" s="93" t="e">
        <f>INDEX(Activities!G:G, MATCH(A206, Activities!A:A, 0))</f>
        <v>#N/A</v>
      </c>
      <c r="O206" s="92"/>
      <c r="P206" s="92"/>
      <c r="Q206" s="92"/>
      <c r="R206" s="93"/>
      <c r="S206" s="93" t="e">
        <f>INDEX(Activities!I:I, MATCH(A206, Activities!A:A, 0))</f>
        <v>#N/A</v>
      </c>
      <c r="T206" s="106"/>
      <c r="U206" s="106"/>
      <c r="V206" s="106"/>
      <c r="W206" s="106"/>
      <c r="X206" s="106"/>
      <c r="Y206" s="106"/>
      <c r="Z206" s="106"/>
      <c r="AA206" s="106"/>
    </row>
    <row r="207" spans="1:27" ht="13.5" customHeight="1">
      <c r="A207" s="86"/>
      <c r="B207" s="87">
        <f>COUNTIF(Activities!A:A, A207)</f>
        <v>0</v>
      </c>
      <c r="C207" s="104"/>
      <c r="D207" s="89"/>
      <c r="E207" s="90"/>
      <c r="F207" s="96">
        <v>4</v>
      </c>
      <c r="G207" s="92">
        <f t="shared" si="27"/>
        <v>1</v>
      </c>
      <c r="H207" s="93" t="str">
        <f t="shared" si="30"/>
        <v>Q4</v>
      </c>
      <c r="I207" s="92">
        <f t="shared" si="28"/>
        <v>1900</v>
      </c>
      <c r="J207" s="92">
        <f t="shared" si="31"/>
        <v>1900</v>
      </c>
      <c r="K207" s="93" t="e">
        <f t="shared" si="29"/>
        <v>#N/A</v>
      </c>
      <c r="L207" s="93" t="e">
        <f>INDEX(Activities!F:F, MATCH(A207, Activities!A:A, 0))</f>
        <v>#N/A</v>
      </c>
      <c r="M207" s="93" t="e">
        <f>INDEX(Activities!E:E, MATCH(A207, Activities!A:A, 0))</f>
        <v>#N/A</v>
      </c>
      <c r="N207" s="93" t="e">
        <f>INDEX(Activities!G:G, MATCH(A207, Activities!A:A, 0))</f>
        <v>#N/A</v>
      </c>
      <c r="O207" s="92"/>
      <c r="P207" s="92"/>
      <c r="Q207" s="92"/>
      <c r="R207" s="93"/>
      <c r="S207" s="93" t="e">
        <f>INDEX(Activities!I:I, MATCH(A207, Activities!A:A, 0))</f>
        <v>#N/A</v>
      </c>
      <c r="T207" s="106"/>
      <c r="U207" s="106"/>
      <c r="V207" s="106"/>
      <c r="W207" s="106"/>
      <c r="X207" s="106"/>
      <c r="Y207" s="106"/>
      <c r="Z207" s="106"/>
      <c r="AA207" s="106"/>
    </row>
    <row r="208" spans="1:27" ht="13.5" customHeight="1">
      <c r="A208" s="86"/>
      <c r="B208" s="87">
        <f>COUNTIF(Activities!A:A, A208)</f>
        <v>0</v>
      </c>
      <c r="C208" s="104"/>
      <c r="D208" s="89"/>
      <c r="E208" s="90"/>
      <c r="F208" s="96">
        <v>4</v>
      </c>
      <c r="G208" s="92">
        <f t="shared" si="27"/>
        <v>1</v>
      </c>
      <c r="H208" s="93" t="str">
        <f t="shared" si="30"/>
        <v>Q4</v>
      </c>
      <c r="I208" s="92">
        <f t="shared" si="28"/>
        <v>1900</v>
      </c>
      <c r="J208" s="92">
        <f t="shared" si="31"/>
        <v>1900</v>
      </c>
      <c r="K208" s="93" t="e">
        <f t="shared" si="29"/>
        <v>#N/A</v>
      </c>
      <c r="L208" s="93" t="e">
        <f>INDEX(Activities!F:F, MATCH(A208, Activities!A:A, 0))</f>
        <v>#N/A</v>
      </c>
      <c r="M208" s="93" t="e">
        <f>INDEX(Activities!E:E, MATCH(A208, Activities!A:A, 0))</f>
        <v>#N/A</v>
      </c>
      <c r="N208" s="93" t="e">
        <f>INDEX(Activities!G:G, MATCH(A208, Activities!A:A, 0))</f>
        <v>#N/A</v>
      </c>
      <c r="O208" s="92"/>
      <c r="P208" s="92"/>
      <c r="Q208" s="92"/>
      <c r="R208" s="93"/>
      <c r="S208" s="93" t="e">
        <f>INDEX(Activities!I:I, MATCH(A208, Activities!A:A, 0))</f>
        <v>#N/A</v>
      </c>
      <c r="T208" s="106"/>
      <c r="U208" s="106"/>
      <c r="V208" s="106"/>
      <c r="W208" s="106"/>
      <c r="X208" s="106"/>
      <c r="Y208" s="106"/>
      <c r="Z208" s="106"/>
      <c r="AA208" s="106"/>
    </row>
    <row r="209" spans="1:27" ht="13.5" customHeight="1">
      <c r="A209" s="86"/>
      <c r="B209" s="87">
        <f>COUNTIF(Activities!A:A, A209)</f>
        <v>0</v>
      </c>
      <c r="C209" s="104"/>
      <c r="D209" s="89"/>
      <c r="E209" s="90"/>
      <c r="F209" s="96">
        <v>4</v>
      </c>
      <c r="G209" s="92">
        <f t="shared" si="27"/>
        <v>1</v>
      </c>
      <c r="H209" s="93" t="str">
        <f t="shared" si="30"/>
        <v>Q4</v>
      </c>
      <c r="I209" s="92">
        <f t="shared" si="28"/>
        <v>1900</v>
      </c>
      <c r="J209" s="92">
        <f t="shared" si="31"/>
        <v>1900</v>
      </c>
      <c r="K209" s="93" t="e">
        <f t="shared" si="29"/>
        <v>#N/A</v>
      </c>
      <c r="L209" s="93" t="e">
        <f>INDEX(Activities!F:F, MATCH(A209, Activities!A:A, 0))</f>
        <v>#N/A</v>
      </c>
      <c r="M209" s="93" t="e">
        <f>INDEX(Activities!E:E, MATCH(A209, Activities!A:A, 0))</f>
        <v>#N/A</v>
      </c>
      <c r="N209" s="93" t="e">
        <f>INDEX(Activities!G:G, MATCH(A209, Activities!A:A, 0))</f>
        <v>#N/A</v>
      </c>
      <c r="O209" s="92"/>
      <c r="P209" s="92"/>
      <c r="Q209" s="92"/>
      <c r="R209" s="93"/>
      <c r="S209" s="93" t="e">
        <f>INDEX(Activities!I:I, MATCH(A209, Activities!A:A, 0))</f>
        <v>#N/A</v>
      </c>
      <c r="T209" s="106"/>
      <c r="U209" s="106"/>
      <c r="V209" s="106"/>
      <c r="W209" s="106"/>
      <c r="X209" s="106"/>
      <c r="Y209" s="106"/>
      <c r="Z209" s="106"/>
      <c r="AA209" s="106"/>
    </row>
    <row r="210" spans="1:27" ht="13.5" customHeight="1">
      <c r="A210" s="86"/>
      <c r="B210" s="87">
        <f>COUNTIF(Activities!A:A, A210)</f>
        <v>0</v>
      </c>
      <c r="C210" s="104"/>
      <c r="D210" s="89"/>
      <c r="E210" s="90"/>
      <c r="F210" s="96">
        <v>4</v>
      </c>
      <c r="G210" s="92">
        <f t="shared" si="27"/>
        <v>1</v>
      </c>
      <c r="H210" s="93" t="str">
        <f t="shared" si="30"/>
        <v>Q4</v>
      </c>
      <c r="I210" s="92">
        <f t="shared" si="28"/>
        <v>1900</v>
      </c>
      <c r="J210" s="92">
        <f t="shared" si="31"/>
        <v>1900</v>
      </c>
      <c r="K210" s="93" t="e">
        <f t="shared" si="29"/>
        <v>#N/A</v>
      </c>
      <c r="L210" s="93" t="e">
        <f>INDEX(Activities!F:F, MATCH(A210, Activities!A:A, 0))</f>
        <v>#N/A</v>
      </c>
      <c r="M210" s="93" t="e">
        <f>INDEX(Activities!E:E, MATCH(A210, Activities!A:A, 0))</f>
        <v>#N/A</v>
      </c>
      <c r="N210" s="93" t="e">
        <f>INDEX(Activities!G:G, MATCH(A210, Activities!A:A, 0))</f>
        <v>#N/A</v>
      </c>
      <c r="O210" s="92"/>
      <c r="P210" s="92"/>
      <c r="Q210" s="92"/>
      <c r="R210" s="93"/>
      <c r="S210" s="93" t="e">
        <f>INDEX(Activities!I:I, MATCH(A210, Activities!A:A, 0))</f>
        <v>#N/A</v>
      </c>
      <c r="T210" s="106"/>
      <c r="U210" s="106"/>
      <c r="V210" s="106"/>
      <c r="W210" s="106"/>
      <c r="X210" s="106"/>
      <c r="Y210" s="106"/>
      <c r="Z210" s="106"/>
      <c r="AA210" s="106"/>
    </row>
    <row r="211" spans="1:27" ht="13.5" customHeight="1">
      <c r="A211" s="86"/>
      <c r="B211" s="87">
        <f>COUNTIF(Activities!A:A, A211)</f>
        <v>0</v>
      </c>
      <c r="C211" s="104"/>
      <c r="D211" s="89"/>
      <c r="E211" s="90"/>
      <c r="F211" s="96">
        <v>4</v>
      </c>
      <c r="G211" s="92">
        <f t="shared" si="27"/>
        <v>1</v>
      </c>
      <c r="H211" s="93" t="str">
        <f t="shared" si="30"/>
        <v>Q4</v>
      </c>
      <c r="I211" s="92">
        <f t="shared" si="28"/>
        <v>1900</v>
      </c>
      <c r="J211" s="92">
        <f t="shared" si="31"/>
        <v>1900</v>
      </c>
      <c r="K211" s="93" t="e">
        <f t="shared" si="29"/>
        <v>#N/A</v>
      </c>
      <c r="L211" s="93" t="e">
        <f>INDEX(Activities!F:F, MATCH(A211, Activities!A:A, 0))</f>
        <v>#N/A</v>
      </c>
      <c r="M211" s="93" t="e">
        <f>INDEX(Activities!E:E, MATCH(A211, Activities!A:A, 0))</f>
        <v>#N/A</v>
      </c>
      <c r="N211" s="93" t="e">
        <f>INDEX(Activities!G:G, MATCH(A211, Activities!A:A, 0))</f>
        <v>#N/A</v>
      </c>
      <c r="O211" s="92"/>
      <c r="P211" s="92"/>
      <c r="Q211" s="92"/>
      <c r="R211" s="93"/>
      <c r="S211" s="93" t="e">
        <f>INDEX(Activities!I:I, MATCH(A211, Activities!A:A, 0))</f>
        <v>#N/A</v>
      </c>
      <c r="T211" s="106"/>
      <c r="U211" s="106"/>
      <c r="V211" s="106"/>
      <c r="W211" s="106"/>
      <c r="X211" s="106"/>
      <c r="Y211" s="106"/>
      <c r="Z211" s="106"/>
      <c r="AA211" s="106"/>
    </row>
    <row r="212" spans="1:27" ht="13.5" customHeight="1">
      <c r="A212" s="86"/>
      <c r="B212" s="87">
        <f>COUNTIF(Activities!A:A, A212)</f>
        <v>0</v>
      </c>
      <c r="C212" s="104"/>
      <c r="D212" s="89"/>
      <c r="E212" s="90"/>
      <c r="F212" s="96">
        <v>4</v>
      </c>
      <c r="G212" s="92">
        <f t="shared" si="27"/>
        <v>1</v>
      </c>
      <c r="H212" s="93" t="str">
        <f t="shared" si="30"/>
        <v>Q4</v>
      </c>
      <c r="I212" s="92">
        <f t="shared" si="28"/>
        <v>1900</v>
      </c>
      <c r="J212" s="92">
        <f t="shared" si="31"/>
        <v>1900</v>
      </c>
      <c r="K212" s="93" t="e">
        <f t="shared" si="29"/>
        <v>#N/A</v>
      </c>
      <c r="L212" s="93" t="e">
        <f>INDEX(Activities!F:F, MATCH(A212, Activities!A:A, 0))</f>
        <v>#N/A</v>
      </c>
      <c r="M212" s="93" t="e">
        <f>INDEX(Activities!E:E, MATCH(A212, Activities!A:A, 0))</f>
        <v>#N/A</v>
      </c>
      <c r="N212" s="93" t="e">
        <f>INDEX(Activities!G:G, MATCH(A212, Activities!A:A, 0))</f>
        <v>#N/A</v>
      </c>
      <c r="O212" s="92"/>
      <c r="P212" s="92"/>
      <c r="Q212" s="92"/>
      <c r="R212" s="93"/>
      <c r="S212" s="93" t="e">
        <f>INDEX(Activities!I:I, MATCH(A212, Activities!A:A, 0))</f>
        <v>#N/A</v>
      </c>
      <c r="T212" s="106"/>
      <c r="U212" s="106"/>
      <c r="V212" s="106"/>
      <c r="W212" s="106"/>
      <c r="X212" s="106"/>
      <c r="Y212" s="106"/>
      <c r="Z212" s="106"/>
      <c r="AA212" s="106"/>
    </row>
    <row r="213" spans="1:27" ht="13.5" customHeight="1">
      <c r="A213" s="86"/>
      <c r="B213" s="87">
        <f>COUNTIF(Activities!A:A, A213)</f>
        <v>0</v>
      </c>
      <c r="C213" s="104"/>
      <c r="D213" s="89"/>
      <c r="E213" s="90"/>
      <c r="F213" s="96">
        <v>4</v>
      </c>
      <c r="G213" s="92">
        <f t="shared" si="27"/>
        <v>1</v>
      </c>
      <c r="H213" s="93" t="str">
        <f t="shared" si="30"/>
        <v>Q4</v>
      </c>
      <c r="I213" s="92">
        <f t="shared" si="28"/>
        <v>1900</v>
      </c>
      <c r="J213" s="92">
        <f t="shared" si="31"/>
        <v>1900</v>
      </c>
      <c r="K213" s="93" t="e">
        <f t="shared" si="29"/>
        <v>#N/A</v>
      </c>
      <c r="L213" s="93" t="e">
        <f>INDEX(Activities!F:F, MATCH(A213, Activities!A:A, 0))</f>
        <v>#N/A</v>
      </c>
      <c r="M213" s="93" t="e">
        <f>INDEX(Activities!E:E, MATCH(A213, Activities!A:A, 0))</f>
        <v>#N/A</v>
      </c>
      <c r="N213" s="93" t="e">
        <f>INDEX(Activities!G:G, MATCH(A213, Activities!A:A, 0))</f>
        <v>#N/A</v>
      </c>
      <c r="O213" s="92"/>
      <c r="P213" s="92"/>
      <c r="Q213" s="92"/>
      <c r="R213" s="93"/>
      <c r="S213" s="93" t="e">
        <f>INDEX(Activities!I:I, MATCH(A213, Activities!A:A, 0))</f>
        <v>#N/A</v>
      </c>
      <c r="T213" s="106"/>
      <c r="U213" s="106"/>
      <c r="V213" s="106"/>
      <c r="W213" s="106"/>
      <c r="X213" s="106"/>
      <c r="Y213" s="106"/>
      <c r="Z213" s="106"/>
      <c r="AA213" s="106"/>
    </row>
    <row r="214" spans="1:27" ht="13.5" customHeight="1">
      <c r="A214" s="86"/>
      <c r="B214" s="87">
        <f>COUNTIF(Activities!A:A, A214)</f>
        <v>0</v>
      </c>
      <c r="C214" s="104"/>
      <c r="D214" s="89"/>
      <c r="E214" s="90"/>
      <c r="F214" s="96">
        <v>4</v>
      </c>
      <c r="G214" s="92">
        <f t="shared" si="27"/>
        <v>1</v>
      </c>
      <c r="H214" s="93" t="str">
        <f t="shared" si="30"/>
        <v>Q4</v>
      </c>
      <c r="I214" s="92">
        <f t="shared" si="28"/>
        <v>1900</v>
      </c>
      <c r="J214" s="92">
        <f t="shared" si="31"/>
        <v>1900</v>
      </c>
      <c r="K214" s="93" t="e">
        <f t="shared" si="29"/>
        <v>#N/A</v>
      </c>
      <c r="L214" s="93" t="e">
        <f>INDEX(Activities!F:F, MATCH(A214, Activities!A:A, 0))</f>
        <v>#N/A</v>
      </c>
      <c r="M214" s="93" t="e">
        <f>INDEX(Activities!E:E, MATCH(A214, Activities!A:A, 0))</f>
        <v>#N/A</v>
      </c>
      <c r="N214" s="93" t="e">
        <f>INDEX(Activities!G:G, MATCH(A214, Activities!A:A, 0))</f>
        <v>#N/A</v>
      </c>
      <c r="O214" s="92"/>
      <c r="P214" s="92"/>
      <c r="Q214" s="92"/>
      <c r="R214" s="93"/>
      <c r="S214" s="93" t="e">
        <f>INDEX(Activities!I:I, MATCH(A214, Activities!A:A, 0))</f>
        <v>#N/A</v>
      </c>
      <c r="T214" s="106"/>
      <c r="U214" s="106"/>
      <c r="V214" s="106"/>
      <c r="W214" s="106"/>
      <c r="X214" s="106"/>
      <c r="Y214" s="106"/>
      <c r="Z214" s="106"/>
      <c r="AA214" s="106"/>
    </row>
    <row r="215" spans="1:27" ht="13.5" customHeight="1">
      <c r="A215" s="86"/>
      <c r="B215" s="87">
        <f>COUNTIF(Activities!A:A, A215)</f>
        <v>0</v>
      </c>
      <c r="C215" s="104"/>
      <c r="D215" s="89"/>
      <c r="E215" s="90"/>
      <c r="F215" s="96">
        <v>4</v>
      </c>
      <c r="G215" s="92">
        <f t="shared" si="27"/>
        <v>1</v>
      </c>
      <c r="H215" s="93" t="str">
        <f t="shared" si="30"/>
        <v>Q4</v>
      </c>
      <c r="I215" s="92">
        <f t="shared" si="28"/>
        <v>1900</v>
      </c>
      <c r="J215" s="92">
        <f t="shared" si="31"/>
        <v>1900</v>
      </c>
      <c r="K215" s="93" t="e">
        <f t="shared" si="29"/>
        <v>#N/A</v>
      </c>
      <c r="L215" s="93" t="e">
        <f>INDEX(Activities!F:F, MATCH(A215, Activities!A:A, 0))</f>
        <v>#N/A</v>
      </c>
      <c r="M215" s="93" t="e">
        <f>INDEX(Activities!E:E, MATCH(A215, Activities!A:A, 0))</f>
        <v>#N/A</v>
      </c>
      <c r="N215" s="93" t="e">
        <f>INDEX(Activities!G:G, MATCH(A215, Activities!A:A, 0))</f>
        <v>#N/A</v>
      </c>
      <c r="O215" s="92"/>
      <c r="P215" s="92"/>
      <c r="Q215" s="92"/>
      <c r="R215" s="93"/>
      <c r="S215" s="93" t="e">
        <f>INDEX(Activities!I:I, MATCH(A215, Activities!A:A, 0))</f>
        <v>#N/A</v>
      </c>
      <c r="T215" s="106"/>
      <c r="U215" s="106"/>
      <c r="V215" s="106"/>
      <c r="W215" s="106"/>
      <c r="X215" s="106"/>
      <c r="Y215" s="106"/>
      <c r="Z215" s="106"/>
      <c r="AA215" s="106"/>
    </row>
    <row r="216" spans="1:27" ht="13.5" customHeight="1">
      <c r="A216" s="86"/>
      <c r="B216" s="87">
        <f>COUNTIF(Activities!A:A, A216)</f>
        <v>0</v>
      </c>
      <c r="C216" s="104"/>
      <c r="D216" s="89"/>
      <c r="E216" s="90"/>
      <c r="F216" s="96">
        <v>4</v>
      </c>
      <c r="G216" s="92">
        <f t="shared" si="27"/>
        <v>1</v>
      </c>
      <c r="H216" s="93" t="str">
        <f t="shared" si="30"/>
        <v>Q4</v>
      </c>
      <c r="I216" s="92">
        <f t="shared" si="28"/>
        <v>1900</v>
      </c>
      <c r="J216" s="92">
        <f t="shared" si="31"/>
        <v>1900</v>
      </c>
      <c r="K216" s="93" t="e">
        <f t="shared" si="29"/>
        <v>#N/A</v>
      </c>
      <c r="L216" s="93" t="e">
        <f>INDEX(Activities!F:F, MATCH(A216, Activities!A:A, 0))</f>
        <v>#N/A</v>
      </c>
      <c r="M216" s="93" t="e">
        <f>INDEX(Activities!E:E, MATCH(A216, Activities!A:A, 0))</f>
        <v>#N/A</v>
      </c>
      <c r="N216" s="93" t="e">
        <f>INDEX(Activities!G:G, MATCH(A216, Activities!A:A, 0))</f>
        <v>#N/A</v>
      </c>
      <c r="O216" s="92"/>
      <c r="P216" s="92"/>
      <c r="Q216" s="92"/>
      <c r="R216" s="93"/>
      <c r="S216" s="93" t="e">
        <f>INDEX(Activities!I:I, MATCH(A216, Activities!A:A, 0))</f>
        <v>#N/A</v>
      </c>
      <c r="T216" s="106"/>
      <c r="U216" s="106"/>
      <c r="V216" s="106"/>
      <c r="W216" s="106"/>
      <c r="X216" s="106"/>
      <c r="Y216" s="106"/>
      <c r="Z216" s="106"/>
      <c r="AA216" s="106"/>
    </row>
    <row r="217" spans="1:27" ht="13.5" customHeight="1">
      <c r="A217" s="86"/>
      <c r="B217" s="87">
        <f>COUNTIF(Activities!A:A, A217)</f>
        <v>0</v>
      </c>
      <c r="C217" s="104"/>
      <c r="D217" s="89"/>
      <c r="E217" s="90"/>
      <c r="F217" s="96">
        <v>4</v>
      </c>
      <c r="G217" s="92">
        <f t="shared" si="27"/>
        <v>1</v>
      </c>
      <c r="H217" s="93" t="str">
        <f t="shared" si="30"/>
        <v>Q4</v>
      </c>
      <c r="I217" s="92">
        <f t="shared" si="28"/>
        <v>1900</v>
      </c>
      <c r="J217" s="92">
        <f t="shared" si="31"/>
        <v>1900</v>
      </c>
      <c r="K217" s="93" t="e">
        <f t="shared" si="29"/>
        <v>#N/A</v>
      </c>
      <c r="L217" s="93" t="e">
        <f>INDEX(Activities!F:F, MATCH(A217, Activities!A:A, 0))</f>
        <v>#N/A</v>
      </c>
      <c r="M217" s="93" t="e">
        <f>INDEX(Activities!E:E, MATCH(A217, Activities!A:A, 0))</f>
        <v>#N/A</v>
      </c>
      <c r="N217" s="93" t="e">
        <f>INDEX(Activities!G:G, MATCH(A217, Activities!A:A, 0))</f>
        <v>#N/A</v>
      </c>
      <c r="O217" s="92"/>
      <c r="P217" s="92"/>
      <c r="Q217" s="92"/>
      <c r="R217" s="93"/>
      <c r="S217" s="93" t="e">
        <f>INDEX(Activities!I:I, MATCH(A217, Activities!A:A, 0))</f>
        <v>#N/A</v>
      </c>
      <c r="T217" s="106"/>
      <c r="U217" s="106"/>
      <c r="V217" s="106"/>
      <c r="W217" s="106"/>
      <c r="X217" s="106"/>
      <c r="Y217" s="106"/>
      <c r="Z217" s="106"/>
      <c r="AA217" s="106"/>
    </row>
    <row r="218" spans="1:27" ht="13.5" customHeight="1">
      <c r="A218" s="86"/>
      <c r="B218" s="87">
        <f>COUNTIF(Activities!A:A, A218)</f>
        <v>0</v>
      </c>
      <c r="C218" s="104"/>
      <c r="D218" s="89"/>
      <c r="E218" s="90"/>
      <c r="F218" s="96">
        <v>4</v>
      </c>
      <c r="G218" s="92">
        <f t="shared" si="27"/>
        <v>1</v>
      </c>
      <c r="H218" s="93" t="str">
        <f t="shared" si="30"/>
        <v>Q4</v>
      </c>
      <c r="I218" s="92">
        <f t="shared" si="28"/>
        <v>1900</v>
      </c>
      <c r="J218" s="92">
        <f t="shared" si="31"/>
        <v>1900</v>
      </c>
      <c r="K218" s="93" t="e">
        <f t="shared" si="29"/>
        <v>#N/A</v>
      </c>
      <c r="L218" s="93" t="e">
        <f>INDEX(Activities!F:F, MATCH(A218, Activities!A:A, 0))</f>
        <v>#N/A</v>
      </c>
      <c r="M218" s="93" t="e">
        <f>INDEX(Activities!E:E, MATCH(A218, Activities!A:A, 0))</f>
        <v>#N/A</v>
      </c>
      <c r="N218" s="93" t="e">
        <f>INDEX(Activities!G:G, MATCH(A218, Activities!A:A, 0))</f>
        <v>#N/A</v>
      </c>
      <c r="O218" s="92"/>
      <c r="P218" s="92"/>
      <c r="Q218" s="92"/>
      <c r="R218" s="93"/>
      <c r="S218" s="93" t="e">
        <f>INDEX(Activities!I:I, MATCH(A218, Activities!A:A, 0))</f>
        <v>#N/A</v>
      </c>
      <c r="T218" s="106"/>
      <c r="U218" s="106"/>
      <c r="V218" s="106"/>
      <c r="W218" s="106"/>
      <c r="X218" s="106"/>
      <c r="Y218" s="106"/>
      <c r="Z218" s="106"/>
      <c r="AA218" s="106"/>
    </row>
    <row r="219" spans="1:27" ht="13.5" customHeight="1">
      <c r="A219" s="86"/>
      <c r="B219" s="87">
        <f>COUNTIF(Activities!A:A, A219)</f>
        <v>0</v>
      </c>
      <c r="C219" s="104"/>
      <c r="D219" s="89"/>
      <c r="E219" s="90"/>
      <c r="F219" s="96">
        <v>4</v>
      </c>
      <c r="G219" s="92">
        <f t="shared" si="27"/>
        <v>1</v>
      </c>
      <c r="H219" s="93" t="str">
        <f t="shared" si="30"/>
        <v>Q4</v>
      </c>
      <c r="I219" s="92">
        <f t="shared" si="28"/>
        <v>1900</v>
      </c>
      <c r="J219" s="92">
        <f t="shared" si="31"/>
        <v>1900</v>
      </c>
      <c r="K219" s="93" t="e">
        <f t="shared" si="29"/>
        <v>#N/A</v>
      </c>
      <c r="L219" s="93" t="e">
        <f>INDEX(Activities!F:F, MATCH(A219, Activities!A:A, 0))</f>
        <v>#N/A</v>
      </c>
      <c r="M219" s="93" t="e">
        <f>INDEX(Activities!E:E, MATCH(A219, Activities!A:A, 0))</f>
        <v>#N/A</v>
      </c>
      <c r="N219" s="93" t="e">
        <f>INDEX(Activities!G:G, MATCH(A219, Activities!A:A, 0))</f>
        <v>#N/A</v>
      </c>
      <c r="O219" s="92"/>
      <c r="P219" s="92"/>
      <c r="Q219" s="92"/>
      <c r="R219" s="93"/>
      <c r="S219" s="93" t="e">
        <f>INDEX(Activities!I:I, MATCH(A219, Activities!A:A, 0))</f>
        <v>#N/A</v>
      </c>
      <c r="T219" s="106"/>
      <c r="U219" s="106"/>
      <c r="V219" s="106"/>
      <c r="W219" s="106"/>
      <c r="X219" s="106"/>
      <c r="Y219" s="106"/>
      <c r="Z219" s="106"/>
      <c r="AA219" s="106"/>
    </row>
    <row r="220" spans="1:27" ht="13.5" customHeight="1">
      <c r="A220" s="86"/>
      <c r="B220" s="87">
        <f>COUNTIF(Activities!A:A, A220)</f>
        <v>0</v>
      </c>
      <c r="C220" s="104"/>
      <c r="D220" s="89"/>
      <c r="E220" s="90"/>
      <c r="F220" s="96">
        <v>4</v>
      </c>
      <c r="G220" s="92">
        <f t="shared" si="27"/>
        <v>1</v>
      </c>
      <c r="H220" s="93" t="str">
        <f t="shared" si="30"/>
        <v>Q4</v>
      </c>
      <c r="I220" s="92">
        <f t="shared" si="28"/>
        <v>1900</v>
      </c>
      <c r="J220" s="92">
        <f t="shared" si="31"/>
        <v>1900</v>
      </c>
      <c r="K220" s="93" t="e">
        <f t="shared" si="29"/>
        <v>#N/A</v>
      </c>
      <c r="L220" s="93" t="e">
        <f>INDEX(Activities!F:F, MATCH(A220, Activities!A:A, 0))</f>
        <v>#N/A</v>
      </c>
      <c r="M220" s="93" t="e">
        <f>INDEX(Activities!E:E, MATCH(A220, Activities!A:A, 0))</f>
        <v>#N/A</v>
      </c>
      <c r="N220" s="93" t="e">
        <f>INDEX(Activities!G:G, MATCH(A220, Activities!A:A, 0))</f>
        <v>#N/A</v>
      </c>
      <c r="O220" s="92"/>
      <c r="P220" s="92"/>
      <c r="Q220" s="92"/>
      <c r="R220" s="93"/>
      <c r="S220" s="93" t="e">
        <f>INDEX(Activities!I:I, MATCH(A220, Activities!A:A, 0))</f>
        <v>#N/A</v>
      </c>
      <c r="T220" s="106"/>
      <c r="U220" s="106"/>
      <c r="V220" s="106"/>
      <c r="W220" s="106"/>
      <c r="X220" s="106"/>
      <c r="Y220" s="106"/>
      <c r="Z220" s="106"/>
      <c r="AA220" s="106"/>
    </row>
    <row r="221" spans="1:27" ht="13.5" customHeight="1">
      <c r="A221" s="86"/>
      <c r="B221" s="87">
        <f>COUNTIF(Activities!A:A, A221)</f>
        <v>0</v>
      </c>
      <c r="C221" s="104"/>
      <c r="D221" s="89"/>
      <c r="E221" s="90"/>
      <c r="F221" s="96">
        <v>4</v>
      </c>
      <c r="G221" s="92">
        <f t="shared" si="27"/>
        <v>1</v>
      </c>
      <c r="H221" s="93" t="str">
        <f t="shared" si="30"/>
        <v>Q4</v>
      </c>
      <c r="I221" s="92">
        <f t="shared" si="28"/>
        <v>1900</v>
      </c>
      <c r="J221" s="92">
        <f t="shared" si="31"/>
        <v>1900</v>
      </c>
      <c r="K221" s="93" t="e">
        <f t="shared" si="29"/>
        <v>#N/A</v>
      </c>
      <c r="L221" s="93" t="e">
        <f>INDEX(Activities!F:F, MATCH(A221, Activities!A:A, 0))</f>
        <v>#N/A</v>
      </c>
      <c r="M221" s="93" t="e">
        <f>INDEX(Activities!E:E, MATCH(A221, Activities!A:A, 0))</f>
        <v>#N/A</v>
      </c>
      <c r="N221" s="93" t="e">
        <f>INDEX(Activities!G:G, MATCH(A221, Activities!A:A, 0))</f>
        <v>#N/A</v>
      </c>
      <c r="O221" s="92"/>
      <c r="P221" s="92"/>
      <c r="Q221" s="92"/>
      <c r="R221" s="93"/>
      <c r="S221" s="93" t="e">
        <f>INDEX(Activities!I:I, MATCH(A221, Activities!A:A, 0))</f>
        <v>#N/A</v>
      </c>
      <c r="T221" s="106"/>
      <c r="U221" s="106"/>
      <c r="V221" s="106"/>
      <c r="W221" s="106"/>
      <c r="X221" s="106"/>
      <c r="Y221" s="106"/>
      <c r="Z221" s="106"/>
      <c r="AA221" s="106"/>
    </row>
    <row r="222" spans="1:27" ht="13.5" customHeight="1">
      <c r="A222" s="86"/>
      <c r="B222" s="87">
        <f>COUNTIF(Activities!A:A, A222)</f>
        <v>0</v>
      </c>
      <c r="C222" s="104"/>
      <c r="D222" s="89"/>
      <c r="E222" s="90"/>
      <c r="F222" s="96">
        <v>4</v>
      </c>
      <c r="G222" s="92">
        <f t="shared" si="27"/>
        <v>1</v>
      </c>
      <c r="H222" s="93" t="str">
        <f t="shared" si="30"/>
        <v>Q4</v>
      </c>
      <c r="I222" s="92">
        <f t="shared" si="28"/>
        <v>1900</v>
      </c>
      <c r="J222" s="92">
        <f t="shared" si="31"/>
        <v>1900</v>
      </c>
      <c r="K222" s="93" t="e">
        <f t="shared" si="29"/>
        <v>#N/A</v>
      </c>
      <c r="L222" s="93" t="e">
        <f>INDEX(Activities!F:F, MATCH(A222, Activities!A:A, 0))</f>
        <v>#N/A</v>
      </c>
      <c r="M222" s="93" t="e">
        <f>INDEX(Activities!E:E, MATCH(A222, Activities!A:A, 0))</f>
        <v>#N/A</v>
      </c>
      <c r="N222" s="93" t="e">
        <f>INDEX(Activities!G:G, MATCH(A222, Activities!A:A, 0))</f>
        <v>#N/A</v>
      </c>
      <c r="O222" s="92"/>
      <c r="P222" s="92"/>
      <c r="Q222" s="92"/>
      <c r="R222" s="93"/>
      <c r="S222" s="93" t="e">
        <f>INDEX(Activities!I:I, MATCH(A222, Activities!A:A, 0))</f>
        <v>#N/A</v>
      </c>
      <c r="T222" s="106"/>
      <c r="U222" s="106"/>
      <c r="V222" s="106"/>
      <c r="W222" s="106"/>
      <c r="X222" s="106"/>
      <c r="Y222" s="106"/>
      <c r="Z222" s="106"/>
      <c r="AA222" s="106"/>
    </row>
    <row r="223" spans="1:27" ht="13.5" customHeight="1">
      <c r="A223" s="86"/>
      <c r="B223" s="87">
        <f>COUNTIF(Activities!A:A, A223)</f>
        <v>0</v>
      </c>
      <c r="C223" s="104"/>
      <c r="D223" s="89"/>
      <c r="E223" s="90"/>
      <c r="F223" s="96">
        <v>4</v>
      </c>
      <c r="G223" s="92">
        <f t="shared" si="27"/>
        <v>1</v>
      </c>
      <c r="H223" s="93" t="str">
        <f t="shared" si="30"/>
        <v>Q4</v>
      </c>
      <c r="I223" s="92">
        <f t="shared" si="28"/>
        <v>1900</v>
      </c>
      <c r="J223" s="92">
        <f t="shared" si="31"/>
        <v>1900</v>
      </c>
      <c r="K223" s="93" t="e">
        <f t="shared" si="29"/>
        <v>#N/A</v>
      </c>
      <c r="L223" s="93" t="e">
        <f>INDEX(Activities!F:F, MATCH(A223, Activities!A:A, 0))</f>
        <v>#N/A</v>
      </c>
      <c r="M223" s="93" t="e">
        <f>INDEX(Activities!E:E, MATCH(A223, Activities!A:A, 0))</f>
        <v>#N/A</v>
      </c>
      <c r="N223" s="93" t="e">
        <f>INDEX(Activities!G:G, MATCH(A223, Activities!A:A, 0))</f>
        <v>#N/A</v>
      </c>
      <c r="O223" s="92"/>
      <c r="P223" s="92"/>
      <c r="Q223" s="92"/>
      <c r="R223" s="93"/>
      <c r="S223" s="93" t="e">
        <f>INDEX(Activities!I:I, MATCH(A223, Activities!A:A, 0))</f>
        <v>#N/A</v>
      </c>
      <c r="T223" s="106"/>
      <c r="U223" s="106"/>
      <c r="V223" s="106"/>
      <c r="W223" s="106"/>
      <c r="X223" s="106"/>
      <c r="Y223" s="106"/>
      <c r="Z223" s="106"/>
      <c r="AA223" s="106"/>
    </row>
    <row r="224" spans="1:27" ht="13.5" customHeight="1">
      <c r="A224" s="86"/>
      <c r="B224" s="87">
        <f>COUNTIF(Activities!A:A, A224)</f>
        <v>0</v>
      </c>
      <c r="C224" s="104"/>
      <c r="D224" s="89"/>
      <c r="E224" s="90"/>
      <c r="F224" s="96">
        <v>4</v>
      </c>
      <c r="G224" s="92">
        <f t="shared" si="27"/>
        <v>1</v>
      </c>
      <c r="H224" s="93" t="str">
        <f t="shared" si="30"/>
        <v>Q4</v>
      </c>
      <c r="I224" s="92">
        <f t="shared" si="28"/>
        <v>1900</v>
      </c>
      <c r="J224" s="92">
        <f t="shared" si="31"/>
        <v>1900</v>
      </c>
      <c r="K224" s="93" t="e">
        <f t="shared" si="29"/>
        <v>#N/A</v>
      </c>
      <c r="L224" s="93" t="e">
        <f>INDEX(Activities!F:F, MATCH(A224, Activities!A:A, 0))</f>
        <v>#N/A</v>
      </c>
      <c r="M224" s="93" t="e">
        <f>INDEX(Activities!E:E, MATCH(A224, Activities!A:A, 0))</f>
        <v>#N/A</v>
      </c>
      <c r="N224" s="93" t="e">
        <f>INDEX(Activities!G:G, MATCH(A224, Activities!A:A, 0))</f>
        <v>#N/A</v>
      </c>
      <c r="O224" s="92"/>
      <c r="P224" s="92"/>
      <c r="Q224" s="92"/>
      <c r="R224" s="93"/>
      <c r="S224" s="93" t="e">
        <f>INDEX(Activities!I:I, MATCH(A224, Activities!A:A, 0))</f>
        <v>#N/A</v>
      </c>
      <c r="T224" s="106"/>
      <c r="U224" s="106"/>
      <c r="V224" s="106"/>
      <c r="W224" s="106"/>
      <c r="X224" s="106"/>
      <c r="Y224" s="106"/>
      <c r="Z224" s="106"/>
      <c r="AA224" s="106"/>
    </row>
    <row r="225" spans="1:27" ht="13.5" customHeight="1">
      <c r="A225" s="86"/>
      <c r="B225" s="87">
        <f>COUNTIF(Activities!A:A, A225)</f>
        <v>0</v>
      </c>
      <c r="C225" s="104"/>
      <c r="D225" s="89"/>
      <c r="E225" s="90"/>
      <c r="F225" s="96">
        <v>4</v>
      </c>
      <c r="G225" s="92">
        <f t="shared" si="27"/>
        <v>1</v>
      </c>
      <c r="H225" s="93" t="str">
        <f t="shared" si="30"/>
        <v>Q4</v>
      </c>
      <c r="I225" s="92">
        <f t="shared" si="28"/>
        <v>1900</v>
      </c>
      <c r="J225" s="92">
        <f t="shared" si="31"/>
        <v>1900</v>
      </c>
      <c r="K225" s="93" t="e">
        <f t="shared" si="29"/>
        <v>#N/A</v>
      </c>
      <c r="L225" s="93" t="e">
        <f>INDEX(Activities!F:F, MATCH(A225, Activities!A:A, 0))</f>
        <v>#N/A</v>
      </c>
      <c r="M225" s="93" t="e">
        <f>INDEX(Activities!E:E, MATCH(A225, Activities!A:A, 0))</f>
        <v>#N/A</v>
      </c>
      <c r="N225" s="93" t="e">
        <f>INDEX(Activities!G:G, MATCH(A225, Activities!A:A, 0))</f>
        <v>#N/A</v>
      </c>
      <c r="O225" s="92"/>
      <c r="P225" s="92"/>
      <c r="Q225" s="92"/>
      <c r="R225" s="93"/>
      <c r="S225" s="93" t="e">
        <f>INDEX(Activities!I:I, MATCH(A225, Activities!A:A, 0))</f>
        <v>#N/A</v>
      </c>
      <c r="T225" s="106"/>
      <c r="U225" s="106"/>
      <c r="V225" s="106"/>
      <c r="W225" s="106"/>
      <c r="X225" s="106"/>
      <c r="Y225" s="106"/>
      <c r="Z225" s="106"/>
      <c r="AA225" s="106"/>
    </row>
    <row r="226" spans="1:27" ht="13.5" customHeight="1">
      <c r="A226" s="86"/>
      <c r="B226" s="87">
        <f>COUNTIF(Activities!A:A, A226)</f>
        <v>0</v>
      </c>
      <c r="C226" s="104"/>
      <c r="D226" s="89"/>
      <c r="E226" s="90"/>
      <c r="F226" s="96">
        <v>4</v>
      </c>
      <c r="G226" s="92">
        <f t="shared" si="27"/>
        <v>1</v>
      </c>
      <c r="H226" s="93" t="str">
        <f t="shared" si="30"/>
        <v>Q4</v>
      </c>
      <c r="I226" s="92">
        <f t="shared" si="28"/>
        <v>1900</v>
      </c>
      <c r="J226" s="92">
        <f t="shared" si="31"/>
        <v>1900</v>
      </c>
      <c r="K226" s="93" t="e">
        <f t="shared" si="29"/>
        <v>#N/A</v>
      </c>
      <c r="L226" s="93" t="e">
        <f>INDEX(Activities!F:F, MATCH(A226, Activities!A:A, 0))</f>
        <v>#N/A</v>
      </c>
      <c r="M226" s="93" t="e">
        <f>INDEX(Activities!E:E, MATCH(A226, Activities!A:A, 0))</f>
        <v>#N/A</v>
      </c>
      <c r="N226" s="93" t="e">
        <f>INDEX(Activities!G:G, MATCH(A226, Activities!A:A, 0))</f>
        <v>#N/A</v>
      </c>
      <c r="O226" s="92"/>
      <c r="P226" s="92"/>
      <c r="Q226" s="92"/>
      <c r="R226" s="93"/>
      <c r="S226" s="93" t="e">
        <f>INDEX(Activities!I:I, MATCH(A226, Activities!A:A, 0))</f>
        <v>#N/A</v>
      </c>
      <c r="T226" s="106"/>
      <c r="U226" s="106"/>
      <c r="V226" s="106"/>
      <c r="W226" s="106"/>
      <c r="X226" s="106"/>
      <c r="Y226" s="106"/>
      <c r="Z226" s="106"/>
      <c r="AA226" s="106"/>
    </row>
    <row r="227" spans="1:27" ht="13.5" customHeight="1">
      <c r="A227" s="86"/>
      <c r="B227" s="87">
        <f>COUNTIF(Activities!A:A, A227)</f>
        <v>0</v>
      </c>
      <c r="C227" s="104"/>
      <c r="D227" s="89"/>
      <c r="E227" s="90"/>
      <c r="F227" s="96">
        <v>4</v>
      </c>
      <c r="G227" s="92">
        <f t="shared" si="27"/>
        <v>1</v>
      </c>
      <c r="H227" s="93" t="str">
        <f t="shared" si="30"/>
        <v>Q4</v>
      </c>
      <c r="I227" s="92">
        <f t="shared" si="28"/>
        <v>1900</v>
      </c>
      <c r="J227" s="92">
        <f t="shared" si="31"/>
        <v>1900</v>
      </c>
      <c r="K227" s="93" t="e">
        <f t="shared" si="29"/>
        <v>#N/A</v>
      </c>
      <c r="L227" s="93" t="e">
        <f>INDEX(Activities!F:F, MATCH(A227, Activities!A:A, 0))</f>
        <v>#N/A</v>
      </c>
      <c r="M227" s="93" t="e">
        <f>INDEX(Activities!E:E, MATCH(A227, Activities!A:A, 0))</f>
        <v>#N/A</v>
      </c>
      <c r="N227" s="93" t="e">
        <f>INDEX(Activities!G:G, MATCH(A227, Activities!A:A, 0))</f>
        <v>#N/A</v>
      </c>
      <c r="O227" s="92"/>
      <c r="P227" s="92"/>
      <c r="Q227" s="92"/>
      <c r="R227" s="93"/>
      <c r="S227" s="93" t="e">
        <f>INDEX(Activities!I:I, MATCH(A227, Activities!A:A, 0))</f>
        <v>#N/A</v>
      </c>
      <c r="T227" s="106"/>
      <c r="U227" s="106"/>
      <c r="V227" s="106"/>
      <c r="W227" s="106"/>
      <c r="X227" s="106"/>
      <c r="Y227" s="106"/>
      <c r="Z227" s="106"/>
      <c r="AA227" s="106"/>
    </row>
    <row r="228" spans="1:27" ht="13.5" customHeight="1">
      <c r="A228" s="86"/>
      <c r="B228" s="87">
        <f>COUNTIF(Activities!A:A, A228)</f>
        <v>0</v>
      </c>
      <c r="C228" s="104"/>
      <c r="D228" s="89"/>
      <c r="E228" s="90"/>
      <c r="F228" s="96">
        <v>4</v>
      </c>
      <c r="G228" s="92">
        <f t="shared" si="27"/>
        <v>1</v>
      </c>
      <c r="H228" s="93" t="str">
        <f t="shared" si="30"/>
        <v>Q4</v>
      </c>
      <c r="I228" s="92">
        <f t="shared" si="28"/>
        <v>1900</v>
      </c>
      <c r="J228" s="92">
        <f t="shared" si="31"/>
        <v>1900</v>
      </c>
      <c r="K228" s="93" t="e">
        <f t="shared" si="29"/>
        <v>#N/A</v>
      </c>
      <c r="L228" s="93" t="e">
        <f>INDEX(Activities!F:F, MATCH(A228, Activities!A:A, 0))</f>
        <v>#N/A</v>
      </c>
      <c r="M228" s="93" t="e">
        <f>INDEX(Activities!E:E, MATCH(A228, Activities!A:A, 0))</f>
        <v>#N/A</v>
      </c>
      <c r="N228" s="93" t="e">
        <f>INDEX(Activities!G:G, MATCH(A228, Activities!A:A, 0))</f>
        <v>#N/A</v>
      </c>
      <c r="O228" s="92"/>
      <c r="P228" s="92"/>
      <c r="Q228" s="92"/>
      <c r="R228" s="93"/>
      <c r="S228" s="93" t="e">
        <f>INDEX(Activities!I:I, MATCH(A228, Activities!A:A, 0))</f>
        <v>#N/A</v>
      </c>
      <c r="T228" s="106"/>
      <c r="U228" s="106"/>
      <c r="V228" s="106"/>
      <c r="W228" s="106"/>
      <c r="X228" s="106"/>
      <c r="Y228" s="106"/>
      <c r="Z228" s="106"/>
      <c r="AA228" s="106"/>
    </row>
    <row r="229" spans="1:27" ht="13.5" customHeight="1">
      <c r="A229" s="86"/>
      <c r="B229" s="87">
        <f>COUNTIF(Activities!A:A, A229)</f>
        <v>0</v>
      </c>
      <c r="C229" s="104"/>
      <c r="D229" s="89"/>
      <c r="E229" s="90"/>
      <c r="F229" s="96">
        <v>4</v>
      </c>
      <c r="G229" s="92">
        <f t="shared" si="27"/>
        <v>1</v>
      </c>
      <c r="H229" s="93" t="str">
        <f t="shared" si="30"/>
        <v>Q4</v>
      </c>
      <c r="I229" s="92">
        <f t="shared" si="28"/>
        <v>1900</v>
      </c>
      <c r="J229" s="92">
        <f t="shared" si="31"/>
        <v>1900</v>
      </c>
      <c r="K229" s="93" t="e">
        <f t="shared" si="29"/>
        <v>#N/A</v>
      </c>
      <c r="L229" s="93" t="e">
        <f>INDEX(Activities!F:F, MATCH(A229, Activities!A:A, 0))</f>
        <v>#N/A</v>
      </c>
      <c r="M229" s="93" t="e">
        <f>INDEX(Activities!E:E, MATCH(A229, Activities!A:A, 0))</f>
        <v>#N/A</v>
      </c>
      <c r="N229" s="93" t="e">
        <f>INDEX(Activities!G:G, MATCH(A229, Activities!A:A, 0))</f>
        <v>#N/A</v>
      </c>
      <c r="O229" s="92"/>
      <c r="P229" s="92"/>
      <c r="Q229" s="92"/>
      <c r="R229" s="93"/>
      <c r="S229" s="93" t="e">
        <f>INDEX(Activities!I:I, MATCH(A229, Activities!A:A, 0))</f>
        <v>#N/A</v>
      </c>
      <c r="T229" s="106"/>
      <c r="U229" s="106"/>
      <c r="V229" s="106"/>
      <c r="W229" s="106"/>
      <c r="X229" s="106"/>
      <c r="Y229" s="106"/>
      <c r="Z229" s="106"/>
      <c r="AA229" s="106"/>
    </row>
    <row r="230" spans="1:27" ht="13.5" customHeight="1">
      <c r="A230" s="86"/>
      <c r="B230" s="87">
        <f>COUNTIF(Activities!A:A, A230)</f>
        <v>0</v>
      </c>
      <c r="C230" s="104"/>
      <c r="D230" s="89"/>
      <c r="E230" s="90"/>
      <c r="F230" s="96">
        <v>4</v>
      </c>
      <c r="G230" s="92">
        <f t="shared" si="27"/>
        <v>1</v>
      </c>
      <c r="H230" s="93" t="str">
        <f t="shared" si="30"/>
        <v>Q4</v>
      </c>
      <c r="I230" s="92">
        <f t="shared" si="28"/>
        <v>1900</v>
      </c>
      <c r="J230" s="92">
        <f t="shared" si="31"/>
        <v>1900</v>
      </c>
      <c r="K230" s="93" t="e">
        <f t="shared" si="29"/>
        <v>#N/A</v>
      </c>
      <c r="L230" s="93" t="e">
        <f>INDEX(Activities!F:F, MATCH(A230, Activities!A:A, 0))</f>
        <v>#N/A</v>
      </c>
      <c r="M230" s="93" t="e">
        <f>INDEX(Activities!E:E, MATCH(A230, Activities!A:A, 0))</f>
        <v>#N/A</v>
      </c>
      <c r="N230" s="93" t="e">
        <f>INDEX(Activities!G:G, MATCH(A230, Activities!A:A, 0))</f>
        <v>#N/A</v>
      </c>
      <c r="O230" s="92"/>
      <c r="P230" s="92"/>
      <c r="Q230" s="92"/>
      <c r="R230" s="93"/>
      <c r="S230" s="93" t="e">
        <f>INDEX(Activities!I:I, MATCH(A230, Activities!A:A, 0))</f>
        <v>#N/A</v>
      </c>
      <c r="T230" s="106"/>
      <c r="U230" s="106"/>
      <c r="V230" s="106"/>
      <c r="W230" s="106"/>
      <c r="X230" s="106"/>
      <c r="Y230" s="106"/>
      <c r="Z230" s="106"/>
      <c r="AA230" s="106"/>
    </row>
    <row r="231" spans="1:27" ht="13.5" customHeight="1">
      <c r="A231" s="86"/>
      <c r="B231" s="87">
        <f>COUNTIF(Activities!A:A, A231)</f>
        <v>0</v>
      </c>
      <c r="C231" s="104"/>
      <c r="D231" s="89"/>
      <c r="E231" s="90"/>
      <c r="F231" s="96">
        <v>4</v>
      </c>
      <c r="G231" s="92">
        <f t="shared" si="27"/>
        <v>1</v>
      </c>
      <c r="H231" s="93" t="str">
        <f t="shared" si="30"/>
        <v>Q4</v>
      </c>
      <c r="I231" s="92">
        <f t="shared" si="28"/>
        <v>1900</v>
      </c>
      <c r="J231" s="92">
        <f t="shared" si="31"/>
        <v>1900</v>
      </c>
      <c r="K231" s="93" t="e">
        <f t="shared" si="29"/>
        <v>#N/A</v>
      </c>
      <c r="L231" s="93" t="e">
        <f>INDEX(Activities!F:F, MATCH(A231, Activities!A:A, 0))</f>
        <v>#N/A</v>
      </c>
      <c r="M231" s="93" t="e">
        <f>INDEX(Activities!E:E, MATCH(A231, Activities!A:A, 0))</f>
        <v>#N/A</v>
      </c>
      <c r="N231" s="93" t="e">
        <f>INDEX(Activities!G:G, MATCH(A231, Activities!A:A, 0))</f>
        <v>#N/A</v>
      </c>
      <c r="O231" s="92"/>
      <c r="P231" s="92"/>
      <c r="Q231" s="92"/>
      <c r="R231" s="93"/>
      <c r="S231" s="93" t="e">
        <f>INDEX(Activities!I:I, MATCH(A231, Activities!A:A, 0))</f>
        <v>#N/A</v>
      </c>
      <c r="T231" s="106"/>
      <c r="U231" s="106"/>
      <c r="V231" s="106"/>
      <c r="W231" s="106"/>
      <c r="X231" s="106"/>
      <c r="Y231" s="106"/>
      <c r="Z231" s="106"/>
      <c r="AA231" s="106"/>
    </row>
    <row r="232" spans="1:27" ht="13.5" customHeight="1">
      <c r="A232" s="86"/>
      <c r="B232" s="87">
        <f>COUNTIF(Activities!A:A, A232)</f>
        <v>0</v>
      </c>
      <c r="C232" s="104"/>
      <c r="D232" s="89"/>
      <c r="E232" s="90"/>
      <c r="F232" s="96">
        <v>4</v>
      </c>
      <c r="G232" s="92">
        <f t="shared" ref="G232:G295" si="32">MONTH(E232)</f>
        <v>1</v>
      </c>
      <c r="H232" s="93" t="str">
        <f t="shared" si="30"/>
        <v>Q4</v>
      </c>
      <c r="I232" s="92">
        <f t="shared" ref="I232:I295" si="33">YEAR(D232)</f>
        <v>1900</v>
      </c>
      <c r="J232" s="92">
        <f t="shared" si="31"/>
        <v>1900</v>
      </c>
      <c r="K232" s="93" t="e">
        <f t="shared" ref="K232:K295" si="34">CONCATENATE("Expenditure on ",S232, " (", H232, " FY ", J232, ")")</f>
        <v>#N/A</v>
      </c>
      <c r="L232" s="93" t="e">
        <f>INDEX(Activities!F:F, MATCH(A232, Activities!A:A, 0))</f>
        <v>#N/A</v>
      </c>
      <c r="M232" s="93" t="e">
        <f>INDEX(Activities!E:E, MATCH(A232, Activities!A:A, 0))</f>
        <v>#N/A</v>
      </c>
      <c r="N232" s="93" t="e">
        <f>INDEX(Activities!G:G, MATCH(A232, Activities!A:A, 0))</f>
        <v>#N/A</v>
      </c>
      <c r="O232" s="92"/>
      <c r="P232" s="92"/>
      <c r="Q232" s="92"/>
      <c r="R232" s="93"/>
      <c r="S232" s="93" t="e">
        <f>INDEX(Activities!I:I, MATCH(A232, Activities!A:A, 0))</f>
        <v>#N/A</v>
      </c>
      <c r="T232" s="106"/>
      <c r="U232" s="106"/>
      <c r="V232" s="106"/>
      <c r="W232" s="106"/>
      <c r="X232" s="106"/>
      <c r="Y232" s="106"/>
      <c r="Z232" s="106"/>
      <c r="AA232" s="106"/>
    </row>
    <row r="233" spans="1:27" ht="13.5" customHeight="1">
      <c r="A233" s="86"/>
      <c r="B233" s="87">
        <f>COUNTIF(Activities!A:A, A233)</f>
        <v>0</v>
      </c>
      <c r="C233" s="104"/>
      <c r="D233" s="89"/>
      <c r="E233" s="90"/>
      <c r="F233" s="96">
        <v>4</v>
      </c>
      <c r="G233" s="92">
        <f t="shared" si="32"/>
        <v>1</v>
      </c>
      <c r="H233" s="93" t="str">
        <f t="shared" ref="H233:H296" si="35">_xlfn.IFS(G233=1, "Q4", G233=2, "Q4", G233=3, "Q4", G233=4, "Q1", G233=5, "Q1", G233=6, "Q1", G233=7, "Q2", G233=8, "Q2", G233=9, "Q2",  G233=10, "Q3",  G233=11, "Q3", G233=12, "Q3")</f>
        <v>Q4</v>
      </c>
      <c r="I233" s="92">
        <f t="shared" si="33"/>
        <v>1900</v>
      </c>
      <c r="J233" s="92">
        <f t="shared" si="31"/>
        <v>1900</v>
      </c>
      <c r="K233" s="93" t="e">
        <f t="shared" si="34"/>
        <v>#N/A</v>
      </c>
      <c r="L233" s="93" t="e">
        <f>INDEX(Activities!F:F, MATCH(A233, Activities!A:A, 0))</f>
        <v>#N/A</v>
      </c>
      <c r="M233" s="93" t="e">
        <f>INDEX(Activities!E:E, MATCH(A233, Activities!A:A, 0))</f>
        <v>#N/A</v>
      </c>
      <c r="N233" s="93" t="e">
        <f>INDEX(Activities!G:G, MATCH(A233, Activities!A:A, 0))</f>
        <v>#N/A</v>
      </c>
      <c r="O233" s="92"/>
      <c r="P233" s="92"/>
      <c r="Q233" s="92"/>
      <c r="R233" s="93"/>
      <c r="S233" s="93" t="e">
        <f>INDEX(Activities!I:I, MATCH(A233, Activities!A:A, 0))</f>
        <v>#N/A</v>
      </c>
      <c r="T233" s="106"/>
      <c r="U233" s="106"/>
      <c r="V233" s="106"/>
      <c r="W233" s="106"/>
      <c r="X233" s="106"/>
      <c r="Y233" s="106"/>
      <c r="Z233" s="106"/>
      <c r="AA233" s="106"/>
    </row>
    <row r="234" spans="1:27" ht="13.5" customHeight="1">
      <c r="A234" s="86"/>
      <c r="B234" s="87">
        <f>COUNTIF(Activities!A:A, A234)</f>
        <v>0</v>
      </c>
      <c r="C234" s="104"/>
      <c r="D234" s="89"/>
      <c r="E234" s="90"/>
      <c r="F234" s="96">
        <v>4</v>
      </c>
      <c r="G234" s="92">
        <f t="shared" si="32"/>
        <v>1</v>
      </c>
      <c r="H234" s="93" t="str">
        <f t="shared" si="35"/>
        <v>Q4</v>
      </c>
      <c r="I234" s="92">
        <f t="shared" si="33"/>
        <v>1900</v>
      </c>
      <c r="J234" s="92">
        <f t="shared" si="31"/>
        <v>1900</v>
      </c>
      <c r="K234" s="93" t="e">
        <f t="shared" si="34"/>
        <v>#N/A</v>
      </c>
      <c r="L234" s="93" t="e">
        <f>INDEX(Activities!F:F, MATCH(A234, Activities!A:A, 0))</f>
        <v>#N/A</v>
      </c>
      <c r="M234" s="93" t="e">
        <f>INDEX(Activities!E:E, MATCH(A234, Activities!A:A, 0))</f>
        <v>#N/A</v>
      </c>
      <c r="N234" s="93" t="e">
        <f>INDEX(Activities!G:G, MATCH(A234, Activities!A:A, 0))</f>
        <v>#N/A</v>
      </c>
      <c r="O234" s="92"/>
      <c r="P234" s="92"/>
      <c r="Q234" s="92"/>
      <c r="R234" s="93"/>
      <c r="S234" s="93" t="e">
        <f>INDEX(Activities!I:I, MATCH(A234, Activities!A:A, 0))</f>
        <v>#N/A</v>
      </c>
      <c r="T234" s="106"/>
      <c r="U234" s="106"/>
      <c r="V234" s="106"/>
      <c r="W234" s="106"/>
      <c r="X234" s="106"/>
      <c r="Y234" s="106"/>
      <c r="Z234" s="106"/>
      <c r="AA234" s="106"/>
    </row>
    <row r="235" spans="1:27" ht="13.5" customHeight="1">
      <c r="A235" s="86"/>
      <c r="B235" s="87">
        <f>COUNTIF(Activities!A:A, A235)</f>
        <v>0</v>
      </c>
      <c r="C235" s="104"/>
      <c r="D235" s="89"/>
      <c r="E235" s="90"/>
      <c r="F235" s="96">
        <v>4</v>
      </c>
      <c r="G235" s="92">
        <f t="shared" si="32"/>
        <v>1</v>
      </c>
      <c r="H235" s="93" t="str">
        <f t="shared" si="35"/>
        <v>Q4</v>
      </c>
      <c r="I235" s="92">
        <f t="shared" si="33"/>
        <v>1900</v>
      </c>
      <c r="J235" s="92">
        <f t="shared" si="31"/>
        <v>1900</v>
      </c>
      <c r="K235" s="93" t="e">
        <f t="shared" si="34"/>
        <v>#N/A</v>
      </c>
      <c r="L235" s="93" t="e">
        <f>INDEX(Activities!F:F, MATCH(A235, Activities!A:A, 0))</f>
        <v>#N/A</v>
      </c>
      <c r="M235" s="93" t="e">
        <f>INDEX(Activities!E:E, MATCH(A235, Activities!A:A, 0))</f>
        <v>#N/A</v>
      </c>
      <c r="N235" s="93" t="e">
        <f>INDEX(Activities!G:G, MATCH(A235, Activities!A:A, 0))</f>
        <v>#N/A</v>
      </c>
      <c r="O235" s="92"/>
      <c r="P235" s="92"/>
      <c r="Q235" s="92"/>
      <c r="R235" s="93"/>
      <c r="S235" s="93" t="e">
        <f>INDEX(Activities!I:I, MATCH(A235, Activities!A:A, 0))</f>
        <v>#N/A</v>
      </c>
      <c r="T235" s="106"/>
      <c r="U235" s="106"/>
      <c r="V235" s="106"/>
      <c r="W235" s="106"/>
      <c r="X235" s="106"/>
      <c r="Y235" s="106"/>
      <c r="Z235" s="106"/>
      <c r="AA235" s="106"/>
    </row>
    <row r="236" spans="1:27" ht="13.5" customHeight="1">
      <c r="A236" s="86"/>
      <c r="B236" s="87">
        <f>COUNTIF(Activities!A:A, A236)</f>
        <v>0</v>
      </c>
      <c r="C236" s="104"/>
      <c r="D236" s="89"/>
      <c r="E236" s="90"/>
      <c r="F236" s="96">
        <v>4</v>
      </c>
      <c r="G236" s="92">
        <f t="shared" si="32"/>
        <v>1</v>
      </c>
      <c r="H236" s="93" t="str">
        <f t="shared" si="35"/>
        <v>Q4</v>
      </c>
      <c r="I236" s="92">
        <f t="shared" si="33"/>
        <v>1900</v>
      </c>
      <c r="J236" s="92">
        <f t="shared" si="31"/>
        <v>1900</v>
      </c>
      <c r="K236" s="93" t="e">
        <f t="shared" si="34"/>
        <v>#N/A</v>
      </c>
      <c r="L236" s="93" t="e">
        <f>INDEX(Activities!F:F, MATCH(A236, Activities!A:A, 0))</f>
        <v>#N/A</v>
      </c>
      <c r="M236" s="93" t="e">
        <f>INDEX(Activities!E:E, MATCH(A236, Activities!A:A, 0))</f>
        <v>#N/A</v>
      </c>
      <c r="N236" s="93" t="e">
        <f>INDEX(Activities!G:G, MATCH(A236, Activities!A:A, 0))</f>
        <v>#N/A</v>
      </c>
      <c r="O236" s="92"/>
      <c r="P236" s="92"/>
      <c r="Q236" s="92"/>
      <c r="R236" s="93"/>
      <c r="S236" s="93" t="e">
        <f>INDEX(Activities!I:I, MATCH(A236, Activities!A:A, 0))</f>
        <v>#N/A</v>
      </c>
      <c r="T236" s="106"/>
      <c r="U236" s="106"/>
      <c r="V236" s="106"/>
      <c r="W236" s="106"/>
      <c r="X236" s="106"/>
      <c r="Y236" s="106"/>
      <c r="Z236" s="106"/>
      <c r="AA236" s="106"/>
    </row>
    <row r="237" spans="1:27" ht="13.5" customHeight="1">
      <c r="A237" s="86"/>
      <c r="B237" s="87">
        <f>COUNTIF(Activities!A:A, A237)</f>
        <v>0</v>
      </c>
      <c r="C237" s="104"/>
      <c r="D237" s="89"/>
      <c r="E237" s="90"/>
      <c r="F237" s="96">
        <v>4</v>
      </c>
      <c r="G237" s="92">
        <f t="shared" si="32"/>
        <v>1</v>
      </c>
      <c r="H237" s="93" t="str">
        <f t="shared" si="35"/>
        <v>Q4</v>
      </c>
      <c r="I237" s="92">
        <f t="shared" si="33"/>
        <v>1900</v>
      </c>
      <c r="J237" s="92">
        <f t="shared" si="31"/>
        <v>1900</v>
      </c>
      <c r="K237" s="93" t="e">
        <f t="shared" si="34"/>
        <v>#N/A</v>
      </c>
      <c r="L237" s="93" t="e">
        <f>INDEX(Activities!F:F, MATCH(A237, Activities!A:A, 0))</f>
        <v>#N/A</v>
      </c>
      <c r="M237" s="93" t="e">
        <f>INDEX(Activities!E:E, MATCH(A237, Activities!A:A, 0))</f>
        <v>#N/A</v>
      </c>
      <c r="N237" s="93" t="e">
        <f>INDEX(Activities!G:G, MATCH(A237, Activities!A:A, 0))</f>
        <v>#N/A</v>
      </c>
      <c r="O237" s="92"/>
      <c r="P237" s="92"/>
      <c r="Q237" s="92"/>
      <c r="R237" s="93"/>
      <c r="S237" s="93" t="e">
        <f>INDEX(Activities!I:I, MATCH(A237, Activities!A:A, 0))</f>
        <v>#N/A</v>
      </c>
      <c r="T237" s="106"/>
      <c r="U237" s="106"/>
      <c r="V237" s="106"/>
      <c r="W237" s="106"/>
      <c r="X237" s="106"/>
      <c r="Y237" s="106"/>
      <c r="Z237" s="106"/>
      <c r="AA237" s="106"/>
    </row>
    <row r="238" spans="1:27" ht="13.5" customHeight="1">
      <c r="A238" s="86"/>
      <c r="B238" s="87">
        <f>COUNTIF(Activities!A:A, A238)</f>
        <v>0</v>
      </c>
      <c r="C238" s="104"/>
      <c r="D238" s="89"/>
      <c r="E238" s="90"/>
      <c r="F238" s="96">
        <v>4</v>
      </c>
      <c r="G238" s="92">
        <f t="shared" si="32"/>
        <v>1</v>
      </c>
      <c r="H238" s="93" t="str">
        <f t="shared" si="35"/>
        <v>Q4</v>
      </c>
      <c r="I238" s="92">
        <f t="shared" si="33"/>
        <v>1900</v>
      </c>
      <c r="J238" s="92">
        <f t="shared" si="31"/>
        <v>1900</v>
      </c>
      <c r="K238" s="93" t="e">
        <f t="shared" si="34"/>
        <v>#N/A</v>
      </c>
      <c r="L238" s="93" t="e">
        <f>INDEX(Activities!F:F, MATCH(A238, Activities!A:A, 0))</f>
        <v>#N/A</v>
      </c>
      <c r="M238" s="93" t="e">
        <f>INDEX(Activities!E:E, MATCH(A238, Activities!A:A, 0))</f>
        <v>#N/A</v>
      </c>
      <c r="N238" s="93" t="e">
        <f>INDEX(Activities!G:G, MATCH(A238, Activities!A:A, 0))</f>
        <v>#N/A</v>
      </c>
      <c r="O238" s="92"/>
      <c r="P238" s="92"/>
      <c r="Q238" s="92"/>
      <c r="R238" s="93"/>
      <c r="S238" s="93" t="e">
        <f>INDEX(Activities!I:I, MATCH(A238, Activities!A:A, 0))</f>
        <v>#N/A</v>
      </c>
      <c r="T238" s="106"/>
      <c r="U238" s="106"/>
      <c r="V238" s="106"/>
      <c r="W238" s="106"/>
      <c r="X238" s="106"/>
      <c r="Y238" s="106"/>
      <c r="Z238" s="106"/>
      <c r="AA238" s="106"/>
    </row>
    <row r="239" spans="1:27" ht="13.5" customHeight="1">
      <c r="A239" s="86"/>
      <c r="B239" s="87">
        <f>COUNTIF(Activities!A:A, A239)</f>
        <v>0</v>
      </c>
      <c r="C239" s="104"/>
      <c r="D239" s="89"/>
      <c r="E239" s="90"/>
      <c r="F239" s="96">
        <v>4</v>
      </c>
      <c r="G239" s="92">
        <f t="shared" si="32"/>
        <v>1</v>
      </c>
      <c r="H239" s="93" t="str">
        <f t="shared" si="35"/>
        <v>Q4</v>
      </c>
      <c r="I239" s="92">
        <f t="shared" si="33"/>
        <v>1900</v>
      </c>
      <c r="J239" s="92">
        <f t="shared" si="31"/>
        <v>1900</v>
      </c>
      <c r="K239" s="93" t="e">
        <f t="shared" si="34"/>
        <v>#N/A</v>
      </c>
      <c r="L239" s="93" t="e">
        <f>INDEX(Activities!F:F, MATCH(A239, Activities!A:A, 0))</f>
        <v>#N/A</v>
      </c>
      <c r="M239" s="93" t="e">
        <f>INDEX(Activities!E:E, MATCH(A239, Activities!A:A, 0))</f>
        <v>#N/A</v>
      </c>
      <c r="N239" s="93" t="e">
        <f>INDEX(Activities!G:G, MATCH(A239, Activities!A:A, 0))</f>
        <v>#N/A</v>
      </c>
      <c r="O239" s="92"/>
      <c r="P239" s="92"/>
      <c r="Q239" s="92"/>
      <c r="R239" s="93"/>
      <c r="S239" s="93" t="e">
        <f>INDEX(Activities!I:I, MATCH(A239, Activities!A:A, 0))</f>
        <v>#N/A</v>
      </c>
      <c r="T239" s="106"/>
      <c r="U239" s="106"/>
      <c r="V239" s="106"/>
      <c r="W239" s="106"/>
      <c r="X239" s="106"/>
      <c r="Y239" s="106"/>
      <c r="Z239" s="106"/>
      <c r="AA239" s="106"/>
    </row>
    <row r="240" spans="1:27" ht="13.5" customHeight="1">
      <c r="A240" s="86"/>
      <c r="B240" s="87">
        <f>COUNTIF(Activities!A:A, A240)</f>
        <v>0</v>
      </c>
      <c r="C240" s="104"/>
      <c r="D240" s="89"/>
      <c r="E240" s="90"/>
      <c r="F240" s="96">
        <v>4</v>
      </c>
      <c r="G240" s="92">
        <f t="shared" si="32"/>
        <v>1</v>
      </c>
      <c r="H240" s="93" t="str">
        <f t="shared" si="35"/>
        <v>Q4</v>
      </c>
      <c r="I240" s="92">
        <f t="shared" si="33"/>
        <v>1900</v>
      </c>
      <c r="J240" s="92">
        <f t="shared" si="31"/>
        <v>1900</v>
      </c>
      <c r="K240" s="93" t="e">
        <f t="shared" si="34"/>
        <v>#N/A</v>
      </c>
      <c r="L240" s="93" t="e">
        <f>INDEX(Activities!F:F, MATCH(A240, Activities!A:A, 0))</f>
        <v>#N/A</v>
      </c>
      <c r="M240" s="93" t="e">
        <f>INDEX(Activities!E:E, MATCH(A240, Activities!A:A, 0))</f>
        <v>#N/A</v>
      </c>
      <c r="N240" s="93" t="e">
        <f>INDEX(Activities!G:G, MATCH(A240, Activities!A:A, 0))</f>
        <v>#N/A</v>
      </c>
      <c r="O240" s="92"/>
      <c r="P240" s="92"/>
      <c r="Q240" s="92"/>
      <c r="R240" s="93"/>
      <c r="S240" s="93" t="e">
        <f>INDEX(Activities!I:I, MATCH(A240, Activities!A:A, 0))</f>
        <v>#N/A</v>
      </c>
      <c r="T240" s="106"/>
      <c r="U240" s="106"/>
      <c r="V240" s="106"/>
      <c r="W240" s="106"/>
      <c r="X240" s="106"/>
      <c r="Y240" s="106"/>
      <c r="Z240" s="106"/>
      <c r="AA240" s="106"/>
    </row>
    <row r="241" spans="1:27" ht="13.5" customHeight="1">
      <c r="A241" s="86"/>
      <c r="B241" s="87">
        <f>COUNTIF(Activities!A:A, A241)</f>
        <v>0</v>
      </c>
      <c r="C241" s="104"/>
      <c r="D241" s="89"/>
      <c r="E241" s="90"/>
      <c r="F241" s="96">
        <v>4</v>
      </c>
      <c r="G241" s="92">
        <f t="shared" si="32"/>
        <v>1</v>
      </c>
      <c r="H241" s="93" t="str">
        <f t="shared" si="35"/>
        <v>Q4</v>
      </c>
      <c r="I241" s="92">
        <f t="shared" si="33"/>
        <v>1900</v>
      </c>
      <c r="J241" s="92">
        <f t="shared" si="31"/>
        <v>1900</v>
      </c>
      <c r="K241" s="93" t="e">
        <f t="shared" si="34"/>
        <v>#N/A</v>
      </c>
      <c r="L241" s="93" t="e">
        <f>INDEX(Activities!F:F, MATCH(A241, Activities!A:A, 0))</f>
        <v>#N/A</v>
      </c>
      <c r="M241" s="93" t="e">
        <f>INDEX(Activities!E:E, MATCH(A241, Activities!A:A, 0))</f>
        <v>#N/A</v>
      </c>
      <c r="N241" s="93" t="e">
        <f>INDEX(Activities!G:G, MATCH(A241, Activities!A:A, 0))</f>
        <v>#N/A</v>
      </c>
      <c r="O241" s="92"/>
      <c r="P241" s="92"/>
      <c r="Q241" s="92"/>
      <c r="R241" s="93"/>
      <c r="S241" s="93" t="e">
        <f>INDEX(Activities!I:I, MATCH(A241, Activities!A:A, 0))</f>
        <v>#N/A</v>
      </c>
      <c r="T241" s="106"/>
      <c r="U241" s="106"/>
      <c r="V241" s="106"/>
      <c r="W241" s="106"/>
      <c r="X241" s="106"/>
      <c r="Y241" s="106"/>
      <c r="Z241" s="106"/>
      <c r="AA241" s="106"/>
    </row>
    <row r="242" spans="1:27" ht="13.5" customHeight="1">
      <c r="A242" s="86"/>
      <c r="B242" s="87">
        <f>COUNTIF(Activities!A:A, A242)</f>
        <v>0</v>
      </c>
      <c r="C242" s="104"/>
      <c r="D242" s="89"/>
      <c r="E242" s="90"/>
      <c r="F242" s="96">
        <v>4</v>
      </c>
      <c r="G242" s="92">
        <f t="shared" si="32"/>
        <v>1</v>
      </c>
      <c r="H242" s="93" t="str">
        <f t="shared" si="35"/>
        <v>Q4</v>
      </c>
      <c r="I242" s="92">
        <f t="shared" si="33"/>
        <v>1900</v>
      </c>
      <c r="J242" s="92">
        <f t="shared" si="31"/>
        <v>1900</v>
      </c>
      <c r="K242" s="93" t="e">
        <f t="shared" si="34"/>
        <v>#N/A</v>
      </c>
      <c r="L242" s="93" t="e">
        <f>INDEX(Activities!F:F, MATCH(A242, Activities!A:A, 0))</f>
        <v>#N/A</v>
      </c>
      <c r="M242" s="93" t="e">
        <f>INDEX(Activities!E:E, MATCH(A242, Activities!A:A, 0))</f>
        <v>#N/A</v>
      </c>
      <c r="N242" s="93" t="e">
        <f>INDEX(Activities!G:G, MATCH(A242, Activities!A:A, 0))</f>
        <v>#N/A</v>
      </c>
      <c r="O242" s="92"/>
      <c r="P242" s="92"/>
      <c r="Q242" s="92"/>
      <c r="R242" s="93"/>
      <c r="S242" s="93" t="e">
        <f>INDEX(Activities!I:I, MATCH(A242, Activities!A:A, 0))</f>
        <v>#N/A</v>
      </c>
      <c r="T242" s="106"/>
      <c r="U242" s="106"/>
      <c r="V242" s="106"/>
      <c r="W242" s="106"/>
      <c r="X242" s="106"/>
      <c r="Y242" s="106"/>
      <c r="Z242" s="106"/>
      <c r="AA242" s="106"/>
    </row>
    <row r="243" spans="1:27" ht="13.5" customHeight="1">
      <c r="A243" s="86"/>
      <c r="B243" s="87">
        <f>COUNTIF(Activities!A:A, A243)</f>
        <v>0</v>
      </c>
      <c r="C243" s="104"/>
      <c r="D243" s="89"/>
      <c r="E243" s="90"/>
      <c r="F243" s="96">
        <v>4</v>
      </c>
      <c r="G243" s="92">
        <f t="shared" si="32"/>
        <v>1</v>
      </c>
      <c r="H243" s="93" t="str">
        <f t="shared" si="35"/>
        <v>Q4</v>
      </c>
      <c r="I243" s="92">
        <f t="shared" si="33"/>
        <v>1900</v>
      </c>
      <c r="J243" s="92">
        <f t="shared" si="31"/>
        <v>1900</v>
      </c>
      <c r="K243" s="93" t="e">
        <f t="shared" si="34"/>
        <v>#N/A</v>
      </c>
      <c r="L243" s="93" t="e">
        <f>INDEX(Activities!F:F, MATCH(A243, Activities!A:A, 0))</f>
        <v>#N/A</v>
      </c>
      <c r="M243" s="93" t="e">
        <f>INDEX(Activities!E:E, MATCH(A243, Activities!A:A, 0))</f>
        <v>#N/A</v>
      </c>
      <c r="N243" s="93" t="e">
        <f>INDEX(Activities!G:G, MATCH(A243, Activities!A:A, 0))</f>
        <v>#N/A</v>
      </c>
      <c r="O243" s="92"/>
      <c r="P243" s="92"/>
      <c r="Q243" s="92"/>
      <c r="R243" s="93"/>
      <c r="S243" s="93" t="e">
        <f>INDEX(Activities!I:I, MATCH(A243, Activities!A:A, 0))</f>
        <v>#N/A</v>
      </c>
      <c r="T243" s="106"/>
      <c r="U243" s="106"/>
      <c r="V243" s="106"/>
      <c r="W243" s="106"/>
      <c r="X243" s="106"/>
      <c r="Y243" s="106"/>
      <c r="Z243" s="106"/>
      <c r="AA243" s="106"/>
    </row>
    <row r="244" spans="1:27" ht="13.5" customHeight="1">
      <c r="A244" s="34"/>
      <c r="B244" s="87">
        <f>COUNTIF(Activities!A:A, A244)</f>
        <v>0</v>
      </c>
      <c r="C244" s="104"/>
      <c r="D244" s="89"/>
      <c r="E244" s="90"/>
      <c r="F244" s="96">
        <v>4</v>
      </c>
      <c r="G244" s="92">
        <f t="shared" si="32"/>
        <v>1</v>
      </c>
      <c r="H244" s="93" t="str">
        <f t="shared" si="35"/>
        <v>Q4</v>
      </c>
      <c r="I244" s="92">
        <f t="shared" si="33"/>
        <v>1900</v>
      </c>
      <c r="J244" s="92">
        <f t="shared" si="31"/>
        <v>1900</v>
      </c>
      <c r="K244" s="93" t="e">
        <f t="shared" si="34"/>
        <v>#N/A</v>
      </c>
      <c r="L244" s="93" t="e">
        <f>INDEX(Activities!F:F, MATCH(A244, Activities!A:A, 0))</f>
        <v>#N/A</v>
      </c>
      <c r="M244" s="93" t="e">
        <f>INDEX(Activities!E:E, MATCH(A244, Activities!A:A, 0))</f>
        <v>#N/A</v>
      </c>
      <c r="N244" s="93" t="e">
        <f>INDEX(Activities!G:G, MATCH(A244, Activities!A:A, 0))</f>
        <v>#N/A</v>
      </c>
      <c r="O244" s="92"/>
      <c r="P244" s="92"/>
      <c r="Q244" s="92"/>
      <c r="R244" s="93"/>
      <c r="S244" s="93" t="e">
        <f>INDEX(Activities!I:I, MATCH(A244, Activities!A:A, 0))</f>
        <v>#N/A</v>
      </c>
      <c r="T244" s="106"/>
      <c r="U244" s="106"/>
      <c r="V244" s="106"/>
      <c r="W244" s="106"/>
      <c r="X244" s="106"/>
      <c r="Y244" s="106"/>
      <c r="Z244" s="106"/>
      <c r="AA244" s="106"/>
    </row>
    <row r="245" spans="1:27" ht="13.5" customHeight="1">
      <c r="A245" s="34"/>
      <c r="B245" s="87">
        <f>COUNTIF(Activities!A:A, A245)</f>
        <v>0</v>
      </c>
      <c r="C245" s="104"/>
      <c r="D245" s="89"/>
      <c r="E245" s="90"/>
      <c r="F245" s="96">
        <v>4</v>
      </c>
      <c r="G245" s="92">
        <f t="shared" si="32"/>
        <v>1</v>
      </c>
      <c r="H245" s="93" t="str">
        <f t="shared" si="35"/>
        <v>Q4</v>
      </c>
      <c r="I245" s="92">
        <f t="shared" si="33"/>
        <v>1900</v>
      </c>
      <c r="J245" s="92">
        <f t="shared" si="31"/>
        <v>1900</v>
      </c>
      <c r="K245" s="93" t="e">
        <f t="shared" si="34"/>
        <v>#N/A</v>
      </c>
      <c r="L245" s="93" t="e">
        <f>INDEX(Activities!F:F, MATCH(A245, Activities!A:A, 0))</f>
        <v>#N/A</v>
      </c>
      <c r="M245" s="93" t="e">
        <f>INDEX(Activities!E:E, MATCH(A245, Activities!A:A, 0))</f>
        <v>#N/A</v>
      </c>
      <c r="N245" s="93" t="e">
        <f>INDEX(Activities!G:G, MATCH(A245, Activities!A:A, 0))</f>
        <v>#N/A</v>
      </c>
      <c r="O245" s="92"/>
      <c r="P245" s="92"/>
      <c r="Q245" s="92"/>
      <c r="R245" s="93"/>
      <c r="S245" s="93" t="e">
        <f>INDEX(Activities!I:I, MATCH(A245, Activities!A:A, 0))</f>
        <v>#N/A</v>
      </c>
      <c r="T245" s="106"/>
      <c r="U245" s="106"/>
      <c r="V245" s="106"/>
      <c r="W245" s="106"/>
      <c r="X245" s="106"/>
      <c r="Y245" s="106"/>
      <c r="Z245" s="106"/>
      <c r="AA245" s="106"/>
    </row>
    <row r="246" spans="1:27" ht="13.5" customHeight="1">
      <c r="A246" s="99"/>
      <c r="B246" s="87">
        <f>COUNTIF(Activities!A:A, A246)</f>
        <v>0</v>
      </c>
      <c r="C246" s="100"/>
      <c r="D246" s="89"/>
      <c r="E246" s="90"/>
      <c r="F246" s="96">
        <v>4</v>
      </c>
      <c r="G246" s="92">
        <f t="shared" si="32"/>
        <v>1</v>
      </c>
      <c r="H246" s="93" t="str">
        <f t="shared" si="35"/>
        <v>Q4</v>
      </c>
      <c r="I246" s="92">
        <f t="shared" si="33"/>
        <v>1900</v>
      </c>
      <c r="J246" s="92">
        <f t="shared" si="31"/>
        <v>1900</v>
      </c>
      <c r="K246" s="93" t="e">
        <f t="shared" si="34"/>
        <v>#N/A</v>
      </c>
      <c r="L246" s="93" t="e">
        <f>INDEX(Activities!F:F, MATCH(A246, Activities!A:A, 0))</f>
        <v>#N/A</v>
      </c>
      <c r="M246" s="93" t="e">
        <f>INDEX(Activities!E:E, MATCH(A246, Activities!A:A, 0))</f>
        <v>#N/A</v>
      </c>
      <c r="N246" s="93" t="e">
        <f>INDEX(Activities!G:G, MATCH(A246, Activities!A:A, 0))</f>
        <v>#N/A</v>
      </c>
      <c r="O246" s="92"/>
      <c r="P246" s="92"/>
      <c r="Q246" s="92"/>
      <c r="R246" s="93"/>
      <c r="S246" s="93" t="e">
        <f>INDEX(Activities!I:I, MATCH(A246, Activities!A:A, 0))</f>
        <v>#N/A</v>
      </c>
    </row>
    <row r="247" spans="1:27" ht="13.5" customHeight="1">
      <c r="A247" s="99"/>
      <c r="B247" s="87">
        <f>COUNTIF(Activities!A:A, A247)</f>
        <v>0</v>
      </c>
      <c r="C247" s="100"/>
      <c r="D247" s="89"/>
      <c r="E247" s="90"/>
      <c r="F247" s="96">
        <v>4</v>
      </c>
      <c r="G247" s="92">
        <f t="shared" si="32"/>
        <v>1</v>
      </c>
      <c r="H247" s="93" t="str">
        <f t="shared" si="35"/>
        <v>Q4</v>
      </c>
      <c r="I247" s="92">
        <f t="shared" si="33"/>
        <v>1900</v>
      </c>
      <c r="J247" s="92">
        <f t="shared" si="31"/>
        <v>1900</v>
      </c>
      <c r="K247" s="93" t="e">
        <f t="shared" si="34"/>
        <v>#N/A</v>
      </c>
      <c r="L247" s="93" t="e">
        <f>INDEX(Activities!F:F, MATCH(A247, Activities!A:A, 0))</f>
        <v>#N/A</v>
      </c>
      <c r="M247" s="93" t="e">
        <f>INDEX(Activities!E:E, MATCH(A247, Activities!A:A, 0))</f>
        <v>#N/A</v>
      </c>
      <c r="N247" s="93" t="e">
        <f>INDEX(Activities!G:G, MATCH(A247, Activities!A:A, 0))</f>
        <v>#N/A</v>
      </c>
      <c r="O247" s="92"/>
      <c r="P247" s="92"/>
      <c r="Q247" s="92"/>
      <c r="R247" s="93"/>
      <c r="S247" s="93" t="e">
        <f>INDEX(Activities!I:I, MATCH(A247, Activities!A:A, 0))</f>
        <v>#N/A</v>
      </c>
    </row>
    <row r="248" spans="1:27" ht="13.5" customHeight="1">
      <c r="A248" s="99"/>
      <c r="B248" s="87">
        <f>COUNTIF(Activities!A:A, A248)</f>
        <v>0</v>
      </c>
      <c r="C248" s="100"/>
      <c r="D248" s="89"/>
      <c r="E248" s="90"/>
      <c r="F248" s="96">
        <v>4</v>
      </c>
      <c r="G248" s="92">
        <f t="shared" si="32"/>
        <v>1</v>
      </c>
      <c r="H248" s="93" t="str">
        <f t="shared" si="35"/>
        <v>Q4</v>
      </c>
      <c r="I248" s="92">
        <f t="shared" si="33"/>
        <v>1900</v>
      </c>
      <c r="J248" s="92">
        <f t="shared" si="31"/>
        <v>1900</v>
      </c>
      <c r="K248" s="93" t="e">
        <f t="shared" si="34"/>
        <v>#N/A</v>
      </c>
      <c r="L248" s="93" t="e">
        <f>INDEX(Activities!F:F, MATCH(A248, Activities!A:A, 0))</f>
        <v>#N/A</v>
      </c>
      <c r="M248" s="93" t="e">
        <f>INDEX(Activities!E:E, MATCH(A248, Activities!A:A, 0))</f>
        <v>#N/A</v>
      </c>
      <c r="N248" s="93" t="e">
        <f>INDEX(Activities!G:G, MATCH(A248, Activities!A:A, 0))</f>
        <v>#N/A</v>
      </c>
      <c r="O248" s="92"/>
      <c r="P248" s="92"/>
      <c r="Q248" s="92"/>
      <c r="R248" s="93"/>
      <c r="S248" s="93" t="e">
        <f>INDEX(Activities!I:I, MATCH(A248, Activities!A:A, 0))</f>
        <v>#N/A</v>
      </c>
    </row>
    <row r="249" spans="1:27" ht="13.5" customHeight="1">
      <c r="A249" s="99"/>
      <c r="B249" s="87">
        <f>COUNTIF(Activities!A:A, A249)</f>
        <v>0</v>
      </c>
      <c r="C249" s="100"/>
      <c r="D249" s="89"/>
      <c r="E249" s="90"/>
      <c r="F249" s="96">
        <v>4</v>
      </c>
      <c r="G249" s="92">
        <f t="shared" si="32"/>
        <v>1</v>
      </c>
      <c r="H249" s="93" t="str">
        <f t="shared" si="35"/>
        <v>Q4</v>
      </c>
      <c r="I249" s="92">
        <f t="shared" si="33"/>
        <v>1900</v>
      </c>
      <c r="J249" s="92">
        <f t="shared" si="31"/>
        <v>1900</v>
      </c>
      <c r="K249" s="93" t="e">
        <f t="shared" si="34"/>
        <v>#N/A</v>
      </c>
      <c r="L249" s="93" t="e">
        <f>INDEX(Activities!F:F, MATCH(A249, Activities!A:A, 0))</f>
        <v>#N/A</v>
      </c>
      <c r="M249" s="93" t="e">
        <f>INDEX(Activities!E:E, MATCH(A249, Activities!A:A, 0))</f>
        <v>#N/A</v>
      </c>
      <c r="N249" s="93" t="e">
        <f>INDEX(Activities!G:G, MATCH(A249, Activities!A:A, 0))</f>
        <v>#N/A</v>
      </c>
      <c r="O249" s="92"/>
      <c r="P249" s="92"/>
      <c r="Q249" s="92"/>
      <c r="R249" s="93"/>
      <c r="S249" s="93" t="e">
        <f>INDEX(Activities!I:I, MATCH(A249, Activities!A:A, 0))</f>
        <v>#N/A</v>
      </c>
    </row>
    <row r="250" spans="1:27" ht="13.5" customHeight="1">
      <c r="A250" s="99"/>
      <c r="B250" s="87">
        <f>COUNTIF(Activities!A:A, A250)</f>
        <v>0</v>
      </c>
      <c r="C250" s="100"/>
      <c r="D250" s="89"/>
      <c r="E250" s="90"/>
      <c r="F250" s="96">
        <v>4</v>
      </c>
      <c r="G250" s="92">
        <f t="shared" si="32"/>
        <v>1</v>
      </c>
      <c r="H250" s="93" t="str">
        <f t="shared" si="35"/>
        <v>Q4</v>
      </c>
      <c r="I250" s="92">
        <f t="shared" si="33"/>
        <v>1900</v>
      </c>
      <c r="J250" s="92">
        <f t="shared" si="31"/>
        <v>1900</v>
      </c>
      <c r="K250" s="93" t="e">
        <f t="shared" si="34"/>
        <v>#N/A</v>
      </c>
      <c r="L250" s="93" t="e">
        <f>INDEX(Activities!F:F, MATCH(A250, Activities!A:A, 0))</f>
        <v>#N/A</v>
      </c>
      <c r="M250" s="93" t="e">
        <f>INDEX(Activities!E:E, MATCH(A250, Activities!A:A, 0))</f>
        <v>#N/A</v>
      </c>
      <c r="N250" s="93" t="e">
        <f>INDEX(Activities!G:G, MATCH(A250, Activities!A:A, 0))</f>
        <v>#N/A</v>
      </c>
      <c r="O250" s="92"/>
      <c r="P250" s="92"/>
      <c r="Q250" s="92"/>
      <c r="R250" s="93"/>
      <c r="S250" s="93" t="e">
        <f>INDEX(Activities!I:I, MATCH(A250, Activities!A:A, 0))</f>
        <v>#N/A</v>
      </c>
    </row>
    <row r="251" spans="1:27" ht="13.5" customHeight="1">
      <c r="A251" s="86"/>
      <c r="B251" s="87">
        <f>COUNTIF(Activities!A:A, A251)</f>
        <v>0</v>
      </c>
      <c r="C251" s="100"/>
      <c r="D251" s="89"/>
      <c r="E251" s="90"/>
      <c r="F251" s="96">
        <v>4</v>
      </c>
      <c r="G251" s="92">
        <f t="shared" si="32"/>
        <v>1</v>
      </c>
      <c r="H251" s="93" t="str">
        <f t="shared" si="35"/>
        <v>Q4</v>
      </c>
      <c r="I251" s="92">
        <f t="shared" si="33"/>
        <v>1900</v>
      </c>
      <c r="J251" s="92">
        <f t="shared" si="31"/>
        <v>1900</v>
      </c>
      <c r="K251" s="93" t="e">
        <f t="shared" si="34"/>
        <v>#N/A</v>
      </c>
      <c r="L251" s="93" t="e">
        <f>INDEX(Activities!F:F, MATCH(A251, Activities!A:A, 0))</f>
        <v>#N/A</v>
      </c>
      <c r="M251" s="93" t="e">
        <f>INDEX(Activities!E:E, MATCH(A251, Activities!A:A, 0))</f>
        <v>#N/A</v>
      </c>
      <c r="N251" s="93" t="e">
        <f>INDEX(Activities!G:G, MATCH(A251, Activities!A:A, 0))</f>
        <v>#N/A</v>
      </c>
      <c r="O251" s="92"/>
      <c r="P251" s="92"/>
      <c r="Q251" s="92"/>
      <c r="R251" s="93"/>
      <c r="S251" s="93" t="e">
        <f>INDEX(Activities!I:I, MATCH(A251, Activities!A:A, 0))</f>
        <v>#N/A</v>
      </c>
    </row>
    <row r="252" spans="1:27" ht="13.5" customHeight="1">
      <c r="A252" s="86"/>
      <c r="B252" s="87">
        <f>COUNTIF(Activities!A:A, A252)</f>
        <v>0</v>
      </c>
      <c r="C252" s="100"/>
      <c r="D252" s="89"/>
      <c r="E252" s="90"/>
      <c r="F252" s="96">
        <v>4</v>
      </c>
      <c r="G252" s="92">
        <f t="shared" si="32"/>
        <v>1</v>
      </c>
      <c r="H252" s="93" t="str">
        <f t="shared" si="35"/>
        <v>Q4</v>
      </c>
      <c r="I252" s="92">
        <f t="shared" si="33"/>
        <v>1900</v>
      </c>
      <c r="J252" s="92">
        <f t="shared" si="31"/>
        <v>1900</v>
      </c>
      <c r="K252" s="93" t="e">
        <f t="shared" si="34"/>
        <v>#N/A</v>
      </c>
      <c r="L252" s="93" t="e">
        <f>INDEX(Activities!F:F, MATCH(A252, Activities!A:A, 0))</f>
        <v>#N/A</v>
      </c>
      <c r="M252" s="93" t="e">
        <f>INDEX(Activities!E:E, MATCH(A252, Activities!A:A, 0))</f>
        <v>#N/A</v>
      </c>
      <c r="N252" s="93" t="e">
        <f>INDEX(Activities!G:G, MATCH(A252, Activities!A:A, 0))</f>
        <v>#N/A</v>
      </c>
      <c r="O252" s="92"/>
      <c r="P252" s="92"/>
      <c r="Q252" s="92"/>
      <c r="R252" s="93"/>
      <c r="S252" s="93" t="e">
        <f>INDEX(Activities!I:I, MATCH(A252, Activities!A:A, 0))</f>
        <v>#N/A</v>
      </c>
    </row>
    <row r="253" spans="1:27" ht="13.5" customHeight="1">
      <c r="A253" s="86"/>
      <c r="B253" s="87">
        <f>COUNTIF(Activities!A:A, A253)</f>
        <v>0</v>
      </c>
      <c r="C253" s="100"/>
      <c r="D253" s="89"/>
      <c r="E253" s="90"/>
      <c r="F253" s="96">
        <v>4</v>
      </c>
      <c r="G253" s="92">
        <f t="shared" si="32"/>
        <v>1</v>
      </c>
      <c r="H253" s="93" t="str">
        <f t="shared" si="35"/>
        <v>Q4</v>
      </c>
      <c r="I253" s="92">
        <f t="shared" si="33"/>
        <v>1900</v>
      </c>
      <c r="J253" s="92">
        <f t="shared" si="31"/>
        <v>1900</v>
      </c>
      <c r="K253" s="93" t="e">
        <f t="shared" si="34"/>
        <v>#N/A</v>
      </c>
      <c r="L253" s="93" t="e">
        <f>INDEX(Activities!F:F, MATCH(A253, Activities!A:A, 0))</f>
        <v>#N/A</v>
      </c>
      <c r="M253" s="93" t="e">
        <f>INDEX(Activities!E:E, MATCH(A253, Activities!A:A, 0))</f>
        <v>#N/A</v>
      </c>
      <c r="N253" s="93" t="e">
        <f>INDEX(Activities!G:G, MATCH(A253, Activities!A:A, 0))</f>
        <v>#N/A</v>
      </c>
      <c r="O253" s="92"/>
      <c r="P253" s="92"/>
      <c r="Q253" s="92"/>
      <c r="R253" s="93"/>
      <c r="S253" s="93" t="e">
        <f>INDEX(Activities!I:I, MATCH(A253, Activities!A:A, 0))</f>
        <v>#N/A</v>
      </c>
    </row>
    <row r="254" spans="1:27" ht="13.5" customHeight="1">
      <c r="A254" s="86"/>
      <c r="B254" s="87">
        <f>COUNTIF(Activities!A:A, A254)</f>
        <v>0</v>
      </c>
      <c r="C254" s="100"/>
      <c r="D254" s="89"/>
      <c r="E254" s="90"/>
      <c r="F254" s="96">
        <v>4</v>
      </c>
      <c r="G254" s="92">
        <f t="shared" si="32"/>
        <v>1</v>
      </c>
      <c r="H254" s="93" t="str">
        <f t="shared" si="35"/>
        <v>Q4</v>
      </c>
      <c r="I254" s="92">
        <f t="shared" si="33"/>
        <v>1900</v>
      </c>
      <c r="J254" s="92">
        <f t="shared" si="31"/>
        <v>1900</v>
      </c>
      <c r="K254" s="93" t="e">
        <f t="shared" si="34"/>
        <v>#N/A</v>
      </c>
      <c r="L254" s="93" t="e">
        <f>INDEX(Activities!F:F, MATCH(A254, Activities!A:A, 0))</f>
        <v>#N/A</v>
      </c>
      <c r="M254" s="93" t="e">
        <f>INDEX(Activities!E:E, MATCH(A254, Activities!A:A, 0))</f>
        <v>#N/A</v>
      </c>
      <c r="N254" s="93" t="e">
        <f>INDEX(Activities!G:G, MATCH(A254, Activities!A:A, 0))</f>
        <v>#N/A</v>
      </c>
      <c r="O254" s="92"/>
      <c r="P254" s="92"/>
      <c r="Q254" s="92"/>
      <c r="R254" s="93"/>
      <c r="S254" s="93" t="e">
        <f>INDEX(Activities!I:I, MATCH(A254, Activities!A:A, 0))</f>
        <v>#N/A</v>
      </c>
    </row>
    <row r="255" spans="1:27" ht="13.5" customHeight="1">
      <c r="A255" s="86"/>
      <c r="B255" s="87">
        <f>COUNTIF(Activities!A:A, A255)</f>
        <v>0</v>
      </c>
      <c r="C255" s="100"/>
      <c r="D255" s="89"/>
      <c r="E255" s="90"/>
      <c r="F255" s="96">
        <v>4</v>
      </c>
      <c r="G255" s="92">
        <f t="shared" si="32"/>
        <v>1</v>
      </c>
      <c r="H255" s="93" t="str">
        <f t="shared" si="35"/>
        <v>Q4</v>
      </c>
      <c r="I255" s="92">
        <f t="shared" si="33"/>
        <v>1900</v>
      </c>
      <c r="J255" s="92">
        <f t="shared" si="31"/>
        <v>1900</v>
      </c>
      <c r="K255" s="93" t="e">
        <f t="shared" si="34"/>
        <v>#N/A</v>
      </c>
      <c r="L255" s="93" t="e">
        <f>INDEX(Activities!F:F, MATCH(A255, Activities!A:A, 0))</f>
        <v>#N/A</v>
      </c>
      <c r="M255" s="93" t="e">
        <f>INDEX(Activities!E:E, MATCH(A255, Activities!A:A, 0))</f>
        <v>#N/A</v>
      </c>
      <c r="N255" s="93" t="e">
        <f>INDEX(Activities!G:G, MATCH(A255, Activities!A:A, 0))</f>
        <v>#N/A</v>
      </c>
      <c r="O255" s="92"/>
      <c r="P255" s="92"/>
      <c r="Q255" s="92"/>
      <c r="R255" s="93"/>
      <c r="S255" s="93" t="e">
        <f>INDEX(Activities!I:I, MATCH(A255, Activities!A:A, 0))</f>
        <v>#N/A</v>
      </c>
    </row>
    <row r="256" spans="1:27" ht="13.5" customHeight="1">
      <c r="A256" s="86"/>
      <c r="B256" s="87">
        <f>COUNTIF(Activities!A:A, A256)</f>
        <v>0</v>
      </c>
      <c r="C256" s="100"/>
      <c r="D256" s="89"/>
      <c r="E256" s="90"/>
      <c r="F256" s="96">
        <v>4</v>
      </c>
      <c r="G256" s="92">
        <f t="shared" si="32"/>
        <v>1</v>
      </c>
      <c r="H256" s="93" t="str">
        <f t="shared" si="35"/>
        <v>Q4</v>
      </c>
      <c r="I256" s="92">
        <f t="shared" si="33"/>
        <v>1900</v>
      </c>
      <c r="J256" s="92">
        <f t="shared" si="31"/>
        <v>1900</v>
      </c>
      <c r="K256" s="93" t="e">
        <f t="shared" si="34"/>
        <v>#N/A</v>
      </c>
      <c r="L256" s="93" t="e">
        <f>INDEX(Activities!F:F, MATCH(A256, Activities!A:A, 0))</f>
        <v>#N/A</v>
      </c>
      <c r="M256" s="93" t="e">
        <f>INDEX(Activities!E:E, MATCH(A256, Activities!A:A, 0))</f>
        <v>#N/A</v>
      </c>
      <c r="N256" s="93" t="e">
        <f>INDEX(Activities!G:G, MATCH(A256, Activities!A:A, 0))</f>
        <v>#N/A</v>
      </c>
      <c r="O256" s="92"/>
      <c r="P256" s="92"/>
      <c r="Q256" s="92"/>
      <c r="R256" s="93"/>
      <c r="S256" s="93" t="e">
        <f>INDEX(Activities!I:I, MATCH(A256, Activities!A:A, 0))</f>
        <v>#N/A</v>
      </c>
    </row>
    <row r="257" spans="1:19" ht="13.5" customHeight="1">
      <c r="A257" s="102"/>
      <c r="B257" s="87">
        <f>COUNTIF(Activities!A:A, A257)</f>
        <v>0</v>
      </c>
      <c r="C257" s="100"/>
      <c r="D257" s="89"/>
      <c r="E257" s="90"/>
      <c r="F257" s="96">
        <v>4</v>
      </c>
      <c r="G257" s="92">
        <f t="shared" si="32"/>
        <v>1</v>
      </c>
      <c r="H257" s="93" t="str">
        <f t="shared" si="35"/>
        <v>Q4</v>
      </c>
      <c r="I257" s="92">
        <f t="shared" si="33"/>
        <v>1900</v>
      </c>
      <c r="J257" s="92">
        <f t="shared" si="31"/>
        <v>1900</v>
      </c>
      <c r="K257" s="93" t="e">
        <f t="shared" si="34"/>
        <v>#N/A</v>
      </c>
      <c r="L257" s="93" t="e">
        <f>INDEX(Activities!F:F, MATCH(A257, Activities!A:A, 0))</f>
        <v>#N/A</v>
      </c>
      <c r="M257" s="93" t="e">
        <f>INDEX(Activities!E:E, MATCH(A257, Activities!A:A, 0))</f>
        <v>#N/A</v>
      </c>
      <c r="N257" s="93" t="e">
        <f>INDEX(Activities!G:G, MATCH(A257, Activities!A:A, 0))</f>
        <v>#N/A</v>
      </c>
      <c r="O257" s="92"/>
      <c r="P257" s="92"/>
      <c r="Q257" s="92"/>
      <c r="R257" s="93"/>
      <c r="S257" s="93" t="e">
        <f>INDEX(Activities!I:I, MATCH(A257, Activities!A:A, 0))</f>
        <v>#N/A</v>
      </c>
    </row>
    <row r="258" spans="1:19" ht="13.5" customHeight="1">
      <c r="A258" s="103"/>
      <c r="B258" s="87">
        <f>COUNTIF(Activities!A:A, A258)</f>
        <v>0</v>
      </c>
      <c r="C258" s="100"/>
      <c r="D258" s="89"/>
      <c r="E258" s="90"/>
      <c r="F258" s="96">
        <v>4</v>
      </c>
      <c r="G258" s="92">
        <f t="shared" si="32"/>
        <v>1</v>
      </c>
      <c r="H258" s="93" t="str">
        <f t="shared" si="35"/>
        <v>Q4</v>
      </c>
      <c r="I258" s="92">
        <f t="shared" si="33"/>
        <v>1900</v>
      </c>
      <c r="J258" s="92">
        <f t="shared" si="31"/>
        <v>1900</v>
      </c>
      <c r="K258" s="93" t="e">
        <f t="shared" si="34"/>
        <v>#N/A</v>
      </c>
      <c r="L258" s="93" t="e">
        <f>INDEX(Activities!F:F, MATCH(A258, Activities!A:A, 0))</f>
        <v>#N/A</v>
      </c>
      <c r="M258" s="93" t="e">
        <f>INDEX(Activities!E:E, MATCH(A258, Activities!A:A, 0))</f>
        <v>#N/A</v>
      </c>
      <c r="N258" s="93" t="e">
        <f>INDEX(Activities!G:G, MATCH(A258, Activities!A:A, 0))</f>
        <v>#N/A</v>
      </c>
      <c r="O258" s="92"/>
      <c r="P258" s="92"/>
      <c r="Q258" s="92"/>
      <c r="R258" s="93"/>
      <c r="S258" s="93" t="e">
        <f>INDEX(Activities!I:I, MATCH(A258, Activities!A:A, 0))</f>
        <v>#N/A</v>
      </c>
    </row>
    <row r="259" spans="1:19" ht="13.5" customHeight="1">
      <c r="A259" s="86"/>
      <c r="B259" s="87">
        <f>COUNTIF(Activities!A:A, A259)</f>
        <v>0</v>
      </c>
      <c r="C259" s="100"/>
      <c r="D259" s="89"/>
      <c r="E259" s="90"/>
      <c r="F259" s="96">
        <v>4</v>
      </c>
      <c r="G259" s="92">
        <f t="shared" si="32"/>
        <v>1</v>
      </c>
      <c r="H259" s="93" t="str">
        <f t="shared" si="35"/>
        <v>Q4</v>
      </c>
      <c r="I259" s="92">
        <f t="shared" si="33"/>
        <v>1900</v>
      </c>
      <c r="J259" s="92">
        <f t="shared" si="31"/>
        <v>1900</v>
      </c>
      <c r="K259" s="93" t="e">
        <f t="shared" si="34"/>
        <v>#N/A</v>
      </c>
      <c r="L259" s="93" t="e">
        <f>INDEX(Activities!F:F, MATCH(A259, Activities!A:A, 0))</f>
        <v>#N/A</v>
      </c>
      <c r="M259" s="93" t="e">
        <f>INDEX(Activities!E:E, MATCH(A259, Activities!A:A, 0))</f>
        <v>#N/A</v>
      </c>
      <c r="N259" s="93" t="e">
        <f>INDEX(Activities!G:G, MATCH(A259, Activities!A:A, 0))</f>
        <v>#N/A</v>
      </c>
      <c r="O259" s="92"/>
      <c r="P259" s="92"/>
      <c r="Q259" s="92"/>
      <c r="R259" s="93"/>
      <c r="S259" s="93" t="e">
        <f>INDEX(Activities!I:I, MATCH(A259, Activities!A:A, 0))</f>
        <v>#N/A</v>
      </c>
    </row>
    <row r="260" spans="1:19" ht="13.5" customHeight="1">
      <c r="A260" s="86"/>
      <c r="B260" s="87">
        <f>COUNTIF(Activities!A:A, A260)</f>
        <v>0</v>
      </c>
      <c r="C260" s="100"/>
      <c r="D260" s="89"/>
      <c r="E260" s="90"/>
      <c r="F260" s="96">
        <v>4</v>
      </c>
      <c r="G260" s="92">
        <f t="shared" si="32"/>
        <v>1</v>
      </c>
      <c r="H260" s="93" t="str">
        <f t="shared" si="35"/>
        <v>Q4</v>
      </c>
      <c r="I260" s="92">
        <f t="shared" si="33"/>
        <v>1900</v>
      </c>
      <c r="J260" s="92">
        <f t="shared" ref="J260:J323" si="36">IF(H260="Q4", I260, I260+1)</f>
        <v>1900</v>
      </c>
      <c r="K260" s="93" t="e">
        <f t="shared" si="34"/>
        <v>#N/A</v>
      </c>
      <c r="L260" s="93" t="e">
        <f>INDEX(Activities!F:F, MATCH(A260, Activities!A:A, 0))</f>
        <v>#N/A</v>
      </c>
      <c r="M260" s="93" t="e">
        <f>INDEX(Activities!E:E, MATCH(A260, Activities!A:A, 0))</f>
        <v>#N/A</v>
      </c>
      <c r="N260" s="93" t="e">
        <f>INDEX(Activities!G:G, MATCH(A260, Activities!A:A, 0))</f>
        <v>#N/A</v>
      </c>
      <c r="O260" s="92"/>
      <c r="P260" s="92"/>
      <c r="Q260" s="92"/>
      <c r="R260" s="93"/>
      <c r="S260" s="93" t="e">
        <f>INDEX(Activities!I:I, MATCH(A260, Activities!A:A, 0))</f>
        <v>#N/A</v>
      </c>
    </row>
    <row r="261" spans="1:19" ht="13.5" customHeight="1">
      <c r="A261" s="86"/>
      <c r="B261" s="87">
        <f>COUNTIF(Activities!A:A, A261)</f>
        <v>0</v>
      </c>
      <c r="C261" s="100"/>
      <c r="D261" s="89"/>
      <c r="E261" s="90"/>
      <c r="F261" s="96">
        <v>4</v>
      </c>
      <c r="G261" s="92">
        <f t="shared" si="32"/>
        <v>1</v>
      </c>
      <c r="H261" s="93" t="str">
        <f t="shared" si="35"/>
        <v>Q4</v>
      </c>
      <c r="I261" s="92">
        <f t="shared" si="33"/>
        <v>1900</v>
      </c>
      <c r="J261" s="92">
        <f t="shared" si="36"/>
        <v>1900</v>
      </c>
      <c r="K261" s="93" t="e">
        <f t="shared" si="34"/>
        <v>#N/A</v>
      </c>
      <c r="L261" s="93" t="e">
        <f>INDEX(Activities!F:F, MATCH(A261, Activities!A:A, 0))</f>
        <v>#N/A</v>
      </c>
      <c r="M261" s="93" t="e">
        <f>INDEX(Activities!E:E, MATCH(A261, Activities!A:A, 0))</f>
        <v>#N/A</v>
      </c>
      <c r="N261" s="93" t="e">
        <f>INDEX(Activities!G:G, MATCH(A261, Activities!A:A, 0))</f>
        <v>#N/A</v>
      </c>
      <c r="O261" s="92"/>
      <c r="P261" s="92"/>
      <c r="Q261" s="92"/>
      <c r="R261" s="93"/>
      <c r="S261" s="93" t="e">
        <f>INDEX(Activities!I:I, MATCH(A261, Activities!A:A, 0))</f>
        <v>#N/A</v>
      </c>
    </row>
    <row r="262" spans="1:19" ht="13.5" customHeight="1">
      <c r="A262" s="86"/>
      <c r="B262" s="87">
        <f>COUNTIF(Activities!A:A, A262)</f>
        <v>0</v>
      </c>
      <c r="C262" s="100"/>
      <c r="D262" s="89"/>
      <c r="E262" s="90"/>
      <c r="F262" s="96">
        <v>4</v>
      </c>
      <c r="G262" s="92">
        <f t="shared" si="32"/>
        <v>1</v>
      </c>
      <c r="H262" s="93" t="str">
        <f t="shared" si="35"/>
        <v>Q4</v>
      </c>
      <c r="I262" s="92">
        <f t="shared" si="33"/>
        <v>1900</v>
      </c>
      <c r="J262" s="92">
        <f t="shared" si="36"/>
        <v>1900</v>
      </c>
      <c r="K262" s="93" t="e">
        <f t="shared" si="34"/>
        <v>#N/A</v>
      </c>
      <c r="L262" s="93" t="e">
        <f>INDEX(Activities!F:F, MATCH(A262, Activities!A:A, 0))</f>
        <v>#N/A</v>
      </c>
      <c r="M262" s="93" t="e">
        <f>INDEX(Activities!E:E, MATCH(A262, Activities!A:A, 0))</f>
        <v>#N/A</v>
      </c>
      <c r="N262" s="93" t="e">
        <f>INDEX(Activities!G:G, MATCH(A262, Activities!A:A, 0))</f>
        <v>#N/A</v>
      </c>
      <c r="O262" s="92"/>
      <c r="P262" s="92"/>
      <c r="Q262" s="92"/>
      <c r="R262" s="93"/>
      <c r="S262" s="93" t="e">
        <f>INDEX(Activities!I:I, MATCH(A262, Activities!A:A, 0))</f>
        <v>#N/A</v>
      </c>
    </row>
    <row r="263" spans="1:19" ht="13.5" customHeight="1">
      <c r="A263" s="86"/>
      <c r="B263" s="87">
        <f>COUNTIF(Activities!A:A, A263)</f>
        <v>0</v>
      </c>
      <c r="C263" s="100"/>
      <c r="D263" s="89"/>
      <c r="E263" s="90"/>
      <c r="F263" s="96">
        <v>4</v>
      </c>
      <c r="G263" s="92">
        <f t="shared" si="32"/>
        <v>1</v>
      </c>
      <c r="H263" s="93" t="str">
        <f t="shared" si="35"/>
        <v>Q4</v>
      </c>
      <c r="I263" s="92">
        <f t="shared" si="33"/>
        <v>1900</v>
      </c>
      <c r="J263" s="92">
        <f t="shared" si="36"/>
        <v>1900</v>
      </c>
      <c r="K263" s="93" t="e">
        <f t="shared" si="34"/>
        <v>#N/A</v>
      </c>
      <c r="L263" s="93" t="e">
        <f>INDEX(Activities!F:F, MATCH(A263, Activities!A:A, 0))</f>
        <v>#N/A</v>
      </c>
      <c r="M263" s="93" t="e">
        <f>INDEX(Activities!E:E, MATCH(A263, Activities!A:A, 0))</f>
        <v>#N/A</v>
      </c>
      <c r="N263" s="93" t="e">
        <f>INDEX(Activities!G:G, MATCH(A263, Activities!A:A, 0))</f>
        <v>#N/A</v>
      </c>
      <c r="O263" s="92"/>
      <c r="P263" s="92"/>
      <c r="Q263" s="92"/>
      <c r="R263" s="93"/>
      <c r="S263" s="93" t="e">
        <f>INDEX(Activities!I:I, MATCH(A263, Activities!A:A, 0))</f>
        <v>#N/A</v>
      </c>
    </row>
    <row r="264" spans="1:19" ht="13.5" customHeight="1">
      <c r="A264" s="86"/>
      <c r="B264" s="87">
        <f>COUNTIF(Activities!A:A, A264)</f>
        <v>0</v>
      </c>
      <c r="C264" s="100"/>
      <c r="D264" s="89"/>
      <c r="E264" s="90"/>
      <c r="F264" s="96">
        <v>4</v>
      </c>
      <c r="G264" s="92">
        <f t="shared" si="32"/>
        <v>1</v>
      </c>
      <c r="H264" s="93" t="str">
        <f t="shared" si="35"/>
        <v>Q4</v>
      </c>
      <c r="I264" s="92">
        <f t="shared" si="33"/>
        <v>1900</v>
      </c>
      <c r="J264" s="92">
        <f t="shared" si="36"/>
        <v>1900</v>
      </c>
      <c r="K264" s="93" t="e">
        <f t="shared" si="34"/>
        <v>#N/A</v>
      </c>
      <c r="L264" s="93" t="e">
        <f>INDEX(Activities!F:F, MATCH(A264, Activities!A:A, 0))</f>
        <v>#N/A</v>
      </c>
      <c r="M264" s="93" t="e">
        <f>INDEX(Activities!E:E, MATCH(A264, Activities!A:A, 0))</f>
        <v>#N/A</v>
      </c>
      <c r="N264" s="93" t="e">
        <f>INDEX(Activities!G:G, MATCH(A264, Activities!A:A, 0))</f>
        <v>#N/A</v>
      </c>
      <c r="O264" s="92"/>
      <c r="P264" s="92"/>
      <c r="Q264" s="92"/>
      <c r="R264" s="93"/>
      <c r="S264" s="93" t="e">
        <f>INDEX(Activities!I:I, MATCH(A264, Activities!A:A, 0))</f>
        <v>#N/A</v>
      </c>
    </row>
    <row r="265" spans="1:19" ht="13.5" customHeight="1">
      <c r="A265" s="86"/>
      <c r="B265" s="87">
        <f>COUNTIF(Activities!A:A, A265)</f>
        <v>0</v>
      </c>
      <c r="C265" s="100"/>
      <c r="D265" s="89"/>
      <c r="E265" s="90"/>
      <c r="F265" s="96">
        <v>4</v>
      </c>
      <c r="G265" s="92">
        <f t="shared" si="32"/>
        <v>1</v>
      </c>
      <c r="H265" s="93" t="str">
        <f t="shared" si="35"/>
        <v>Q4</v>
      </c>
      <c r="I265" s="92">
        <f t="shared" si="33"/>
        <v>1900</v>
      </c>
      <c r="J265" s="92">
        <f t="shared" si="36"/>
        <v>1900</v>
      </c>
      <c r="K265" s="93" t="e">
        <f t="shared" si="34"/>
        <v>#N/A</v>
      </c>
      <c r="L265" s="93" t="e">
        <f>INDEX(Activities!F:F, MATCH(A265, Activities!A:A, 0))</f>
        <v>#N/A</v>
      </c>
      <c r="M265" s="93" t="e">
        <f>INDEX(Activities!E:E, MATCH(A265, Activities!A:A, 0))</f>
        <v>#N/A</v>
      </c>
      <c r="N265" s="93" t="e">
        <f>INDEX(Activities!G:G, MATCH(A265, Activities!A:A, 0))</f>
        <v>#N/A</v>
      </c>
      <c r="O265" s="92"/>
      <c r="P265" s="92"/>
      <c r="Q265" s="92"/>
      <c r="R265" s="93"/>
      <c r="S265" s="93" t="e">
        <f>INDEX(Activities!I:I, MATCH(A265, Activities!A:A, 0))</f>
        <v>#N/A</v>
      </c>
    </row>
    <row r="266" spans="1:19" ht="13.5" customHeight="1">
      <c r="A266" s="86"/>
      <c r="B266" s="87">
        <f>COUNTIF(Activities!A:A, A266)</f>
        <v>0</v>
      </c>
      <c r="C266" s="100"/>
      <c r="D266" s="89"/>
      <c r="E266" s="90"/>
      <c r="F266" s="96">
        <v>4</v>
      </c>
      <c r="G266" s="92">
        <f t="shared" si="32"/>
        <v>1</v>
      </c>
      <c r="H266" s="93" t="str">
        <f t="shared" si="35"/>
        <v>Q4</v>
      </c>
      <c r="I266" s="92">
        <f t="shared" si="33"/>
        <v>1900</v>
      </c>
      <c r="J266" s="92">
        <f t="shared" si="36"/>
        <v>1900</v>
      </c>
      <c r="K266" s="93" t="e">
        <f t="shared" si="34"/>
        <v>#N/A</v>
      </c>
      <c r="L266" s="93" t="e">
        <f>INDEX(Activities!F:F, MATCH(A266, Activities!A:A, 0))</f>
        <v>#N/A</v>
      </c>
      <c r="M266" s="93" t="e">
        <f>INDEX(Activities!E:E, MATCH(A266, Activities!A:A, 0))</f>
        <v>#N/A</v>
      </c>
      <c r="N266" s="93" t="e">
        <f>INDEX(Activities!G:G, MATCH(A266, Activities!A:A, 0))</f>
        <v>#N/A</v>
      </c>
      <c r="O266" s="92"/>
      <c r="P266" s="92"/>
      <c r="Q266" s="92"/>
      <c r="R266" s="93"/>
      <c r="S266" s="93" t="e">
        <f>INDEX(Activities!I:I, MATCH(A266, Activities!A:A, 0))</f>
        <v>#N/A</v>
      </c>
    </row>
    <row r="267" spans="1:19" ht="13.5" customHeight="1">
      <c r="A267" s="86"/>
      <c r="B267" s="87">
        <f>COUNTIF(Activities!A:A, A267)</f>
        <v>0</v>
      </c>
      <c r="C267" s="100"/>
      <c r="D267" s="89"/>
      <c r="E267" s="90"/>
      <c r="F267" s="96">
        <v>4</v>
      </c>
      <c r="G267" s="92">
        <f t="shared" si="32"/>
        <v>1</v>
      </c>
      <c r="H267" s="93" t="str">
        <f t="shared" si="35"/>
        <v>Q4</v>
      </c>
      <c r="I267" s="92">
        <f t="shared" si="33"/>
        <v>1900</v>
      </c>
      <c r="J267" s="92">
        <f t="shared" si="36"/>
        <v>1900</v>
      </c>
      <c r="K267" s="93" t="e">
        <f t="shared" si="34"/>
        <v>#N/A</v>
      </c>
      <c r="L267" s="93" t="e">
        <f>INDEX(Activities!F:F, MATCH(A267, Activities!A:A, 0))</f>
        <v>#N/A</v>
      </c>
      <c r="M267" s="93" t="e">
        <f>INDEX(Activities!E:E, MATCH(A267, Activities!A:A, 0))</f>
        <v>#N/A</v>
      </c>
      <c r="N267" s="93" t="e">
        <f>INDEX(Activities!G:G, MATCH(A267, Activities!A:A, 0))</f>
        <v>#N/A</v>
      </c>
      <c r="O267" s="92"/>
      <c r="P267" s="92"/>
      <c r="Q267" s="92"/>
      <c r="R267" s="93"/>
      <c r="S267" s="93" t="e">
        <f>INDEX(Activities!I:I, MATCH(A267, Activities!A:A, 0))</f>
        <v>#N/A</v>
      </c>
    </row>
    <row r="268" spans="1:19" ht="13.5" customHeight="1">
      <c r="A268" s="86"/>
      <c r="B268" s="87">
        <f>COUNTIF(Activities!A:A, A268)</f>
        <v>0</v>
      </c>
      <c r="C268" s="100"/>
      <c r="D268" s="89"/>
      <c r="E268" s="90"/>
      <c r="F268" s="96">
        <v>4</v>
      </c>
      <c r="G268" s="92">
        <f t="shared" si="32"/>
        <v>1</v>
      </c>
      <c r="H268" s="93" t="str">
        <f t="shared" si="35"/>
        <v>Q4</v>
      </c>
      <c r="I268" s="92">
        <f t="shared" si="33"/>
        <v>1900</v>
      </c>
      <c r="J268" s="92">
        <f t="shared" si="36"/>
        <v>1900</v>
      </c>
      <c r="K268" s="93" t="e">
        <f t="shared" si="34"/>
        <v>#N/A</v>
      </c>
      <c r="L268" s="93" t="e">
        <f>INDEX(Activities!F:F, MATCH(A268, Activities!A:A, 0))</f>
        <v>#N/A</v>
      </c>
      <c r="M268" s="93" t="e">
        <f>INDEX(Activities!E:E, MATCH(A268, Activities!A:A, 0))</f>
        <v>#N/A</v>
      </c>
      <c r="N268" s="93" t="e">
        <f>INDEX(Activities!G:G, MATCH(A268, Activities!A:A, 0))</f>
        <v>#N/A</v>
      </c>
      <c r="O268" s="92"/>
      <c r="P268" s="92"/>
      <c r="Q268" s="92"/>
      <c r="R268" s="93"/>
      <c r="S268" s="93" t="e">
        <f>INDEX(Activities!I:I, MATCH(A268, Activities!A:A, 0))</f>
        <v>#N/A</v>
      </c>
    </row>
    <row r="269" spans="1:19" ht="13.5" customHeight="1">
      <c r="A269" s="86"/>
      <c r="B269" s="87">
        <f>COUNTIF(Activities!A:A, A269)</f>
        <v>0</v>
      </c>
      <c r="C269" s="100"/>
      <c r="D269" s="89"/>
      <c r="E269" s="90"/>
      <c r="F269" s="96">
        <v>4</v>
      </c>
      <c r="G269" s="92">
        <f t="shared" si="32"/>
        <v>1</v>
      </c>
      <c r="H269" s="93" t="str">
        <f t="shared" si="35"/>
        <v>Q4</v>
      </c>
      <c r="I269" s="92">
        <f t="shared" si="33"/>
        <v>1900</v>
      </c>
      <c r="J269" s="92">
        <f t="shared" si="36"/>
        <v>1900</v>
      </c>
      <c r="K269" s="93" t="e">
        <f t="shared" si="34"/>
        <v>#N/A</v>
      </c>
      <c r="L269" s="93" t="e">
        <f>INDEX(Activities!F:F, MATCH(A269, Activities!A:A, 0))</f>
        <v>#N/A</v>
      </c>
      <c r="M269" s="93" t="e">
        <f>INDEX(Activities!E:E, MATCH(A269, Activities!A:A, 0))</f>
        <v>#N/A</v>
      </c>
      <c r="N269" s="93" t="e">
        <f>INDEX(Activities!G:G, MATCH(A269, Activities!A:A, 0))</f>
        <v>#N/A</v>
      </c>
      <c r="O269" s="92"/>
      <c r="P269" s="92"/>
      <c r="Q269" s="92"/>
      <c r="R269" s="93"/>
      <c r="S269" s="93" t="e">
        <f>INDEX(Activities!I:I, MATCH(A269, Activities!A:A, 0))</f>
        <v>#N/A</v>
      </c>
    </row>
    <row r="270" spans="1:19" ht="13.5" customHeight="1">
      <c r="A270" s="86"/>
      <c r="B270" s="87">
        <f>COUNTIF(Activities!A:A, A270)</f>
        <v>0</v>
      </c>
      <c r="C270" s="100"/>
      <c r="D270" s="89"/>
      <c r="E270" s="90"/>
      <c r="F270" s="96">
        <v>4</v>
      </c>
      <c r="G270" s="92">
        <f t="shared" si="32"/>
        <v>1</v>
      </c>
      <c r="H270" s="93" t="str">
        <f t="shared" si="35"/>
        <v>Q4</v>
      </c>
      <c r="I270" s="92">
        <f t="shared" si="33"/>
        <v>1900</v>
      </c>
      <c r="J270" s="92">
        <f t="shared" si="36"/>
        <v>1900</v>
      </c>
      <c r="K270" s="93" t="e">
        <f t="shared" si="34"/>
        <v>#N/A</v>
      </c>
      <c r="L270" s="93" t="e">
        <f>INDEX(Activities!F:F, MATCH(A270, Activities!A:A, 0))</f>
        <v>#N/A</v>
      </c>
      <c r="M270" s="93" t="e">
        <f>INDEX(Activities!E:E, MATCH(A270, Activities!A:A, 0))</f>
        <v>#N/A</v>
      </c>
      <c r="N270" s="93" t="e">
        <f>INDEX(Activities!G:G, MATCH(A270, Activities!A:A, 0))</f>
        <v>#N/A</v>
      </c>
      <c r="O270" s="92"/>
      <c r="P270" s="92"/>
      <c r="Q270" s="92"/>
      <c r="R270" s="93"/>
      <c r="S270" s="93" t="e">
        <f>INDEX(Activities!I:I, MATCH(A270, Activities!A:A, 0))</f>
        <v>#N/A</v>
      </c>
    </row>
    <row r="271" spans="1:19" ht="13.5" customHeight="1">
      <c r="A271" s="86"/>
      <c r="B271" s="87">
        <f>COUNTIF(Activities!A:A, A271)</f>
        <v>0</v>
      </c>
      <c r="C271" s="100"/>
      <c r="D271" s="89"/>
      <c r="E271" s="90"/>
      <c r="F271" s="96">
        <v>4</v>
      </c>
      <c r="G271" s="92">
        <f t="shared" si="32"/>
        <v>1</v>
      </c>
      <c r="H271" s="93" t="str">
        <f t="shared" si="35"/>
        <v>Q4</v>
      </c>
      <c r="I271" s="92">
        <f t="shared" si="33"/>
        <v>1900</v>
      </c>
      <c r="J271" s="92">
        <f t="shared" si="36"/>
        <v>1900</v>
      </c>
      <c r="K271" s="93" t="e">
        <f t="shared" si="34"/>
        <v>#N/A</v>
      </c>
      <c r="L271" s="93" t="e">
        <f>INDEX(Activities!F:F, MATCH(A271, Activities!A:A, 0))</f>
        <v>#N/A</v>
      </c>
      <c r="M271" s="93" t="e">
        <f>INDEX(Activities!E:E, MATCH(A271, Activities!A:A, 0))</f>
        <v>#N/A</v>
      </c>
      <c r="N271" s="93" t="e">
        <f>INDEX(Activities!G:G, MATCH(A271, Activities!A:A, 0))</f>
        <v>#N/A</v>
      </c>
      <c r="O271" s="92"/>
      <c r="P271" s="92"/>
      <c r="Q271" s="92"/>
      <c r="R271" s="93"/>
      <c r="S271" s="93" t="e">
        <f>INDEX(Activities!I:I, MATCH(A271, Activities!A:A, 0))</f>
        <v>#N/A</v>
      </c>
    </row>
    <row r="272" spans="1:19" ht="13.5" customHeight="1">
      <c r="A272" s="86"/>
      <c r="B272" s="87">
        <f>COUNTIF(Activities!A:A, A272)</f>
        <v>0</v>
      </c>
      <c r="C272" s="100"/>
      <c r="D272" s="89"/>
      <c r="E272" s="90"/>
      <c r="F272" s="96">
        <v>4</v>
      </c>
      <c r="G272" s="92">
        <f t="shared" si="32"/>
        <v>1</v>
      </c>
      <c r="H272" s="93" t="str">
        <f t="shared" si="35"/>
        <v>Q4</v>
      </c>
      <c r="I272" s="92">
        <f t="shared" si="33"/>
        <v>1900</v>
      </c>
      <c r="J272" s="92">
        <f t="shared" si="36"/>
        <v>1900</v>
      </c>
      <c r="K272" s="93" t="e">
        <f t="shared" si="34"/>
        <v>#N/A</v>
      </c>
      <c r="L272" s="93" t="e">
        <f>INDEX(Activities!F:F, MATCH(A272, Activities!A:A, 0))</f>
        <v>#N/A</v>
      </c>
      <c r="M272" s="93" t="e">
        <f>INDEX(Activities!E:E, MATCH(A272, Activities!A:A, 0))</f>
        <v>#N/A</v>
      </c>
      <c r="N272" s="93" t="e">
        <f>INDEX(Activities!G:G, MATCH(A272, Activities!A:A, 0))</f>
        <v>#N/A</v>
      </c>
      <c r="O272" s="92"/>
      <c r="P272" s="92"/>
      <c r="Q272" s="92"/>
      <c r="R272" s="93"/>
      <c r="S272" s="93" t="e">
        <f>INDEX(Activities!I:I, MATCH(A272, Activities!A:A, 0))</f>
        <v>#N/A</v>
      </c>
    </row>
    <row r="273" spans="1:19" ht="13.5" customHeight="1">
      <c r="A273" s="86"/>
      <c r="B273" s="87">
        <f>COUNTIF(Activities!A:A, A273)</f>
        <v>0</v>
      </c>
      <c r="C273" s="100"/>
      <c r="D273" s="89"/>
      <c r="E273" s="90"/>
      <c r="F273" s="96">
        <v>4</v>
      </c>
      <c r="G273" s="92">
        <f t="shared" si="32"/>
        <v>1</v>
      </c>
      <c r="H273" s="93" t="str">
        <f t="shared" si="35"/>
        <v>Q4</v>
      </c>
      <c r="I273" s="92">
        <f t="shared" si="33"/>
        <v>1900</v>
      </c>
      <c r="J273" s="92">
        <f t="shared" si="36"/>
        <v>1900</v>
      </c>
      <c r="K273" s="93" t="e">
        <f t="shared" si="34"/>
        <v>#N/A</v>
      </c>
      <c r="L273" s="93" t="e">
        <f>INDEX(Activities!F:F, MATCH(A273, Activities!A:A, 0))</f>
        <v>#N/A</v>
      </c>
      <c r="M273" s="93" t="e">
        <f>INDEX(Activities!E:E, MATCH(A273, Activities!A:A, 0))</f>
        <v>#N/A</v>
      </c>
      <c r="N273" s="93" t="e">
        <f>INDEX(Activities!G:G, MATCH(A273, Activities!A:A, 0))</f>
        <v>#N/A</v>
      </c>
      <c r="O273" s="92"/>
      <c r="P273" s="92"/>
      <c r="Q273" s="92"/>
      <c r="R273" s="93"/>
      <c r="S273" s="93" t="e">
        <f>INDEX(Activities!I:I, MATCH(A273, Activities!A:A, 0))</f>
        <v>#N/A</v>
      </c>
    </row>
    <row r="274" spans="1:19" ht="13.5" customHeight="1">
      <c r="A274" s="86"/>
      <c r="B274" s="87">
        <f>COUNTIF(Activities!A:A, A274)</f>
        <v>0</v>
      </c>
      <c r="C274" s="100"/>
      <c r="D274" s="89"/>
      <c r="E274" s="90"/>
      <c r="F274" s="96">
        <v>4</v>
      </c>
      <c r="G274" s="92">
        <f t="shared" si="32"/>
        <v>1</v>
      </c>
      <c r="H274" s="93" t="str">
        <f t="shared" si="35"/>
        <v>Q4</v>
      </c>
      <c r="I274" s="92">
        <f t="shared" si="33"/>
        <v>1900</v>
      </c>
      <c r="J274" s="92">
        <f t="shared" si="36"/>
        <v>1900</v>
      </c>
      <c r="K274" s="93" t="e">
        <f t="shared" si="34"/>
        <v>#N/A</v>
      </c>
      <c r="L274" s="93" t="e">
        <f>INDEX(Activities!F:F, MATCH(A274, Activities!A:A, 0))</f>
        <v>#N/A</v>
      </c>
      <c r="M274" s="93" t="e">
        <f>INDEX(Activities!E:E, MATCH(A274, Activities!A:A, 0))</f>
        <v>#N/A</v>
      </c>
      <c r="N274" s="93" t="e">
        <f>INDEX(Activities!G:G, MATCH(A274, Activities!A:A, 0))</f>
        <v>#N/A</v>
      </c>
      <c r="O274" s="92"/>
      <c r="P274" s="92"/>
      <c r="Q274" s="92"/>
      <c r="R274" s="93"/>
      <c r="S274" s="93" t="e">
        <f>INDEX(Activities!I:I, MATCH(A274, Activities!A:A, 0))</f>
        <v>#N/A</v>
      </c>
    </row>
    <row r="275" spans="1:19" ht="13.5" customHeight="1">
      <c r="A275" s="86"/>
      <c r="B275" s="87">
        <f>COUNTIF(Activities!A:A, A275)</f>
        <v>0</v>
      </c>
      <c r="C275" s="100"/>
      <c r="D275" s="89"/>
      <c r="E275" s="90"/>
      <c r="F275" s="96">
        <v>4</v>
      </c>
      <c r="G275" s="92">
        <f t="shared" si="32"/>
        <v>1</v>
      </c>
      <c r="H275" s="93" t="str">
        <f t="shared" si="35"/>
        <v>Q4</v>
      </c>
      <c r="I275" s="92">
        <f t="shared" si="33"/>
        <v>1900</v>
      </c>
      <c r="J275" s="92">
        <f t="shared" si="36"/>
        <v>1900</v>
      </c>
      <c r="K275" s="93" t="e">
        <f t="shared" si="34"/>
        <v>#N/A</v>
      </c>
      <c r="L275" s="93" t="e">
        <f>INDEX(Activities!F:F, MATCH(A275, Activities!A:A, 0))</f>
        <v>#N/A</v>
      </c>
      <c r="M275" s="93" t="e">
        <f>INDEX(Activities!E:E, MATCH(A275, Activities!A:A, 0))</f>
        <v>#N/A</v>
      </c>
      <c r="N275" s="93" t="e">
        <f>INDEX(Activities!G:G, MATCH(A275, Activities!A:A, 0))</f>
        <v>#N/A</v>
      </c>
      <c r="O275" s="92"/>
      <c r="P275" s="92"/>
      <c r="Q275" s="92"/>
      <c r="R275" s="93"/>
      <c r="S275" s="93" t="e">
        <f>INDEX(Activities!I:I, MATCH(A275, Activities!A:A, 0))</f>
        <v>#N/A</v>
      </c>
    </row>
    <row r="276" spans="1:19" ht="13.5" customHeight="1">
      <c r="A276" s="86"/>
      <c r="B276" s="87">
        <f>COUNTIF(Activities!A:A, A276)</f>
        <v>0</v>
      </c>
      <c r="C276" s="100"/>
      <c r="D276" s="89"/>
      <c r="E276" s="90"/>
      <c r="F276" s="96">
        <v>4</v>
      </c>
      <c r="G276" s="92">
        <f t="shared" si="32"/>
        <v>1</v>
      </c>
      <c r="H276" s="93" t="str">
        <f t="shared" si="35"/>
        <v>Q4</v>
      </c>
      <c r="I276" s="92">
        <f t="shared" si="33"/>
        <v>1900</v>
      </c>
      <c r="J276" s="92">
        <f t="shared" si="36"/>
        <v>1900</v>
      </c>
      <c r="K276" s="93" t="e">
        <f t="shared" si="34"/>
        <v>#N/A</v>
      </c>
      <c r="L276" s="93" t="e">
        <f>INDEX(Activities!F:F, MATCH(A276, Activities!A:A, 0))</f>
        <v>#N/A</v>
      </c>
      <c r="M276" s="93" t="e">
        <f>INDEX(Activities!E:E, MATCH(A276, Activities!A:A, 0))</f>
        <v>#N/A</v>
      </c>
      <c r="N276" s="93" t="e">
        <f>INDEX(Activities!G:G, MATCH(A276, Activities!A:A, 0))</f>
        <v>#N/A</v>
      </c>
      <c r="O276" s="92"/>
      <c r="P276" s="92"/>
      <c r="Q276" s="92"/>
      <c r="R276" s="93"/>
      <c r="S276" s="93" t="e">
        <f>INDEX(Activities!I:I, MATCH(A276, Activities!A:A, 0))</f>
        <v>#N/A</v>
      </c>
    </row>
    <row r="277" spans="1:19" ht="13.5" customHeight="1">
      <c r="A277" s="86"/>
      <c r="B277" s="87">
        <f>COUNTIF(Activities!A:A, A277)</f>
        <v>0</v>
      </c>
      <c r="C277" s="100"/>
      <c r="D277" s="89"/>
      <c r="E277" s="90"/>
      <c r="F277" s="96">
        <v>4</v>
      </c>
      <c r="G277" s="92">
        <f t="shared" si="32"/>
        <v>1</v>
      </c>
      <c r="H277" s="93" t="str">
        <f t="shared" si="35"/>
        <v>Q4</v>
      </c>
      <c r="I277" s="92">
        <f t="shared" si="33"/>
        <v>1900</v>
      </c>
      <c r="J277" s="92">
        <f t="shared" si="36"/>
        <v>1900</v>
      </c>
      <c r="K277" s="93" t="e">
        <f t="shared" si="34"/>
        <v>#N/A</v>
      </c>
      <c r="L277" s="93" t="e">
        <f>INDEX(Activities!F:F, MATCH(A277, Activities!A:A, 0))</f>
        <v>#N/A</v>
      </c>
      <c r="M277" s="93" t="e">
        <f>INDEX(Activities!E:E, MATCH(A277, Activities!A:A, 0))</f>
        <v>#N/A</v>
      </c>
      <c r="N277" s="93" t="e">
        <f>INDEX(Activities!G:G, MATCH(A277, Activities!A:A, 0))</f>
        <v>#N/A</v>
      </c>
      <c r="O277" s="92"/>
      <c r="P277" s="92"/>
      <c r="Q277" s="92"/>
      <c r="R277" s="93"/>
      <c r="S277" s="93" t="e">
        <f>INDEX(Activities!I:I, MATCH(A277, Activities!A:A, 0))</f>
        <v>#N/A</v>
      </c>
    </row>
    <row r="278" spans="1:19" ht="13.5" customHeight="1">
      <c r="A278" s="86"/>
      <c r="B278" s="87">
        <f>COUNTIF(Activities!A:A, A278)</f>
        <v>0</v>
      </c>
      <c r="C278" s="100"/>
      <c r="D278" s="89"/>
      <c r="E278" s="90"/>
      <c r="F278" s="96">
        <v>4</v>
      </c>
      <c r="G278" s="92">
        <f t="shared" si="32"/>
        <v>1</v>
      </c>
      <c r="H278" s="93" t="str">
        <f t="shared" si="35"/>
        <v>Q4</v>
      </c>
      <c r="I278" s="92">
        <f t="shared" si="33"/>
        <v>1900</v>
      </c>
      <c r="J278" s="92">
        <f t="shared" si="36"/>
        <v>1900</v>
      </c>
      <c r="K278" s="93" t="e">
        <f t="shared" si="34"/>
        <v>#N/A</v>
      </c>
      <c r="L278" s="93" t="e">
        <f>INDEX(Activities!F:F, MATCH(A278, Activities!A:A, 0))</f>
        <v>#N/A</v>
      </c>
      <c r="M278" s="93" t="e">
        <f>INDEX(Activities!E:E, MATCH(A278, Activities!A:A, 0))</f>
        <v>#N/A</v>
      </c>
      <c r="N278" s="93" t="e">
        <f>INDEX(Activities!G:G, MATCH(A278, Activities!A:A, 0))</f>
        <v>#N/A</v>
      </c>
      <c r="O278" s="92"/>
      <c r="P278" s="92"/>
      <c r="Q278" s="92"/>
      <c r="R278" s="93"/>
      <c r="S278" s="93" t="e">
        <f>INDEX(Activities!I:I, MATCH(A278, Activities!A:A, 0))</f>
        <v>#N/A</v>
      </c>
    </row>
    <row r="279" spans="1:19" ht="13.5" customHeight="1">
      <c r="A279" s="86"/>
      <c r="B279" s="87">
        <f>COUNTIF(Activities!A:A, A279)</f>
        <v>0</v>
      </c>
      <c r="C279" s="100"/>
      <c r="D279" s="89"/>
      <c r="E279" s="90"/>
      <c r="F279" s="96">
        <v>4</v>
      </c>
      <c r="G279" s="92">
        <f t="shared" si="32"/>
        <v>1</v>
      </c>
      <c r="H279" s="93" t="str">
        <f t="shared" si="35"/>
        <v>Q4</v>
      </c>
      <c r="I279" s="92">
        <f t="shared" si="33"/>
        <v>1900</v>
      </c>
      <c r="J279" s="92">
        <f t="shared" si="36"/>
        <v>1900</v>
      </c>
      <c r="K279" s="93" t="e">
        <f t="shared" si="34"/>
        <v>#N/A</v>
      </c>
      <c r="L279" s="93" t="e">
        <f>INDEX(Activities!F:F, MATCH(A279, Activities!A:A, 0))</f>
        <v>#N/A</v>
      </c>
      <c r="M279" s="93" t="e">
        <f>INDEX(Activities!E:E, MATCH(A279, Activities!A:A, 0))</f>
        <v>#N/A</v>
      </c>
      <c r="N279" s="93" t="e">
        <f>INDEX(Activities!G:G, MATCH(A279, Activities!A:A, 0))</f>
        <v>#N/A</v>
      </c>
      <c r="O279" s="92"/>
      <c r="P279" s="92"/>
      <c r="Q279" s="92"/>
      <c r="R279" s="93"/>
      <c r="S279" s="93" t="e">
        <f>INDEX(Activities!I:I, MATCH(A279, Activities!A:A, 0))</f>
        <v>#N/A</v>
      </c>
    </row>
    <row r="280" spans="1:19" ht="13.5" customHeight="1">
      <c r="A280" s="86"/>
      <c r="B280" s="87">
        <f>COUNTIF(Activities!A:A, A280)</f>
        <v>0</v>
      </c>
      <c r="C280" s="100"/>
      <c r="D280" s="89"/>
      <c r="E280" s="90"/>
      <c r="F280" s="96">
        <v>4</v>
      </c>
      <c r="G280" s="92">
        <f t="shared" si="32"/>
        <v>1</v>
      </c>
      <c r="H280" s="93" t="str">
        <f t="shared" si="35"/>
        <v>Q4</v>
      </c>
      <c r="I280" s="92">
        <f t="shared" si="33"/>
        <v>1900</v>
      </c>
      <c r="J280" s="92">
        <f t="shared" si="36"/>
        <v>1900</v>
      </c>
      <c r="K280" s="93" t="e">
        <f t="shared" si="34"/>
        <v>#N/A</v>
      </c>
      <c r="L280" s="93" t="e">
        <f>INDEX(Activities!F:F, MATCH(A280, Activities!A:A, 0))</f>
        <v>#N/A</v>
      </c>
      <c r="M280" s="93" t="e">
        <f>INDEX(Activities!E:E, MATCH(A280, Activities!A:A, 0))</f>
        <v>#N/A</v>
      </c>
      <c r="N280" s="93" t="e">
        <f>INDEX(Activities!G:G, MATCH(A280, Activities!A:A, 0))</f>
        <v>#N/A</v>
      </c>
      <c r="O280" s="92"/>
      <c r="P280" s="92"/>
      <c r="Q280" s="92"/>
      <c r="R280" s="93"/>
      <c r="S280" s="93" t="e">
        <f>INDEX(Activities!I:I, MATCH(A280, Activities!A:A, 0))</f>
        <v>#N/A</v>
      </c>
    </row>
    <row r="281" spans="1:19" ht="13.5" customHeight="1">
      <c r="A281" s="86"/>
      <c r="B281" s="87">
        <f>COUNTIF(Activities!A:A, A281)</f>
        <v>0</v>
      </c>
      <c r="C281" s="100"/>
      <c r="D281" s="89"/>
      <c r="E281" s="90"/>
      <c r="F281" s="96">
        <v>4</v>
      </c>
      <c r="G281" s="92">
        <f t="shared" si="32"/>
        <v>1</v>
      </c>
      <c r="H281" s="93" t="str">
        <f t="shared" si="35"/>
        <v>Q4</v>
      </c>
      <c r="I281" s="92">
        <f t="shared" si="33"/>
        <v>1900</v>
      </c>
      <c r="J281" s="92">
        <f t="shared" si="36"/>
        <v>1900</v>
      </c>
      <c r="K281" s="93" t="e">
        <f t="shared" si="34"/>
        <v>#N/A</v>
      </c>
      <c r="L281" s="93" t="e">
        <f>INDEX(Activities!F:F, MATCH(A281, Activities!A:A, 0))</f>
        <v>#N/A</v>
      </c>
      <c r="M281" s="93" t="e">
        <f>INDEX(Activities!E:E, MATCH(A281, Activities!A:A, 0))</f>
        <v>#N/A</v>
      </c>
      <c r="N281" s="93" t="e">
        <f>INDEX(Activities!G:G, MATCH(A281, Activities!A:A, 0))</f>
        <v>#N/A</v>
      </c>
      <c r="O281" s="92"/>
      <c r="P281" s="92"/>
      <c r="Q281" s="92"/>
      <c r="R281" s="93"/>
      <c r="S281" s="93" t="e">
        <f>INDEX(Activities!I:I, MATCH(A281, Activities!A:A, 0))</f>
        <v>#N/A</v>
      </c>
    </row>
    <row r="282" spans="1:19" ht="13.5" customHeight="1">
      <c r="A282" s="86"/>
      <c r="B282" s="87">
        <f>COUNTIF(Activities!A:A, A282)</f>
        <v>0</v>
      </c>
      <c r="C282" s="100"/>
      <c r="D282" s="89"/>
      <c r="E282" s="90"/>
      <c r="F282" s="96">
        <v>4</v>
      </c>
      <c r="G282" s="92">
        <f t="shared" si="32"/>
        <v>1</v>
      </c>
      <c r="H282" s="93" t="str">
        <f t="shared" si="35"/>
        <v>Q4</v>
      </c>
      <c r="I282" s="92">
        <f t="shared" si="33"/>
        <v>1900</v>
      </c>
      <c r="J282" s="92">
        <f t="shared" si="36"/>
        <v>1900</v>
      </c>
      <c r="K282" s="93" t="e">
        <f t="shared" si="34"/>
        <v>#N/A</v>
      </c>
      <c r="L282" s="93" t="e">
        <f>INDEX(Activities!F:F, MATCH(A282, Activities!A:A, 0))</f>
        <v>#N/A</v>
      </c>
      <c r="M282" s="93" t="e">
        <f>INDEX(Activities!E:E, MATCH(A282, Activities!A:A, 0))</f>
        <v>#N/A</v>
      </c>
      <c r="N282" s="93" t="e">
        <f>INDEX(Activities!G:G, MATCH(A282, Activities!A:A, 0))</f>
        <v>#N/A</v>
      </c>
      <c r="O282" s="92"/>
      <c r="P282" s="92"/>
      <c r="Q282" s="92"/>
      <c r="R282" s="93"/>
      <c r="S282" s="93" t="e">
        <f>INDEX(Activities!I:I, MATCH(A282, Activities!A:A, 0))</f>
        <v>#N/A</v>
      </c>
    </row>
    <row r="283" spans="1:19" ht="13.5" customHeight="1">
      <c r="A283" s="86"/>
      <c r="B283" s="87">
        <f>COUNTIF(Activities!A:A, A283)</f>
        <v>0</v>
      </c>
      <c r="C283" s="100"/>
      <c r="D283" s="89"/>
      <c r="E283" s="90"/>
      <c r="F283" s="96">
        <v>4</v>
      </c>
      <c r="G283" s="92">
        <f t="shared" si="32"/>
        <v>1</v>
      </c>
      <c r="H283" s="93" t="str">
        <f t="shared" si="35"/>
        <v>Q4</v>
      </c>
      <c r="I283" s="92">
        <f t="shared" si="33"/>
        <v>1900</v>
      </c>
      <c r="J283" s="92">
        <f t="shared" si="36"/>
        <v>1900</v>
      </c>
      <c r="K283" s="93" t="e">
        <f t="shared" si="34"/>
        <v>#N/A</v>
      </c>
      <c r="L283" s="93" t="e">
        <f>INDEX(Activities!F:F, MATCH(A283, Activities!A:A, 0))</f>
        <v>#N/A</v>
      </c>
      <c r="M283" s="93" t="e">
        <f>INDEX(Activities!E:E, MATCH(A283, Activities!A:A, 0))</f>
        <v>#N/A</v>
      </c>
      <c r="N283" s="93" t="e">
        <f>INDEX(Activities!G:G, MATCH(A283, Activities!A:A, 0))</f>
        <v>#N/A</v>
      </c>
      <c r="O283" s="92"/>
      <c r="P283" s="92"/>
      <c r="Q283" s="92"/>
      <c r="R283" s="93"/>
      <c r="S283" s="93" t="e">
        <f>INDEX(Activities!I:I, MATCH(A283, Activities!A:A, 0))</f>
        <v>#N/A</v>
      </c>
    </row>
    <row r="284" spans="1:19" ht="13.5" customHeight="1">
      <c r="A284" s="86"/>
      <c r="B284" s="87">
        <f>COUNTIF(Activities!A:A, A284)</f>
        <v>0</v>
      </c>
      <c r="C284" s="100"/>
      <c r="D284" s="89"/>
      <c r="E284" s="90"/>
      <c r="F284" s="96">
        <v>4</v>
      </c>
      <c r="G284" s="92">
        <f t="shared" si="32"/>
        <v>1</v>
      </c>
      <c r="H284" s="93" t="str">
        <f t="shared" si="35"/>
        <v>Q4</v>
      </c>
      <c r="I284" s="92">
        <f t="shared" si="33"/>
        <v>1900</v>
      </c>
      <c r="J284" s="92">
        <f t="shared" si="36"/>
        <v>1900</v>
      </c>
      <c r="K284" s="93" t="e">
        <f t="shared" si="34"/>
        <v>#N/A</v>
      </c>
      <c r="L284" s="93" t="e">
        <f>INDEX(Activities!F:F, MATCH(A284, Activities!A:A, 0))</f>
        <v>#N/A</v>
      </c>
      <c r="M284" s="93" t="e">
        <f>INDEX(Activities!E:E, MATCH(A284, Activities!A:A, 0))</f>
        <v>#N/A</v>
      </c>
      <c r="N284" s="93" t="e">
        <f>INDEX(Activities!G:G, MATCH(A284, Activities!A:A, 0))</f>
        <v>#N/A</v>
      </c>
      <c r="O284" s="92"/>
      <c r="P284" s="92"/>
      <c r="Q284" s="92"/>
      <c r="R284" s="93"/>
      <c r="S284" s="93" t="e">
        <f>INDEX(Activities!I:I, MATCH(A284, Activities!A:A, 0))</f>
        <v>#N/A</v>
      </c>
    </row>
    <row r="285" spans="1:19" ht="13.5" customHeight="1">
      <c r="A285" s="86"/>
      <c r="B285" s="87">
        <f>COUNTIF(Activities!A:A, A285)</f>
        <v>0</v>
      </c>
      <c r="C285" s="100"/>
      <c r="D285" s="89"/>
      <c r="E285" s="90"/>
      <c r="F285" s="96">
        <v>4</v>
      </c>
      <c r="G285" s="92">
        <f t="shared" si="32"/>
        <v>1</v>
      </c>
      <c r="H285" s="93" t="str">
        <f t="shared" si="35"/>
        <v>Q4</v>
      </c>
      <c r="I285" s="92">
        <f t="shared" si="33"/>
        <v>1900</v>
      </c>
      <c r="J285" s="92">
        <f t="shared" si="36"/>
        <v>1900</v>
      </c>
      <c r="K285" s="93" t="e">
        <f t="shared" si="34"/>
        <v>#N/A</v>
      </c>
      <c r="L285" s="93" t="e">
        <f>INDEX(Activities!F:F, MATCH(A285, Activities!A:A, 0))</f>
        <v>#N/A</v>
      </c>
      <c r="M285" s="93" t="e">
        <f>INDEX(Activities!E:E, MATCH(A285, Activities!A:A, 0))</f>
        <v>#N/A</v>
      </c>
      <c r="N285" s="93" t="e">
        <f>INDEX(Activities!G:G, MATCH(A285, Activities!A:A, 0))</f>
        <v>#N/A</v>
      </c>
      <c r="O285" s="92"/>
      <c r="P285" s="92"/>
      <c r="Q285" s="92"/>
      <c r="R285" s="93"/>
      <c r="S285" s="93" t="e">
        <f>INDEX(Activities!I:I, MATCH(A285, Activities!A:A, 0))</f>
        <v>#N/A</v>
      </c>
    </row>
    <row r="286" spans="1:19" ht="13.5" customHeight="1">
      <c r="A286" s="86"/>
      <c r="B286" s="87">
        <f>COUNTIF(Activities!A:A, A286)</f>
        <v>0</v>
      </c>
      <c r="C286" s="100"/>
      <c r="D286" s="89"/>
      <c r="E286" s="90"/>
      <c r="F286" s="96">
        <v>4</v>
      </c>
      <c r="G286" s="92">
        <f t="shared" si="32"/>
        <v>1</v>
      </c>
      <c r="H286" s="93" t="str">
        <f t="shared" si="35"/>
        <v>Q4</v>
      </c>
      <c r="I286" s="92">
        <f t="shared" si="33"/>
        <v>1900</v>
      </c>
      <c r="J286" s="92">
        <f t="shared" si="36"/>
        <v>1900</v>
      </c>
      <c r="K286" s="93" t="e">
        <f t="shared" si="34"/>
        <v>#N/A</v>
      </c>
      <c r="L286" s="93" t="e">
        <f>INDEX(Activities!F:F, MATCH(A286, Activities!A:A, 0))</f>
        <v>#N/A</v>
      </c>
      <c r="M286" s="93" t="e">
        <f>INDEX(Activities!E:E, MATCH(A286, Activities!A:A, 0))</f>
        <v>#N/A</v>
      </c>
      <c r="N286" s="93" t="e">
        <f>INDEX(Activities!G:G, MATCH(A286, Activities!A:A, 0))</f>
        <v>#N/A</v>
      </c>
      <c r="O286" s="92"/>
      <c r="P286" s="92"/>
      <c r="Q286" s="92"/>
      <c r="R286" s="93"/>
      <c r="S286" s="93" t="e">
        <f>INDEX(Activities!I:I, MATCH(A286, Activities!A:A, 0))</f>
        <v>#N/A</v>
      </c>
    </row>
    <row r="287" spans="1:19" ht="13.5" customHeight="1">
      <c r="A287" s="86"/>
      <c r="B287" s="87">
        <f>COUNTIF(Activities!A:A, A287)</f>
        <v>0</v>
      </c>
      <c r="C287" s="100"/>
      <c r="D287" s="89"/>
      <c r="E287" s="90"/>
      <c r="F287" s="96">
        <v>4</v>
      </c>
      <c r="G287" s="92">
        <f t="shared" si="32"/>
        <v>1</v>
      </c>
      <c r="H287" s="93" t="str">
        <f t="shared" si="35"/>
        <v>Q4</v>
      </c>
      <c r="I287" s="92">
        <f t="shared" si="33"/>
        <v>1900</v>
      </c>
      <c r="J287" s="92">
        <f t="shared" si="36"/>
        <v>1900</v>
      </c>
      <c r="K287" s="93" t="e">
        <f t="shared" si="34"/>
        <v>#N/A</v>
      </c>
      <c r="L287" s="93" t="e">
        <f>INDEX(Activities!F:F, MATCH(A287, Activities!A:A, 0))</f>
        <v>#N/A</v>
      </c>
      <c r="M287" s="93" t="e">
        <f>INDEX(Activities!E:E, MATCH(A287, Activities!A:A, 0))</f>
        <v>#N/A</v>
      </c>
      <c r="N287" s="93" t="e">
        <f>INDEX(Activities!G:G, MATCH(A287, Activities!A:A, 0))</f>
        <v>#N/A</v>
      </c>
      <c r="O287" s="92"/>
      <c r="P287" s="92"/>
      <c r="Q287" s="92"/>
      <c r="R287" s="93"/>
      <c r="S287" s="93" t="e">
        <f>INDEX(Activities!I:I, MATCH(A287, Activities!A:A, 0))</f>
        <v>#N/A</v>
      </c>
    </row>
    <row r="288" spans="1:19" ht="13.5" customHeight="1">
      <c r="A288" s="86"/>
      <c r="B288" s="87">
        <f>COUNTIF(Activities!A:A, A288)</f>
        <v>0</v>
      </c>
      <c r="C288" s="100"/>
      <c r="D288" s="89"/>
      <c r="E288" s="90"/>
      <c r="F288" s="96">
        <v>4</v>
      </c>
      <c r="G288" s="92">
        <f t="shared" si="32"/>
        <v>1</v>
      </c>
      <c r="H288" s="93" t="str">
        <f t="shared" si="35"/>
        <v>Q4</v>
      </c>
      <c r="I288" s="92">
        <f t="shared" si="33"/>
        <v>1900</v>
      </c>
      <c r="J288" s="92">
        <f t="shared" si="36"/>
        <v>1900</v>
      </c>
      <c r="K288" s="93" t="e">
        <f t="shared" si="34"/>
        <v>#N/A</v>
      </c>
      <c r="L288" s="93" t="e">
        <f>INDEX(Activities!F:F, MATCH(A288, Activities!A:A, 0))</f>
        <v>#N/A</v>
      </c>
      <c r="M288" s="93" t="e">
        <f>INDEX(Activities!E:E, MATCH(A288, Activities!A:A, 0))</f>
        <v>#N/A</v>
      </c>
      <c r="N288" s="93" t="e">
        <f>INDEX(Activities!G:G, MATCH(A288, Activities!A:A, 0))</f>
        <v>#N/A</v>
      </c>
      <c r="O288" s="92"/>
      <c r="P288" s="92"/>
      <c r="Q288" s="92"/>
      <c r="R288" s="93"/>
      <c r="S288" s="93" t="e">
        <f>INDEX(Activities!I:I, MATCH(A288, Activities!A:A, 0))</f>
        <v>#N/A</v>
      </c>
    </row>
    <row r="289" spans="1:19" ht="13.5" customHeight="1">
      <c r="A289" s="86"/>
      <c r="B289" s="87">
        <f>COUNTIF(Activities!A:A, A289)</f>
        <v>0</v>
      </c>
      <c r="C289" s="100"/>
      <c r="D289" s="89"/>
      <c r="E289" s="90"/>
      <c r="F289" s="96">
        <v>4</v>
      </c>
      <c r="G289" s="92">
        <f t="shared" si="32"/>
        <v>1</v>
      </c>
      <c r="H289" s="93" t="str">
        <f t="shared" si="35"/>
        <v>Q4</v>
      </c>
      <c r="I289" s="92">
        <f t="shared" si="33"/>
        <v>1900</v>
      </c>
      <c r="J289" s="92">
        <f t="shared" si="36"/>
        <v>1900</v>
      </c>
      <c r="K289" s="93" t="e">
        <f t="shared" si="34"/>
        <v>#N/A</v>
      </c>
      <c r="L289" s="93" t="e">
        <f>INDEX(Activities!F:F, MATCH(A289, Activities!A:A, 0))</f>
        <v>#N/A</v>
      </c>
      <c r="M289" s="93" t="e">
        <f>INDEX(Activities!E:E, MATCH(A289, Activities!A:A, 0))</f>
        <v>#N/A</v>
      </c>
      <c r="N289" s="93" t="e">
        <f>INDEX(Activities!G:G, MATCH(A289, Activities!A:A, 0))</f>
        <v>#N/A</v>
      </c>
      <c r="O289" s="92"/>
      <c r="P289" s="92"/>
      <c r="Q289" s="92"/>
      <c r="R289" s="93"/>
      <c r="S289" s="93" t="e">
        <f>INDEX(Activities!I:I, MATCH(A289, Activities!A:A, 0))</f>
        <v>#N/A</v>
      </c>
    </row>
    <row r="290" spans="1:19" ht="13.5" customHeight="1">
      <c r="A290" s="86"/>
      <c r="B290" s="87">
        <f>COUNTIF(Activities!A:A, A290)</f>
        <v>0</v>
      </c>
      <c r="C290" s="100"/>
      <c r="D290" s="89"/>
      <c r="E290" s="90"/>
      <c r="F290" s="96">
        <v>4</v>
      </c>
      <c r="G290" s="92">
        <f t="shared" si="32"/>
        <v>1</v>
      </c>
      <c r="H290" s="93" t="str">
        <f t="shared" si="35"/>
        <v>Q4</v>
      </c>
      <c r="I290" s="92">
        <f t="shared" si="33"/>
        <v>1900</v>
      </c>
      <c r="J290" s="92">
        <f t="shared" si="36"/>
        <v>1900</v>
      </c>
      <c r="K290" s="93" t="e">
        <f t="shared" si="34"/>
        <v>#N/A</v>
      </c>
      <c r="L290" s="93" t="e">
        <f>INDEX(Activities!F:F, MATCH(A290, Activities!A:A, 0))</f>
        <v>#N/A</v>
      </c>
      <c r="M290" s="93" t="e">
        <f>INDEX(Activities!E:E, MATCH(A290, Activities!A:A, 0))</f>
        <v>#N/A</v>
      </c>
      <c r="N290" s="93" t="e">
        <f>INDEX(Activities!G:G, MATCH(A290, Activities!A:A, 0))</f>
        <v>#N/A</v>
      </c>
      <c r="O290" s="92"/>
      <c r="P290" s="92"/>
      <c r="Q290" s="92"/>
      <c r="R290" s="93"/>
      <c r="S290" s="93" t="e">
        <f>INDEX(Activities!I:I, MATCH(A290, Activities!A:A, 0))</f>
        <v>#N/A</v>
      </c>
    </row>
    <row r="291" spans="1:19" ht="13.5" customHeight="1">
      <c r="A291" s="86"/>
      <c r="B291" s="87">
        <f>COUNTIF(Activities!A:A, A291)</f>
        <v>0</v>
      </c>
      <c r="C291" s="100"/>
      <c r="D291" s="89"/>
      <c r="E291" s="90"/>
      <c r="F291" s="96">
        <v>4</v>
      </c>
      <c r="G291" s="92">
        <f t="shared" si="32"/>
        <v>1</v>
      </c>
      <c r="H291" s="93" t="str">
        <f t="shared" si="35"/>
        <v>Q4</v>
      </c>
      <c r="I291" s="92">
        <f t="shared" si="33"/>
        <v>1900</v>
      </c>
      <c r="J291" s="92">
        <f t="shared" si="36"/>
        <v>1900</v>
      </c>
      <c r="K291" s="93" t="e">
        <f t="shared" si="34"/>
        <v>#N/A</v>
      </c>
      <c r="L291" s="93" t="e">
        <f>INDEX(Activities!F:F, MATCH(A291, Activities!A:A, 0))</f>
        <v>#N/A</v>
      </c>
      <c r="M291" s="93" t="e">
        <f>INDEX(Activities!E:E, MATCH(A291, Activities!A:A, 0))</f>
        <v>#N/A</v>
      </c>
      <c r="N291" s="93" t="e">
        <f>INDEX(Activities!G:G, MATCH(A291, Activities!A:A, 0))</f>
        <v>#N/A</v>
      </c>
      <c r="O291" s="92"/>
      <c r="P291" s="92"/>
      <c r="Q291" s="92"/>
      <c r="R291" s="93"/>
      <c r="S291" s="93" t="e">
        <f>INDEX(Activities!I:I, MATCH(A291, Activities!A:A, 0))</f>
        <v>#N/A</v>
      </c>
    </row>
    <row r="292" spans="1:19" ht="13.5" customHeight="1">
      <c r="A292" s="86"/>
      <c r="B292" s="87">
        <f>COUNTIF(Activities!A:A, A292)</f>
        <v>0</v>
      </c>
      <c r="C292" s="100"/>
      <c r="D292" s="89"/>
      <c r="E292" s="90"/>
      <c r="F292" s="96">
        <v>4</v>
      </c>
      <c r="G292" s="92">
        <f t="shared" si="32"/>
        <v>1</v>
      </c>
      <c r="H292" s="93" t="str">
        <f t="shared" si="35"/>
        <v>Q4</v>
      </c>
      <c r="I292" s="92">
        <f t="shared" si="33"/>
        <v>1900</v>
      </c>
      <c r="J292" s="92">
        <f t="shared" si="36"/>
        <v>1900</v>
      </c>
      <c r="K292" s="93" t="e">
        <f t="shared" si="34"/>
        <v>#N/A</v>
      </c>
      <c r="L292" s="93" t="e">
        <f>INDEX(Activities!F:F, MATCH(A292, Activities!A:A, 0))</f>
        <v>#N/A</v>
      </c>
      <c r="M292" s="93" t="e">
        <f>INDEX(Activities!E:E, MATCH(A292, Activities!A:A, 0))</f>
        <v>#N/A</v>
      </c>
      <c r="N292" s="93" t="e">
        <f>INDEX(Activities!G:G, MATCH(A292, Activities!A:A, 0))</f>
        <v>#N/A</v>
      </c>
      <c r="O292" s="92"/>
      <c r="P292" s="92"/>
      <c r="Q292" s="92"/>
      <c r="R292" s="93"/>
      <c r="S292" s="93" t="e">
        <f>INDEX(Activities!I:I, MATCH(A292, Activities!A:A, 0))</f>
        <v>#N/A</v>
      </c>
    </row>
    <row r="293" spans="1:19" ht="13.5" customHeight="1">
      <c r="A293" s="86"/>
      <c r="B293" s="87">
        <f>COUNTIF(Activities!A:A, A293)</f>
        <v>0</v>
      </c>
      <c r="C293" s="100"/>
      <c r="D293" s="89"/>
      <c r="E293" s="90"/>
      <c r="F293" s="96">
        <v>4</v>
      </c>
      <c r="G293" s="92">
        <f t="shared" si="32"/>
        <v>1</v>
      </c>
      <c r="H293" s="93" t="str">
        <f t="shared" si="35"/>
        <v>Q4</v>
      </c>
      <c r="I293" s="92">
        <f t="shared" si="33"/>
        <v>1900</v>
      </c>
      <c r="J293" s="92">
        <f t="shared" si="36"/>
        <v>1900</v>
      </c>
      <c r="K293" s="93" t="e">
        <f t="shared" si="34"/>
        <v>#N/A</v>
      </c>
      <c r="L293" s="93" t="e">
        <f>INDEX(Activities!F:F, MATCH(A293, Activities!A:A, 0))</f>
        <v>#N/A</v>
      </c>
      <c r="M293" s="93" t="e">
        <f>INDEX(Activities!E:E, MATCH(A293, Activities!A:A, 0))</f>
        <v>#N/A</v>
      </c>
      <c r="N293" s="93" t="e">
        <f>INDEX(Activities!G:G, MATCH(A293, Activities!A:A, 0))</f>
        <v>#N/A</v>
      </c>
      <c r="O293" s="92"/>
      <c r="P293" s="92"/>
      <c r="Q293" s="92"/>
      <c r="R293" s="93"/>
      <c r="S293" s="93" t="e">
        <f>INDEX(Activities!I:I, MATCH(A293, Activities!A:A, 0))</f>
        <v>#N/A</v>
      </c>
    </row>
    <row r="294" spans="1:19" ht="13.5" customHeight="1">
      <c r="A294" s="86"/>
      <c r="B294" s="87">
        <f>COUNTIF(Activities!A:A, A294)</f>
        <v>0</v>
      </c>
      <c r="C294" s="100"/>
      <c r="D294" s="89"/>
      <c r="E294" s="90"/>
      <c r="F294" s="96">
        <v>4</v>
      </c>
      <c r="G294" s="92">
        <f t="shared" si="32"/>
        <v>1</v>
      </c>
      <c r="H294" s="93" t="str">
        <f t="shared" si="35"/>
        <v>Q4</v>
      </c>
      <c r="I294" s="92">
        <f t="shared" si="33"/>
        <v>1900</v>
      </c>
      <c r="J294" s="92">
        <f t="shared" si="36"/>
        <v>1900</v>
      </c>
      <c r="K294" s="93" t="e">
        <f t="shared" si="34"/>
        <v>#N/A</v>
      </c>
      <c r="L294" s="93" t="e">
        <f>INDEX(Activities!F:F, MATCH(A294, Activities!A:A, 0))</f>
        <v>#N/A</v>
      </c>
      <c r="M294" s="93" t="e">
        <f>INDEX(Activities!E:E, MATCH(A294, Activities!A:A, 0))</f>
        <v>#N/A</v>
      </c>
      <c r="N294" s="93" t="e">
        <f>INDEX(Activities!G:G, MATCH(A294, Activities!A:A, 0))</f>
        <v>#N/A</v>
      </c>
      <c r="O294" s="92"/>
      <c r="P294" s="92"/>
      <c r="Q294" s="92"/>
      <c r="R294" s="93"/>
      <c r="S294" s="93" t="e">
        <f>INDEX(Activities!I:I, MATCH(A294, Activities!A:A, 0))</f>
        <v>#N/A</v>
      </c>
    </row>
    <row r="295" spans="1:19" ht="13.5" customHeight="1">
      <c r="A295" s="86"/>
      <c r="B295" s="87">
        <f>COUNTIF(Activities!A:A, A295)</f>
        <v>0</v>
      </c>
      <c r="C295" s="100"/>
      <c r="D295" s="89"/>
      <c r="E295" s="90"/>
      <c r="F295" s="96">
        <v>4</v>
      </c>
      <c r="G295" s="92">
        <f t="shared" si="32"/>
        <v>1</v>
      </c>
      <c r="H295" s="93" t="str">
        <f t="shared" si="35"/>
        <v>Q4</v>
      </c>
      <c r="I295" s="92">
        <f t="shared" si="33"/>
        <v>1900</v>
      </c>
      <c r="J295" s="92">
        <f t="shared" si="36"/>
        <v>1900</v>
      </c>
      <c r="K295" s="93" t="e">
        <f t="shared" si="34"/>
        <v>#N/A</v>
      </c>
      <c r="L295" s="93" t="e">
        <f>INDEX(Activities!F:F, MATCH(A295, Activities!A:A, 0))</f>
        <v>#N/A</v>
      </c>
      <c r="M295" s="93" t="e">
        <f>INDEX(Activities!E:E, MATCH(A295, Activities!A:A, 0))</f>
        <v>#N/A</v>
      </c>
      <c r="N295" s="93" t="e">
        <f>INDEX(Activities!G:G, MATCH(A295, Activities!A:A, 0))</f>
        <v>#N/A</v>
      </c>
      <c r="O295" s="92"/>
      <c r="P295" s="92"/>
      <c r="Q295" s="92"/>
      <c r="R295" s="93"/>
      <c r="S295" s="93" t="e">
        <f>INDEX(Activities!I:I, MATCH(A295, Activities!A:A, 0))</f>
        <v>#N/A</v>
      </c>
    </row>
    <row r="296" spans="1:19" ht="13.5" customHeight="1">
      <c r="A296" s="86"/>
      <c r="B296" s="87">
        <f>COUNTIF(Activities!A:A, A296)</f>
        <v>0</v>
      </c>
      <c r="C296" s="100"/>
      <c r="D296" s="89"/>
      <c r="E296" s="90"/>
      <c r="F296" s="96">
        <v>4</v>
      </c>
      <c r="G296" s="92">
        <f t="shared" ref="G296:G359" si="37">MONTH(E296)</f>
        <v>1</v>
      </c>
      <c r="H296" s="93" t="str">
        <f t="shared" si="35"/>
        <v>Q4</v>
      </c>
      <c r="I296" s="92">
        <f t="shared" ref="I296:I359" si="38">YEAR(D296)</f>
        <v>1900</v>
      </c>
      <c r="J296" s="92">
        <f t="shared" si="36"/>
        <v>1900</v>
      </c>
      <c r="K296" s="93" t="e">
        <f t="shared" ref="K296:K359" si="39">CONCATENATE("Expenditure on ",S296, " (", H296, " FY ", J296, ")")</f>
        <v>#N/A</v>
      </c>
      <c r="L296" s="93" t="e">
        <f>INDEX(Activities!F:F, MATCH(A296, Activities!A:A, 0))</f>
        <v>#N/A</v>
      </c>
      <c r="M296" s="93" t="e">
        <f>INDEX(Activities!E:E, MATCH(A296, Activities!A:A, 0))</f>
        <v>#N/A</v>
      </c>
      <c r="N296" s="93" t="e">
        <f>INDEX(Activities!G:G, MATCH(A296, Activities!A:A, 0))</f>
        <v>#N/A</v>
      </c>
      <c r="O296" s="92"/>
      <c r="P296" s="92"/>
      <c r="Q296" s="92"/>
      <c r="R296" s="93"/>
      <c r="S296" s="93" t="e">
        <f>INDEX(Activities!I:I, MATCH(A296, Activities!A:A, 0))</f>
        <v>#N/A</v>
      </c>
    </row>
    <row r="297" spans="1:19" ht="13.5" customHeight="1">
      <c r="A297" s="86"/>
      <c r="B297" s="87">
        <f>COUNTIF(Activities!A:A, A297)</f>
        <v>0</v>
      </c>
      <c r="C297" s="100"/>
      <c r="D297" s="89"/>
      <c r="E297" s="90"/>
      <c r="F297" s="96">
        <v>4</v>
      </c>
      <c r="G297" s="92">
        <f t="shared" si="37"/>
        <v>1</v>
      </c>
      <c r="H297" s="93" t="str">
        <f t="shared" ref="H297:H360" si="40">_xlfn.IFS(G297=1, "Q4", G297=2, "Q4", G297=3, "Q4", G297=4, "Q1", G297=5, "Q1", G297=6, "Q1", G297=7, "Q2", G297=8, "Q2", G297=9, "Q2",  G297=10, "Q3",  G297=11, "Q3", G297=12, "Q3")</f>
        <v>Q4</v>
      </c>
      <c r="I297" s="92">
        <f t="shared" si="38"/>
        <v>1900</v>
      </c>
      <c r="J297" s="92">
        <f t="shared" si="36"/>
        <v>1900</v>
      </c>
      <c r="K297" s="93" t="e">
        <f t="shared" si="39"/>
        <v>#N/A</v>
      </c>
      <c r="L297" s="93" t="e">
        <f>INDEX(Activities!F:F, MATCH(A297, Activities!A:A, 0))</f>
        <v>#N/A</v>
      </c>
      <c r="M297" s="93" t="e">
        <f>INDEX(Activities!E:E, MATCH(A297, Activities!A:A, 0))</f>
        <v>#N/A</v>
      </c>
      <c r="N297" s="93" t="e">
        <f>INDEX(Activities!G:G, MATCH(A297, Activities!A:A, 0))</f>
        <v>#N/A</v>
      </c>
      <c r="O297" s="92"/>
      <c r="P297" s="92"/>
      <c r="Q297" s="92"/>
      <c r="R297" s="93"/>
      <c r="S297" s="93" t="e">
        <f>INDEX(Activities!I:I, MATCH(A297, Activities!A:A, 0))</f>
        <v>#N/A</v>
      </c>
    </row>
    <row r="298" spans="1:19" ht="13.5" customHeight="1">
      <c r="A298" s="86"/>
      <c r="B298" s="87">
        <f>COUNTIF(Activities!A:A, A298)</f>
        <v>0</v>
      </c>
      <c r="C298" s="100"/>
      <c r="D298" s="89"/>
      <c r="E298" s="90"/>
      <c r="F298" s="96">
        <v>4</v>
      </c>
      <c r="G298" s="92">
        <f t="shared" si="37"/>
        <v>1</v>
      </c>
      <c r="H298" s="93" t="str">
        <f t="shared" si="40"/>
        <v>Q4</v>
      </c>
      <c r="I298" s="92">
        <f t="shared" si="38"/>
        <v>1900</v>
      </c>
      <c r="J298" s="92">
        <f t="shared" si="36"/>
        <v>1900</v>
      </c>
      <c r="K298" s="93" t="e">
        <f t="shared" si="39"/>
        <v>#N/A</v>
      </c>
      <c r="L298" s="93" t="e">
        <f>INDEX(Activities!F:F, MATCH(A298, Activities!A:A, 0))</f>
        <v>#N/A</v>
      </c>
      <c r="M298" s="93" t="e">
        <f>INDEX(Activities!E:E, MATCH(A298, Activities!A:A, 0))</f>
        <v>#N/A</v>
      </c>
      <c r="N298" s="93" t="e">
        <f>INDEX(Activities!G:G, MATCH(A298, Activities!A:A, 0))</f>
        <v>#N/A</v>
      </c>
      <c r="O298" s="92"/>
      <c r="P298" s="92"/>
      <c r="Q298" s="92"/>
      <c r="R298" s="93"/>
      <c r="S298" s="93" t="e">
        <f>INDEX(Activities!I:I, MATCH(A298, Activities!A:A, 0))</f>
        <v>#N/A</v>
      </c>
    </row>
    <row r="299" spans="1:19" ht="13.5" customHeight="1">
      <c r="A299" s="86"/>
      <c r="B299" s="87">
        <f>COUNTIF(Activities!A:A, A299)</f>
        <v>0</v>
      </c>
      <c r="C299" s="100"/>
      <c r="D299" s="89"/>
      <c r="E299" s="90"/>
      <c r="F299" s="96">
        <v>4</v>
      </c>
      <c r="G299" s="92">
        <f t="shared" si="37"/>
        <v>1</v>
      </c>
      <c r="H299" s="93" t="str">
        <f t="shared" si="40"/>
        <v>Q4</v>
      </c>
      <c r="I299" s="92">
        <f t="shared" si="38"/>
        <v>1900</v>
      </c>
      <c r="J299" s="92">
        <f t="shared" si="36"/>
        <v>1900</v>
      </c>
      <c r="K299" s="93" t="e">
        <f t="shared" si="39"/>
        <v>#N/A</v>
      </c>
      <c r="L299" s="93" t="e">
        <f>INDEX(Activities!F:F, MATCH(A299, Activities!A:A, 0))</f>
        <v>#N/A</v>
      </c>
      <c r="M299" s="93" t="e">
        <f>INDEX(Activities!E:E, MATCH(A299, Activities!A:A, 0))</f>
        <v>#N/A</v>
      </c>
      <c r="N299" s="93" t="e">
        <f>INDEX(Activities!G:G, MATCH(A299, Activities!A:A, 0))</f>
        <v>#N/A</v>
      </c>
      <c r="O299" s="92"/>
      <c r="P299" s="92"/>
      <c r="Q299" s="92"/>
      <c r="R299" s="93"/>
      <c r="S299" s="93" t="e">
        <f>INDEX(Activities!I:I, MATCH(A299, Activities!A:A, 0))</f>
        <v>#N/A</v>
      </c>
    </row>
    <row r="300" spans="1:19" ht="13.5" customHeight="1">
      <c r="A300" s="86"/>
      <c r="B300" s="87">
        <f>COUNTIF(Activities!A:A, A300)</f>
        <v>0</v>
      </c>
      <c r="C300" s="100"/>
      <c r="D300" s="89"/>
      <c r="E300" s="90"/>
      <c r="F300" s="96">
        <v>4</v>
      </c>
      <c r="G300" s="92">
        <f t="shared" si="37"/>
        <v>1</v>
      </c>
      <c r="H300" s="93" t="str">
        <f t="shared" si="40"/>
        <v>Q4</v>
      </c>
      <c r="I300" s="92">
        <f t="shared" si="38"/>
        <v>1900</v>
      </c>
      <c r="J300" s="92">
        <f t="shared" si="36"/>
        <v>1900</v>
      </c>
      <c r="K300" s="93" t="e">
        <f t="shared" si="39"/>
        <v>#N/A</v>
      </c>
      <c r="L300" s="93" t="e">
        <f>INDEX(Activities!F:F, MATCH(A300, Activities!A:A, 0))</f>
        <v>#N/A</v>
      </c>
      <c r="M300" s="93" t="e">
        <f>INDEX(Activities!E:E, MATCH(A300, Activities!A:A, 0))</f>
        <v>#N/A</v>
      </c>
      <c r="N300" s="93" t="e">
        <f>INDEX(Activities!G:G, MATCH(A300, Activities!A:A, 0))</f>
        <v>#N/A</v>
      </c>
      <c r="O300" s="92"/>
      <c r="P300" s="92"/>
      <c r="Q300" s="92"/>
      <c r="R300" s="93"/>
      <c r="S300" s="93" t="e">
        <f>INDEX(Activities!I:I, MATCH(A300, Activities!A:A, 0))</f>
        <v>#N/A</v>
      </c>
    </row>
    <row r="301" spans="1:19" ht="13.5" customHeight="1">
      <c r="A301" s="86"/>
      <c r="B301" s="87">
        <f>COUNTIF(Activities!A:A, A301)</f>
        <v>0</v>
      </c>
      <c r="C301" s="100"/>
      <c r="D301" s="89"/>
      <c r="E301" s="90"/>
      <c r="F301" s="96">
        <v>4</v>
      </c>
      <c r="G301" s="92">
        <f t="shared" si="37"/>
        <v>1</v>
      </c>
      <c r="H301" s="93" t="str">
        <f t="shared" si="40"/>
        <v>Q4</v>
      </c>
      <c r="I301" s="92">
        <f t="shared" si="38"/>
        <v>1900</v>
      </c>
      <c r="J301" s="92">
        <f t="shared" si="36"/>
        <v>1900</v>
      </c>
      <c r="K301" s="93" t="e">
        <f t="shared" si="39"/>
        <v>#N/A</v>
      </c>
      <c r="L301" s="93" t="e">
        <f>INDEX(Activities!F:F, MATCH(A301, Activities!A:A, 0))</f>
        <v>#N/A</v>
      </c>
      <c r="M301" s="93" t="e">
        <f>INDEX(Activities!E:E, MATCH(A301, Activities!A:A, 0))</f>
        <v>#N/A</v>
      </c>
      <c r="N301" s="93" t="e">
        <f>INDEX(Activities!G:G, MATCH(A301, Activities!A:A, 0))</f>
        <v>#N/A</v>
      </c>
      <c r="O301" s="92"/>
      <c r="P301" s="92"/>
      <c r="Q301" s="92"/>
      <c r="R301" s="93"/>
      <c r="S301" s="93" t="e">
        <f>INDEX(Activities!I:I, MATCH(A301, Activities!A:A, 0))</f>
        <v>#N/A</v>
      </c>
    </row>
    <row r="302" spans="1:19" ht="13.5" customHeight="1">
      <c r="A302" s="86"/>
      <c r="B302" s="87">
        <f>COUNTIF(Activities!A:A, A302)</f>
        <v>0</v>
      </c>
      <c r="C302" s="100"/>
      <c r="D302" s="89"/>
      <c r="E302" s="90"/>
      <c r="F302" s="96">
        <v>4</v>
      </c>
      <c r="G302" s="92">
        <f t="shared" si="37"/>
        <v>1</v>
      </c>
      <c r="H302" s="93" t="str">
        <f t="shared" si="40"/>
        <v>Q4</v>
      </c>
      <c r="I302" s="92">
        <f t="shared" si="38"/>
        <v>1900</v>
      </c>
      <c r="J302" s="92">
        <f t="shared" si="36"/>
        <v>1900</v>
      </c>
      <c r="K302" s="93" t="e">
        <f t="shared" si="39"/>
        <v>#N/A</v>
      </c>
      <c r="L302" s="93" t="e">
        <f>INDEX(Activities!F:F, MATCH(A302, Activities!A:A, 0))</f>
        <v>#N/A</v>
      </c>
      <c r="M302" s="93" t="e">
        <f>INDEX(Activities!E:E, MATCH(A302, Activities!A:A, 0))</f>
        <v>#N/A</v>
      </c>
      <c r="N302" s="93" t="e">
        <f>INDEX(Activities!G:G, MATCH(A302, Activities!A:A, 0))</f>
        <v>#N/A</v>
      </c>
      <c r="O302" s="92"/>
      <c r="P302" s="92"/>
      <c r="Q302" s="92"/>
      <c r="R302" s="93"/>
      <c r="S302" s="93" t="e">
        <f>INDEX(Activities!I:I, MATCH(A302, Activities!A:A, 0))</f>
        <v>#N/A</v>
      </c>
    </row>
    <row r="303" spans="1:19" ht="13.5" customHeight="1">
      <c r="A303" s="86"/>
      <c r="B303" s="87">
        <f>COUNTIF(Activities!A:A, A303)</f>
        <v>0</v>
      </c>
      <c r="C303" s="100"/>
      <c r="D303" s="89"/>
      <c r="E303" s="90"/>
      <c r="F303" s="96">
        <v>4</v>
      </c>
      <c r="G303" s="92">
        <f t="shared" si="37"/>
        <v>1</v>
      </c>
      <c r="H303" s="93" t="str">
        <f t="shared" si="40"/>
        <v>Q4</v>
      </c>
      <c r="I303" s="92">
        <f t="shared" si="38"/>
        <v>1900</v>
      </c>
      <c r="J303" s="92">
        <f t="shared" si="36"/>
        <v>1900</v>
      </c>
      <c r="K303" s="93" t="e">
        <f t="shared" si="39"/>
        <v>#N/A</v>
      </c>
      <c r="L303" s="93" t="e">
        <f>INDEX(Activities!F:F, MATCH(A303, Activities!A:A, 0))</f>
        <v>#N/A</v>
      </c>
      <c r="M303" s="93" t="e">
        <f>INDEX(Activities!E:E, MATCH(A303, Activities!A:A, 0))</f>
        <v>#N/A</v>
      </c>
      <c r="N303" s="93" t="e">
        <f>INDEX(Activities!G:G, MATCH(A303, Activities!A:A, 0))</f>
        <v>#N/A</v>
      </c>
      <c r="O303" s="92"/>
      <c r="P303" s="92"/>
      <c r="Q303" s="92"/>
      <c r="R303" s="93"/>
      <c r="S303" s="93" t="e">
        <f>INDEX(Activities!I:I, MATCH(A303, Activities!A:A, 0))</f>
        <v>#N/A</v>
      </c>
    </row>
    <row r="304" spans="1:19" ht="13.5" customHeight="1">
      <c r="A304" s="86"/>
      <c r="B304" s="87">
        <f>COUNTIF(Activities!A:A, A304)</f>
        <v>0</v>
      </c>
      <c r="C304" s="100"/>
      <c r="D304" s="89"/>
      <c r="E304" s="90"/>
      <c r="F304" s="96">
        <v>4</v>
      </c>
      <c r="G304" s="92">
        <f t="shared" si="37"/>
        <v>1</v>
      </c>
      <c r="H304" s="93" t="str">
        <f t="shared" si="40"/>
        <v>Q4</v>
      </c>
      <c r="I304" s="92">
        <f t="shared" si="38"/>
        <v>1900</v>
      </c>
      <c r="J304" s="92">
        <f t="shared" si="36"/>
        <v>1900</v>
      </c>
      <c r="K304" s="93" t="e">
        <f t="shared" si="39"/>
        <v>#N/A</v>
      </c>
      <c r="L304" s="93" t="e">
        <f>INDEX(Activities!F:F, MATCH(A304, Activities!A:A, 0))</f>
        <v>#N/A</v>
      </c>
      <c r="M304" s="93" t="e">
        <f>INDEX(Activities!E:E, MATCH(A304, Activities!A:A, 0))</f>
        <v>#N/A</v>
      </c>
      <c r="N304" s="93" t="e">
        <f>INDEX(Activities!G:G, MATCH(A304, Activities!A:A, 0))</f>
        <v>#N/A</v>
      </c>
      <c r="O304" s="92"/>
      <c r="P304" s="92"/>
      <c r="Q304" s="92"/>
      <c r="R304" s="93"/>
      <c r="S304" s="93" t="e">
        <f>INDEX(Activities!I:I, MATCH(A304, Activities!A:A, 0))</f>
        <v>#N/A</v>
      </c>
    </row>
    <row r="305" spans="1:19" ht="13.5" customHeight="1">
      <c r="A305" s="86"/>
      <c r="B305" s="87">
        <f>COUNTIF(Activities!A:A, A305)</f>
        <v>0</v>
      </c>
      <c r="C305" s="100"/>
      <c r="D305" s="89"/>
      <c r="E305" s="90"/>
      <c r="F305" s="96">
        <v>4</v>
      </c>
      <c r="G305" s="92">
        <f t="shared" si="37"/>
        <v>1</v>
      </c>
      <c r="H305" s="93" t="str">
        <f t="shared" si="40"/>
        <v>Q4</v>
      </c>
      <c r="I305" s="92">
        <f t="shared" si="38"/>
        <v>1900</v>
      </c>
      <c r="J305" s="92">
        <f t="shared" si="36"/>
        <v>1900</v>
      </c>
      <c r="K305" s="93" t="e">
        <f t="shared" si="39"/>
        <v>#N/A</v>
      </c>
      <c r="L305" s="93" t="e">
        <f>INDEX(Activities!F:F, MATCH(A305, Activities!A:A, 0))</f>
        <v>#N/A</v>
      </c>
      <c r="M305" s="93" t="e">
        <f>INDEX(Activities!E:E, MATCH(A305, Activities!A:A, 0))</f>
        <v>#N/A</v>
      </c>
      <c r="N305" s="93" t="e">
        <f>INDEX(Activities!G:G, MATCH(A305, Activities!A:A, 0))</f>
        <v>#N/A</v>
      </c>
      <c r="O305" s="92"/>
      <c r="P305" s="92"/>
      <c r="Q305" s="92"/>
      <c r="R305" s="93"/>
      <c r="S305" s="93" t="e">
        <f>INDEX(Activities!I:I, MATCH(A305, Activities!A:A, 0))</f>
        <v>#N/A</v>
      </c>
    </row>
    <row r="306" spans="1:19" ht="13.5" customHeight="1">
      <c r="A306" s="86"/>
      <c r="B306" s="87">
        <f>COUNTIF(Activities!A:A, A306)</f>
        <v>0</v>
      </c>
      <c r="C306" s="100"/>
      <c r="D306" s="89"/>
      <c r="E306" s="90"/>
      <c r="F306" s="96">
        <v>4</v>
      </c>
      <c r="G306" s="92">
        <f t="shared" si="37"/>
        <v>1</v>
      </c>
      <c r="H306" s="93" t="str">
        <f t="shared" si="40"/>
        <v>Q4</v>
      </c>
      <c r="I306" s="92">
        <f t="shared" si="38"/>
        <v>1900</v>
      </c>
      <c r="J306" s="92">
        <f t="shared" si="36"/>
        <v>1900</v>
      </c>
      <c r="K306" s="93" t="e">
        <f t="shared" si="39"/>
        <v>#N/A</v>
      </c>
      <c r="L306" s="93" t="e">
        <f>INDEX(Activities!F:F, MATCH(A306, Activities!A:A, 0))</f>
        <v>#N/A</v>
      </c>
      <c r="M306" s="93" t="e">
        <f>INDEX(Activities!E:E, MATCH(A306, Activities!A:A, 0))</f>
        <v>#N/A</v>
      </c>
      <c r="N306" s="93" t="e">
        <f>INDEX(Activities!G:G, MATCH(A306, Activities!A:A, 0))</f>
        <v>#N/A</v>
      </c>
      <c r="O306" s="92"/>
      <c r="P306" s="92"/>
      <c r="Q306" s="92"/>
      <c r="R306" s="93"/>
      <c r="S306" s="93" t="e">
        <f>INDEX(Activities!I:I, MATCH(A306, Activities!A:A, 0))</f>
        <v>#N/A</v>
      </c>
    </row>
    <row r="307" spans="1:19" ht="13.5" customHeight="1">
      <c r="A307" s="86"/>
      <c r="B307" s="87">
        <f>COUNTIF(Activities!A:A, A307)</f>
        <v>0</v>
      </c>
      <c r="C307" s="100"/>
      <c r="D307" s="89"/>
      <c r="E307" s="90"/>
      <c r="F307" s="96">
        <v>4</v>
      </c>
      <c r="G307" s="92">
        <f t="shared" si="37"/>
        <v>1</v>
      </c>
      <c r="H307" s="93" t="str">
        <f t="shared" si="40"/>
        <v>Q4</v>
      </c>
      <c r="I307" s="92">
        <f t="shared" si="38"/>
        <v>1900</v>
      </c>
      <c r="J307" s="92">
        <f t="shared" si="36"/>
        <v>1900</v>
      </c>
      <c r="K307" s="93" t="e">
        <f t="shared" si="39"/>
        <v>#N/A</v>
      </c>
      <c r="L307" s="93" t="e">
        <f>INDEX(Activities!F:F, MATCH(A307, Activities!A:A, 0))</f>
        <v>#N/A</v>
      </c>
      <c r="M307" s="93" t="e">
        <f>INDEX(Activities!E:E, MATCH(A307, Activities!A:A, 0))</f>
        <v>#N/A</v>
      </c>
      <c r="N307" s="93" t="e">
        <f>INDEX(Activities!G:G, MATCH(A307, Activities!A:A, 0))</f>
        <v>#N/A</v>
      </c>
      <c r="O307" s="92"/>
      <c r="P307" s="92"/>
      <c r="Q307" s="92"/>
      <c r="R307" s="93"/>
      <c r="S307" s="93" t="e">
        <f>INDEX(Activities!I:I, MATCH(A307, Activities!A:A, 0))</f>
        <v>#N/A</v>
      </c>
    </row>
    <row r="308" spans="1:19" ht="13.5" customHeight="1">
      <c r="A308" s="34"/>
      <c r="B308" s="87">
        <f>COUNTIF(Activities!A:A, A308)</f>
        <v>0</v>
      </c>
      <c r="C308" s="100"/>
      <c r="D308" s="89"/>
      <c r="E308" s="90"/>
      <c r="F308" s="96">
        <v>4</v>
      </c>
      <c r="G308" s="92">
        <f t="shared" si="37"/>
        <v>1</v>
      </c>
      <c r="H308" s="93" t="str">
        <f t="shared" si="40"/>
        <v>Q4</v>
      </c>
      <c r="I308" s="92">
        <f t="shared" si="38"/>
        <v>1900</v>
      </c>
      <c r="J308" s="92">
        <f t="shared" si="36"/>
        <v>1900</v>
      </c>
      <c r="K308" s="93" t="e">
        <f t="shared" si="39"/>
        <v>#N/A</v>
      </c>
      <c r="L308" s="93" t="e">
        <f>INDEX(Activities!F:F, MATCH(A308, Activities!A:A, 0))</f>
        <v>#N/A</v>
      </c>
      <c r="M308" s="93" t="e">
        <f>INDEX(Activities!E:E, MATCH(A308, Activities!A:A, 0))</f>
        <v>#N/A</v>
      </c>
      <c r="N308" s="93" t="e">
        <f>INDEX(Activities!G:G, MATCH(A308, Activities!A:A, 0))</f>
        <v>#N/A</v>
      </c>
      <c r="O308" s="92"/>
      <c r="P308" s="92"/>
      <c r="Q308" s="92"/>
      <c r="R308" s="93"/>
      <c r="S308" s="93" t="e">
        <f>INDEX(Activities!I:I, MATCH(A308, Activities!A:A, 0))</f>
        <v>#N/A</v>
      </c>
    </row>
    <row r="309" spans="1:19" ht="13.5" customHeight="1">
      <c r="A309" s="34"/>
      <c r="B309" s="87">
        <f>COUNTIF(Activities!A:A, A309)</f>
        <v>0</v>
      </c>
      <c r="C309" s="100"/>
      <c r="D309" s="89"/>
      <c r="E309" s="90"/>
      <c r="F309" s="96">
        <v>4</v>
      </c>
      <c r="G309" s="92">
        <f t="shared" si="37"/>
        <v>1</v>
      </c>
      <c r="H309" s="93" t="str">
        <f t="shared" si="40"/>
        <v>Q4</v>
      </c>
      <c r="I309" s="92">
        <f t="shared" si="38"/>
        <v>1900</v>
      </c>
      <c r="J309" s="92">
        <f t="shared" si="36"/>
        <v>1900</v>
      </c>
      <c r="K309" s="93" t="e">
        <f t="shared" si="39"/>
        <v>#N/A</v>
      </c>
      <c r="L309" s="93" t="e">
        <f>INDEX(Activities!F:F, MATCH(A309, Activities!A:A, 0))</f>
        <v>#N/A</v>
      </c>
      <c r="M309" s="93" t="e">
        <f>INDEX(Activities!E:E, MATCH(A309, Activities!A:A, 0))</f>
        <v>#N/A</v>
      </c>
      <c r="N309" s="93" t="e">
        <f>INDEX(Activities!G:G, MATCH(A309, Activities!A:A, 0))</f>
        <v>#N/A</v>
      </c>
      <c r="O309" s="92"/>
      <c r="P309" s="92"/>
      <c r="Q309" s="92"/>
      <c r="R309" s="93"/>
      <c r="S309" s="93" t="e">
        <f>INDEX(Activities!I:I, MATCH(A309, Activities!A:A, 0))</f>
        <v>#N/A</v>
      </c>
    </row>
    <row r="310" spans="1:19" ht="13.5" customHeight="1">
      <c r="A310" s="99"/>
      <c r="B310" s="87">
        <f>COUNTIF(Activities!A:A, A310)</f>
        <v>0</v>
      </c>
      <c r="C310" s="100"/>
      <c r="D310" s="89"/>
      <c r="E310" s="90"/>
      <c r="F310" s="96">
        <v>4</v>
      </c>
      <c r="G310" s="92">
        <f t="shared" si="37"/>
        <v>1</v>
      </c>
      <c r="H310" s="93" t="str">
        <f t="shared" si="40"/>
        <v>Q4</v>
      </c>
      <c r="I310" s="92">
        <f t="shared" si="38"/>
        <v>1900</v>
      </c>
      <c r="J310" s="92">
        <f t="shared" si="36"/>
        <v>1900</v>
      </c>
      <c r="K310" s="93" t="e">
        <f t="shared" si="39"/>
        <v>#N/A</v>
      </c>
      <c r="L310" s="93" t="e">
        <f>INDEX(Activities!F:F, MATCH(A310, Activities!A:A, 0))</f>
        <v>#N/A</v>
      </c>
      <c r="M310" s="93" t="e">
        <f>INDEX(Activities!E:E, MATCH(A310, Activities!A:A, 0))</f>
        <v>#N/A</v>
      </c>
      <c r="N310" s="93" t="e">
        <f>INDEX(Activities!G:G, MATCH(A310, Activities!A:A, 0))</f>
        <v>#N/A</v>
      </c>
      <c r="O310" s="92"/>
      <c r="P310" s="92"/>
      <c r="Q310" s="92"/>
      <c r="R310" s="93"/>
      <c r="S310" s="93" t="e">
        <f>INDEX(Activities!I:I, MATCH(A310, Activities!A:A, 0))</f>
        <v>#N/A</v>
      </c>
    </row>
    <row r="311" spans="1:19" ht="13.5" customHeight="1">
      <c r="A311" s="99"/>
      <c r="B311" s="87">
        <f>COUNTIF(Activities!A:A, A311)</f>
        <v>0</v>
      </c>
      <c r="C311" s="100"/>
      <c r="D311" s="89"/>
      <c r="E311" s="90"/>
      <c r="F311" s="96">
        <v>4</v>
      </c>
      <c r="G311" s="92">
        <f t="shared" si="37"/>
        <v>1</v>
      </c>
      <c r="H311" s="93" t="str">
        <f t="shared" si="40"/>
        <v>Q4</v>
      </c>
      <c r="I311" s="92">
        <f t="shared" si="38"/>
        <v>1900</v>
      </c>
      <c r="J311" s="92">
        <f t="shared" si="36"/>
        <v>1900</v>
      </c>
      <c r="K311" s="93" t="e">
        <f t="shared" si="39"/>
        <v>#N/A</v>
      </c>
      <c r="L311" s="93" t="e">
        <f>INDEX(Activities!F:F, MATCH(A311, Activities!A:A, 0))</f>
        <v>#N/A</v>
      </c>
      <c r="M311" s="93" t="e">
        <f>INDEX(Activities!E:E, MATCH(A311, Activities!A:A, 0))</f>
        <v>#N/A</v>
      </c>
      <c r="N311" s="93" t="e">
        <f>INDEX(Activities!G:G, MATCH(A311, Activities!A:A, 0))</f>
        <v>#N/A</v>
      </c>
      <c r="O311" s="92"/>
      <c r="P311" s="92"/>
      <c r="Q311" s="92"/>
      <c r="R311" s="93"/>
      <c r="S311" s="93" t="e">
        <f>INDEX(Activities!I:I, MATCH(A311, Activities!A:A, 0))</f>
        <v>#N/A</v>
      </c>
    </row>
    <row r="312" spans="1:19" ht="13.5" customHeight="1">
      <c r="A312" s="99"/>
      <c r="B312" s="87">
        <f>COUNTIF(Activities!A:A, A312)</f>
        <v>0</v>
      </c>
      <c r="C312" s="100"/>
      <c r="D312" s="89"/>
      <c r="E312" s="90"/>
      <c r="F312" s="96">
        <v>4</v>
      </c>
      <c r="G312" s="92">
        <f t="shared" si="37"/>
        <v>1</v>
      </c>
      <c r="H312" s="93" t="str">
        <f t="shared" si="40"/>
        <v>Q4</v>
      </c>
      <c r="I312" s="92">
        <f t="shared" si="38"/>
        <v>1900</v>
      </c>
      <c r="J312" s="92">
        <f t="shared" si="36"/>
        <v>1900</v>
      </c>
      <c r="K312" s="93" t="e">
        <f t="shared" si="39"/>
        <v>#N/A</v>
      </c>
      <c r="L312" s="93" t="e">
        <f>INDEX(Activities!F:F, MATCH(A312, Activities!A:A, 0))</f>
        <v>#N/A</v>
      </c>
      <c r="M312" s="93" t="e">
        <f>INDEX(Activities!E:E, MATCH(A312, Activities!A:A, 0))</f>
        <v>#N/A</v>
      </c>
      <c r="N312" s="93" t="e">
        <f>INDEX(Activities!G:G, MATCH(A312, Activities!A:A, 0))</f>
        <v>#N/A</v>
      </c>
      <c r="O312" s="92"/>
      <c r="P312" s="92"/>
      <c r="Q312" s="92"/>
      <c r="R312" s="93"/>
      <c r="S312" s="93" t="e">
        <f>INDEX(Activities!I:I, MATCH(A312, Activities!A:A, 0))</f>
        <v>#N/A</v>
      </c>
    </row>
    <row r="313" spans="1:19" ht="13.5" customHeight="1">
      <c r="A313" s="99"/>
      <c r="B313" s="87">
        <f>COUNTIF(Activities!A:A, A313)</f>
        <v>0</v>
      </c>
      <c r="C313" s="100"/>
      <c r="D313" s="89"/>
      <c r="E313" s="90"/>
      <c r="F313" s="96">
        <v>4</v>
      </c>
      <c r="G313" s="92">
        <f t="shared" si="37"/>
        <v>1</v>
      </c>
      <c r="H313" s="93" t="str">
        <f t="shared" si="40"/>
        <v>Q4</v>
      </c>
      <c r="I313" s="92">
        <f t="shared" si="38"/>
        <v>1900</v>
      </c>
      <c r="J313" s="92">
        <f t="shared" si="36"/>
        <v>1900</v>
      </c>
      <c r="K313" s="93" t="e">
        <f t="shared" si="39"/>
        <v>#N/A</v>
      </c>
      <c r="L313" s="93" t="e">
        <f>INDEX(Activities!F:F, MATCH(A313, Activities!A:A, 0))</f>
        <v>#N/A</v>
      </c>
      <c r="M313" s="93" t="e">
        <f>INDEX(Activities!E:E, MATCH(A313, Activities!A:A, 0))</f>
        <v>#N/A</v>
      </c>
      <c r="N313" s="93" t="e">
        <f>INDEX(Activities!G:G, MATCH(A313, Activities!A:A, 0))</f>
        <v>#N/A</v>
      </c>
      <c r="O313" s="92"/>
      <c r="P313" s="92"/>
      <c r="Q313" s="92"/>
      <c r="R313" s="93"/>
      <c r="S313" s="93" t="e">
        <f>INDEX(Activities!I:I, MATCH(A313, Activities!A:A, 0))</f>
        <v>#N/A</v>
      </c>
    </row>
    <row r="314" spans="1:19" ht="13.5" customHeight="1">
      <c r="A314" s="99"/>
      <c r="B314" s="87">
        <f>COUNTIF(Activities!A:A, A314)</f>
        <v>0</v>
      </c>
      <c r="C314" s="100"/>
      <c r="D314" s="89"/>
      <c r="E314" s="90"/>
      <c r="F314" s="96">
        <v>4</v>
      </c>
      <c r="G314" s="92">
        <f t="shared" si="37"/>
        <v>1</v>
      </c>
      <c r="H314" s="93" t="str">
        <f t="shared" si="40"/>
        <v>Q4</v>
      </c>
      <c r="I314" s="92">
        <f t="shared" si="38"/>
        <v>1900</v>
      </c>
      <c r="J314" s="92">
        <f t="shared" si="36"/>
        <v>1900</v>
      </c>
      <c r="K314" s="93" t="e">
        <f t="shared" si="39"/>
        <v>#N/A</v>
      </c>
      <c r="L314" s="93" t="e">
        <f>INDEX(Activities!F:F, MATCH(A314, Activities!A:A, 0))</f>
        <v>#N/A</v>
      </c>
      <c r="M314" s="93" t="e">
        <f>INDEX(Activities!E:E, MATCH(A314, Activities!A:A, 0))</f>
        <v>#N/A</v>
      </c>
      <c r="N314" s="93" t="e">
        <f>INDEX(Activities!G:G, MATCH(A314, Activities!A:A, 0))</f>
        <v>#N/A</v>
      </c>
      <c r="O314" s="92"/>
      <c r="P314" s="92"/>
      <c r="Q314" s="92"/>
      <c r="R314" s="93"/>
      <c r="S314" s="93" t="e">
        <f>INDEX(Activities!I:I, MATCH(A314, Activities!A:A, 0))</f>
        <v>#N/A</v>
      </c>
    </row>
    <row r="315" spans="1:19" ht="13.5" customHeight="1">
      <c r="A315" s="86"/>
      <c r="B315" s="87">
        <f>COUNTIF(Activities!A:A, A315)</f>
        <v>0</v>
      </c>
      <c r="C315" s="100"/>
      <c r="D315" s="89"/>
      <c r="E315" s="90"/>
      <c r="F315" s="96">
        <v>4</v>
      </c>
      <c r="G315" s="92">
        <f t="shared" si="37"/>
        <v>1</v>
      </c>
      <c r="H315" s="93" t="str">
        <f t="shared" si="40"/>
        <v>Q4</v>
      </c>
      <c r="I315" s="92">
        <f t="shared" si="38"/>
        <v>1900</v>
      </c>
      <c r="J315" s="92">
        <f t="shared" si="36"/>
        <v>1900</v>
      </c>
      <c r="K315" s="93" t="e">
        <f t="shared" si="39"/>
        <v>#N/A</v>
      </c>
      <c r="L315" s="93" t="e">
        <f>INDEX(Activities!F:F, MATCH(A315, Activities!A:A, 0))</f>
        <v>#N/A</v>
      </c>
      <c r="M315" s="93" t="e">
        <f>INDEX(Activities!E:E, MATCH(A315, Activities!A:A, 0))</f>
        <v>#N/A</v>
      </c>
      <c r="N315" s="93" t="e">
        <f>INDEX(Activities!G:G, MATCH(A315, Activities!A:A, 0))</f>
        <v>#N/A</v>
      </c>
      <c r="O315" s="92"/>
      <c r="P315" s="92"/>
      <c r="Q315" s="92"/>
      <c r="R315" s="93"/>
      <c r="S315" s="93" t="e">
        <f>INDEX(Activities!I:I, MATCH(A315, Activities!A:A, 0))</f>
        <v>#N/A</v>
      </c>
    </row>
    <row r="316" spans="1:19" ht="13.5" customHeight="1">
      <c r="A316" s="86"/>
      <c r="B316" s="87">
        <f>COUNTIF(Activities!A:A, A316)</f>
        <v>0</v>
      </c>
      <c r="C316" s="100"/>
      <c r="D316" s="89"/>
      <c r="E316" s="90"/>
      <c r="F316" s="96">
        <v>4</v>
      </c>
      <c r="G316" s="92">
        <f t="shared" si="37"/>
        <v>1</v>
      </c>
      <c r="H316" s="93" t="str">
        <f t="shared" si="40"/>
        <v>Q4</v>
      </c>
      <c r="I316" s="92">
        <f t="shared" si="38"/>
        <v>1900</v>
      </c>
      <c r="J316" s="92">
        <f t="shared" si="36"/>
        <v>1900</v>
      </c>
      <c r="K316" s="93" t="e">
        <f t="shared" si="39"/>
        <v>#N/A</v>
      </c>
      <c r="L316" s="93" t="e">
        <f>INDEX(Activities!F:F, MATCH(A316, Activities!A:A, 0))</f>
        <v>#N/A</v>
      </c>
      <c r="M316" s="93" t="e">
        <f>INDEX(Activities!E:E, MATCH(A316, Activities!A:A, 0))</f>
        <v>#N/A</v>
      </c>
      <c r="N316" s="93" t="e">
        <f>INDEX(Activities!G:G, MATCH(A316, Activities!A:A, 0))</f>
        <v>#N/A</v>
      </c>
      <c r="O316" s="92"/>
      <c r="P316" s="92"/>
      <c r="Q316" s="92"/>
      <c r="R316" s="93"/>
      <c r="S316" s="93" t="e">
        <f>INDEX(Activities!I:I, MATCH(A316, Activities!A:A, 0))</f>
        <v>#N/A</v>
      </c>
    </row>
    <row r="317" spans="1:19" ht="13.5" customHeight="1">
      <c r="A317" s="102"/>
      <c r="B317" s="87">
        <f>COUNTIF(Activities!A:A, A317)</f>
        <v>0</v>
      </c>
      <c r="C317" s="100"/>
      <c r="D317" s="89"/>
      <c r="E317" s="90"/>
      <c r="F317" s="96">
        <v>4</v>
      </c>
      <c r="G317" s="92">
        <f t="shared" si="37"/>
        <v>1</v>
      </c>
      <c r="H317" s="93" t="str">
        <f t="shared" si="40"/>
        <v>Q4</v>
      </c>
      <c r="I317" s="92">
        <f t="shared" si="38"/>
        <v>1900</v>
      </c>
      <c r="J317" s="92">
        <f t="shared" si="36"/>
        <v>1900</v>
      </c>
      <c r="K317" s="93" t="e">
        <f t="shared" si="39"/>
        <v>#N/A</v>
      </c>
      <c r="L317" s="93" t="e">
        <f>INDEX(Activities!F:F, MATCH(A317, Activities!A:A, 0))</f>
        <v>#N/A</v>
      </c>
      <c r="M317" s="93" t="e">
        <f>INDEX(Activities!E:E, MATCH(A317, Activities!A:A, 0))</f>
        <v>#N/A</v>
      </c>
      <c r="N317" s="93" t="e">
        <f>INDEX(Activities!G:G, MATCH(A317, Activities!A:A, 0))</f>
        <v>#N/A</v>
      </c>
      <c r="O317" s="92"/>
      <c r="P317" s="92"/>
      <c r="Q317" s="92"/>
      <c r="R317" s="93"/>
      <c r="S317" s="93" t="e">
        <f>INDEX(Activities!I:I, MATCH(A317, Activities!A:A, 0))</f>
        <v>#N/A</v>
      </c>
    </row>
    <row r="318" spans="1:19" ht="13.5" customHeight="1">
      <c r="A318" s="103"/>
      <c r="B318" s="87">
        <f>COUNTIF(Activities!A:A, A318)</f>
        <v>0</v>
      </c>
      <c r="C318" s="100"/>
      <c r="D318" s="89"/>
      <c r="E318" s="90"/>
      <c r="F318" s="96">
        <v>4</v>
      </c>
      <c r="G318" s="92">
        <f t="shared" si="37"/>
        <v>1</v>
      </c>
      <c r="H318" s="93" t="str">
        <f t="shared" si="40"/>
        <v>Q4</v>
      </c>
      <c r="I318" s="92">
        <f t="shared" si="38"/>
        <v>1900</v>
      </c>
      <c r="J318" s="92">
        <f t="shared" si="36"/>
        <v>1900</v>
      </c>
      <c r="K318" s="93" t="e">
        <f t="shared" si="39"/>
        <v>#N/A</v>
      </c>
      <c r="L318" s="93" t="e">
        <f>INDEX(Activities!F:F, MATCH(A318, Activities!A:A, 0))</f>
        <v>#N/A</v>
      </c>
      <c r="M318" s="93" t="e">
        <f>INDEX(Activities!E:E, MATCH(A318, Activities!A:A, 0))</f>
        <v>#N/A</v>
      </c>
      <c r="N318" s="93" t="e">
        <f>INDEX(Activities!G:G, MATCH(A318, Activities!A:A, 0))</f>
        <v>#N/A</v>
      </c>
      <c r="O318" s="92"/>
      <c r="P318" s="92"/>
      <c r="Q318" s="92"/>
      <c r="R318" s="93"/>
      <c r="S318" s="93" t="e">
        <f>INDEX(Activities!I:I, MATCH(A318, Activities!A:A, 0))</f>
        <v>#N/A</v>
      </c>
    </row>
    <row r="319" spans="1:19" ht="13.5" customHeight="1">
      <c r="A319" s="86"/>
      <c r="B319" s="87">
        <f>COUNTIF(Activities!A:A, A319)</f>
        <v>0</v>
      </c>
      <c r="C319" s="100"/>
      <c r="D319" s="89"/>
      <c r="E319" s="90"/>
      <c r="F319" s="96">
        <v>4</v>
      </c>
      <c r="G319" s="92">
        <f t="shared" si="37"/>
        <v>1</v>
      </c>
      <c r="H319" s="93" t="str">
        <f t="shared" si="40"/>
        <v>Q4</v>
      </c>
      <c r="I319" s="92">
        <f t="shared" si="38"/>
        <v>1900</v>
      </c>
      <c r="J319" s="92">
        <f t="shared" si="36"/>
        <v>1900</v>
      </c>
      <c r="K319" s="93" t="e">
        <f t="shared" si="39"/>
        <v>#N/A</v>
      </c>
      <c r="L319" s="93" t="e">
        <f>INDEX(Activities!F:F, MATCH(A319, Activities!A:A, 0))</f>
        <v>#N/A</v>
      </c>
      <c r="M319" s="93" t="e">
        <f>INDEX(Activities!E:E, MATCH(A319, Activities!A:A, 0))</f>
        <v>#N/A</v>
      </c>
      <c r="N319" s="93" t="e">
        <f>INDEX(Activities!G:G, MATCH(A319, Activities!A:A, 0))</f>
        <v>#N/A</v>
      </c>
      <c r="O319" s="92"/>
      <c r="P319" s="92"/>
      <c r="Q319" s="92"/>
      <c r="R319" s="93"/>
      <c r="S319" s="93" t="e">
        <f>INDEX(Activities!I:I, MATCH(A319, Activities!A:A, 0))</f>
        <v>#N/A</v>
      </c>
    </row>
    <row r="320" spans="1:19" ht="13.5" customHeight="1">
      <c r="A320" s="86"/>
      <c r="B320" s="87">
        <f>COUNTIF(Activities!A:A, A320)</f>
        <v>0</v>
      </c>
      <c r="C320" s="100"/>
      <c r="D320" s="89"/>
      <c r="E320" s="90"/>
      <c r="F320" s="96">
        <v>4</v>
      </c>
      <c r="G320" s="92">
        <f t="shared" si="37"/>
        <v>1</v>
      </c>
      <c r="H320" s="93" t="str">
        <f t="shared" si="40"/>
        <v>Q4</v>
      </c>
      <c r="I320" s="92">
        <f t="shared" si="38"/>
        <v>1900</v>
      </c>
      <c r="J320" s="92">
        <f t="shared" si="36"/>
        <v>1900</v>
      </c>
      <c r="K320" s="93" t="e">
        <f t="shared" si="39"/>
        <v>#N/A</v>
      </c>
      <c r="L320" s="93" t="e">
        <f>INDEX(Activities!F:F, MATCH(A320, Activities!A:A, 0))</f>
        <v>#N/A</v>
      </c>
      <c r="M320" s="93" t="e">
        <f>INDEX(Activities!E:E, MATCH(A320, Activities!A:A, 0))</f>
        <v>#N/A</v>
      </c>
      <c r="N320" s="93" t="e">
        <f>INDEX(Activities!G:G, MATCH(A320, Activities!A:A, 0))</f>
        <v>#N/A</v>
      </c>
      <c r="O320" s="92"/>
      <c r="P320" s="92"/>
      <c r="Q320" s="92"/>
      <c r="R320" s="93"/>
      <c r="S320" s="93" t="e">
        <f>INDEX(Activities!I:I, MATCH(A320, Activities!A:A, 0))</f>
        <v>#N/A</v>
      </c>
    </row>
    <row r="321" spans="1:19" ht="13.5" customHeight="1">
      <c r="A321" s="86"/>
      <c r="B321" s="87">
        <f>COUNTIF(Activities!A:A, A321)</f>
        <v>0</v>
      </c>
      <c r="C321" s="100"/>
      <c r="D321" s="89"/>
      <c r="E321" s="90"/>
      <c r="F321" s="96">
        <v>4</v>
      </c>
      <c r="G321" s="92">
        <f t="shared" si="37"/>
        <v>1</v>
      </c>
      <c r="H321" s="93" t="str">
        <f t="shared" si="40"/>
        <v>Q4</v>
      </c>
      <c r="I321" s="92">
        <f t="shared" si="38"/>
        <v>1900</v>
      </c>
      <c r="J321" s="92">
        <f t="shared" si="36"/>
        <v>1900</v>
      </c>
      <c r="K321" s="93" t="e">
        <f t="shared" si="39"/>
        <v>#N/A</v>
      </c>
      <c r="L321" s="93" t="e">
        <f>INDEX(Activities!F:F, MATCH(A321, Activities!A:A, 0))</f>
        <v>#N/A</v>
      </c>
      <c r="M321" s="93" t="e">
        <f>INDEX(Activities!E:E, MATCH(A321, Activities!A:A, 0))</f>
        <v>#N/A</v>
      </c>
      <c r="N321" s="93" t="e">
        <f>INDEX(Activities!G:G, MATCH(A321, Activities!A:A, 0))</f>
        <v>#N/A</v>
      </c>
      <c r="O321" s="92"/>
      <c r="P321" s="92"/>
      <c r="Q321" s="92"/>
      <c r="R321" s="93"/>
      <c r="S321" s="93" t="e">
        <f>INDEX(Activities!I:I, MATCH(A321, Activities!A:A, 0))</f>
        <v>#N/A</v>
      </c>
    </row>
    <row r="322" spans="1:19" ht="13.5" customHeight="1">
      <c r="A322" s="86"/>
      <c r="B322" s="87">
        <f>COUNTIF(Activities!A:A, A322)</f>
        <v>0</v>
      </c>
      <c r="C322" s="100"/>
      <c r="D322" s="89"/>
      <c r="E322" s="90"/>
      <c r="F322" s="96">
        <v>4</v>
      </c>
      <c r="G322" s="92">
        <f t="shared" si="37"/>
        <v>1</v>
      </c>
      <c r="H322" s="93" t="str">
        <f t="shared" si="40"/>
        <v>Q4</v>
      </c>
      <c r="I322" s="92">
        <f t="shared" si="38"/>
        <v>1900</v>
      </c>
      <c r="J322" s="92">
        <f t="shared" si="36"/>
        <v>1900</v>
      </c>
      <c r="K322" s="93" t="e">
        <f t="shared" si="39"/>
        <v>#N/A</v>
      </c>
      <c r="L322" s="93" t="e">
        <f>INDEX(Activities!F:F, MATCH(A322, Activities!A:A, 0))</f>
        <v>#N/A</v>
      </c>
      <c r="M322" s="93" t="e">
        <f>INDEX(Activities!E:E, MATCH(A322, Activities!A:A, 0))</f>
        <v>#N/A</v>
      </c>
      <c r="N322" s="93" t="e">
        <f>INDEX(Activities!G:G, MATCH(A322, Activities!A:A, 0))</f>
        <v>#N/A</v>
      </c>
      <c r="O322" s="92"/>
      <c r="P322" s="92"/>
      <c r="Q322" s="92"/>
      <c r="R322" s="93"/>
      <c r="S322" s="93" t="e">
        <f>INDEX(Activities!I:I, MATCH(A322, Activities!A:A, 0))</f>
        <v>#N/A</v>
      </c>
    </row>
    <row r="323" spans="1:19" ht="13.5" customHeight="1">
      <c r="A323" s="86"/>
      <c r="B323" s="87">
        <f>COUNTIF(Activities!A:A, A323)</f>
        <v>0</v>
      </c>
      <c r="C323" s="100"/>
      <c r="D323" s="89"/>
      <c r="E323" s="90"/>
      <c r="F323" s="96">
        <v>4</v>
      </c>
      <c r="G323" s="92">
        <f t="shared" si="37"/>
        <v>1</v>
      </c>
      <c r="H323" s="93" t="str">
        <f t="shared" si="40"/>
        <v>Q4</v>
      </c>
      <c r="I323" s="92">
        <f t="shared" si="38"/>
        <v>1900</v>
      </c>
      <c r="J323" s="92">
        <f t="shared" si="36"/>
        <v>1900</v>
      </c>
      <c r="K323" s="93" t="e">
        <f t="shared" si="39"/>
        <v>#N/A</v>
      </c>
      <c r="L323" s="93" t="e">
        <f>INDEX(Activities!F:F, MATCH(A323, Activities!A:A, 0))</f>
        <v>#N/A</v>
      </c>
      <c r="M323" s="93" t="e">
        <f>INDEX(Activities!E:E, MATCH(A323, Activities!A:A, 0))</f>
        <v>#N/A</v>
      </c>
      <c r="N323" s="93" t="e">
        <f>INDEX(Activities!G:G, MATCH(A323, Activities!A:A, 0))</f>
        <v>#N/A</v>
      </c>
      <c r="O323" s="92"/>
      <c r="P323" s="92"/>
      <c r="Q323" s="92"/>
      <c r="R323" s="93"/>
      <c r="S323" s="93" t="e">
        <f>INDEX(Activities!I:I, MATCH(A323, Activities!A:A, 0))</f>
        <v>#N/A</v>
      </c>
    </row>
    <row r="324" spans="1:19" ht="13.5" customHeight="1">
      <c r="A324" s="86"/>
      <c r="B324" s="87">
        <f>COUNTIF(Activities!A:A, A324)</f>
        <v>0</v>
      </c>
      <c r="C324" s="100"/>
      <c r="D324" s="89"/>
      <c r="E324" s="90"/>
      <c r="F324" s="96">
        <v>4</v>
      </c>
      <c r="G324" s="92">
        <f t="shared" si="37"/>
        <v>1</v>
      </c>
      <c r="H324" s="93" t="str">
        <f t="shared" si="40"/>
        <v>Q4</v>
      </c>
      <c r="I324" s="92">
        <f t="shared" si="38"/>
        <v>1900</v>
      </c>
      <c r="J324" s="92">
        <f t="shared" ref="J324:J387" si="41">IF(H324="Q4", I324, I324+1)</f>
        <v>1900</v>
      </c>
      <c r="K324" s="93" t="e">
        <f t="shared" si="39"/>
        <v>#N/A</v>
      </c>
      <c r="L324" s="93" t="e">
        <f>INDEX(Activities!F:F, MATCH(A324, Activities!A:A, 0))</f>
        <v>#N/A</v>
      </c>
      <c r="M324" s="93" t="e">
        <f>INDEX(Activities!E:E, MATCH(A324, Activities!A:A, 0))</f>
        <v>#N/A</v>
      </c>
      <c r="N324" s="93" t="e">
        <f>INDEX(Activities!G:G, MATCH(A324, Activities!A:A, 0))</f>
        <v>#N/A</v>
      </c>
      <c r="O324" s="92"/>
      <c r="P324" s="92"/>
      <c r="Q324" s="92"/>
      <c r="R324" s="93"/>
      <c r="S324" s="93" t="e">
        <f>INDEX(Activities!I:I, MATCH(A324, Activities!A:A, 0))</f>
        <v>#N/A</v>
      </c>
    </row>
    <row r="325" spans="1:19" ht="13.5" customHeight="1">
      <c r="A325" s="86"/>
      <c r="B325" s="87">
        <f>COUNTIF(Activities!A:A, A325)</f>
        <v>0</v>
      </c>
      <c r="C325" s="100"/>
      <c r="D325" s="89"/>
      <c r="E325" s="90"/>
      <c r="F325" s="96">
        <v>4</v>
      </c>
      <c r="G325" s="92">
        <f t="shared" si="37"/>
        <v>1</v>
      </c>
      <c r="H325" s="93" t="str">
        <f t="shared" si="40"/>
        <v>Q4</v>
      </c>
      <c r="I325" s="92">
        <f t="shared" si="38"/>
        <v>1900</v>
      </c>
      <c r="J325" s="92">
        <f t="shared" si="41"/>
        <v>1900</v>
      </c>
      <c r="K325" s="93" t="e">
        <f t="shared" si="39"/>
        <v>#N/A</v>
      </c>
      <c r="L325" s="93" t="e">
        <f>INDEX(Activities!F:F, MATCH(A325, Activities!A:A, 0))</f>
        <v>#N/A</v>
      </c>
      <c r="M325" s="93" t="e">
        <f>INDEX(Activities!E:E, MATCH(A325, Activities!A:A, 0))</f>
        <v>#N/A</v>
      </c>
      <c r="N325" s="93" t="e">
        <f>INDEX(Activities!G:G, MATCH(A325, Activities!A:A, 0))</f>
        <v>#N/A</v>
      </c>
      <c r="O325" s="92"/>
      <c r="P325" s="92"/>
      <c r="Q325" s="92"/>
      <c r="R325" s="93"/>
      <c r="S325" s="93" t="e">
        <f>INDEX(Activities!I:I, MATCH(A325, Activities!A:A, 0))</f>
        <v>#N/A</v>
      </c>
    </row>
    <row r="326" spans="1:19" ht="13.5" customHeight="1">
      <c r="A326" s="86"/>
      <c r="B326" s="87">
        <f>COUNTIF(Activities!A:A, A326)</f>
        <v>0</v>
      </c>
      <c r="C326" s="100"/>
      <c r="D326" s="89"/>
      <c r="E326" s="90"/>
      <c r="F326" s="96">
        <v>4</v>
      </c>
      <c r="G326" s="92">
        <f t="shared" si="37"/>
        <v>1</v>
      </c>
      <c r="H326" s="93" t="str">
        <f t="shared" si="40"/>
        <v>Q4</v>
      </c>
      <c r="I326" s="92">
        <f t="shared" si="38"/>
        <v>1900</v>
      </c>
      <c r="J326" s="92">
        <f t="shared" si="41"/>
        <v>1900</v>
      </c>
      <c r="K326" s="93" t="e">
        <f t="shared" si="39"/>
        <v>#N/A</v>
      </c>
      <c r="L326" s="93" t="e">
        <f>INDEX(Activities!F:F, MATCH(A326, Activities!A:A, 0))</f>
        <v>#N/A</v>
      </c>
      <c r="M326" s="93" t="e">
        <f>INDEX(Activities!E:E, MATCH(A326, Activities!A:A, 0))</f>
        <v>#N/A</v>
      </c>
      <c r="N326" s="93" t="e">
        <f>INDEX(Activities!G:G, MATCH(A326, Activities!A:A, 0))</f>
        <v>#N/A</v>
      </c>
      <c r="O326" s="92"/>
      <c r="P326" s="92"/>
      <c r="Q326" s="92"/>
      <c r="R326" s="93"/>
      <c r="S326" s="93" t="e">
        <f>INDEX(Activities!I:I, MATCH(A326, Activities!A:A, 0))</f>
        <v>#N/A</v>
      </c>
    </row>
    <row r="327" spans="1:19" ht="13.5" customHeight="1">
      <c r="A327" s="86"/>
      <c r="B327" s="87">
        <f>COUNTIF(Activities!A:A, A327)</f>
        <v>0</v>
      </c>
      <c r="C327" s="100"/>
      <c r="D327" s="89"/>
      <c r="E327" s="90"/>
      <c r="F327" s="96">
        <v>4</v>
      </c>
      <c r="G327" s="92">
        <f t="shared" si="37"/>
        <v>1</v>
      </c>
      <c r="H327" s="93" t="str">
        <f t="shared" si="40"/>
        <v>Q4</v>
      </c>
      <c r="I327" s="92">
        <f t="shared" si="38"/>
        <v>1900</v>
      </c>
      <c r="J327" s="92">
        <f t="shared" si="41"/>
        <v>1900</v>
      </c>
      <c r="K327" s="93" t="e">
        <f t="shared" si="39"/>
        <v>#N/A</v>
      </c>
      <c r="L327" s="93" t="e">
        <f>INDEX(Activities!F:F, MATCH(A327, Activities!A:A, 0))</f>
        <v>#N/A</v>
      </c>
      <c r="M327" s="93" t="e">
        <f>INDEX(Activities!E:E, MATCH(A327, Activities!A:A, 0))</f>
        <v>#N/A</v>
      </c>
      <c r="N327" s="93" t="e">
        <f>INDEX(Activities!G:G, MATCH(A327, Activities!A:A, 0))</f>
        <v>#N/A</v>
      </c>
      <c r="O327" s="92"/>
      <c r="P327" s="92"/>
      <c r="Q327" s="92"/>
      <c r="R327" s="93"/>
      <c r="S327" s="93" t="e">
        <f>INDEX(Activities!I:I, MATCH(A327, Activities!A:A, 0))</f>
        <v>#N/A</v>
      </c>
    </row>
    <row r="328" spans="1:19" ht="13.5" customHeight="1">
      <c r="A328" s="86"/>
      <c r="B328" s="87">
        <f>COUNTIF(Activities!A:A, A328)</f>
        <v>0</v>
      </c>
      <c r="C328" s="100"/>
      <c r="D328" s="89"/>
      <c r="E328" s="90"/>
      <c r="F328" s="96">
        <v>4</v>
      </c>
      <c r="G328" s="92">
        <f t="shared" si="37"/>
        <v>1</v>
      </c>
      <c r="H328" s="93" t="str">
        <f t="shared" si="40"/>
        <v>Q4</v>
      </c>
      <c r="I328" s="92">
        <f t="shared" si="38"/>
        <v>1900</v>
      </c>
      <c r="J328" s="92">
        <f t="shared" si="41"/>
        <v>1900</v>
      </c>
      <c r="K328" s="93" t="e">
        <f t="shared" si="39"/>
        <v>#N/A</v>
      </c>
      <c r="L328" s="93" t="e">
        <f>INDEX(Activities!F:F, MATCH(A328, Activities!A:A, 0))</f>
        <v>#N/A</v>
      </c>
      <c r="M328" s="93" t="e">
        <f>INDEX(Activities!E:E, MATCH(A328, Activities!A:A, 0))</f>
        <v>#N/A</v>
      </c>
      <c r="N328" s="93" t="e">
        <f>INDEX(Activities!G:G, MATCH(A328, Activities!A:A, 0))</f>
        <v>#N/A</v>
      </c>
      <c r="O328" s="92"/>
      <c r="P328" s="92"/>
      <c r="Q328" s="92"/>
      <c r="R328" s="93"/>
      <c r="S328" s="93" t="e">
        <f>INDEX(Activities!I:I, MATCH(A328, Activities!A:A, 0))</f>
        <v>#N/A</v>
      </c>
    </row>
    <row r="329" spans="1:19" ht="13.5" customHeight="1">
      <c r="A329" s="86"/>
      <c r="B329" s="87">
        <f>COUNTIF(Activities!A:A, A329)</f>
        <v>0</v>
      </c>
      <c r="C329" s="100"/>
      <c r="D329" s="89"/>
      <c r="E329" s="90"/>
      <c r="F329" s="96">
        <v>4</v>
      </c>
      <c r="G329" s="92">
        <f t="shared" si="37"/>
        <v>1</v>
      </c>
      <c r="H329" s="93" t="str">
        <f t="shared" si="40"/>
        <v>Q4</v>
      </c>
      <c r="I329" s="92">
        <f t="shared" si="38"/>
        <v>1900</v>
      </c>
      <c r="J329" s="92">
        <f t="shared" si="41"/>
        <v>1900</v>
      </c>
      <c r="K329" s="93" t="e">
        <f t="shared" si="39"/>
        <v>#N/A</v>
      </c>
      <c r="L329" s="93" t="e">
        <f>INDEX(Activities!F:F, MATCH(A329, Activities!A:A, 0))</f>
        <v>#N/A</v>
      </c>
      <c r="M329" s="93" t="e">
        <f>INDEX(Activities!E:E, MATCH(A329, Activities!A:A, 0))</f>
        <v>#N/A</v>
      </c>
      <c r="N329" s="93" t="e">
        <f>INDEX(Activities!G:G, MATCH(A329, Activities!A:A, 0))</f>
        <v>#N/A</v>
      </c>
      <c r="O329" s="92"/>
      <c r="P329" s="92"/>
      <c r="Q329" s="92"/>
      <c r="R329" s="93"/>
      <c r="S329" s="93" t="e">
        <f>INDEX(Activities!I:I, MATCH(A329, Activities!A:A, 0))</f>
        <v>#N/A</v>
      </c>
    </row>
    <row r="330" spans="1:19" ht="13.5" customHeight="1">
      <c r="A330" s="86"/>
      <c r="B330" s="87">
        <f>COUNTIF(Activities!A:A, A330)</f>
        <v>0</v>
      </c>
      <c r="C330" s="100"/>
      <c r="D330" s="89"/>
      <c r="E330" s="90"/>
      <c r="F330" s="96">
        <v>4</v>
      </c>
      <c r="G330" s="92">
        <f t="shared" si="37"/>
        <v>1</v>
      </c>
      <c r="H330" s="93" t="str">
        <f t="shared" si="40"/>
        <v>Q4</v>
      </c>
      <c r="I330" s="92">
        <f t="shared" si="38"/>
        <v>1900</v>
      </c>
      <c r="J330" s="92">
        <f t="shared" si="41"/>
        <v>1900</v>
      </c>
      <c r="K330" s="93" t="e">
        <f t="shared" si="39"/>
        <v>#N/A</v>
      </c>
      <c r="L330" s="93" t="e">
        <f>INDEX(Activities!F:F, MATCH(A330, Activities!A:A, 0))</f>
        <v>#N/A</v>
      </c>
      <c r="M330" s="93" t="e">
        <f>INDEX(Activities!E:E, MATCH(A330, Activities!A:A, 0))</f>
        <v>#N/A</v>
      </c>
      <c r="N330" s="93" t="e">
        <f>INDEX(Activities!G:G, MATCH(A330, Activities!A:A, 0))</f>
        <v>#N/A</v>
      </c>
      <c r="O330" s="92"/>
      <c r="P330" s="92"/>
      <c r="Q330" s="92"/>
      <c r="R330" s="93"/>
      <c r="S330" s="93" t="e">
        <f>INDEX(Activities!I:I, MATCH(A330, Activities!A:A, 0))</f>
        <v>#N/A</v>
      </c>
    </row>
    <row r="331" spans="1:19" ht="13.5" customHeight="1">
      <c r="A331" s="86"/>
      <c r="B331" s="87">
        <f>COUNTIF(Activities!A:A, A331)</f>
        <v>0</v>
      </c>
      <c r="C331" s="100"/>
      <c r="D331" s="89"/>
      <c r="E331" s="90"/>
      <c r="F331" s="96">
        <v>4</v>
      </c>
      <c r="G331" s="92">
        <f t="shared" si="37"/>
        <v>1</v>
      </c>
      <c r="H331" s="93" t="str">
        <f t="shared" si="40"/>
        <v>Q4</v>
      </c>
      <c r="I331" s="92">
        <f t="shared" si="38"/>
        <v>1900</v>
      </c>
      <c r="J331" s="92">
        <f t="shared" si="41"/>
        <v>1900</v>
      </c>
      <c r="K331" s="93" t="e">
        <f t="shared" si="39"/>
        <v>#N/A</v>
      </c>
      <c r="L331" s="93" t="e">
        <f>INDEX(Activities!F:F, MATCH(A331, Activities!A:A, 0))</f>
        <v>#N/A</v>
      </c>
      <c r="M331" s="93" t="e">
        <f>INDEX(Activities!E:E, MATCH(A331, Activities!A:A, 0))</f>
        <v>#N/A</v>
      </c>
      <c r="N331" s="93" t="e">
        <f>INDEX(Activities!G:G, MATCH(A331, Activities!A:A, 0))</f>
        <v>#N/A</v>
      </c>
      <c r="O331" s="92"/>
      <c r="P331" s="92"/>
      <c r="Q331" s="92"/>
      <c r="R331" s="93"/>
      <c r="S331" s="93" t="e">
        <f>INDEX(Activities!I:I, MATCH(A331, Activities!A:A, 0))</f>
        <v>#N/A</v>
      </c>
    </row>
    <row r="332" spans="1:19" ht="13.5" customHeight="1">
      <c r="A332" s="86"/>
      <c r="B332" s="87">
        <f>COUNTIF(Activities!A:A, A332)</f>
        <v>0</v>
      </c>
      <c r="C332" s="100"/>
      <c r="D332" s="89"/>
      <c r="E332" s="90"/>
      <c r="F332" s="96">
        <v>4</v>
      </c>
      <c r="G332" s="92">
        <f t="shared" si="37"/>
        <v>1</v>
      </c>
      <c r="H332" s="93" t="str">
        <f t="shared" si="40"/>
        <v>Q4</v>
      </c>
      <c r="I332" s="92">
        <f t="shared" si="38"/>
        <v>1900</v>
      </c>
      <c r="J332" s="92">
        <f t="shared" si="41"/>
        <v>1900</v>
      </c>
      <c r="K332" s="93" t="e">
        <f t="shared" si="39"/>
        <v>#N/A</v>
      </c>
      <c r="L332" s="93" t="e">
        <f>INDEX(Activities!F:F, MATCH(A332, Activities!A:A, 0))</f>
        <v>#N/A</v>
      </c>
      <c r="M332" s="93" t="e">
        <f>INDEX(Activities!E:E, MATCH(A332, Activities!A:A, 0))</f>
        <v>#N/A</v>
      </c>
      <c r="N332" s="93" t="e">
        <f>INDEX(Activities!G:G, MATCH(A332, Activities!A:A, 0))</f>
        <v>#N/A</v>
      </c>
      <c r="O332" s="92"/>
      <c r="P332" s="92"/>
      <c r="Q332" s="92"/>
      <c r="R332" s="93"/>
      <c r="S332" s="93" t="e">
        <f>INDEX(Activities!I:I, MATCH(A332, Activities!A:A, 0))</f>
        <v>#N/A</v>
      </c>
    </row>
    <row r="333" spans="1:19" ht="13.5" customHeight="1">
      <c r="A333" s="86"/>
      <c r="B333" s="87">
        <f>COUNTIF(Activities!A:A, A333)</f>
        <v>0</v>
      </c>
      <c r="C333" s="100"/>
      <c r="D333" s="89"/>
      <c r="E333" s="90"/>
      <c r="F333" s="96">
        <v>4</v>
      </c>
      <c r="G333" s="92">
        <f t="shared" si="37"/>
        <v>1</v>
      </c>
      <c r="H333" s="93" t="str">
        <f t="shared" si="40"/>
        <v>Q4</v>
      </c>
      <c r="I333" s="92">
        <f t="shared" si="38"/>
        <v>1900</v>
      </c>
      <c r="J333" s="92">
        <f t="shared" si="41"/>
        <v>1900</v>
      </c>
      <c r="K333" s="93" t="e">
        <f t="shared" si="39"/>
        <v>#N/A</v>
      </c>
      <c r="L333" s="93" t="e">
        <f>INDEX(Activities!F:F, MATCH(A333, Activities!A:A, 0))</f>
        <v>#N/A</v>
      </c>
      <c r="M333" s="93" t="e">
        <f>INDEX(Activities!E:E, MATCH(A333, Activities!A:A, 0))</f>
        <v>#N/A</v>
      </c>
      <c r="N333" s="93" t="e">
        <f>INDEX(Activities!G:G, MATCH(A333, Activities!A:A, 0))</f>
        <v>#N/A</v>
      </c>
      <c r="O333" s="92"/>
      <c r="P333" s="92"/>
      <c r="Q333" s="92"/>
      <c r="R333" s="93"/>
      <c r="S333" s="93" t="e">
        <f>INDEX(Activities!I:I, MATCH(A333, Activities!A:A, 0))</f>
        <v>#N/A</v>
      </c>
    </row>
    <row r="334" spans="1:19" ht="13.5" customHeight="1">
      <c r="A334" s="86"/>
      <c r="B334" s="87">
        <f>COUNTIF(Activities!A:A, A334)</f>
        <v>0</v>
      </c>
      <c r="C334" s="100"/>
      <c r="D334" s="89"/>
      <c r="E334" s="90"/>
      <c r="F334" s="96">
        <v>4</v>
      </c>
      <c r="G334" s="92">
        <f t="shared" si="37"/>
        <v>1</v>
      </c>
      <c r="H334" s="93" t="str">
        <f t="shared" si="40"/>
        <v>Q4</v>
      </c>
      <c r="I334" s="92">
        <f t="shared" si="38"/>
        <v>1900</v>
      </c>
      <c r="J334" s="92">
        <f t="shared" si="41"/>
        <v>1900</v>
      </c>
      <c r="K334" s="93" t="e">
        <f t="shared" si="39"/>
        <v>#N/A</v>
      </c>
      <c r="L334" s="93" t="e">
        <f>INDEX(Activities!F:F, MATCH(A334, Activities!A:A, 0))</f>
        <v>#N/A</v>
      </c>
      <c r="M334" s="93" t="e">
        <f>INDEX(Activities!E:E, MATCH(A334, Activities!A:A, 0))</f>
        <v>#N/A</v>
      </c>
      <c r="N334" s="93" t="e">
        <f>INDEX(Activities!G:G, MATCH(A334, Activities!A:A, 0))</f>
        <v>#N/A</v>
      </c>
      <c r="O334" s="92"/>
      <c r="P334" s="92"/>
      <c r="Q334" s="92"/>
      <c r="R334" s="93"/>
      <c r="S334" s="93" t="e">
        <f>INDEX(Activities!I:I, MATCH(A334, Activities!A:A, 0))</f>
        <v>#N/A</v>
      </c>
    </row>
    <row r="335" spans="1:19" ht="13.5" customHeight="1">
      <c r="A335" s="86"/>
      <c r="B335" s="87">
        <f>COUNTIF(Activities!A:A, A335)</f>
        <v>0</v>
      </c>
      <c r="C335" s="100"/>
      <c r="D335" s="89"/>
      <c r="E335" s="90"/>
      <c r="F335" s="96">
        <v>4</v>
      </c>
      <c r="G335" s="92">
        <f t="shared" si="37"/>
        <v>1</v>
      </c>
      <c r="H335" s="93" t="str">
        <f t="shared" si="40"/>
        <v>Q4</v>
      </c>
      <c r="I335" s="92">
        <f t="shared" si="38"/>
        <v>1900</v>
      </c>
      <c r="J335" s="92">
        <f t="shared" si="41"/>
        <v>1900</v>
      </c>
      <c r="K335" s="93" t="e">
        <f t="shared" si="39"/>
        <v>#N/A</v>
      </c>
      <c r="L335" s="93" t="e">
        <f>INDEX(Activities!F:F, MATCH(A335, Activities!A:A, 0))</f>
        <v>#N/A</v>
      </c>
      <c r="M335" s="93" t="e">
        <f>INDEX(Activities!E:E, MATCH(A335, Activities!A:A, 0))</f>
        <v>#N/A</v>
      </c>
      <c r="N335" s="93" t="e">
        <f>INDEX(Activities!G:G, MATCH(A335, Activities!A:A, 0))</f>
        <v>#N/A</v>
      </c>
      <c r="O335" s="92"/>
      <c r="P335" s="92"/>
      <c r="Q335" s="92"/>
      <c r="R335" s="93"/>
      <c r="S335" s="93" t="e">
        <f>INDEX(Activities!I:I, MATCH(A335, Activities!A:A, 0))</f>
        <v>#N/A</v>
      </c>
    </row>
    <row r="336" spans="1:19" ht="13.5" customHeight="1">
      <c r="A336" s="86"/>
      <c r="B336" s="87">
        <f>COUNTIF(Activities!A:A, A336)</f>
        <v>0</v>
      </c>
      <c r="C336" s="100"/>
      <c r="D336" s="89"/>
      <c r="E336" s="90"/>
      <c r="F336" s="96">
        <v>4</v>
      </c>
      <c r="G336" s="92">
        <f t="shared" si="37"/>
        <v>1</v>
      </c>
      <c r="H336" s="93" t="str">
        <f t="shared" si="40"/>
        <v>Q4</v>
      </c>
      <c r="I336" s="92">
        <f t="shared" si="38"/>
        <v>1900</v>
      </c>
      <c r="J336" s="92">
        <f t="shared" si="41"/>
        <v>1900</v>
      </c>
      <c r="K336" s="93" t="e">
        <f t="shared" si="39"/>
        <v>#N/A</v>
      </c>
      <c r="L336" s="93" t="e">
        <f>INDEX(Activities!F:F, MATCH(A336, Activities!A:A, 0))</f>
        <v>#N/A</v>
      </c>
      <c r="M336" s="93" t="e">
        <f>INDEX(Activities!E:E, MATCH(A336, Activities!A:A, 0))</f>
        <v>#N/A</v>
      </c>
      <c r="N336" s="93" t="e">
        <f>INDEX(Activities!G:G, MATCH(A336, Activities!A:A, 0))</f>
        <v>#N/A</v>
      </c>
      <c r="O336" s="92"/>
      <c r="P336" s="92"/>
      <c r="Q336" s="92"/>
      <c r="R336" s="93"/>
      <c r="S336" s="93" t="e">
        <f>INDEX(Activities!I:I, MATCH(A336, Activities!A:A, 0))</f>
        <v>#N/A</v>
      </c>
    </row>
    <row r="337" spans="1:19" ht="13.5" customHeight="1">
      <c r="A337" s="86"/>
      <c r="B337" s="87">
        <f>COUNTIF(Activities!A:A, A337)</f>
        <v>0</v>
      </c>
      <c r="C337" s="100"/>
      <c r="D337" s="89"/>
      <c r="E337" s="90"/>
      <c r="F337" s="96">
        <v>4</v>
      </c>
      <c r="G337" s="92">
        <f t="shared" si="37"/>
        <v>1</v>
      </c>
      <c r="H337" s="93" t="str">
        <f t="shared" si="40"/>
        <v>Q4</v>
      </c>
      <c r="I337" s="92">
        <f t="shared" si="38"/>
        <v>1900</v>
      </c>
      <c r="J337" s="92">
        <f t="shared" si="41"/>
        <v>1900</v>
      </c>
      <c r="K337" s="93" t="e">
        <f t="shared" si="39"/>
        <v>#N/A</v>
      </c>
      <c r="L337" s="93" t="e">
        <f>INDEX(Activities!F:F, MATCH(A337, Activities!A:A, 0))</f>
        <v>#N/A</v>
      </c>
      <c r="M337" s="93" t="e">
        <f>INDEX(Activities!E:E, MATCH(A337, Activities!A:A, 0))</f>
        <v>#N/A</v>
      </c>
      <c r="N337" s="93" t="e">
        <f>INDEX(Activities!G:G, MATCH(A337, Activities!A:A, 0))</f>
        <v>#N/A</v>
      </c>
      <c r="O337" s="92"/>
      <c r="P337" s="92"/>
      <c r="Q337" s="92"/>
      <c r="R337" s="93"/>
      <c r="S337" s="93" t="e">
        <f>INDEX(Activities!I:I, MATCH(A337, Activities!A:A, 0))</f>
        <v>#N/A</v>
      </c>
    </row>
    <row r="338" spans="1:19" ht="13.5" customHeight="1">
      <c r="A338" s="86"/>
      <c r="B338" s="87">
        <f>COUNTIF(Activities!A:A, A338)</f>
        <v>0</v>
      </c>
      <c r="C338" s="100"/>
      <c r="D338" s="89"/>
      <c r="E338" s="90"/>
      <c r="F338" s="96">
        <v>4</v>
      </c>
      <c r="G338" s="92">
        <f t="shared" si="37"/>
        <v>1</v>
      </c>
      <c r="H338" s="93" t="str">
        <f t="shared" si="40"/>
        <v>Q4</v>
      </c>
      <c r="I338" s="92">
        <f t="shared" si="38"/>
        <v>1900</v>
      </c>
      <c r="J338" s="92">
        <f t="shared" si="41"/>
        <v>1900</v>
      </c>
      <c r="K338" s="93" t="e">
        <f t="shared" si="39"/>
        <v>#N/A</v>
      </c>
      <c r="L338" s="93" t="e">
        <f>INDEX(Activities!F:F, MATCH(A338, Activities!A:A, 0))</f>
        <v>#N/A</v>
      </c>
      <c r="M338" s="93" t="e">
        <f>INDEX(Activities!E:E, MATCH(A338, Activities!A:A, 0))</f>
        <v>#N/A</v>
      </c>
      <c r="N338" s="93" t="e">
        <f>INDEX(Activities!G:G, MATCH(A338, Activities!A:A, 0))</f>
        <v>#N/A</v>
      </c>
      <c r="O338" s="92"/>
      <c r="P338" s="92"/>
      <c r="Q338" s="92"/>
      <c r="R338" s="93"/>
      <c r="S338" s="93" t="e">
        <f>INDEX(Activities!I:I, MATCH(A338, Activities!A:A, 0))</f>
        <v>#N/A</v>
      </c>
    </row>
    <row r="339" spans="1:19" ht="13.5" customHeight="1">
      <c r="A339" s="86"/>
      <c r="B339" s="87">
        <f>COUNTIF(Activities!A:A, A339)</f>
        <v>0</v>
      </c>
      <c r="C339" s="100"/>
      <c r="D339" s="89"/>
      <c r="E339" s="90"/>
      <c r="F339" s="96">
        <v>4</v>
      </c>
      <c r="G339" s="92">
        <f t="shared" si="37"/>
        <v>1</v>
      </c>
      <c r="H339" s="93" t="str">
        <f t="shared" si="40"/>
        <v>Q4</v>
      </c>
      <c r="I339" s="92">
        <f t="shared" si="38"/>
        <v>1900</v>
      </c>
      <c r="J339" s="92">
        <f t="shared" si="41"/>
        <v>1900</v>
      </c>
      <c r="K339" s="93" t="e">
        <f t="shared" si="39"/>
        <v>#N/A</v>
      </c>
      <c r="L339" s="93" t="e">
        <f>INDEX(Activities!F:F, MATCH(A339, Activities!A:A, 0))</f>
        <v>#N/A</v>
      </c>
      <c r="M339" s="93" t="e">
        <f>INDEX(Activities!E:E, MATCH(A339, Activities!A:A, 0))</f>
        <v>#N/A</v>
      </c>
      <c r="N339" s="93" t="e">
        <f>INDEX(Activities!G:G, MATCH(A339, Activities!A:A, 0))</f>
        <v>#N/A</v>
      </c>
      <c r="O339" s="92"/>
      <c r="P339" s="92"/>
      <c r="Q339" s="92"/>
      <c r="R339" s="93"/>
      <c r="S339" s="93" t="e">
        <f>INDEX(Activities!I:I, MATCH(A339, Activities!A:A, 0))</f>
        <v>#N/A</v>
      </c>
    </row>
    <row r="340" spans="1:19" ht="13.5" customHeight="1">
      <c r="A340" s="86"/>
      <c r="B340" s="87">
        <f>COUNTIF(Activities!A:A, A340)</f>
        <v>0</v>
      </c>
      <c r="C340" s="100"/>
      <c r="D340" s="89"/>
      <c r="E340" s="90"/>
      <c r="F340" s="96">
        <v>4</v>
      </c>
      <c r="G340" s="92">
        <f t="shared" si="37"/>
        <v>1</v>
      </c>
      <c r="H340" s="93" t="str">
        <f t="shared" si="40"/>
        <v>Q4</v>
      </c>
      <c r="I340" s="92">
        <f t="shared" si="38"/>
        <v>1900</v>
      </c>
      <c r="J340" s="92">
        <f t="shared" si="41"/>
        <v>1900</v>
      </c>
      <c r="K340" s="93" t="e">
        <f t="shared" si="39"/>
        <v>#N/A</v>
      </c>
      <c r="L340" s="93" t="e">
        <f>INDEX(Activities!F:F, MATCH(A340, Activities!A:A, 0))</f>
        <v>#N/A</v>
      </c>
      <c r="M340" s="93" t="e">
        <f>INDEX(Activities!E:E, MATCH(A340, Activities!A:A, 0))</f>
        <v>#N/A</v>
      </c>
      <c r="N340" s="93" t="e">
        <f>INDEX(Activities!G:G, MATCH(A340, Activities!A:A, 0))</f>
        <v>#N/A</v>
      </c>
      <c r="O340" s="92"/>
      <c r="P340" s="92"/>
      <c r="Q340" s="92"/>
      <c r="R340" s="93"/>
      <c r="S340" s="93" t="e">
        <f>INDEX(Activities!I:I, MATCH(A340, Activities!A:A, 0))</f>
        <v>#N/A</v>
      </c>
    </row>
    <row r="341" spans="1:19" ht="13.5" customHeight="1">
      <c r="A341" s="86"/>
      <c r="B341" s="87">
        <f>COUNTIF(Activities!A:A, A341)</f>
        <v>0</v>
      </c>
      <c r="C341" s="100"/>
      <c r="D341" s="89"/>
      <c r="E341" s="90"/>
      <c r="F341" s="96">
        <v>4</v>
      </c>
      <c r="G341" s="92">
        <f t="shared" si="37"/>
        <v>1</v>
      </c>
      <c r="H341" s="93" t="str">
        <f t="shared" si="40"/>
        <v>Q4</v>
      </c>
      <c r="I341" s="92">
        <f t="shared" si="38"/>
        <v>1900</v>
      </c>
      <c r="J341" s="92">
        <f t="shared" si="41"/>
        <v>1900</v>
      </c>
      <c r="K341" s="93" t="e">
        <f t="shared" si="39"/>
        <v>#N/A</v>
      </c>
      <c r="L341" s="93" t="e">
        <f>INDEX(Activities!F:F, MATCH(A341, Activities!A:A, 0))</f>
        <v>#N/A</v>
      </c>
      <c r="M341" s="93" t="e">
        <f>INDEX(Activities!E:E, MATCH(A341, Activities!A:A, 0))</f>
        <v>#N/A</v>
      </c>
      <c r="N341" s="93" t="e">
        <f>INDEX(Activities!G:G, MATCH(A341, Activities!A:A, 0))</f>
        <v>#N/A</v>
      </c>
      <c r="O341" s="92"/>
      <c r="P341" s="92"/>
      <c r="Q341" s="92"/>
      <c r="R341" s="93"/>
      <c r="S341" s="93" t="e">
        <f>INDEX(Activities!I:I, MATCH(A341, Activities!A:A, 0))</f>
        <v>#N/A</v>
      </c>
    </row>
    <row r="342" spans="1:19" ht="13.5" customHeight="1">
      <c r="A342" s="86"/>
      <c r="B342" s="87">
        <f>COUNTIF(Activities!A:A, A342)</f>
        <v>0</v>
      </c>
      <c r="C342" s="100"/>
      <c r="D342" s="89"/>
      <c r="E342" s="90"/>
      <c r="F342" s="96">
        <v>4</v>
      </c>
      <c r="G342" s="92">
        <f t="shared" si="37"/>
        <v>1</v>
      </c>
      <c r="H342" s="93" t="str">
        <f t="shared" si="40"/>
        <v>Q4</v>
      </c>
      <c r="I342" s="92">
        <f t="shared" si="38"/>
        <v>1900</v>
      </c>
      <c r="J342" s="92">
        <f t="shared" si="41"/>
        <v>1900</v>
      </c>
      <c r="K342" s="93" t="e">
        <f t="shared" si="39"/>
        <v>#N/A</v>
      </c>
      <c r="L342" s="93" t="e">
        <f>INDEX(Activities!F:F, MATCH(A342, Activities!A:A, 0))</f>
        <v>#N/A</v>
      </c>
      <c r="M342" s="93" t="e">
        <f>INDEX(Activities!E:E, MATCH(A342, Activities!A:A, 0))</f>
        <v>#N/A</v>
      </c>
      <c r="N342" s="93" t="e">
        <f>INDEX(Activities!G:G, MATCH(A342, Activities!A:A, 0))</f>
        <v>#N/A</v>
      </c>
      <c r="O342" s="92"/>
      <c r="P342" s="92"/>
      <c r="Q342" s="92"/>
      <c r="R342" s="93"/>
      <c r="S342" s="93" t="e">
        <f>INDEX(Activities!I:I, MATCH(A342, Activities!A:A, 0))</f>
        <v>#N/A</v>
      </c>
    </row>
    <row r="343" spans="1:19" ht="13.5" customHeight="1">
      <c r="A343" s="86"/>
      <c r="B343" s="87">
        <f>COUNTIF(Activities!A:A, A343)</f>
        <v>0</v>
      </c>
      <c r="C343" s="100"/>
      <c r="D343" s="89"/>
      <c r="E343" s="90"/>
      <c r="F343" s="96">
        <v>4</v>
      </c>
      <c r="G343" s="92">
        <f t="shared" si="37"/>
        <v>1</v>
      </c>
      <c r="H343" s="93" t="str">
        <f t="shared" si="40"/>
        <v>Q4</v>
      </c>
      <c r="I343" s="92">
        <f t="shared" si="38"/>
        <v>1900</v>
      </c>
      <c r="J343" s="92">
        <f t="shared" si="41"/>
        <v>1900</v>
      </c>
      <c r="K343" s="93" t="e">
        <f t="shared" si="39"/>
        <v>#N/A</v>
      </c>
      <c r="L343" s="93" t="e">
        <f>INDEX(Activities!F:F, MATCH(A343, Activities!A:A, 0))</f>
        <v>#N/A</v>
      </c>
      <c r="M343" s="93" t="e">
        <f>INDEX(Activities!E:E, MATCH(A343, Activities!A:A, 0))</f>
        <v>#N/A</v>
      </c>
      <c r="N343" s="93" t="e">
        <f>INDEX(Activities!G:G, MATCH(A343, Activities!A:A, 0))</f>
        <v>#N/A</v>
      </c>
      <c r="O343" s="92"/>
      <c r="P343" s="92"/>
      <c r="Q343" s="92"/>
      <c r="R343" s="93"/>
      <c r="S343" s="93" t="e">
        <f>INDEX(Activities!I:I, MATCH(A343, Activities!A:A, 0))</f>
        <v>#N/A</v>
      </c>
    </row>
    <row r="344" spans="1:19" ht="13.5" customHeight="1">
      <c r="A344" s="86"/>
      <c r="B344" s="87">
        <f>COUNTIF(Activities!A:A, A344)</f>
        <v>0</v>
      </c>
      <c r="C344" s="100"/>
      <c r="D344" s="89"/>
      <c r="E344" s="90"/>
      <c r="F344" s="96">
        <v>4</v>
      </c>
      <c r="G344" s="92">
        <f t="shared" si="37"/>
        <v>1</v>
      </c>
      <c r="H344" s="93" t="str">
        <f t="shared" si="40"/>
        <v>Q4</v>
      </c>
      <c r="I344" s="92">
        <f t="shared" si="38"/>
        <v>1900</v>
      </c>
      <c r="J344" s="92">
        <f t="shared" si="41"/>
        <v>1900</v>
      </c>
      <c r="K344" s="93" t="e">
        <f t="shared" si="39"/>
        <v>#N/A</v>
      </c>
      <c r="L344" s="93" t="e">
        <f>INDEX(Activities!F:F, MATCH(A344, Activities!A:A, 0))</f>
        <v>#N/A</v>
      </c>
      <c r="M344" s="93" t="e">
        <f>INDEX(Activities!E:E, MATCH(A344, Activities!A:A, 0))</f>
        <v>#N/A</v>
      </c>
      <c r="N344" s="93" t="e">
        <f>INDEX(Activities!G:G, MATCH(A344, Activities!A:A, 0))</f>
        <v>#N/A</v>
      </c>
      <c r="O344" s="92"/>
      <c r="P344" s="92"/>
      <c r="Q344" s="92"/>
      <c r="R344" s="93"/>
      <c r="S344" s="93" t="e">
        <f>INDEX(Activities!I:I, MATCH(A344, Activities!A:A, 0))</f>
        <v>#N/A</v>
      </c>
    </row>
    <row r="345" spans="1:19" ht="13.5" customHeight="1">
      <c r="A345" s="86"/>
      <c r="B345" s="87">
        <f>COUNTIF(Activities!A:A, A345)</f>
        <v>0</v>
      </c>
      <c r="C345" s="100"/>
      <c r="D345" s="89"/>
      <c r="E345" s="90"/>
      <c r="F345" s="96">
        <v>4</v>
      </c>
      <c r="G345" s="92">
        <f t="shared" si="37"/>
        <v>1</v>
      </c>
      <c r="H345" s="93" t="str">
        <f t="shared" si="40"/>
        <v>Q4</v>
      </c>
      <c r="I345" s="92">
        <f t="shared" si="38"/>
        <v>1900</v>
      </c>
      <c r="J345" s="92">
        <f t="shared" si="41"/>
        <v>1900</v>
      </c>
      <c r="K345" s="93" t="e">
        <f t="shared" si="39"/>
        <v>#N/A</v>
      </c>
      <c r="L345" s="93" t="e">
        <f>INDEX(Activities!F:F, MATCH(A345, Activities!A:A, 0))</f>
        <v>#N/A</v>
      </c>
      <c r="M345" s="93" t="e">
        <f>INDEX(Activities!E:E, MATCH(A345, Activities!A:A, 0))</f>
        <v>#N/A</v>
      </c>
      <c r="N345" s="93" t="e">
        <f>INDEX(Activities!G:G, MATCH(A345, Activities!A:A, 0))</f>
        <v>#N/A</v>
      </c>
      <c r="O345" s="92"/>
      <c r="P345" s="92"/>
      <c r="Q345" s="92"/>
      <c r="R345" s="93"/>
      <c r="S345" s="93" t="e">
        <f>INDEX(Activities!I:I, MATCH(A345, Activities!A:A, 0))</f>
        <v>#N/A</v>
      </c>
    </row>
    <row r="346" spans="1:19" ht="13.5" customHeight="1">
      <c r="A346" s="86"/>
      <c r="B346" s="87">
        <f>COUNTIF(Activities!A:A, A346)</f>
        <v>0</v>
      </c>
      <c r="C346" s="100"/>
      <c r="D346" s="89"/>
      <c r="E346" s="90"/>
      <c r="F346" s="96">
        <v>4</v>
      </c>
      <c r="G346" s="92">
        <f t="shared" si="37"/>
        <v>1</v>
      </c>
      <c r="H346" s="93" t="str">
        <f t="shared" si="40"/>
        <v>Q4</v>
      </c>
      <c r="I346" s="92">
        <f t="shared" si="38"/>
        <v>1900</v>
      </c>
      <c r="J346" s="92">
        <f t="shared" si="41"/>
        <v>1900</v>
      </c>
      <c r="K346" s="93" t="e">
        <f t="shared" si="39"/>
        <v>#N/A</v>
      </c>
      <c r="L346" s="93" t="e">
        <f>INDEX(Activities!F:F, MATCH(A346, Activities!A:A, 0))</f>
        <v>#N/A</v>
      </c>
      <c r="M346" s="93" t="e">
        <f>INDEX(Activities!E:E, MATCH(A346, Activities!A:A, 0))</f>
        <v>#N/A</v>
      </c>
      <c r="N346" s="93" t="e">
        <f>INDEX(Activities!G:G, MATCH(A346, Activities!A:A, 0))</f>
        <v>#N/A</v>
      </c>
      <c r="O346" s="92"/>
      <c r="P346" s="92"/>
      <c r="Q346" s="92"/>
      <c r="R346" s="93"/>
      <c r="S346" s="93" t="e">
        <f>INDEX(Activities!I:I, MATCH(A346, Activities!A:A, 0))</f>
        <v>#N/A</v>
      </c>
    </row>
    <row r="347" spans="1:19" ht="13.5" customHeight="1">
      <c r="A347" s="86"/>
      <c r="B347" s="87">
        <f>COUNTIF(Activities!A:A, A347)</f>
        <v>0</v>
      </c>
      <c r="C347" s="100"/>
      <c r="D347" s="89"/>
      <c r="E347" s="90"/>
      <c r="F347" s="96">
        <v>4</v>
      </c>
      <c r="G347" s="92">
        <f t="shared" si="37"/>
        <v>1</v>
      </c>
      <c r="H347" s="93" t="str">
        <f t="shared" si="40"/>
        <v>Q4</v>
      </c>
      <c r="I347" s="92">
        <f t="shared" si="38"/>
        <v>1900</v>
      </c>
      <c r="J347" s="92">
        <f t="shared" si="41"/>
        <v>1900</v>
      </c>
      <c r="K347" s="93" t="e">
        <f t="shared" si="39"/>
        <v>#N/A</v>
      </c>
      <c r="L347" s="93" t="e">
        <f>INDEX(Activities!F:F, MATCH(A347, Activities!A:A, 0))</f>
        <v>#N/A</v>
      </c>
      <c r="M347" s="93" t="e">
        <f>INDEX(Activities!E:E, MATCH(A347, Activities!A:A, 0))</f>
        <v>#N/A</v>
      </c>
      <c r="N347" s="93" t="e">
        <f>INDEX(Activities!G:G, MATCH(A347, Activities!A:A, 0))</f>
        <v>#N/A</v>
      </c>
      <c r="O347" s="92"/>
      <c r="P347" s="92"/>
      <c r="Q347" s="92"/>
      <c r="R347" s="93"/>
      <c r="S347" s="93" t="e">
        <f>INDEX(Activities!I:I, MATCH(A347, Activities!A:A, 0))</f>
        <v>#N/A</v>
      </c>
    </row>
    <row r="348" spans="1:19" ht="13.5" customHeight="1">
      <c r="A348" s="86"/>
      <c r="B348" s="87">
        <f>COUNTIF(Activities!A:A, A348)</f>
        <v>0</v>
      </c>
      <c r="C348" s="100"/>
      <c r="D348" s="89"/>
      <c r="E348" s="90"/>
      <c r="F348" s="96">
        <v>4</v>
      </c>
      <c r="G348" s="92">
        <f t="shared" si="37"/>
        <v>1</v>
      </c>
      <c r="H348" s="93" t="str">
        <f t="shared" si="40"/>
        <v>Q4</v>
      </c>
      <c r="I348" s="92">
        <f t="shared" si="38"/>
        <v>1900</v>
      </c>
      <c r="J348" s="92">
        <f t="shared" si="41"/>
        <v>1900</v>
      </c>
      <c r="K348" s="93" t="e">
        <f t="shared" si="39"/>
        <v>#N/A</v>
      </c>
      <c r="L348" s="93" t="e">
        <f>INDEX(Activities!F:F, MATCH(A348, Activities!A:A, 0))</f>
        <v>#N/A</v>
      </c>
      <c r="M348" s="93" t="e">
        <f>INDEX(Activities!E:E, MATCH(A348, Activities!A:A, 0))</f>
        <v>#N/A</v>
      </c>
      <c r="N348" s="93" t="e">
        <f>INDEX(Activities!G:G, MATCH(A348, Activities!A:A, 0))</f>
        <v>#N/A</v>
      </c>
      <c r="O348" s="92"/>
      <c r="P348" s="92"/>
      <c r="Q348" s="92"/>
      <c r="R348" s="93"/>
      <c r="S348" s="93" t="e">
        <f>INDEX(Activities!I:I, MATCH(A348, Activities!A:A, 0))</f>
        <v>#N/A</v>
      </c>
    </row>
    <row r="349" spans="1:19" ht="13.5" customHeight="1">
      <c r="A349" s="86"/>
      <c r="B349" s="87">
        <f>COUNTIF(Activities!A:A, A349)</f>
        <v>0</v>
      </c>
      <c r="C349" s="100"/>
      <c r="D349" s="89"/>
      <c r="E349" s="90"/>
      <c r="F349" s="96">
        <v>4</v>
      </c>
      <c r="G349" s="92">
        <f t="shared" si="37"/>
        <v>1</v>
      </c>
      <c r="H349" s="93" t="str">
        <f t="shared" si="40"/>
        <v>Q4</v>
      </c>
      <c r="I349" s="92">
        <f t="shared" si="38"/>
        <v>1900</v>
      </c>
      <c r="J349" s="92">
        <f t="shared" si="41"/>
        <v>1900</v>
      </c>
      <c r="K349" s="93" t="e">
        <f t="shared" si="39"/>
        <v>#N/A</v>
      </c>
      <c r="L349" s="93" t="e">
        <f>INDEX(Activities!F:F, MATCH(A349, Activities!A:A, 0))</f>
        <v>#N/A</v>
      </c>
      <c r="M349" s="93" t="e">
        <f>INDEX(Activities!E:E, MATCH(A349, Activities!A:A, 0))</f>
        <v>#N/A</v>
      </c>
      <c r="N349" s="93" t="e">
        <f>INDEX(Activities!G:G, MATCH(A349, Activities!A:A, 0))</f>
        <v>#N/A</v>
      </c>
      <c r="O349" s="92"/>
      <c r="P349" s="92"/>
      <c r="Q349" s="92"/>
      <c r="R349" s="93"/>
      <c r="S349" s="93" t="e">
        <f>INDEX(Activities!I:I, MATCH(A349, Activities!A:A, 0))</f>
        <v>#N/A</v>
      </c>
    </row>
    <row r="350" spans="1:19" ht="13.5" customHeight="1">
      <c r="A350" s="86"/>
      <c r="B350" s="87">
        <f>COUNTIF(Activities!A:A, A350)</f>
        <v>0</v>
      </c>
      <c r="C350" s="100"/>
      <c r="D350" s="89"/>
      <c r="E350" s="90"/>
      <c r="F350" s="96">
        <v>4</v>
      </c>
      <c r="G350" s="92">
        <f t="shared" si="37"/>
        <v>1</v>
      </c>
      <c r="H350" s="93" t="str">
        <f t="shared" si="40"/>
        <v>Q4</v>
      </c>
      <c r="I350" s="92">
        <f t="shared" si="38"/>
        <v>1900</v>
      </c>
      <c r="J350" s="92">
        <f t="shared" si="41"/>
        <v>1900</v>
      </c>
      <c r="K350" s="93" t="e">
        <f t="shared" si="39"/>
        <v>#N/A</v>
      </c>
      <c r="L350" s="93" t="e">
        <f>INDEX(Activities!F:F, MATCH(A350, Activities!A:A, 0))</f>
        <v>#N/A</v>
      </c>
      <c r="M350" s="93" t="e">
        <f>INDEX(Activities!E:E, MATCH(A350, Activities!A:A, 0))</f>
        <v>#N/A</v>
      </c>
      <c r="N350" s="93" t="e">
        <f>INDEX(Activities!G:G, MATCH(A350, Activities!A:A, 0))</f>
        <v>#N/A</v>
      </c>
      <c r="O350" s="92"/>
      <c r="P350" s="92"/>
      <c r="Q350" s="92"/>
      <c r="R350" s="93"/>
      <c r="S350" s="93" t="e">
        <f>INDEX(Activities!I:I, MATCH(A350, Activities!A:A, 0))</f>
        <v>#N/A</v>
      </c>
    </row>
    <row r="351" spans="1:19" ht="13.5" customHeight="1">
      <c r="A351" s="86"/>
      <c r="B351" s="87">
        <f>COUNTIF(Activities!A:A, A351)</f>
        <v>0</v>
      </c>
      <c r="C351" s="100"/>
      <c r="D351" s="89"/>
      <c r="E351" s="90"/>
      <c r="F351" s="96">
        <v>4</v>
      </c>
      <c r="G351" s="92">
        <f t="shared" si="37"/>
        <v>1</v>
      </c>
      <c r="H351" s="93" t="str">
        <f t="shared" si="40"/>
        <v>Q4</v>
      </c>
      <c r="I351" s="92">
        <f t="shared" si="38"/>
        <v>1900</v>
      </c>
      <c r="J351" s="92">
        <f t="shared" si="41"/>
        <v>1900</v>
      </c>
      <c r="K351" s="93" t="e">
        <f t="shared" si="39"/>
        <v>#N/A</v>
      </c>
      <c r="L351" s="93" t="e">
        <f>INDEX(Activities!F:F, MATCH(A351, Activities!A:A, 0))</f>
        <v>#N/A</v>
      </c>
      <c r="M351" s="93" t="e">
        <f>INDEX(Activities!E:E, MATCH(A351, Activities!A:A, 0))</f>
        <v>#N/A</v>
      </c>
      <c r="N351" s="93" t="e">
        <f>INDEX(Activities!G:G, MATCH(A351, Activities!A:A, 0))</f>
        <v>#N/A</v>
      </c>
      <c r="O351" s="92"/>
      <c r="P351" s="92"/>
      <c r="Q351" s="92"/>
      <c r="R351" s="93"/>
      <c r="S351" s="93" t="e">
        <f>INDEX(Activities!I:I, MATCH(A351, Activities!A:A, 0))</f>
        <v>#N/A</v>
      </c>
    </row>
    <row r="352" spans="1:19" ht="13.5" customHeight="1">
      <c r="A352" s="86"/>
      <c r="B352" s="87">
        <f>COUNTIF(Activities!A:A, A352)</f>
        <v>0</v>
      </c>
      <c r="C352" s="100"/>
      <c r="D352" s="89"/>
      <c r="E352" s="90"/>
      <c r="F352" s="96">
        <v>4</v>
      </c>
      <c r="G352" s="92">
        <f t="shared" si="37"/>
        <v>1</v>
      </c>
      <c r="H352" s="93" t="str">
        <f t="shared" si="40"/>
        <v>Q4</v>
      </c>
      <c r="I352" s="92">
        <f t="shared" si="38"/>
        <v>1900</v>
      </c>
      <c r="J352" s="92">
        <f t="shared" si="41"/>
        <v>1900</v>
      </c>
      <c r="K352" s="93" t="e">
        <f t="shared" si="39"/>
        <v>#N/A</v>
      </c>
      <c r="L352" s="93" t="e">
        <f>INDEX(Activities!F:F, MATCH(A352, Activities!A:A, 0))</f>
        <v>#N/A</v>
      </c>
      <c r="M352" s="93" t="e">
        <f>INDEX(Activities!E:E, MATCH(A352, Activities!A:A, 0))</f>
        <v>#N/A</v>
      </c>
      <c r="N352" s="93" t="e">
        <f>INDEX(Activities!G:G, MATCH(A352, Activities!A:A, 0))</f>
        <v>#N/A</v>
      </c>
      <c r="O352" s="92"/>
      <c r="P352" s="92"/>
      <c r="Q352" s="92"/>
      <c r="R352" s="93"/>
      <c r="S352" s="93" t="e">
        <f>INDEX(Activities!I:I, MATCH(A352, Activities!A:A, 0))</f>
        <v>#N/A</v>
      </c>
    </row>
    <row r="353" spans="1:19" ht="13.5" customHeight="1">
      <c r="A353" s="86"/>
      <c r="B353" s="87">
        <f>COUNTIF(Activities!A:A, A353)</f>
        <v>0</v>
      </c>
      <c r="C353" s="100"/>
      <c r="D353" s="89"/>
      <c r="E353" s="90"/>
      <c r="F353" s="96">
        <v>4</v>
      </c>
      <c r="G353" s="92">
        <f t="shared" si="37"/>
        <v>1</v>
      </c>
      <c r="H353" s="93" t="str">
        <f t="shared" si="40"/>
        <v>Q4</v>
      </c>
      <c r="I353" s="92">
        <f t="shared" si="38"/>
        <v>1900</v>
      </c>
      <c r="J353" s="92">
        <f t="shared" si="41"/>
        <v>1900</v>
      </c>
      <c r="K353" s="93" t="e">
        <f t="shared" si="39"/>
        <v>#N/A</v>
      </c>
      <c r="L353" s="93" t="e">
        <f>INDEX(Activities!F:F, MATCH(A353, Activities!A:A, 0))</f>
        <v>#N/A</v>
      </c>
      <c r="M353" s="93" t="e">
        <f>INDEX(Activities!E:E, MATCH(A353, Activities!A:A, 0))</f>
        <v>#N/A</v>
      </c>
      <c r="N353" s="93" t="e">
        <f>INDEX(Activities!G:G, MATCH(A353, Activities!A:A, 0))</f>
        <v>#N/A</v>
      </c>
      <c r="O353" s="92"/>
      <c r="P353" s="92"/>
      <c r="Q353" s="92"/>
      <c r="R353" s="93"/>
      <c r="S353" s="93" t="e">
        <f>INDEX(Activities!I:I, MATCH(A353, Activities!A:A, 0))</f>
        <v>#N/A</v>
      </c>
    </row>
    <row r="354" spans="1:19" ht="13.5" customHeight="1">
      <c r="A354" s="86"/>
      <c r="B354" s="87">
        <f>COUNTIF(Activities!A:A, A354)</f>
        <v>0</v>
      </c>
      <c r="C354" s="100"/>
      <c r="D354" s="89"/>
      <c r="E354" s="90"/>
      <c r="F354" s="96">
        <v>4</v>
      </c>
      <c r="G354" s="92">
        <f t="shared" si="37"/>
        <v>1</v>
      </c>
      <c r="H354" s="93" t="str">
        <f t="shared" si="40"/>
        <v>Q4</v>
      </c>
      <c r="I354" s="92">
        <f t="shared" si="38"/>
        <v>1900</v>
      </c>
      <c r="J354" s="92">
        <f t="shared" si="41"/>
        <v>1900</v>
      </c>
      <c r="K354" s="93" t="e">
        <f t="shared" si="39"/>
        <v>#N/A</v>
      </c>
      <c r="L354" s="93" t="e">
        <f>INDEX(Activities!F:F, MATCH(A354, Activities!A:A, 0))</f>
        <v>#N/A</v>
      </c>
      <c r="M354" s="93" t="e">
        <f>INDEX(Activities!E:E, MATCH(A354, Activities!A:A, 0))</f>
        <v>#N/A</v>
      </c>
      <c r="N354" s="93" t="e">
        <f>INDEX(Activities!G:G, MATCH(A354, Activities!A:A, 0))</f>
        <v>#N/A</v>
      </c>
      <c r="O354" s="92"/>
      <c r="P354" s="92"/>
      <c r="Q354" s="92"/>
      <c r="R354" s="93"/>
      <c r="S354" s="93" t="e">
        <f>INDEX(Activities!I:I, MATCH(A354, Activities!A:A, 0))</f>
        <v>#N/A</v>
      </c>
    </row>
    <row r="355" spans="1:19" ht="13.5" customHeight="1">
      <c r="A355" s="86"/>
      <c r="B355" s="87">
        <f>COUNTIF(Activities!A:A, A355)</f>
        <v>0</v>
      </c>
      <c r="C355" s="100"/>
      <c r="D355" s="89"/>
      <c r="E355" s="90"/>
      <c r="F355" s="96">
        <v>4</v>
      </c>
      <c r="G355" s="92">
        <f t="shared" si="37"/>
        <v>1</v>
      </c>
      <c r="H355" s="93" t="str">
        <f t="shared" si="40"/>
        <v>Q4</v>
      </c>
      <c r="I355" s="92">
        <f t="shared" si="38"/>
        <v>1900</v>
      </c>
      <c r="J355" s="92">
        <f t="shared" si="41"/>
        <v>1900</v>
      </c>
      <c r="K355" s="93" t="e">
        <f t="shared" si="39"/>
        <v>#N/A</v>
      </c>
      <c r="L355" s="93" t="e">
        <f>INDEX(Activities!F:F, MATCH(A355, Activities!A:A, 0))</f>
        <v>#N/A</v>
      </c>
      <c r="M355" s="93" t="e">
        <f>INDEX(Activities!E:E, MATCH(A355, Activities!A:A, 0))</f>
        <v>#N/A</v>
      </c>
      <c r="N355" s="93" t="e">
        <f>INDEX(Activities!G:G, MATCH(A355, Activities!A:A, 0))</f>
        <v>#N/A</v>
      </c>
      <c r="O355" s="92"/>
      <c r="P355" s="92"/>
      <c r="Q355" s="92"/>
      <c r="R355" s="93"/>
      <c r="S355" s="93" t="e">
        <f>INDEX(Activities!I:I, MATCH(A355, Activities!A:A, 0))</f>
        <v>#N/A</v>
      </c>
    </row>
    <row r="356" spans="1:19" ht="13.5" customHeight="1">
      <c r="A356" s="86"/>
      <c r="B356" s="87">
        <f>COUNTIF(Activities!A:A, A356)</f>
        <v>0</v>
      </c>
      <c r="C356" s="100"/>
      <c r="D356" s="89"/>
      <c r="E356" s="90"/>
      <c r="F356" s="96">
        <v>4</v>
      </c>
      <c r="G356" s="92">
        <f t="shared" si="37"/>
        <v>1</v>
      </c>
      <c r="H356" s="93" t="str">
        <f t="shared" si="40"/>
        <v>Q4</v>
      </c>
      <c r="I356" s="92">
        <f t="shared" si="38"/>
        <v>1900</v>
      </c>
      <c r="J356" s="92">
        <f t="shared" si="41"/>
        <v>1900</v>
      </c>
      <c r="K356" s="93" t="e">
        <f t="shared" si="39"/>
        <v>#N/A</v>
      </c>
      <c r="L356" s="93" t="e">
        <f>INDEX(Activities!F:F, MATCH(A356, Activities!A:A, 0))</f>
        <v>#N/A</v>
      </c>
      <c r="M356" s="93" t="e">
        <f>INDEX(Activities!E:E, MATCH(A356, Activities!A:A, 0))</f>
        <v>#N/A</v>
      </c>
      <c r="N356" s="93" t="e">
        <f>INDEX(Activities!G:G, MATCH(A356, Activities!A:A, 0))</f>
        <v>#N/A</v>
      </c>
      <c r="O356" s="92"/>
      <c r="P356" s="92"/>
      <c r="Q356" s="92"/>
      <c r="R356" s="93"/>
      <c r="S356" s="93" t="e">
        <f>INDEX(Activities!I:I, MATCH(A356, Activities!A:A, 0))</f>
        <v>#N/A</v>
      </c>
    </row>
    <row r="357" spans="1:19" ht="13.5" customHeight="1">
      <c r="A357" s="86"/>
      <c r="B357" s="87">
        <f>COUNTIF(Activities!A:A, A357)</f>
        <v>0</v>
      </c>
      <c r="C357" s="100"/>
      <c r="D357" s="89"/>
      <c r="E357" s="90"/>
      <c r="F357" s="96">
        <v>4</v>
      </c>
      <c r="G357" s="92">
        <f t="shared" si="37"/>
        <v>1</v>
      </c>
      <c r="H357" s="93" t="str">
        <f t="shared" si="40"/>
        <v>Q4</v>
      </c>
      <c r="I357" s="92">
        <f t="shared" si="38"/>
        <v>1900</v>
      </c>
      <c r="J357" s="92">
        <f t="shared" si="41"/>
        <v>1900</v>
      </c>
      <c r="K357" s="93" t="e">
        <f t="shared" si="39"/>
        <v>#N/A</v>
      </c>
      <c r="L357" s="93" t="e">
        <f>INDEX(Activities!F:F, MATCH(A357, Activities!A:A, 0))</f>
        <v>#N/A</v>
      </c>
      <c r="M357" s="93" t="e">
        <f>INDEX(Activities!E:E, MATCH(A357, Activities!A:A, 0))</f>
        <v>#N/A</v>
      </c>
      <c r="N357" s="93" t="e">
        <f>INDEX(Activities!G:G, MATCH(A357, Activities!A:A, 0))</f>
        <v>#N/A</v>
      </c>
      <c r="O357" s="92"/>
      <c r="P357" s="92"/>
      <c r="Q357" s="92"/>
      <c r="R357" s="93"/>
      <c r="S357" s="93" t="e">
        <f>INDEX(Activities!I:I, MATCH(A357, Activities!A:A, 0))</f>
        <v>#N/A</v>
      </c>
    </row>
    <row r="358" spans="1:19" ht="13.5" customHeight="1">
      <c r="A358" s="86"/>
      <c r="B358" s="87">
        <f>COUNTIF(Activities!A:A, A358)</f>
        <v>0</v>
      </c>
      <c r="C358" s="100"/>
      <c r="D358" s="89"/>
      <c r="E358" s="90"/>
      <c r="F358" s="96">
        <v>4</v>
      </c>
      <c r="G358" s="92">
        <f t="shared" si="37"/>
        <v>1</v>
      </c>
      <c r="H358" s="93" t="str">
        <f t="shared" si="40"/>
        <v>Q4</v>
      </c>
      <c r="I358" s="92">
        <f t="shared" si="38"/>
        <v>1900</v>
      </c>
      <c r="J358" s="92">
        <f t="shared" si="41"/>
        <v>1900</v>
      </c>
      <c r="K358" s="93" t="e">
        <f t="shared" si="39"/>
        <v>#N/A</v>
      </c>
      <c r="L358" s="93" t="e">
        <f>INDEX(Activities!F:F, MATCH(A358, Activities!A:A, 0))</f>
        <v>#N/A</v>
      </c>
      <c r="M358" s="93" t="e">
        <f>INDEX(Activities!E:E, MATCH(A358, Activities!A:A, 0))</f>
        <v>#N/A</v>
      </c>
      <c r="N358" s="93" t="e">
        <f>INDEX(Activities!G:G, MATCH(A358, Activities!A:A, 0))</f>
        <v>#N/A</v>
      </c>
      <c r="O358" s="92"/>
      <c r="P358" s="92"/>
      <c r="Q358" s="92"/>
      <c r="R358" s="93"/>
      <c r="S358" s="93" t="e">
        <f>INDEX(Activities!I:I, MATCH(A358, Activities!A:A, 0))</f>
        <v>#N/A</v>
      </c>
    </row>
    <row r="359" spans="1:19" ht="13.5" customHeight="1">
      <c r="A359" s="86"/>
      <c r="B359" s="87">
        <f>COUNTIF(Activities!A:A, A359)</f>
        <v>0</v>
      </c>
      <c r="C359" s="100"/>
      <c r="D359" s="89"/>
      <c r="E359" s="90"/>
      <c r="F359" s="96">
        <v>4</v>
      </c>
      <c r="G359" s="92">
        <f t="shared" si="37"/>
        <v>1</v>
      </c>
      <c r="H359" s="93" t="str">
        <f t="shared" si="40"/>
        <v>Q4</v>
      </c>
      <c r="I359" s="92">
        <f t="shared" si="38"/>
        <v>1900</v>
      </c>
      <c r="J359" s="92">
        <f t="shared" si="41"/>
        <v>1900</v>
      </c>
      <c r="K359" s="93" t="e">
        <f t="shared" si="39"/>
        <v>#N/A</v>
      </c>
      <c r="L359" s="93" t="e">
        <f>INDEX(Activities!F:F, MATCH(A359, Activities!A:A, 0))</f>
        <v>#N/A</v>
      </c>
      <c r="M359" s="93" t="e">
        <f>INDEX(Activities!E:E, MATCH(A359, Activities!A:A, 0))</f>
        <v>#N/A</v>
      </c>
      <c r="N359" s="93" t="e">
        <f>INDEX(Activities!G:G, MATCH(A359, Activities!A:A, 0))</f>
        <v>#N/A</v>
      </c>
      <c r="O359" s="92"/>
      <c r="P359" s="92"/>
      <c r="Q359" s="92"/>
      <c r="R359" s="93"/>
      <c r="S359" s="93" t="e">
        <f>INDEX(Activities!I:I, MATCH(A359, Activities!A:A, 0))</f>
        <v>#N/A</v>
      </c>
    </row>
    <row r="360" spans="1:19" ht="13.5" customHeight="1">
      <c r="A360" s="86"/>
      <c r="B360" s="87">
        <f>COUNTIF(Activities!A:A, A360)</f>
        <v>0</v>
      </c>
      <c r="C360" s="100"/>
      <c r="D360" s="89"/>
      <c r="E360" s="90"/>
      <c r="F360" s="96">
        <v>4</v>
      </c>
      <c r="G360" s="92">
        <f t="shared" ref="G360:G423" si="42">MONTH(E360)</f>
        <v>1</v>
      </c>
      <c r="H360" s="93" t="str">
        <f t="shared" si="40"/>
        <v>Q4</v>
      </c>
      <c r="I360" s="92">
        <f t="shared" ref="I360:I423" si="43">YEAR(D360)</f>
        <v>1900</v>
      </c>
      <c r="J360" s="92">
        <f t="shared" si="41"/>
        <v>1900</v>
      </c>
      <c r="K360" s="93" t="e">
        <f t="shared" ref="K360:K423" si="44">CONCATENATE("Expenditure on ",S360, " (", H360, " FY ", J360, ")")</f>
        <v>#N/A</v>
      </c>
      <c r="L360" s="93" t="e">
        <f>INDEX(Activities!F:F, MATCH(A360, Activities!A:A, 0))</f>
        <v>#N/A</v>
      </c>
      <c r="M360" s="93" t="e">
        <f>INDEX(Activities!E:E, MATCH(A360, Activities!A:A, 0))</f>
        <v>#N/A</v>
      </c>
      <c r="N360" s="93" t="e">
        <f>INDEX(Activities!G:G, MATCH(A360, Activities!A:A, 0))</f>
        <v>#N/A</v>
      </c>
      <c r="O360" s="92"/>
      <c r="P360" s="92"/>
      <c r="Q360" s="92"/>
      <c r="R360" s="93"/>
      <c r="S360" s="93" t="e">
        <f>INDEX(Activities!I:I, MATCH(A360, Activities!A:A, 0))</f>
        <v>#N/A</v>
      </c>
    </row>
    <row r="361" spans="1:19" ht="13.5" customHeight="1">
      <c r="A361" s="86"/>
      <c r="B361" s="87">
        <f>COUNTIF(Activities!A:A, A361)</f>
        <v>0</v>
      </c>
      <c r="C361" s="100"/>
      <c r="D361" s="89"/>
      <c r="E361" s="90"/>
      <c r="F361" s="96">
        <v>4</v>
      </c>
      <c r="G361" s="92">
        <f t="shared" si="42"/>
        <v>1</v>
      </c>
      <c r="H361" s="93" t="str">
        <f t="shared" ref="H361:H424" si="45">_xlfn.IFS(G361=1, "Q4", G361=2, "Q4", G361=3, "Q4", G361=4, "Q1", G361=5, "Q1", G361=6, "Q1", G361=7, "Q2", G361=8, "Q2", G361=9, "Q2",  G361=10, "Q3",  G361=11, "Q3", G361=12, "Q3")</f>
        <v>Q4</v>
      </c>
      <c r="I361" s="92">
        <f t="shared" si="43"/>
        <v>1900</v>
      </c>
      <c r="J361" s="92">
        <f t="shared" si="41"/>
        <v>1900</v>
      </c>
      <c r="K361" s="93" t="e">
        <f t="shared" si="44"/>
        <v>#N/A</v>
      </c>
      <c r="L361" s="93" t="e">
        <f>INDEX(Activities!F:F, MATCH(A361, Activities!A:A, 0))</f>
        <v>#N/A</v>
      </c>
      <c r="M361" s="93" t="e">
        <f>INDEX(Activities!E:E, MATCH(A361, Activities!A:A, 0))</f>
        <v>#N/A</v>
      </c>
      <c r="N361" s="93" t="e">
        <f>INDEX(Activities!G:G, MATCH(A361, Activities!A:A, 0))</f>
        <v>#N/A</v>
      </c>
      <c r="O361" s="92"/>
      <c r="P361" s="92"/>
      <c r="Q361" s="92"/>
      <c r="R361" s="93"/>
      <c r="S361" s="93" t="e">
        <f>INDEX(Activities!I:I, MATCH(A361, Activities!A:A, 0))</f>
        <v>#N/A</v>
      </c>
    </row>
    <row r="362" spans="1:19" ht="13.5" customHeight="1">
      <c r="A362" s="34"/>
      <c r="B362" s="87">
        <f>COUNTIF(Activities!A:A, A362)</f>
        <v>0</v>
      </c>
      <c r="C362" s="100"/>
      <c r="D362" s="89"/>
      <c r="E362" s="90"/>
      <c r="F362" s="96">
        <v>4</v>
      </c>
      <c r="G362" s="92">
        <f t="shared" si="42"/>
        <v>1</v>
      </c>
      <c r="H362" s="93" t="str">
        <f t="shared" si="45"/>
        <v>Q4</v>
      </c>
      <c r="I362" s="92">
        <f t="shared" si="43"/>
        <v>1900</v>
      </c>
      <c r="J362" s="92">
        <f t="shared" si="41"/>
        <v>1900</v>
      </c>
      <c r="K362" s="93" t="e">
        <f t="shared" si="44"/>
        <v>#N/A</v>
      </c>
      <c r="L362" s="93" t="e">
        <f>INDEX(Activities!F:F, MATCH(A362, Activities!A:A, 0))</f>
        <v>#N/A</v>
      </c>
      <c r="M362" s="93" t="e">
        <f>INDEX(Activities!E:E, MATCH(A362, Activities!A:A, 0))</f>
        <v>#N/A</v>
      </c>
      <c r="N362" s="93" t="e">
        <f>INDEX(Activities!G:G, MATCH(A362, Activities!A:A, 0))</f>
        <v>#N/A</v>
      </c>
      <c r="O362" s="92"/>
      <c r="P362" s="92"/>
      <c r="Q362" s="92"/>
      <c r="R362" s="93"/>
      <c r="S362" s="93" t="e">
        <f>INDEX(Activities!I:I, MATCH(A362, Activities!A:A, 0))</f>
        <v>#N/A</v>
      </c>
    </row>
    <row r="363" spans="1:19" ht="13.5" customHeight="1">
      <c r="A363" s="34"/>
      <c r="B363" s="87">
        <f>COUNTIF(Activities!A:A, A363)</f>
        <v>0</v>
      </c>
      <c r="C363" s="100"/>
      <c r="D363" s="89"/>
      <c r="E363" s="90"/>
      <c r="F363" s="96">
        <v>4</v>
      </c>
      <c r="G363" s="92">
        <f t="shared" si="42"/>
        <v>1</v>
      </c>
      <c r="H363" s="93" t="str">
        <f t="shared" si="45"/>
        <v>Q4</v>
      </c>
      <c r="I363" s="92">
        <f t="shared" si="43"/>
        <v>1900</v>
      </c>
      <c r="J363" s="92">
        <f t="shared" si="41"/>
        <v>1900</v>
      </c>
      <c r="K363" s="93" t="e">
        <f t="shared" si="44"/>
        <v>#N/A</v>
      </c>
      <c r="L363" s="93" t="e">
        <f>INDEX(Activities!F:F, MATCH(A363, Activities!A:A, 0))</f>
        <v>#N/A</v>
      </c>
      <c r="M363" s="93" t="e">
        <f>INDEX(Activities!E:E, MATCH(A363, Activities!A:A, 0))</f>
        <v>#N/A</v>
      </c>
      <c r="N363" s="93" t="e">
        <f>INDEX(Activities!G:G, MATCH(A363, Activities!A:A, 0))</f>
        <v>#N/A</v>
      </c>
      <c r="O363" s="92"/>
      <c r="P363" s="92"/>
      <c r="Q363" s="92"/>
      <c r="R363" s="93"/>
      <c r="S363" s="93" t="e">
        <f>INDEX(Activities!I:I, MATCH(A363, Activities!A:A, 0))</f>
        <v>#N/A</v>
      </c>
    </row>
    <row r="364" spans="1:19" ht="13.5" customHeight="1">
      <c r="A364" s="99"/>
      <c r="B364" s="87">
        <f>COUNTIF(Activities!A:A, A364)</f>
        <v>0</v>
      </c>
      <c r="C364" s="100"/>
      <c r="D364" s="89"/>
      <c r="E364" s="90"/>
      <c r="F364" s="96">
        <v>4</v>
      </c>
      <c r="G364" s="92">
        <f t="shared" si="42"/>
        <v>1</v>
      </c>
      <c r="H364" s="93" t="str">
        <f t="shared" si="45"/>
        <v>Q4</v>
      </c>
      <c r="I364" s="92">
        <f t="shared" si="43"/>
        <v>1900</v>
      </c>
      <c r="J364" s="92">
        <f t="shared" si="41"/>
        <v>1900</v>
      </c>
      <c r="K364" s="93" t="e">
        <f t="shared" si="44"/>
        <v>#N/A</v>
      </c>
      <c r="L364" s="93" t="e">
        <f>INDEX(Activities!F:F, MATCH(A364, Activities!A:A, 0))</f>
        <v>#N/A</v>
      </c>
      <c r="M364" s="93" t="e">
        <f>INDEX(Activities!E:E, MATCH(A364, Activities!A:A, 0))</f>
        <v>#N/A</v>
      </c>
      <c r="N364" s="93" t="e">
        <f>INDEX(Activities!G:G, MATCH(A364, Activities!A:A, 0))</f>
        <v>#N/A</v>
      </c>
      <c r="O364" s="92"/>
      <c r="P364" s="92"/>
      <c r="Q364" s="92"/>
      <c r="R364" s="93"/>
      <c r="S364" s="93" t="e">
        <f>INDEX(Activities!I:I, MATCH(A364, Activities!A:A, 0))</f>
        <v>#N/A</v>
      </c>
    </row>
    <row r="365" spans="1:19" ht="13.5" customHeight="1">
      <c r="A365" s="99"/>
      <c r="B365" s="87">
        <f>COUNTIF(Activities!A:A, A365)</f>
        <v>0</v>
      </c>
      <c r="C365" s="100"/>
      <c r="D365" s="89"/>
      <c r="E365" s="90"/>
      <c r="F365" s="96">
        <v>4</v>
      </c>
      <c r="G365" s="92">
        <f t="shared" si="42"/>
        <v>1</v>
      </c>
      <c r="H365" s="93" t="str">
        <f t="shared" si="45"/>
        <v>Q4</v>
      </c>
      <c r="I365" s="92">
        <f t="shared" si="43"/>
        <v>1900</v>
      </c>
      <c r="J365" s="92">
        <f t="shared" si="41"/>
        <v>1900</v>
      </c>
      <c r="K365" s="93" t="e">
        <f t="shared" si="44"/>
        <v>#N/A</v>
      </c>
      <c r="L365" s="93" t="e">
        <f>INDEX(Activities!F:F, MATCH(A365, Activities!A:A, 0))</f>
        <v>#N/A</v>
      </c>
      <c r="M365" s="93" t="e">
        <f>INDEX(Activities!E:E, MATCH(A365, Activities!A:A, 0))</f>
        <v>#N/A</v>
      </c>
      <c r="N365" s="93" t="e">
        <f>INDEX(Activities!G:G, MATCH(A365, Activities!A:A, 0))</f>
        <v>#N/A</v>
      </c>
      <c r="O365" s="92"/>
      <c r="P365" s="92"/>
      <c r="Q365" s="92"/>
      <c r="R365" s="93"/>
      <c r="S365" s="93" t="e">
        <f>INDEX(Activities!I:I, MATCH(A365, Activities!A:A, 0))</f>
        <v>#N/A</v>
      </c>
    </row>
    <row r="366" spans="1:19" ht="13.5" customHeight="1">
      <c r="A366" s="99"/>
      <c r="B366" s="87">
        <f>COUNTIF(Activities!A:A, A366)</f>
        <v>0</v>
      </c>
      <c r="C366" s="100"/>
      <c r="D366" s="89"/>
      <c r="E366" s="90"/>
      <c r="F366" s="96">
        <v>4</v>
      </c>
      <c r="G366" s="92">
        <f t="shared" si="42"/>
        <v>1</v>
      </c>
      <c r="H366" s="93" t="str">
        <f t="shared" si="45"/>
        <v>Q4</v>
      </c>
      <c r="I366" s="92">
        <f t="shared" si="43"/>
        <v>1900</v>
      </c>
      <c r="J366" s="92">
        <f t="shared" si="41"/>
        <v>1900</v>
      </c>
      <c r="K366" s="93" t="e">
        <f t="shared" si="44"/>
        <v>#N/A</v>
      </c>
      <c r="L366" s="93" t="e">
        <f>INDEX(Activities!F:F, MATCH(A366, Activities!A:A, 0))</f>
        <v>#N/A</v>
      </c>
      <c r="M366" s="93" t="e">
        <f>INDEX(Activities!E:E, MATCH(A366, Activities!A:A, 0))</f>
        <v>#N/A</v>
      </c>
      <c r="N366" s="93" t="e">
        <f>INDEX(Activities!G:G, MATCH(A366, Activities!A:A, 0))</f>
        <v>#N/A</v>
      </c>
      <c r="O366" s="92"/>
      <c r="P366" s="92"/>
      <c r="Q366" s="92"/>
      <c r="R366" s="93"/>
      <c r="S366" s="93" t="e">
        <f>INDEX(Activities!I:I, MATCH(A366, Activities!A:A, 0))</f>
        <v>#N/A</v>
      </c>
    </row>
    <row r="367" spans="1:19" ht="13.5" customHeight="1">
      <c r="A367" s="99"/>
      <c r="B367" s="87">
        <f>COUNTIF(Activities!A:A, A367)</f>
        <v>0</v>
      </c>
      <c r="C367" s="100"/>
      <c r="D367" s="89"/>
      <c r="E367" s="90"/>
      <c r="F367" s="96">
        <v>4</v>
      </c>
      <c r="G367" s="92">
        <f t="shared" si="42"/>
        <v>1</v>
      </c>
      <c r="H367" s="93" t="str">
        <f t="shared" si="45"/>
        <v>Q4</v>
      </c>
      <c r="I367" s="92">
        <f t="shared" si="43"/>
        <v>1900</v>
      </c>
      <c r="J367" s="92">
        <f t="shared" si="41"/>
        <v>1900</v>
      </c>
      <c r="K367" s="93" t="e">
        <f t="shared" si="44"/>
        <v>#N/A</v>
      </c>
      <c r="L367" s="93" t="e">
        <f>INDEX(Activities!F:F, MATCH(A367, Activities!A:A, 0))</f>
        <v>#N/A</v>
      </c>
      <c r="M367" s="93" t="e">
        <f>INDEX(Activities!E:E, MATCH(A367, Activities!A:A, 0))</f>
        <v>#N/A</v>
      </c>
      <c r="N367" s="93" t="e">
        <f>INDEX(Activities!G:G, MATCH(A367, Activities!A:A, 0))</f>
        <v>#N/A</v>
      </c>
      <c r="O367" s="92"/>
      <c r="P367" s="92"/>
      <c r="Q367" s="92"/>
      <c r="R367" s="93"/>
      <c r="S367" s="93" t="e">
        <f>INDEX(Activities!I:I, MATCH(A367, Activities!A:A, 0))</f>
        <v>#N/A</v>
      </c>
    </row>
    <row r="368" spans="1:19" ht="13.5" customHeight="1">
      <c r="A368" s="99"/>
      <c r="B368" s="87">
        <f>COUNTIF(Activities!A:A, A368)</f>
        <v>0</v>
      </c>
      <c r="C368" s="100"/>
      <c r="D368" s="89"/>
      <c r="E368" s="90"/>
      <c r="F368" s="96">
        <v>4</v>
      </c>
      <c r="G368" s="92">
        <f t="shared" si="42"/>
        <v>1</v>
      </c>
      <c r="H368" s="93" t="str">
        <f t="shared" si="45"/>
        <v>Q4</v>
      </c>
      <c r="I368" s="92">
        <f t="shared" si="43"/>
        <v>1900</v>
      </c>
      <c r="J368" s="92">
        <f t="shared" si="41"/>
        <v>1900</v>
      </c>
      <c r="K368" s="93" t="e">
        <f t="shared" si="44"/>
        <v>#N/A</v>
      </c>
      <c r="L368" s="93" t="e">
        <f>INDEX(Activities!F:F, MATCH(A368, Activities!A:A, 0))</f>
        <v>#N/A</v>
      </c>
      <c r="M368" s="93" t="e">
        <f>INDEX(Activities!E:E, MATCH(A368, Activities!A:A, 0))</f>
        <v>#N/A</v>
      </c>
      <c r="N368" s="93" t="e">
        <f>INDEX(Activities!G:G, MATCH(A368, Activities!A:A, 0))</f>
        <v>#N/A</v>
      </c>
      <c r="O368" s="92"/>
      <c r="P368" s="92"/>
      <c r="Q368" s="92"/>
      <c r="R368" s="93"/>
      <c r="S368" s="93" t="e">
        <f>INDEX(Activities!I:I, MATCH(A368, Activities!A:A, 0))</f>
        <v>#N/A</v>
      </c>
    </row>
    <row r="369" spans="1:19" ht="13.5" customHeight="1">
      <c r="A369" s="86"/>
      <c r="B369" s="87">
        <f>COUNTIF(Activities!A:A, A369)</f>
        <v>0</v>
      </c>
      <c r="C369" s="100"/>
      <c r="D369" s="89"/>
      <c r="E369" s="90"/>
      <c r="F369" s="96">
        <v>4</v>
      </c>
      <c r="G369" s="92">
        <f t="shared" si="42"/>
        <v>1</v>
      </c>
      <c r="H369" s="93" t="str">
        <f t="shared" si="45"/>
        <v>Q4</v>
      </c>
      <c r="I369" s="92">
        <f t="shared" si="43"/>
        <v>1900</v>
      </c>
      <c r="J369" s="92">
        <f t="shared" si="41"/>
        <v>1900</v>
      </c>
      <c r="K369" s="93" t="e">
        <f t="shared" si="44"/>
        <v>#N/A</v>
      </c>
      <c r="L369" s="93" t="e">
        <f>INDEX(Activities!F:F, MATCH(A369, Activities!A:A, 0))</f>
        <v>#N/A</v>
      </c>
      <c r="M369" s="93" t="e">
        <f>INDEX(Activities!E:E, MATCH(A369, Activities!A:A, 0))</f>
        <v>#N/A</v>
      </c>
      <c r="N369" s="93" t="e">
        <f>INDEX(Activities!G:G, MATCH(A369, Activities!A:A, 0))</f>
        <v>#N/A</v>
      </c>
      <c r="O369" s="92"/>
      <c r="P369" s="92"/>
      <c r="Q369" s="92"/>
      <c r="R369" s="93"/>
      <c r="S369" s="93" t="e">
        <f>INDEX(Activities!I:I, MATCH(A369, Activities!A:A, 0))</f>
        <v>#N/A</v>
      </c>
    </row>
    <row r="370" spans="1:19" ht="13.5" customHeight="1">
      <c r="A370" s="86"/>
      <c r="B370" s="87">
        <f>COUNTIF(Activities!A:A, A370)</f>
        <v>0</v>
      </c>
      <c r="C370" s="100"/>
      <c r="D370" s="89"/>
      <c r="E370" s="90"/>
      <c r="F370" s="96">
        <v>4</v>
      </c>
      <c r="G370" s="92">
        <f t="shared" si="42"/>
        <v>1</v>
      </c>
      <c r="H370" s="93" t="str">
        <f t="shared" si="45"/>
        <v>Q4</v>
      </c>
      <c r="I370" s="92">
        <f t="shared" si="43"/>
        <v>1900</v>
      </c>
      <c r="J370" s="92">
        <f t="shared" si="41"/>
        <v>1900</v>
      </c>
      <c r="K370" s="93" t="e">
        <f t="shared" si="44"/>
        <v>#N/A</v>
      </c>
      <c r="L370" s="93" t="e">
        <f>INDEX(Activities!F:F, MATCH(A370, Activities!A:A, 0))</f>
        <v>#N/A</v>
      </c>
      <c r="M370" s="93" t="e">
        <f>INDEX(Activities!E:E, MATCH(A370, Activities!A:A, 0))</f>
        <v>#N/A</v>
      </c>
      <c r="N370" s="93" t="e">
        <f>INDEX(Activities!G:G, MATCH(A370, Activities!A:A, 0))</f>
        <v>#N/A</v>
      </c>
      <c r="O370" s="92"/>
      <c r="P370" s="92"/>
      <c r="Q370" s="92"/>
      <c r="R370" s="93"/>
      <c r="S370" s="93" t="e">
        <f>INDEX(Activities!I:I, MATCH(A370, Activities!A:A, 0))</f>
        <v>#N/A</v>
      </c>
    </row>
    <row r="371" spans="1:19" ht="13.5" customHeight="1">
      <c r="A371" s="102"/>
      <c r="B371" s="87">
        <f>COUNTIF(Activities!A:A, A371)</f>
        <v>0</v>
      </c>
      <c r="C371" s="100"/>
      <c r="D371" s="89"/>
      <c r="E371" s="90"/>
      <c r="F371" s="96">
        <v>4</v>
      </c>
      <c r="G371" s="92">
        <f t="shared" si="42"/>
        <v>1</v>
      </c>
      <c r="H371" s="93" t="str">
        <f t="shared" si="45"/>
        <v>Q4</v>
      </c>
      <c r="I371" s="92">
        <f t="shared" si="43"/>
        <v>1900</v>
      </c>
      <c r="J371" s="92">
        <f t="shared" si="41"/>
        <v>1900</v>
      </c>
      <c r="K371" s="93" t="e">
        <f t="shared" si="44"/>
        <v>#N/A</v>
      </c>
      <c r="L371" s="93" t="e">
        <f>INDEX(Activities!F:F, MATCH(A371, Activities!A:A, 0))</f>
        <v>#N/A</v>
      </c>
      <c r="M371" s="93" t="e">
        <f>INDEX(Activities!E:E, MATCH(A371, Activities!A:A, 0))</f>
        <v>#N/A</v>
      </c>
      <c r="N371" s="93" t="e">
        <f>INDEX(Activities!G:G, MATCH(A371, Activities!A:A, 0))</f>
        <v>#N/A</v>
      </c>
      <c r="O371" s="92"/>
      <c r="P371" s="92"/>
      <c r="Q371" s="92"/>
      <c r="R371" s="93"/>
      <c r="S371" s="93" t="e">
        <f>INDEX(Activities!I:I, MATCH(A371, Activities!A:A, 0))</f>
        <v>#N/A</v>
      </c>
    </row>
    <row r="372" spans="1:19" ht="13.5" customHeight="1">
      <c r="A372" s="103"/>
      <c r="B372" s="87">
        <f>COUNTIF(Activities!A:A, A372)</f>
        <v>0</v>
      </c>
      <c r="C372" s="100"/>
      <c r="D372" s="89"/>
      <c r="E372" s="90"/>
      <c r="F372" s="96">
        <v>4</v>
      </c>
      <c r="G372" s="92">
        <f t="shared" si="42"/>
        <v>1</v>
      </c>
      <c r="H372" s="93" t="str">
        <f t="shared" si="45"/>
        <v>Q4</v>
      </c>
      <c r="I372" s="92">
        <f t="shared" si="43"/>
        <v>1900</v>
      </c>
      <c r="J372" s="92">
        <f t="shared" si="41"/>
        <v>1900</v>
      </c>
      <c r="K372" s="93" t="e">
        <f t="shared" si="44"/>
        <v>#N/A</v>
      </c>
      <c r="L372" s="93" t="e">
        <f>INDEX(Activities!F:F, MATCH(A372, Activities!A:A, 0))</f>
        <v>#N/A</v>
      </c>
      <c r="M372" s="93" t="e">
        <f>INDEX(Activities!E:E, MATCH(A372, Activities!A:A, 0))</f>
        <v>#N/A</v>
      </c>
      <c r="N372" s="93" t="e">
        <f>INDEX(Activities!G:G, MATCH(A372, Activities!A:A, 0))</f>
        <v>#N/A</v>
      </c>
      <c r="O372" s="92"/>
      <c r="P372" s="92"/>
      <c r="Q372" s="92"/>
      <c r="R372" s="93"/>
      <c r="S372" s="93" t="e">
        <f>INDEX(Activities!I:I, MATCH(A372, Activities!A:A, 0))</f>
        <v>#N/A</v>
      </c>
    </row>
    <row r="373" spans="1:19" ht="13.5" customHeight="1">
      <c r="A373" s="86"/>
      <c r="B373" s="87">
        <f>COUNTIF(Activities!A:A, A373)</f>
        <v>0</v>
      </c>
      <c r="C373" s="100"/>
      <c r="D373" s="89"/>
      <c r="E373" s="90"/>
      <c r="F373" s="96">
        <v>4</v>
      </c>
      <c r="G373" s="92">
        <f t="shared" si="42"/>
        <v>1</v>
      </c>
      <c r="H373" s="93" t="str">
        <f t="shared" si="45"/>
        <v>Q4</v>
      </c>
      <c r="I373" s="92">
        <f t="shared" si="43"/>
        <v>1900</v>
      </c>
      <c r="J373" s="92">
        <f t="shared" si="41"/>
        <v>1900</v>
      </c>
      <c r="K373" s="93" t="e">
        <f t="shared" si="44"/>
        <v>#N/A</v>
      </c>
      <c r="L373" s="93" t="e">
        <f>INDEX(Activities!F:F, MATCH(A373, Activities!A:A, 0))</f>
        <v>#N/A</v>
      </c>
      <c r="M373" s="93" t="e">
        <f>INDEX(Activities!E:E, MATCH(A373, Activities!A:A, 0))</f>
        <v>#N/A</v>
      </c>
      <c r="N373" s="93" t="e">
        <f>INDEX(Activities!G:G, MATCH(A373, Activities!A:A, 0))</f>
        <v>#N/A</v>
      </c>
      <c r="O373" s="92"/>
      <c r="P373" s="92"/>
      <c r="Q373" s="92"/>
      <c r="R373" s="93"/>
      <c r="S373" s="93" t="e">
        <f>INDEX(Activities!I:I, MATCH(A373, Activities!A:A, 0))</f>
        <v>#N/A</v>
      </c>
    </row>
    <row r="374" spans="1:19" ht="13.5" customHeight="1">
      <c r="A374" s="86"/>
      <c r="B374" s="87">
        <f>COUNTIF(Activities!A:A, A374)</f>
        <v>0</v>
      </c>
      <c r="C374" s="100"/>
      <c r="D374" s="89"/>
      <c r="E374" s="90"/>
      <c r="F374" s="96">
        <v>4</v>
      </c>
      <c r="G374" s="92">
        <f t="shared" si="42"/>
        <v>1</v>
      </c>
      <c r="H374" s="93" t="str">
        <f t="shared" si="45"/>
        <v>Q4</v>
      </c>
      <c r="I374" s="92">
        <f t="shared" si="43"/>
        <v>1900</v>
      </c>
      <c r="J374" s="92">
        <f t="shared" si="41"/>
        <v>1900</v>
      </c>
      <c r="K374" s="93" t="e">
        <f t="shared" si="44"/>
        <v>#N/A</v>
      </c>
      <c r="L374" s="93" t="e">
        <f>INDEX(Activities!F:F, MATCH(A374, Activities!A:A, 0))</f>
        <v>#N/A</v>
      </c>
      <c r="M374" s="93" t="e">
        <f>INDEX(Activities!E:E, MATCH(A374, Activities!A:A, 0))</f>
        <v>#N/A</v>
      </c>
      <c r="N374" s="93" t="e">
        <f>INDEX(Activities!G:G, MATCH(A374, Activities!A:A, 0))</f>
        <v>#N/A</v>
      </c>
      <c r="O374" s="92"/>
      <c r="P374" s="92"/>
      <c r="Q374" s="92"/>
      <c r="R374" s="93"/>
      <c r="S374" s="93" t="e">
        <f>INDEX(Activities!I:I, MATCH(A374, Activities!A:A, 0))</f>
        <v>#N/A</v>
      </c>
    </row>
    <row r="375" spans="1:19" ht="13.5" customHeight="1">
      <c r="A375" s="86"/>
      <c r="B375" s="87">
        <f>COUNTIF(Activities!A:A, A375)</f>
        <v>0</v>
      </c>
      <c r="C375" s="100"/>
      <c r="D375" s="89"/>
      <c r="E375" s="90"/>
      <c r="F375" s="96">
        <v>4</v>
      </c>
      <c r="G375" s="92">
        <f t="shared" si="42"/>
        <v>1</v>
      </c>
      <c r="H375" s="93" t="str">
        <f t="shared" si="45"/>
        <v>Q4</v>
      </c>
      <c r="I375" s="92">
        <f t="shared" si="43"/>
        <v>1900</v>
      </c>
      <c r="J375" s="92">
        <f t="shared" si="41"/>
        <v>1900</v>
      </c>
      <c r="K375" s="93" t="e">
        <f t="shared" si="44"/>
        <v>#N/A</v>
      </c>
      <c r="L375" s="93" t="e">
        <f>INDEX(Activities!F:F, MATCH(A375, Activities!A:A, 0))</f>
        <v>#N/A</v>
      </c>
      <c r="M375" s="93" t="e">
        <f>INDEX(Activities!E:E, MATCH(A375, Activities!A:A, 0))</f>
        <v>#N/A</v>
      </c>
      <c r="N375" s="93" t="e">
        <f>INDEX(Activities!G:G, MATCH(A375, Activities!A:A, 0))</f>
        <v>#N/A</v>
      </c>
      <c r="O375" s="92"/>
      <c r="P375" s="92"/>
      <c r="Q375" s="92"/>
      <c r="R375" s="93"/>
      <c r="S375" s="93" t="e">
        <f>INDEX(Activities!I:I, MATCH(A375, Activities!A:A, 0))</f>
        <v>#N/A</v>
      </c>
    </row>
    <row r="376" spans="1:19" ht="13.5" customHeight="1">
      <c r="A376" s="86"/>
      <c r="B376" s="87">
        <f>COUNTIF(Activities!A:A, A376)</f>
        <v>0</v>
      </c>
      <c r="C376" s="100"/>
      <c r="D376" s="89"/>
      <c r="E376" s="90"/>
      <c r="F376" s="96">
        <v>4</v>
      </c>
      <c r="G376" s="92">
        <f t="shared" si="42"/>
        <v>1</v>
      </c>
      <c r="H376" s="93" t="str">
        <f t="shared" si="45"/>
        <v>Q4</v>
      </c>
      <c r="I376" s="92">
        <f t="shared" si="43"/>
        <v>1900</v>
      </c>
      <c r="J376" s="92">
        <f t="shared" si="41"/>
        <v>1900</v>
      </c>
      <c r="K376" s="93" t="e">
        <f t="shared" si="44"/>
        <v>#N/A</v>
      </c>
      <c r="L376" s="93" t="e">
        <f>INDEX(Activities!F:F, MATCH(A376, Activities!A:A, 0))</f>
        <v>#N/A</v>
      </c>
      <c r="M376" s="93" t="e">
        <f>INDEX(Activities!E:E, MATCH(A376, Activities!A:A, 0))</f>
        <v>#N/A</v>
      </c>
      <c r="N376" s="93" t="e">
        <f>INDEX(Activities!G:G, MATCH(A376, Activities!A:A, 0))</f>
        <v>#N/A</v>
      </c>
      <c r="O376" s="92"/>
      <c r="P376" s="92"/>
      <c r="Q376" s="92"/>
      <c r="R376" s="93"/>
      <c r="S376" s="93" t="e">
        <f>INDEX(Activities!I:I, MATCH(A376, Activities!A:A, 0))</f>
        <v>#N/A</v>
      </c>
    </row>
    <row r="377" spans="1:19" ht="13.5" customHeight="1">
      <c r="A377" s="86"/>
      <c r="B377" s="87">
        <f>COUNTIF(Activities!A:A, A377)</f>
        <v>0</v>
      </c>
      <c r="C377" s="100"/>
      <c r="D377" s="89"/>
      <c r="E377" s="90"/>
      <c r="F377" s="96">
        <v>4</v>
      </c>
      <c r="G377" s="92">
        <f t="shared" si="42"/>
        <v>1</v>
      </c>
      <c r="H377" s="93" t="str">
        <f t="shared" si="45"/>
        <v>Q4</v>
      </c>
      <c r="I377" s="92">
        <f t="shared" si="43"/>
        <v>1900</v>
      </c>
      <c r="J377" s="92">
        <f t="shared" si="41"/>
        <v>1900</v>
      </c>
      <c r="K377" s="93" t="e">
        <f t="shared" si="44"/>
        <v>#N/A</v>
      </c>
      <c r="L377" s="93" t="e">
        <f>INDEX(Activities!F:F, MATCH(A377, Activities!A:A, 0))</f>
        <v>#N/A</v>
      </c>
      <c r="M377" s="93" t="e">
        <f>INDEX(Activities!E:E, MATCH(A377, Activities!A:A, 0))</f>
        <v>#N/A</v>
      </c>
      <c r="N377" s="93" t="e">
        <f>INDEX(Activities!G:G, MATCH(A377, Activities!A:A, 0))</f>
        <v>#N/A</v>
      </c>
      <c r="O377" s="92"/>
      <c r="P377" s="92"/>
      <c r="Q377" s="92"/>
      <c r="R377" s="93"/>
      <c r="S377" s="93" t="e">
        <f>INDEX(Activities!I:I, MATCH(A377, Activities!A:A, 0))</f>
        <v>#N/A</v>
      </c>
    </row>
    <row r="378" spans="1:19" ht="13.5" customHeight="1">
      <c r="A378" s="86"/>
      <c r="B378" s="87">
        <f>COUNTIF(Activities!A:A, A378)</f>
        <v>0</v>
      </c>
      <c r="C378" s="100"/>
      <c r="D378" s="89"/>
      <c r="E378" s="90"/>
      <c r="F378" s="96">
        <v>4</v>
      </c>
      <c r="G378" s="92">
        <f t="shared" si="42"/>
        <v>1</v>
      </c>
      <c r="H378" s="93" t="str">
        <f t="shared" si="45"/>
        <v>Q4</v>
      </c>
      <c r="I378" s="92">
        <f t="shared" si="43"/>
        <v>1900</v>
      </c>
      <c r="J378" s="92">
        <f t="shared" si="41"/>
        <v>1900</v>
      </c>
      <c r="K378" s="93" t="e">
        <f t="shared" si="44"/>
        <v>#N/A</v>
      </c>
      <c r="L378" s="93" t="e">
        <f>INDEX(Activities!F:F, MATCH(A378, Activities!A:A, 0))</f>
        <v>#N/A</v>
      </c>
      <c r="M378" s="93" t="e">
        <f>INDEX(Activities!E:E, MATCH(A378, Activities!A:A, 0))</f>
        <v>#N/A</v>
      </c>
      <c r="N378" s="93" t="e">
        <f>INDEX(Activities!G:G, MATCH(A378, Activities!A:A, 0))</f>
        <v>#N/A</v>
      </c>
      <c r="O378" s="92"/>
      <c r="P378" s="92"/>
      <c r="Q378" s="92"/>
      <c r="R378" s="93"/>
      <c r="S378" s="93" t="e">
        <f>INDEX(Activities!I:I, MATCH(A378, Activities!A:A, 0))</f>
        <v>#N/A</v>
      </c>
    </row>
    <row r="379" spans="1:19" ht="13.5" customHeight="1">
      <c r="A379" s="86"/>
      <c r="B379" s="87">
        <f>COUNTIF(Activities!A:A, A379)</f>
        <v>0</v>
      </c>
      <c r="C379" s="100"/>
      <c r="D379" s="89"/>
      <c r="E379" s="90"/>
      <c r="F379" s="96">
        <v>4</v>
      </c>
      <c r="G379" s="92">
        <f t="shared" si="42"/>
        <v>1</v>
      </c>
      <c r="H379" s="93" t="str">
        <f t="shared" si="45"/>
        <v>Q4</v>
      </c>
      <c r="I379" s="92">
        <f t="shared" si="43"/>
        <v>1900</v>
      </c>
      <c r="J379" s="92">
        <f t="shared" si="41"/>
        <v>1900</v>
      </c>
      <c r="K379" s="93" t="e">
        <f t="shared" si="44"/>
        <v>#N/A</v>
      </c>
      <c r="L379" s="93" t="e">
        <f>INDEX(Activities!F:F, MATCH(A379, Activities!A:A, 0))</f>
        <v>#N/A</v>
      </c>
      <c r="M379" s="93" t="e">
        <f>INDEX(Activities!E:E, MATCH(A379, Activities!A:A, 0))</f>
        <v>#N/A</v>
      </c>
      <c r="N379" s="93" t="e">
        <f>INDEX(Activities!G:G, MATCH(A379, Activities!A:A, 0))</f>
        <v>#N/A</v>
      </c>
      <c r="O379" s="92"/>
      <c r="P379" s="92"/>
      <c r="Q379" s="92"/>
      <c r="R379" s="93"/>
      <c r="S379" s="93" t="e">
        <f>INDEX(Activities!I:I, MATCH(A379, Activities!A:A, 0))</f>
        <v>#N/A</v>
      </c>
    </row>
    <row r="380" spans="1:19" ht="13.5" customHeight="1">
      <c r="A380" s="86"/>
      <c r="B380" s="87">
        <f>COUNTIF(Activities!A:A, A380)</f>
        <v>0</v>
      </c>
      <c r="C380" s="100"/>
      <c r="D380" s="89"/>
      <c r="E380" s="90"/>
      <c r="F380" s="96">
        <v>4</v>
      </c>
      <c r="G380" s="92">
        <f t="shared" si="42"/>
        <v>1</v>
      </c>
      <c r="H380" s="93" t="str">
        <f t="shared" si="45"/>
        <v>Q4</v>
      </c>
      <c r="I380" s="92">
        <f t="shared" si="43"/>
        <v>1900</v>
      </c>
      <c r="J380" s="92">
        <f t="shared" si="41"/>
        <v>1900</v>
      </c>
      <c r="K380" s="93" t="e">
        <f t="shared" si="44"/>
        <v>#N/A</v>
      </c>
      <c r="L380" s="93" t="e">
        <f>INDEX(Activities!F:F, MATCH(A380, Activities!A:A, 0))</f>
        <v>#N/A</v>
      </c>
      <c r="M380" s="93" t="e">
        <f>INDEX(Activities!E:E, MATCH(A380, Activities!A:A, 0))</f>
        <v>#N/A</v>
      </c>
      <c r="N380" s="93" t="e">
        <f>INDEX(Activities!G:G, MATCH(A380, Activities!A:A, 0))</f>
        <v>#N/A</v>
      </c>
      <c r="O380" s="92"/>
      <c r="P380" s="92"/>
      <c r="Q380" s="92"/>
      <c r="R380" s="93"/>
      <c r="S380" s="93" t="e">
        <f>INDEX(Activities!I:I, MATCH(A380, Activities!A:A, 0))</f>
        <v>#N/A</v>
      </c>
    </row>
    <row r="381" spans="1:19" ht="13.5" customHeight="1">
      <c r="A381" s="86"/>
      <c r="B381" s="87">
        <f>COUNTIF(Activities!A:A, A381)</f>
        <v>0</v>
      </c>
      <c r="C381" s="100"/>
      <c r="D381" s="89"/>
      <c r="E381" s="90"/>
      <c r="F381" s="96">
        <v>4</v>
      </c>
      <c r="G381" s="92">
        <f t="shared" si="42"/>
        <v>1</v>
      </c>
      <c r="H381" s="93" t="str">
        <f t="shared" si="45"/>
        <v>Q4</v>
      </c>
      <c r="I381" s="92">
        <f t="shared" si="43"/>
        <v>1900</v>
      </c>
      <c r="J381" s="92">
        <f t="shared" si="41"/>
        <v>1900</v>
      </c>
      <c r="K381" s="93" t="e">
        <f t="shared" si="44"/>
        <v>#N/A</v>
      </c>
      <c r="L381" s="93" t="e">
        <f>INDEX(Activities!F:F, MATCH(A381, Activities!A:A, 0))</f>
        <v>#N/A</v>
      </c>
      <c r="M381" s="93" t="e">
        <f>INDEX(Activities!E:E, MATCH(A381, Activities!A:A, 0))</f>
        <v>#N/A</v>
      </c>
      <c r="N381" s="93" t="e">
        <f>INDEX(Activities!G:G, MATCH(A381, Activities!A:A, 0))</f>
        <v>#N/A</v>
      </c>
      <c r="O381" s="92"/>
      <c r="P381" s="92"/>
      <c r="Q381" s="92"/>
      <c r="R381" s="93"/>
      <c r="S381" s="93" t="e">
        <f>INDEX(Activities!I:I, MATCH(A381, Activities!A:A, 0))</f>
        <v>#N/A</v>
      </c>
    </row>
    <row r="382" spans="1:19" ht="13.5" customHeight="1">
      <c r="A382" s="86"/>
      <c r="B382" s="87">
        <f>COUNTIF(Activities!A:A, A382)</f>
        <v>0</v>
      </c>
      <c r="C382" s="100"/>
      <c r="D382" s="89"/>
      <c r="E382" s="90"/>
      <c r="F382" s="96">
        <v>4</v>
      </c>
      <c r="G382" s="92">
        <f t="shared" si="42"/>
        <v>1</v>
      </c>
      <c r="H382" s="93" t="str">
        <f t="shared" si="45"/>
        <v>Q4</v>
      </c>
      <c r="I382" s="92">
        <f t="shared" si="43"/>
        <v>1900</v>
      </c>
      <c r="J382" s="92">
        <f t="shared" si="41"/>
        <v>1900</v>
      </c>
      <c r="K382" s="93" t="e">
        <f t="shared" si="44"/>
        <v>#N/A</v>
      </c>
      <c r="L382" s="93" t="e">
        <f>INDEX(Activities!F:F, MATCH(A382, Activities!A:A, 0))</f>
        <v>#N/A</v>
      </c>
      <c r="M382" s="93" t="e">
        <f>INDEX(Activities!E:E, MATCH(A382, Activities!A:A, 0))</f>
        <v>#N/A</v>
      </c>
      <c r="N382" s="93" t="e">
        <f>INDEX(Activities!G:G, MATCH(A382, Activities!A:A, 0))</f>
        <v>#N/A</v>
      </c>
      <c r="O382" s="92"/>
      <c r="P382" s="92"/>
      <c r="Q382" s="92"/>
      <c r="R382" s="93"/>
      <c r="S382" s="93" t="e">
        <f>INDEX(Activities!I:I, MATCH(A382, Activities!A:A, 0))</f>
        <v>#N/A</v>
      </c>
    </row>
    <row r="383" spans="1:19" ht="13.5" customHeight="1">
      <c r="A383" s="86"/>
      <c r="B383" s="87">
        <f>COUNTIF(Activities!A:A, A383)</f>
        <v>0</v>
      </c>
      <c r="C383" s="100"/>
      <c r="D383" s="89"/>
      <c r="E383" s="90"/>
      <c r="F383" s="96">
        <v>4</v>
      </c>
      <c r="G383" s="92">
        <f t="shared" si="42"/>
        <v>1</v>
      </c>
      <c r="H383" s="93" t="str">
        <f t="shared" si="45"/>
        <v>Q4</v>
      </c>
      <c r="I383" s="92">
        <f t="shared" si="43"/>
        <v>1900</v>
      </c>
      <c r="J383" s="92">
        <f t="shared" si="41"/>
        <v>1900</v>
      </c>
      <c r="K383" s="93" t="e">
        <f t="shared" si="44"/>
        <v>#N/A</v>
      </c>
      <c r="L383" s="93" t="e">
        <f>INDEX(Activities!F:F, MATCH(A383, Activities!A:A, 0))</f>
        <v>#N/A</v>
      </c>
      <c r="M383" s="93" t="e">
        <f>INDEX(Activities!E:E, MATCH(A383, Activities!A:A, 0))</f>
        <v>#N/A</v>
      </c>
      <c r="N383" s="93" t="e">
        <f>INDEX(Activities!G:G, MATCH(A383, Activities!A:A, 0))</f>
        <v>#N/A</v>
      </c>
      <c r="O383" s="92"/>
      <c r="P383" s="92"/>
      <c r="Q383" s="92"/>
      <c r="R383" s="93"/>
      <c r="S383" s="93" t="e">
        <f>INDEX(Activities!I:I, MATCH(A383, Activities!A:A, 0))</f>
        <v>#N/A</v>
      </c>
    </row>
    <row r="384" spans="1:19" ht="13.5" customHeight="1">
      <c r="A384" s="99"/>
      <c r="B384" s="87">
        <f>COUNTIF(Activities!A:A, A384)</f>
        <v>0</v>
      </c>
      <c r="C384" s="100"/>
      <c r="D384" s="89"/>
      <c r="E384" s="90"/>
      <c r="F384" s="96">
        <v>4</v>
      </c>
      <c r="G384" s="92">
        <f t="shared" si="42"/>
        <v>1</v>
      </c>
      <c r="H384" s="93" t="str">
        <f t="shared" si="45"/>
        <v>Q4</v>
      </c>
      <c r="I384" s="92">
        <f t="shared" si="43"/>
        <v>1900</v>
      </c>
      <c r="J384" s="92">
        <f t="shared" si="41"/>
        <v>1900</v>
      </c>
      <c r="K384" s="93" t="e">
        <f t="shared" si="44"/>
        <v>#N/A</v>
      </c>
      <c r="L384" s="93" t="e">
        <f>INDEX(Activities!F:F, MATCH(A384, Activities!A:A, 0))</f>
        <v>#N/A</v>
      </c>
      <c r="M384" s="93" t="e">
        <f>INDEX(Activities!E:E, MATCH(A384, Activities!A:A, 0))</f>
        <v>#N/A</v>
      </c>
      <c r="N384" s="93" t="e">
        <f>INDEX(Activities!G:G, MATCH(A384, Activities!A:A, 0))</f>
        <v>#N/A</v>
      </c>
      <c r="O384" s="92"/>
      <c r="P384" s="92"/>
      <c r="Q384" s="92"/>
      <c r="R384" s="93"/>
      <c r="S384" s="93" t="e">
        <f>INDEX(Activities!I:I, MATCH(A384, Activities!A:A, 0))</f>
        <v>#N/A</v>
      </c>
    </row>
    <row r="385" spans="1:19" ht="13.5" customHeight="1">
      <c r="A385" s="99"/>
      <c r="B385" s="87">
        <f>COUNTIF(Activities!A:A, A385)</f>
        <v>0</v>
      </c>
      <c r="C385" s="100"/>
      <c r="D385" s="89"/>
      <c r="E385" s="90"/>
      <c r="F385" s="96">
        <v>4</v>
      </c>
      <c r="G385" s="92">
        <f t="shared" si="42"/>
        <v>1</v>
      </c>
      <c r="H385" s="93" t="str">
        <f t="shared" si="45"/>
        <v>Q4</v>
      </c>
      <c r="I385" s="92">
        <f t="shared" si="43"/>
        <v>1900</v>
      </c>
      <c r="J385" s="92">
        <f t="shared" si="41"/>
        <v>1900</v>
      </c>
      <c r="K385" s="93" t="e">
        <f t="shared" si="44"/>
        <v>#N/A</v>
      </c>
      <c r="L385" s="93" t="e">
        <f>INDEX(Activities!F:F, MATCH(A385, Activities!A:A, 0))</f>
        <v>#N/A</v>
      </c>
      <c r="M385" s="93" t="e">
        <f>INDEX(Activities!E:E, MATCH(A385, Activities!A:A, 0))</f>
        <v>#N/A</v>
      </c>
      <c r="N385" s="93" t="e">
        <f>INDEX(Activities!G:G, MATCH(A385, Activities!A:A, 0))</f>
        <v>#N/A</v>
      </c>
      <c r="O385" s="92"/>
      <c r="P385" s="92"/>
      <c r="Q385" s="92"/>
      <c r="R385" s="93"/>
      <c r="S385" s="93" t="e">
        <f>INDEX(Activities!I:I, MATCH(A385, Activities!A:A, 0))</f>
        <v>#N/A</v>
      </c>
    </row>
    <row r="386" spans="1:19" ht="13.5" customHeight="1">
      <c r="A386" s="99"/>
      <c r="B386" s="87">
        <f>COUNTIF(Activities!A:A, A386)</f>
        <v>0</v>
      </c>
      <c r="C386" s="100"/>
      <c r="D386" s="89"/>
      <c r="E386" s="90"/>
      <c r="F386" s="96">
        <v>4</v>
      </c>
      <c r="G386" s="92">
        <f t="shared" si="42"/>
        <v>1</v>
      </c>
      <c r="H386" s="93" t="str">
        <f t="shared" si="45"/>
        <v>Q4</v>
      </c>
      <c r="I386" s="92">
        <f t="shared" si="43"/>
        <v>1900</v>
      </c>
      <c r="J386" s="92">
        <f t="shared" si="41"/>
        <v>1900</v>
      </c>
      <c r="K386" s="93" t="e">
        <f t="shared" si="44"/>
        <v>#N/A</v>
      </c>
      <c r="L386" s="93" t="e">
        <f>INDEX(Activities!F:F, MATCH(A386, Activities!A:A, 0))</f>
        <v>#N/A</v>
      </c>
      <c r="M386" s="93" t="e">
        <f>INDEX(Activities!E:E, MATCH(A386, Activities!A:A, 0))</f>
        <v>#N/A</v>
      </c>
      <c r="N386" s="93" t="e">
        <f>INDEX(Activities!G:G, MATCH(A386, Activities!A:A, 0))</f>
        <v>#N/A</v>
      </c>
      <c r="O386" s="92"/>
      <c r="P386" s="92"/>
      <c r="Q386" s="92"/>
      <c r="R386" s="93"/>
      <c r="S386" s="93" t="e">
        <f>INDEX(Activities!I:I, MATCH(A386, Activities!A:A, 0))</f>
        <v>#N/A</v>
      </c>
    </row>
    <row r="387" spans="1:19" ht="13.5" customHeight="1">
      <c r="A387" s="99"/>
      <c r="B387" s="87">
        <f>COUNTIF(Activities!A:A, A387)</f>
        <v>0</v>
      </c>
      <c r="C387" s="100"/>
      <c r="D387" s="89"/>
      <c r="E387" s="90"/>
      <c r="F387" s="96">
        <v>4</v>
      </c>
      <c r="G387" s="92">
        <f t="shared" si="42"/>
        <v>1</v>
      </c>
      <c r="H387" s="93" t="str">
        <f t="shared" si="45"/>
        <v>Q4</v>
      </c>
      <c r="I387" s="92">
        <f t="shared" si="43"/>
        <v>1900</v>
      </c>
      <c r="J387" s="92">
        <f t="shared" si="41"/>
        <v>1900</v>
      </c>
      <c r="K387" s="93" t="e">
        <f t="shared" si="44"/>
        <v>#N/A</v>
      </c>
      <c r="L387" s="93" t="e">
        <f>INDEX(Activities!F:F, MATCH(A387, Activities!A:A, 0))</f>
        <v>#N/A</v>
      </c>
      <c r="M387" s="93" t="e">
        <f>INDEX(Activities!E:E, MATCH(A387, Activities!A:A, 0))</f>
        <v>#N/A</v>
      </c>
      <c r="N387" s="93" t="e">
        <f>INDEX(Activities!G:G, MATCH(A387, Activities!A:A, 0))</f>
        <v>#N/A</v>
      </c>
      <c r="O387" s="92"/>
      <c r="P387" s="92"/>
      <c r="Q387" s="92"/>
      <c r="R387" s="93"/>
      <c r="S387" s="93" t="e">
        <f>INDEX(Activities!I:I, MATCH(A387, Activities!A:A, 0))</f>
        <v>#N/A</v>
      </c>
    </row>
    <row r="388" spans="1:19" ht="13.5" customHeight="1">
      <c r="A388" s="99"/>
      <c r="B388" s="87">
        <f>COUNTIF(Activities!A:A, A388)</f>
        <v>0</v>
      </c>
      <c r="C388" s="100"/>
      <c r="D388" s="89"/>
      <c r="E388" s="90"/>
      <c r="F388" s="96">
        <v>4</v>
      </c>
      <c r="G388" s="92">
        <f t="shared" si="42"/>
        <v>1</v>
      </c>
      <c r="H388" s="93" t="str">
        <f t="shared" si="45"/>
        <v>Q4</v>
      </c>
      <c r="I388" s="92">
        <f t="shared" si="43"/>
        <v>1900</v>
      </c>
      <c r="J388" s="92">
        <f t="shared" ref="J388:J451" si="46">IF(H388="Q4", I388, I388+1)</f>
        <v>1900</v>
      </c>
      <c r="K388" s="93" t="e">
        <f t="shared" si="44"/>
        <v>#N/A</v>
      </c>
      <c r="L388" s="93" t="e">
        <f>INDEX(Activities!F:F, MATCH(A388, Activities!A:A, 0))</f>
        <v>#N/A</v>
      </c>
      <c r="M388" s="93" t="e">
        <f>INDEX(Activities!E:E, MATCH(A388, Activities!A:A, 0))</f>
        <v>#N/A</v>
      </c>
      <c r="N388" s="93" t="e">
        <f>INDEX(Activities!G:G, MATCH(A388, Activities!A:A, 0))</f>
        <v>#N/A</v>
      </c>
      <c r="O388" s="92"/>
      <c r="P388" s="92"/>
      <c r="Q388" s="92"/>
      <c r="R388" s="93"/>
      <c r="S388" s="93" t="e">
        <f>INDEX(Activities!I:I, MATCH(A388, Activities!A:A, 0))</f>
        <v>#N/A</v>
      </c>
    </row>
    <row r="389" spans="1:19" ht="13.5" customHeight="1">
      <c r="A389" s="99"/>
      <c r="B389" s="87">
        <f>COUNTIF(Activities!A:A, A389)</f>
        <v>0</v>
      </c>
      <c r="C389" s="100"/>
      <c r="D389" s="89"/>
      <c r="E389" s="90"/>
      <c r="F389" s="96">
        <v>4</v>
      </c>
      <c r="G389" s="92">
        <f t="shared" si="42"/>
        <v>1</v>
      </c>
      <c r="H389" s="93" t="str">
        <f t="shared" si="45"/>
        <v>Q4</v>
      </c>
      <c r="I389" s="92">
        <f t="shared" si="43"/>
        <v>1900</v>
      </c>
      <c r="J389" s="92">
        <f t="shared" si="46"/>
        <v>1900</v>
      </c>
      <c r="K389" s="93" t="e">
        <f t="shared" si="44"/>
        <v>#N/A</v>
      </c>
      <c r="L389" s="93" t="e">
        <f>INDEX(Activities!F:F, MATCH(A389, Activities!A:A, 0))</f>
        <v>#N/A</v>
      </c>
      <c r="M389" s="93" t="e">
        <f>INDEX(Activities!E:E, MATCH(A389, Activities!A:A, 0))</f>
        <v>#N/A</v>
      </c>
      <c r="N389" s="93" t="e">
        <f>INDEX(Activities!G:G, MATCH(A389, Activities!A:A, 0))</f>
        <v>#N/A</v>
      </c>
      <c r="O389" s="92"/>
      <c r="P389" s="92"/>
      <c r="Q389" s="92"/>
      <c r="R389" s="93"/>
      <c r="S389" s="93" t="e">
        <f>INDEX(Activities!I:I, MATCH(A389, Activities!A:A, 0))</f>
        <v>#N/A</v>
      </c>
    </row>
    <row r="390" spans="1:19" ht="13.5" customHeight="1">
      <c r="A390" s="99"/>
      <c r="B390" s="87">
        <f>COUNTIF(Activities!A:A, A390)</f>
        <v>0</v>
      </c>
      <c r="C390" s="107"/>
      <c r="D390" s="89"/>
      <c r="E390" s="90"/>
      <c r="F390" s="96">
        <v>4</v>
      </c>
      <c r="G390" s="92">
        <f t="shared" si="42"/>
        <v>1</v>
      </c>
      <c r="H390" s="93" t="str">
        <f t="shared" si="45"/>
        <v>Q4</v>
      </c>
      <c r="I390" s="92">
        <f t="shared" si="43"/>
        <v>1900</v>
      </c>
      <c r="J390" s="92">
        <f t="shared" si="46"/>
        <v>1900</v>
      </c>
      <c r="K390" s="93" t="e">
        <f t="shared" si="44"/>
        <v>#N/A</v>
      </c>
      <c r="L390" s="93" t="e">
        <f>INDEX(Activities!F:F, MATCH(A390, Activities!A:A, 0))</f>
        <v>#N/A</v>
      </c>
      <c r="M390" s="93" t="e">
        <f>INDEX(Activities!E:E, MATCH(A390, Activities!A:A, 0))</f>
        <v>#N/A</v>
      </c>
      <c r="N390" s="93" t="e">
        <f>INDEX(Activities!G:G, MATCH(A390, Activities!A:A, 0))</f>
        <v>#N/A</v>
      </c>
      <c r="O390" s="92"/>
      <c r="P390" s="92"/>
      <c r="Q390" s="92"/>
      <c r="R390" s="93"/>
      <c r="S390" s="93" t="e">
        <f>INDEX(Activities!I:I, MATCH(A390, Activities!A:A, 0))</f>
        <v>#N/A</v>
      </c>
    </row>
    <row r="391" spans="1:19" ht="13.5" customHeight="1">
      <c r="A391" s="99"/>
      <c r="B391" s="87">
        <f>COUNTIF(Activities!A:A, A391)</f>
        <v>0</v>
      </c>
      <c r="C391" s="107"/>
      <c r="D391" s="89"/>
      <c r="E391" s="90"/>
      <c r="F391" s="96">
        <v>4</v>
      </c>
      <c r="G391" s="92">
        <f t="shared" si="42"/>
        <v>1</v>
      </c>
      <c r="H391" s="93" t="str">
        <f t="shared" si="45"/>
        <v>Q4</v>
      </c>
      <c r="I391" s="92">
        <f t="shared" si="43"/>
        <v>1900</v>
      </c>
      <c r="J391" s="92">
        <f t="shared" si="46"/>
        <v>1900</v>
      </c>
      <c r="K391" s="93" t="e">
        <f t="shared" si="44"/>
        <v>#N/A</v>
      </c>
      <c r="L391" s="93" t="e">
        <f>INDEX(Activities!F:F, MATCH(A391, Activities!A:A, 0))</f>
        <v>#N/A</v>
      </c>
      <c r="M391" s="93" t="e">
        <f>INDEX(Activities!E:E, MATCH(A391, Activities!A:A, 0))</f>
        <v>#N/A</v>
      </c>
      <c r="N391" s="93" t="e">
        <f>INDEX(Activities!G:G, MATCH(A391, Activities!A:A, 0))</f>
        <v>#N/A</v>
      </c>
      <c r="O391" s="92"/>
      <c r="P391" s="92"/>
      <c r="Q391" s="92"/>
      <c r="R391" s="93"/>
      <c r="S391" s="93" t="e">
        <f>INDEX(Activities!I:I, MATCH(A391, Activities!A:A, 0))</f>
        <v>#N/A</v>
      </c>
    </row>
    <row r="392" spans="1:19" ht="13.5" customHeight="1">
      <c r="A392" s="99"/>
      <c r="B392" s="87">
        <f>COUNTIF(Activities!A:A, A392)</f>
        <v>0</v>
      </c>
      <c r="C392" s="107"/>
      <c r="D392" s="89"/>
      <c r="E392" s="90"/>
      <c r="F392" s="96">
        <v>4</v>
      </c>
      <c r="G392" s="92">
        <f t="shared" si="42"/>
        <v>1</v>
      </c>
      <c r="H392" s="93" t="str">
        <f t="shared" si="45"/>
        <v>Q4</v>
      </c>
      <c r="I392" s="92">
        <f t="shared" si="43"/>
        <v>1900</v>
      </c>
      <c r="J392" s="92">
        <f t="shared" si="46"/>
        <v>1900</v>
      </c>
      <c r="K392" s="93" t="e">
        <f t="shared" si="44"/>
        <v>#N/A</v>
      </c>
      <c r="L392" s="93" t="e">
        <f>INDEX(Activities!F:F, MATCH(A392, Activities!A:A, 0))</f>
        <v>#N/A</v>
      </c>
      <c r="M392" s="93" t="e">
        <f>INDEX(Activities!E:E, MATCH(A392, Activities!A:A, 0))</f>
        <v>#N/A</v>
      </c>
      <c r="N392" s="93" t="e">
        <f>INDEX(Activities!G:G, MATCH(A392, Activities!A:A, 0))</f>
        <v>#N/A</v>
      </c>
      <c r="O392" s="92"/>
      <c r="P392" s="92"/>
      <c r="Q392" s="92"/>
      <c r="R392" s="93"/>
      <c r="S392" s="93" t="e">
        <f>INDEX(Activities!I:I, MATCH(A392, Activities!A:A, 0))</f>
        <v>#N/A</v>
      </c>
    </row>
    <row r="393" spans="1:19" ht="13.5" customHeight="1">
      <c r="A393" s="99"/>
      <c r="B393" s="87">
        <f>COUNTIF(Activities!A:A, A393)</f>
        <v>0</v>
      </c>
      <c r="C393" s="100"/>
      <c r="D393" s="89"/>
      <c r="E393" s="90"/>
      <c r="F393" s="96">
        <v>4</v>
      </c>
      <c r="G393" s="92">
        <f t="shared" si="42"/>
        <v>1</v>
      </c>
      <c r="H393" s="93" t="str">
        <f t="shared" si="45"/>
        <v>Q4</v>
      </c>
      <c r="I393" s="92">
        <f t="shared" si="43"/>
        <v>1900</v>
      </c>
      <c r="J393" s="92">
        <f t="shared" si="46"/>
        <v>1900</v>
      </c>
      <c r="K393" s="93" t="e">
        <f t="shared" si="44"/>
        <v>#N/A</v>
      </c>
      <c r="L393" s="93" t="e">
        <f>INDEX(Activities!F:F, MATCH(A393, Activities!A:A, 0))</f>
        <v>#N/A</v>
      </c>
      <c r="M393" s="93" t="e">
        <f>INDEX(Activities!E:E, MATCH(A393, Activities!A:A, 0))</f>
        <v>#N/A</v>
      </c>
      <c r="N393" s="93" t="e">
        <f>INDEX(Activities!G:G, MATCH(A393, Activities!A:A, 0))</f>
        <v>#N/A</v>
      </c>
      <c r="O393" s="92"/>
      <c r="P393" s="92"/>
      <c r="Q393" s="92"/>
      <c r="R393" s="93"/>
      <c r="S393" s="93" t="e">
        <f>INDEX(Activities!I:I, MATCH(A393, Activities!A:A, 0))</f>
        <v>#N/A</v>
      </c>
    </row>
    <row r="394" spans="1:19" ht="13.5" customHeight="1">
      <c r="A394" s="99"/>
      <c r="B394" s="87">
        <f>COUNTIF(Activities!A:A, A394)</f>
        <v>0</v>
      </c>
      <c r="C394" s="100"/>
      <c r="D394" s="89"/>
      <c r="E394" s="90"/>
      <c r="F394" s="96">
        <v>4</v>
      </c>
      <c r="G394" s="92">
        <f t="shared" si="42"/>
        <v>1</v>
      </c>
      <c r="H394" s="93" t="str">
        <f t="shared" si="45"/>
        <v>Q4</v>
      </c>
      <c r="I394" s="92">
        <f t="shared" si="43"/>
        <v>1900</v>
      </c>
      <c r="J394" s="92">
        <f t="shared" si="46"/>
        <v>1900</v>
      </c>
      <c r="K394" s="93" t="e">
        <f t="shared" si="44"/>
        <v>#N/A</v>
      </c>
      <c r="L394" s="93" t="e">
        <f>INDEX(Activities!F:F, MATCH(A394, Activities!A:A, 0))</f>
        <v>#N/A</v>
      </c>
      <c r="M394" s="93" t="e">
        <f>INDEX(Activities!E:E, MATCH(A394, Activities!A:A, 0))</f>
        <v>#N/A</v>
      </c>
      <c r="N394" s="93" t="e">
        <f>INDEX(Activities!G:G, MATCH(A394, Activities!A:A, 0))</f>
        <v>#N/A</v>
      </c>
      <c r="O394" s="92"/>
      <c r="P394" s="92"/>
      <c r="Q394" s="92"/>
      <c r="R394" s="93"/>
      <c r="S394" s="93" t="e">
        <f>INDEX(Activities!I:I, MATCH(A394, Activities!A:A, 0))</f>
        <v>#N/A</v>
      </c>
    </row>
    <row r="395" spans="1:19" ht="13.5" customHeight="1">
      <c r="A395" s="86"/>
      <c r="B395" s="87">
        <f>COUNTIF(Activities!A:A, A395)</f>
        <v>0</v>
      </c>
      <c r="C395" s="108"/>
      <c r="D395" s="89"/>
      <c r="E395" s="90"/>
      <c r="F395" s="96">
        <v>4</v>
      </c>
      <c r="G395" s="92">
        <f t="shared" si="42"/>
        <v>1</v>
      </c>
      <c r="H395" s="93" t="str">
        <f t="shared" si="45"/>
        <v>Q4</v>
      </c>
      <c r="I395" s="92">
        <f t="shared" si="43"/>
        <v>1900</v>
      </c>
      <c r="J395" s="92">
        <f t="shared" si="46"/>
        <v>1900</v>
      </c>
      <c r="K395" s="93" t="e">
        <f t="shared" si="44"/>
        <v>#N/A</v>
      </c>
      <c r="L395" s="93" t="e">
        <f>INDEX(Activities!F:F, MATCH(A395, Activities!A:A, 0))</f>
        <v>#N/A</v>
      </c>
      <c r="M395" s="93" t="e">
        <f>INDEX(Activities!E:E, MATCH(A395, Activities!A:A, 0))</f>
        <v>#N/A</v>
      </c>
      <c r="N395" s="93" t="e">
        <f>INDEX(Activities!G:G, MATCH(A395, Activities!A:A, 0))</f>
        <v>#N/A</v>
      </c>
      <c r="O395" s="92"/>
      <c r="P395" s="92"/>
      <c r="Q395" s="92"/>
      <c r="R395" s="93"/>
      <c r="S395" s="93" t="e">
        <f>INDEX(Activities!I:I, MATCH(A395, Activities!A:A, 0))</f>
        <v>#N/A</v>
      </c>
    </row>
    <row r="396" spans="1:19" ht="13.5" customHeight="1">
      <c r="A396" s="86"/>
      <c r="B396" s="87">
        <f>COUNTIF(Activities!A:A, A396)</f>
        <v>0</v>
      </c>
      <c r="C396" s="100"/>
      <c r="D396" s="89"/>
      <c r="E396" s="90"/>
      <c r="F396" s="96">
        <v>4</v>
      </c>
      <c r="G396" s="92">
        <f t="shared" si="42"/>
        <v>1</v>
      </c>
      <c r="H396" s="93" t="str">
        <f t="shared" si="45"/>
        <v>Q4</v>
      </c>
      <c r="I396" s="92">
        <f t="shared" si="43"/>
        <v>1900</v>
      </c>
      <c r="J396" s="92">
        <f t="shared" si="46"/>
        <v>1900</v>
      </c>
      <c r="K396" s="93" t="e">
        <f t="shared" si="44"/>
        <v>#N/A</v>
      </c>
      <c r="L396" s="93" t="e">
        <f>INDEX(Activities!F:F, MATCH(A396, Activities!A:A, 0))</f>
        <v>#N/A</v>
      </c>
      <c r="M396" s="93" t="e">
        <f>INDEX(Activities!E:E, MATCH(A396, Activities!A:A, 0))</f>
        <v>#N/A</v>
      </c>
      <c r="N396" s="93" t="e">
        <f>INDEX(Activities!G:G, MATCH(A396, Activities!A:A, 0))</f>
        <v>#N/A</v>
      </c>
      <c r="O396" s="92"/>
      <c r="P396" s="92"/>
      <c r="Q396" s="92"/>
      <c r="R396" s="93"/>
      <c r="S396" s="93" t="e">
        <f>INDEX(Activities!I:I, MATCH(A396, Activities!A:A, 0))</f>
        <v>#N/A</v>
      </c>
    </row>
    <row r="397" spans="1:19" ht="13.5" customHeight="1">
      <c r="A397" s="86"/>
      <c r="B397" s="87">
        <f>COUNTIF(Activities!A:A, A397)</f>
        <v>0</v>
      </c>
      <c r="C397" s="100"/>
      <c r="D397" s="89"/>
      <c r="E397" s="90"/>
      <c r="F397" s="96">
        <v>4</v>
      </c>
      <c r="G397" s="92">
        <f t="shared" si="42"/>
        <v>1</v>
      </c>
      <c r="H397" s="93" t="str">
        <f t="shared" si="45"/>
        <v>Q4</v>
      </c>
      <c r="I397" s="92">
        <f t="shared" si="43"/>
        <v>1900</v>
      </c>
      <c r="J397" s="92">
        <f t="shared" si="46"/>
        <v>1900</v>
      </c>
      <c r="K397" s="93" t="e">
        <f t="shared" si="44"/>
        <v>#N/A</v>
      </c>
      <c r="L397" s="93" t="e">
        <f>INDEX(Activities!F:F, MATCH(A397, Activities!A:A, 0))</f>
        <v>#N/A</v>
      </c>
      <c r="M397" s="93" t="e">
        <f>INDEX(Activities!E:E, MATCH(A397, Activities!A:A, 0))</f>
        <v>#N/A</v>
      </c>
      <c r="N397" s="93" t="e">
        <f>INDEX(Activities!G:G, MATCH(A397, Activities!A:A, 0))</f>
        <v>#N/A</v>
      </c>
      <c r="O397" s="92"/>
      <c r="P397" s="92"/>
      <c r="Q397" s="92"/>
      <c r="R397" s="93"/>
      <c r="S397" s="93" t="e">
        <f>INDEX(Activities!I:I, MATCH(A397, Activities!A:A, 0))</f>
        <v>#N/A</v>
      </c>
    </row>
    <row r="398" spans="1:19" ht="13.5" customHeight="1">
      <c r="A398" s="86"/>
      <c r="B398" s="87">
        <f>COUNTIF(Activities!A:A, A398)</f>
        <v>0</v>
      </c>
      <c r="C398" s="100"/>
      <c r="D398" s="89"/>
      <c r="E398" s="90"/>
      <c r="F398" s="96">
        <v>4</v>
      </c>
      <c r="G398" s="92">
        <f t="shared" si="42"/>
        <v>1</v>
      </c>
      <c r="H398" s="93" t="str">
        <f t="shared" si="45"/>
        <v>Q4</v>
      </c>
      <c r="I398" s="92">
        <f t="shared" si="43"/>
        <v>1900</v>
      </c>
      <c r="J398" s="92">
        <f t="shared" si="46"/>
        <v>1900</v>
      </c>
      <c r="K398" s="93" t="e">
        <f t="shared" si="44"/>
        <v>#N/A</v>
      </c>
      <c r="L398" s="93" t="e">
        <f>INDEX(Activities!F:F, MATCH(A398, Activities!A:A, 0))</f>
        <v>#N/A</v>
      </c>
      <c r="M398" s="93" t="e">
        <f>INDEX(Activities!E:E, MATCH(A398, Activities!A:A, 0))</f>
        <v>#N/A</v>
      </c>
      <c r="N398" s="93" t="e">
        <f>INDEX(Activities!G:G, MATCH(A398, Activities!A:A, 0))</f>
        <v>#N/A</v>
      </c>
      <c r="O398" s="92"/>
      <c r="P398" s="92"/>
      <c r="Q398" s="92"/>
      <c r="R398" s="93"/>
      <c r="S398" s="93" t="e">
        <f>INDEX(Activities!I:I, MATCH(A398, Activities!A:A, 0))</f>
        <v>#N/A</v>
      </c>
    </row>
    <row r="399" spans="1:19" ht="13.5" customHeight="1">
      <c r="A399" s="86"/>
      <c r="B399" s="87">
        <f>COUNTIF(Activities!A:A, A399)</f>
        <v>0</v>
      </c>
      <c r="C399" s="100"/>
      <c r="D399" s="89"/>
      <c r="E399" s="90"/>
      <c r="F399" s="96">
        <v>4</v>
      </c>
      <c r="G399" s="92">
        <f t="shared" si="42"/>
        <v>1</v>
      </c>
      <c r="H399" s="93" t="str">
        <f t="shared" si="45"/>
        <v>Q4</v>
      </c>
      <c r="I399" s="92">
        <f t="shared" si="43"/>
        <v>1900</v>
      </c>
      <c r="J399" s="92">
        <f t="shared" si="46"/>
        <v>1900</v>
      </c>
      <c r="K399" s="93" t="e">
        <f t="shared" si="44"/>
        <v>#N/A</v>
      </c>
      <c r="L399" s="93" t="e">
        <f>INDEX(Activities!F:F, MATCH(A399, Activities!A:A, 0))</f>
        <v>#N/A</v>
      </c>
      <c r="M399" s="93" t="e">
        <f>INDEX(Activities!E:E, MATCH(A399, Activities!A:A, 0))</f>
        <v>#N/A</v>
      </c>
      <c r="N399" s="93" t="e">
        <f>INDEX(Activities!G:G, MATCH(A399, Activities!A:A, 0))</f>
        <v>#N/A</v>
      </c>
      <c r="O399" s="92"/>
      <c r="P399" s="92"/>
      <c r="Q399" s="92"/>
      <c r="R399" s="93"/>
      <c r="S399" s="93" t="e">
        <f>INDEX(Activities!I:I, MATCH(A399, Activities!A:A, 0))</f>
        <v>#N/A</v>
      </c>
    </row>
    <row r="400" spans="1:19" ht="13.5" customHeight="1">
      <c r="A400" s="86"/>
      <c r="B400" s="87">
        <f>COUNTIF(Activities!A:A, A400)</f>
        <v>0</v>
      </c>
      <c r="C400" s="100"/>
      <c r="D400" s="89"/>
      <c r="E400" s="90"/>
      <c r="F400" s="96">
        <v>4</v>
      </c>
      <c r="G400" s="92">
        <f t="shared" si="42"/>
        <v>1</v>
      </c>
      <c r="H400" s="93" t="str">
        <f t="shared" si="45"/>
        <v>Q4</v>
      </c>
      <c r="I400" s="92">
        <f t="shared" si="43"/>
        <v>1900</v>
      </c>
      <c r="J400" s="92">
        <f t="shared" si="46"/>
        <v>1900</v>
      </c>
      <c r="K400" s="93" t="e">
        <f t="shared" si="44"/>
        <v>#N/A</v>
      </c>
      <c r="L400" s="93" t="e">
        <f>INDEX(Activities!F:F, MATCH(A400, Activities!A:A, 0))</f>
        <v>#N/A</v>
      </c>
      <c r="M400" s="93" t="e">
        <f>INDEX(Activities!E:E, MATCH(A400, Activities!A:A, 0))</f>
        <v>#N/A</v>
      </c>
      <c r="N400" s="93" t="e">
        <f>INDEX(Activities!G:G, MATCH(A400, Activities!A:A, 0))</f>
        <v>#N/A</v>
      </c>
      <c r="O400" s="92"/>
      <c r="P400" s="92"/>
      <c r="Q400" s="92"/>
      <c r="R400" s="93"/>
      <c r="S400" s="93" t="e">
        <f>INDEX(Activities!I:I, MATCH(A400, Activities!A:A, 0))</f>
        <v>#N/A</v>
      </c>
    </row>
    <row r="401" spans="1:19" ht="13.5" customHeight="1">
      <c r="A401" s="86"/>
      <c r="B401" s="87">
        <f>COUNTIF(Activities!A:A, A401)</f>
        <v>0</v>
      </c>
      <c r="C401" s="100"/>
      <c r="D401" s="89"/>
      <c r="E401" s="90"/>
      <c r="F401" s="96">
        <v>4</v>
      </c>
      <c r="G401" s="92">
        <f t="shared" si="42"/>
        <v>1</v>
      </c>
      <c r="H401" s="93" t="str">
        <f t="shared" si="45"/>
        <v>Q4</v>
      </c>
      <c r="I401" s="92">
        <f t="shared" si="43"/>
        <v>1900</v>
      </c>
      <c r="J401" s="92">
        <f t="shared" si="46"/>
        <v>1900</v>
      </c>
      <c r="K401" s="93" t="e">
        <f t="shared" si="44"/>
        <v>#N/A</v>
      </c>
      <c r="L401" s="93" t="e">
        <f>INDEX(Activities!F:F, MATCH(A401, Activities!A:A, 0))</f>
        <v>#N/A</v>
      </c>
      <c r="M401" s="93" t="e">
        <f>INDEX(Activities!E:E, MATCH(A401, Activities!A:A, 0))</f>
        <v>#N/A</v>
      </c>
      <c r="N401" s="93" t="e">
        <f>INDEX(Activities!G:G, MATCH(A401, Activities!A:A, 0))</f>
        <v>#N/A</v>
      </c>
      <c r="O401" s="92"/>
      <c r="P401" s="92"/>
      <c r="Q401" s="92"/>
      <c r="R401" s="93"/>
      <c r="S401" s="93" t="e">
        <f>INDEX(Activities!I:I, MATCH(A401, Activities!A:A, 0))</f>
        <v>#N/A</v>
      </c>
    </row>
    <row r="402" spans="1:19" ht="13.5" customHeight="1">
      <c r="A402" s="86"/>
      <c r="B402" s="87">
        <f>COUNTIF(Activities!A:A, A402)</f>
        <v>0</v>
      </c>
      <c r="C402" s="100"/>
      <c r="D402" s="89"/>
      <c r="E402" s="90"/>
      <c r="F402" s="96">
        <v>4</v>
      </c>
      <c r="G402" s="92">
        <f t="shared" si="42"/>
        <v>1</v>
      </c>
      <c r="H402" s="93" t="str">
        <f t="shared" si="45"/>
        <v>Q4</v>
      </c>
      <c r="I402" s="92">
        <f t="shared" si="43"/>
        <v>1900</v>
      </c>
      <c r="J402" s="92">
        <f t="shared" si="46"/>
        <v>1900</v>
      </c>
      <c r="K402" s="93" t="e">
        <f t="shared" si="44"/>
        <v>#N/A</v>
      </c>
      <c r="L402" s="93" t="e">
        <f>INDEX(Activities!F:F, MATCH(A402, Activities!A:A, 0))</f>
        <v>#N/A</v>
      </c>
      <c r="M402" s="93" t="e">
        <f>INDEX(Activities!E:E, MATCH(A402, Activities!A:A, 0))</f>
        <v>#N/A</v>
      </c>
      <c r="N402" s="93" t="e">
        <f>INDEX(Activities!G:G, MATCH(A402, Activities!A:A, 0))</f>
        <v>#N/A</v>
      </c>
      <c r="O402" s="92"/>
      <c r="P402" s="92"/>
      <c r="Q402" s="92"/>
      <c r="R402" s="93"/>
      <c r="S402" s="93" t="e">
        <f>INDEX(Activities!I:I, MATCH(A402, Activities!A:A, 0))</f>
        <v>#N/A</v>
      </c>
    </row>
    <row r="403" spans="1:19" ht="13.5" customHeight="1">
      <c r="A403" s="86"/>
      <c r="B403" s="87">
        <f>COUNTIF(Activities!A:A, A403)</f>
        <v>0</v>
      </c>
      <c r="C403" s="100"/>
      <c r="D403" s="89"/>
      <c r="E403" s="90"/>
      <c r="F403" s="96">
        <v>4</v>
      </c>
      <c r="G403" s="92">
        <f t="shared" si="42"/>
        <v>1</v>
      </c>
      <c r="H403" s="93" t="str">
        <f t="shared" si="45"/>
        <v>Q4</v>
      </c>
      <c r="I403" s="92">
        <f t="shared" si="43"/>
        <v>1900</v>
      </c>
      <c r="J403" s="92">
        <f t="shared" si="46"/>
        <v>1900</v>
      </c>
      <c r="K403" s="93" t="e">
        <f t="shared" si="44"/>
        <v>#N/A</v>
      </c>
      <c r="L403" s="93" t="e">
        <f>INDEX(Activities!F:F, MATCH(A403, Activities!A:A, 0))</f>
        <v>#N/A</v>
      </c>
      <c r="M403" s="93" t="e">
        <f>INDEX(Activities!E:E, MATCH(A403, Activities!A:A, 0))</f>
        <v>#N/A</v>
      </c>
      <c r="N403" s="93" t="e">
        <f>INDEX(Activities!G:G, MATCH(A403, Activities!A:A, 0))</f>
        <v>#N/A</v>
      </c>
      <c r="O403" s="92"/>
      <c r="P403" s="92"/>
      <c r="Q403" s="92"/>
      <c r="R403" s="93"/>
      <c r="S403" s="93" t="e">
        <f>INDEX(Activities!I:I, MATCH(A403, Activities!A:A, 0))</f>
        <v>#N/A</v>
      </c>
    </row>
    <row r="404" spans="1:19" ht="13.5" customHeight="1">
      <c r="A404" s="86"/>
      <c r="B404" s="87">
        <f>COUNTIF(Activities!A:A, A404)</f>
        <v>0</v>
      </c>
      <c r="C404" s="100"/>
      <c r="D404" s="89"/>
      <c r="E404" s="90"/>
      <c r="F404" s="96">
        <v>4</v>
      </c>
      <c r="G404" s="92">
        <f t="shared" si="42"/>
        <v>1</v>
      </c>
      <c r="H404" s="93" t="str">
        <f t="shared" si="45"/>
        <v>Q4</v>
      </c>
      <c r="I404" s="92">
        <f t="shared" si="43"/>
        <v>1900</v>
      </c>
      <c r="J404" s="92">
        <f t="shared" si="46"/>
        <v>1900</v>
      </c>
      <c r="K404" s="93" t="e">
        <f t="shared" si="44"/>
        <v>#N/A</v>
      </c>
      <c r="L404" s="93" t="e">
        <f>INDEX(Activities!F:F, MATCH(A404, Activities!A:A, 0))</f>
        <v>#N/A</v>
      </c>
      <c r="M404" s="93" t="e">
        <f>INDEX(Activities!E:E, MATCH(A404, Activities!A:A, 0))</f>
        <v>#N/A</v>
      </c>
      <c r="N404" s="93" t="e">
        <f>INDEX(Activities!G:G, MATCH(A404, Activities!A:A, 0))</f>
        <v>#N/A</v>
      </c>
      <c r="O404" s="92"/>
      <c r="P404" s="92"/>
      <c r="Q404" s="92"/>
      <c r="R404" s="93"/>
      <c r="S404" s="93" t="e">
        <f>INDEX(Activities!I:I, MATCH(A404, Activities!A:A, 0))</f>
        <v>#N/A</v>
      </c>
    </row>
    <row r="405" spans="1:19" ht="13.5" customHeight="1">
      <c r="A405" s="86"/>
      <c r="B405" s="87">
        <f>COUNTIF(Activities!A:A, A405)</f>
        <v>0</v>
      </c>
      <c r="C405" s="100"/>
      <c r="D405" s="89"/>
      <c r="E405" s="90"/>
      <c r="F405" s="96">
        <v>4</v>
      </c>
      <c r="G405" s="92">
        <f t="shared" si="42"/>
        <v>1</v>
      </c>
      <c r="H405" s="93" t="str">
        <f t="shared" si="45"/>
        <v>Q4</v>
      </c>
      <c r="I405" s="92">
        <f t="shared" si="43"/>
        <v>1900</v>
      </c>
      <c r="J405" s="92">
        <f t="shared" si="46"/>
        <v>1900</v>
      </c>
      <c r="K405" s="93" t="e">
        <f t="shared" si="44"/>
        <v>#N/A</v>
      </c>
      <c r="L405" s="93" t="e">
        <f>INDEX(Activities!F:F, MATCH(A405, Activities!A:A, 0))</f>
        <v>#N/A</v>
      </c>
      <c r="M405" s="93" t="e">
        <f>INDEX(Activities!E:E, MATCH(A405, Activities!A:A, 0))</f>
        <v>#N/A</v>
      </c>
      <c r="N405" s="93" t="e">
        <f>INDEX(Activities!G:G, MATCH(A405, Activities!A:A, 0))</f>
        <v>#N/A</v>
      </c>
      <c r="O405" s="92"/>
      <c r="P405" s="92"/>
      <c r="Q405" s="92"/>
      <c r="R405" s="93"/>
      <c r="S405" s="93" t="e">
        <f>INDEX(Activities!I:I, MATCH(A405, Activities!A:A, 0))</f>
        <v>#N/A</v>
      </c>
    </row>
    <row r="406" spans="1:19" ht="13.5" customHeight="1">
      <c r="A406" s="86"/>
      <c r="B406" s="87">
        <f>COUNTIF(Activities!A:A, A406)</f>
        <v>0</v>
      </c>
      <c r="C406" s="109"/>
      <c r="D406" s="89"/>
      <c r="E406" s="90"/>
      <c r="F406" s="96">
        <v>4</v>
      </c>
      <c r="G406" s="92">
        <f t="shared" si="42"/>
        <v>1</v>
      </c>
      <c r="H406" s="93" t="str">
        <f t="shared" si="45"/>
        <v>Q4</v>
      </c>
      <c r="I406" s="92">
        <f t="shared" si="43"/>
        <v>1900</v>
      </c>
      <c r="J406" s="92">
        <f t="shared" si="46"/>
        <v>1900</v>
      </c>
      <c r="K406" s="93" t="e">
        <f t="shared" si="44"/>
        <v>#N/A</v>
      </c>
      <c r="L406" s="93" t="e">
        <f>INDEX(Activities!F:F, MATCH(A406, Activities!A:A, 0))</f>
        <v>#N/A</v>
      </c>
      <c r="M406" s="93" t="e">
        <f>INDEX(Activities!E:E, MATCH(A406, Activities!A:A, 0))</f>
        <v>#N/A</v>
      </c>
      <c r="N406" s="93" t="e">
        <f>INDEX(Activities!G:G, MATCH(A406, Activities!A:A, 0))</f>
        <v>#N/A</v>
      </c>
      <c r="O406" s="92"/>
      <c r="P406" s="92"/>
      <c r="Q406" s="92"/>
      <c r="R406" s="93"/>
      <c r="S406" s="93" t="e">
        <f>INDEX(Activities!I:I, MATCH(A406, Activities!A:A, 0))</f>
        <v>#N/A</v>
      </c>
    </row>
    <row r="407" spans="1:19" ht="13.5" customHeight="1">
      <c r="A407" s="99"/>
      <c r="B407" s="87">
        <f>COUNTIF(Activities!A:A, A407)</f>
        <v>0</v>
      </c>
      <c r="C407" s="110"/>
      <c r="D407" s="89"/>
      <c r="E407" s="90"/>
      <c r="F407" s="96">
        <v>4</v>
      </c>
      <c r="G407" s="92">
        <f t="shared" si="42"/>
        <v>1</v>
      </c>
      <c r="H407" s="93" t="str">
        <f t="shared" si="45"/>
        <v>Q4</v>
      </c>
      <c r="I407" s="92">
        <f t="shared" si="43"/>
        <v>1900</v>
      </c>
      <c r="J407" s="92">
        <f t="shared" si="46"/>
        <v>1900</v>
      </c>
      <c r="K407" s="93" t="e">
        <f t="shared" si="44"/>
        <v>#N/A</v>
      </c>
      <c r="L407" s="93" t="e">
        <f>INDEX(Activities!F:F, MATCH(A407, Activities!A:A, 0))</f>
        <v>#N/A</v>
      </c>
      <c r="M407" s="93" t="e">
        <f>INDEX(Activities!E:E, MATCH(A407, Activities!A:A, 0))</f>
        <v>#N/A</v>
      </c>
      <c r="N407" s="93" t="e">
        <f>INDEX(Activities!G:G, MATCH(A407, Activities!A:A, 0))</f>
        <v>#N/A</v>
      </c>
      <c r="O407" s="92"/>
      <c r="P407" s="92"/>
      <c r="Q407" s="92"/>
      <c r="R407" s="93"/>
      <c r="S407" s="93" t="e">
        <f>INDEX(Activities!I:I, MATCH(A407, Activities!A:A, 0))</f>
        <v>#N/A</v>
      </c>
    </row>
    <row r="408" spans="1:19" ht="13.5" customHeight="1">
      <c r="A408" s="99"/>
      <c r="B408" s="87">
        <f>COUNTIF(Activities!A:A, A408)</f>
        <v>0</v>
      </c>
      <c r="C408" s="110"/>
      <c r="D408" s="89"/>
      <c r="E408" s="90"/>
      <c r="F408" s="96">
        <v>4</v>
      </c>
      <c r="G408" s="92">
        <f t="shared" si="42"/>
        <v>1</v>
      </c>
      <c r="H408" s="93" t="str">
        <f t="shared" si="45"/>
        <v>Q4</v>
      </c>
      <c r="I408" s="92">
        <f t="shared" si="43"/>
        <v>1900</v>
      </c>
      <c r="J408" s="92">
        <f t="shared" si="46"/>
        <v>1900</v>
      </c>
      <c r="K408" s="93" t="e">
        <f t="shared" si="44"/>
        <v>#N/A</v>
      </c>
      <c r="L408" s="93" t="e">
        <f>INDEX(Activities!F:F, MATCH(A408, Activities!A:A, 0))</f>
        <v>#N/A</v>
      </c>
      <c r="M408" s="93" t="e">
        <f>INDEX(Activities!E:E, MATCH(A408, Activities!A:A, 0))</f>
        <v>#N/A</v>
      </c>
      <c r="N408" s="93" t="e">
        <f>INDEX(Activities!G:G, MATCH(A408, Activities!A:A, 0))</f>
        <v>#N/A</v>
      </c>
      <c r="O408" s="92"/>
      <c r="P408" s="92"/>
      <c r="Q408" s="92"/>
      <c r="R408" s="93"/>
      <c r="S408" s="93" t="e">
        <f>INDEX(Activities!I:I, MATCH(A408, Activities!A:A, 0))</f>
        <v>#N/A</v>
      </c>
    </row>
    <row r="409" spans="1:19" ht="13.5" customHeight="1">
      <c r="A409" s="99"/>
      <c r="B409" s="87">
        <f>COUNTIF(Activities!A:A, A409)</f>
        <v>0</v>
      </c>
      <c r="C409" s="110"/>
      <c r="D409" s="89"/>
      <c r="E409" s="90"/>
      <c r="F409" s="96">
        <v>4</v>
      </c>
      <c r="G409" s="92">
        <f t="shared" si="42"/>
        <v>1</v>
      </c>
      <c r="H409" s="93" t="str">
        <f t="shared" si="45"/>
        <v>Q4</v>
      </c>
      <c r="I409" s="92">
        <f t="shared" si="43"/>
        <v>1900</v>
      </c>
      <c r="J409" s="92">
        <f t="shared" si="46"/>
        <v>1900</v>
      </c>
      <c r="K409" s="93" t="e">
        <f t="shared" si="44"/>
        <v>#N/A</v>
      </c>
      <c r="L409" s="93" t="e">
        <f>INDEX(Activities!F:F, MATCH(A409, Activities!A:A, 0))</f>
        <v>#N/A</v>
      </c>
      <c r="M409" s="93" t="e">
        <f>INDEX(Activities!E:E, MATCH(A409, Activities!A:A, 0))</f>
        <v>#N/A</v>
      </c>
      <c r="N409" s="93" t="e">
        <f>INDEX(Activities!G:G, MATCH(A409, Activities!A:A, 0))</f>
        <v>#N/A</v>
      </c>
      <c r="O409" s="92"/>
      <c r="P409" s="92"/>
      <c r="Q409" s="92"/>
      <c r="R409" s="93"/>
      <c r="S409" s="93" t="e">
        <f>INDEX(Activities!I:I, MATCH(A409, Activities!A:A, 0))</f>
        <v>#N/A</v>
      </c>
    </row>
    <row r="410" spans="1:19" ht="13.5" customHeight="1">
      <c r="A410" s="99"/>
      <c r="B410" s="87">
        <f>COUNTIF(Activities!A:A, A410)</f>
        <v>0</v>
      </c>
      <c r="C410" s="110"/>
      <c r="D410" s="89"/>
      <c r="E410" s="90"/>
      <c r="F410" s="96">
        <v>4</v>
      </c>
      <c r="G410" s="92">
        <f t="shared" si="42"/>
        <v>1</v>
      </c>
      <c r="H410" s="93" t="str">
        <f t="shared" si="45"/>
        <v>Q4</v>
      </c>
      <c r="I410" s="92">
        <f t="shared" si="43"/>
        <v>1900</v>
      </c>
      <c r="J410" s="92">
        <f t="shared" si="46"/>
        <v>1900</v>
      </c>
      <c r="K410" s="93" t="e">
        <f t="shared" si="44"/>
        <v>#N/A</v>
      </c>
      <c r="L410" s="93" t="e">
        <f>INDEX(Activities!F:F, MATCH(A410, Activities!A:A, 0))</f>
        <v>#N/A</v>
      </c>
      <c r="M410" s="93" t="e">
        <f>INDEX(Activities!E:E, MATCH(A410, Activities!A:A, 0))</f>
        <v>#N/A</v>
      </c>
      <c r="N410" s="93" t="e">
        <f>INDEX(Activities!G:G, MATCH(A410, Activities!A:A, 0))</f>
        <v>#N/A</v>
      </c>
      <c r="O410" s="92"/>
      <c r="P410" s="92"/>
      <c r="Q410" s="92"/>
      <c r="R410" s="93"/>
      <c r="S410" s="93" t="e">
        <f>INDEX(Activities!I:I, MATCH(A410, Activities!A:A, 0))</f>
        <v>#N/A</v>
      </c>
    </row>
    <row r="411" spans="1:19" ht="13.5" customHeight="1">
      <c r="A411" s="99"/>
      <c r="B411" s="87">
        <f>COUNTIF(Activities!A:A, A411)</f>
        <v>0</v>
      </c>
      <c r="C411" s="110"/>
      <c r="D411" s="89"/>
      <c r="E411" s="90"/>
      <c r="F411" s="96">
        <v>4</v>
      </c>
      <c r="G411" s="92">
        <f t="shared" si="42"/>
        <v>1</v>
      </c>
      <c r="H411" s="93" t="str">
        <f t="shared" si="45"/>
        <v>Q4</v>
      </c>
      <c r="I411" s="92">
        <f t="shared" si="43"/>
        <v>1900</v>
      </c>
      <c r="J411" s="92">
        <f t="shared" si="46"/>
        <v>1900</v>
      </c>
      <c r="K411" s="93" t="e">
        <f t="shared" si="44"/>
        <v>#N/A</v>
      </c>
      <c r="L411" s="93" t="e">
        <f>INDEX(Activities!F:F, MATCH(A411, Activities!A:A, 0))</f>
        <v>#N/A</v>
      </c>
      <c r="M411" s="93" t="e">
        <f>INDEX(Activities!E:E, MATCH(A411, Activities!A:A, 0))</f>
        <v>#N/A</v>
      </c>
      <c r="N411" s="93" t="e">
        <f>INDEX(Activities!G:G, MATCH(A411, Activities!A:A, 0))</f>
        <v>#N/A</v>
      </c>
      <c r="O411" s="92"/>
      <c r="P411" s="92"/>
      <c r="Q411" s="92"/>
      <c r="R411" s="93"/>
      <c r="S411" s="93" t="e">
        <f>INDEX(Activities!I:I, MATCH(A411, Activities!A:A, 0))</f>
        <v>#N/A</v>
      </c>
    </row>
    <row r="412" spans="1:19" ht="13.5" customHeight="1">
      <c r="A412" s="86"/>
      <c r="B412" s="87">
        <f>COUNTIF(Activities!A:A, A412)</f>
        <v>0</v>
      </c>
      <c r="C412" s="108"/>
      <c r="D412" s="89"/>
      <c r="E412" s="90"/>
      <c r="F412" s="96">
        <v>4</v>
      </c>
      <c r="G412" s="92">
        <f t="shared" si="42"/>
        <v>1</v>
      </c>
      <c r="H412" s="93" t="str">
        <f t="shared" si="45"/>
        <v>Q4</v>
      </c>
      <c r="I412" s="92">
        <f t="shared" si="43"/>
        <v>1900</v>
      </c>
      <c r="J412" s="92">
        <f t="shared" si="46"/>
        <v>1900</v>
      </c>
      <c r="K412" s="93" t="e">
        <f t="shared" si="44"/>
        <v>#N/A</v>
      </c>
      <c r="L412" s="93" t="e">
        <f>INDEX(Activities!F:F, MATCH(A412, Activities!A:A, 0))</f>
        <v>#N/A</v>
      </c>
      <c r="M412" s="93" t="e">
        <f>INDEX(Activities!E:E, MATCH(A412, Activities!A:A, 0))</f>
        <v>#N/A</v>
      </c>
      <c r="N412" s="93" t="e">
        <f>INDEX(Activities!G:G, MATCH(A412, Activities!A:A, 0))</f>
        <v>#N/A</v>
      </c>
      <c r="O412" s="92"/>
      <c r="P412" s="92"/>
      <c r="Q412" s="92"/>
      <c r="R412" s="93"/>
      <c r="S412" s="93" t="e">
        <f>INDEX(Activities!I:I, MATCH(A412, Activities!A:A, 0))</f>
        <v>#N/A</v>
      </c>
    </row>
    <row r="413" spans="1:19" ht="13.5" customHeight="1">
      <c r="A413" s="86"/>
      <c r="B413" s="87">
        <f>COUNTIF(Activities!A:A, A413)</f>
        <v>0</v>
      </c>
      <c r="C413" s="100"/>
      <c r="D413" s="89"/>
      <c r="E413" s="90"/>
      <c r="F413" s="96">
        <v>4</v>
      </c>
      <c r="G413" s="92">
        <f t="shared" si="42"/>
        <v>1</v>
      </c>
      <c r="H413" s="93" t="str">
        <f t="shared" si="45"/>
        <v>Q4</v>
      </c>
      <c r="I413" s="92">
        <f t="shared" si="43"/>
        <v>1900</v>
      </c>
      <c r="J413" s="92">
        <f t="shared" si="46"/>
        <v>1900</v>
      </c>
      <c r="K413" s="93" t="e">
        <f t="shared" si="44"/>
        <v>#N/A</v>
      </c>
      <c r="L413" s="93" t="e">
        <f>INDEX(Activities!F:F, MATCH(A413, Activities!A:A, 0))</f>
        <v>#N/A</v>
      </c>
      <c r="M413" s="93" t="e">
        <f>INDEX(Activities!E:E, MATCH(A413, Activities!A:A, 0))</f>
        <v>#N/A</v>
      </c>
      <c r="N413" s="93" t="e">
        <f>INDEX(Activities!G:G, MATCH(A413, Activities!A:A, 0))</f>
        <v>#N/A</v>
      </c>
      <c r="O413" s="92"/>
      <c r="P413" s="92"/>
      <c r="Q413" s="92"/>
      <c r="R413" s="93"/>
      <c r="S413" s="93" t="e">
        <f>INDEX(Activities!I:I, MATCH(A413, Activities!A:A, 0))</f>
        <v>#N/A</v>
      </c>
    </row>
    <row r="414" spans="1:19" ht="13.5" customHeight="1">
      <c r="A414" s="86"/>
      <c r="B414" s="87">
        <f>COUNTIF(Activities!A:A, A414)</f>
        <v>0</v>
      </c>
      <c r="C414" s="100"/>
      <c r="D414" s="89"/>
      <c r="E414" s="90"/>
      <c r="F414" s="96">
        <v>4</v>
      </c>
      <c r="G414" s="92">
        <f t="shared" si="42"/>
        <v>1</v>
      </c>
      <c r="H414" s="93" t="str">
        <f t="shared" si="45"/>
        <v>Q4</v>
      </c>
      <c r="I414" s="92">
        <f t="shared" si="43"/>
        <v>1900</v>
      </c>
      <c r="J414" s="92">
        <f t="shared" si="46"/>
        <v>1900</v>
      </c>
      <c r="K414" s="93" t="e">
        <f t="shared" si="44"/>
        <v>#N/A</v>
      </c>
      <c r="L414" s="93" t="e">
        <f>INDEX(Activities!F:F, MATCH(A414, Activities!A:A, 0))</f>
        <v>#N/A</v>
      </c>
      <c r="M414" s="93" t="e">
        <f>INDEX(Activities!E:E, MATCH(A414, Activities!A:A, 0))</f>
        <v>#N/A</v>
      </c>
      <c r="N414" s="93" t="e">
        <f>INDEX(Activities!G:G, MATCH(A414, Activities!A:A, 0))</f>
        <v>#N/A</v>
      </c>
      <c r="O414" s="92"/>
      <c r="P414" s="92"/>
      <c r="Q414" s="92"/>
      <c r="R414" s="93"/>
      <c r="S414" s="93" t="e">
        <f>INDEX(Activities!I:I, MATCH(A414, Activities!A:A, 0))</f>
        <v>#N/A</v>
      </c>
    </row>
    <row r="415" spans="1:19" ht="13.5" customHeight="1">
      <c r="A415" s="86"/>
      <c r="B415" s="87">
        <f>COUNTIF(Activities!A:A, A415)</f>
        <v>0</v>
      </c>
      <c r="C415" s="100"/>
      <c r="D415" s="89"/>
      <c r="E415" s="90"/>
      <c r="F415" s="96">
        <v>4</v>
      </c>
      <c r="G415" s="92">
        <f t="shared" si="42"/>
        <v>1</v>
      </c>
      <c r="H415" s="93" t="str">
        <f t="shared" si="45"/>
        <v>Q4</v>
      </c>
      <c r="I415" s="92">
        <f t="shared" si="43"/>
        <v>1900</v>
      </c>
      <c r="J415" s="92">
        <f t="shared" si="46"/>
        <v>1900</v>
      </c>
      <c r="K415" s="93" t="e">
        <f t="shared" si="44"/>
        <v>#N/A</v>
      </c>
      <c r="L415" s="93" t="e">
        <f>INDEX(Activities!F:F, MATCH(A415, Activities!A:A, 0))</f>
        <v>#N/A</v>
      </c>
      <c r="M415" s="93" t="e">
        <f>INDEX(Activities!E:E, MATCH(A415, Activities!A:A, 0))</f>
        <v>#N/A</v>
      </c>
      <c r="N415" s="93" t="e">
        <f>INDEX(Activities!G:G, MATCH(A415, Activities!A:A, 0))</f>
        <v>#N/A</v>
      </c>
      <c r="O415" s="92"/>
      <c r="P415" s="92"/>
      <c r="Q415" s="92"/>
      <c r="R415" s="93"/>
      <c r="S415" s="93" t="e">
        <f>INDEX(Activities!I:I, MATCH(A415, Activities!A:A, 0))</f>
        <v>#N/A</v>
      </c>
    </row>
    <row r="416" spans="1:19" ht="13.5" customHeight="1">
      <c r="A416" s="34"/>
      <c r="B416" s="87">
        <f>COUNTIF(Activities!A:A, A416)</f>
        <v>0</v>
      </c>
      <c r="C416" s="100"/>
      <c r="D416" s="89"/>
      <c r="E416" s="90"/>
      <c r="F416" s="96">
        <v>4</v>
      </c>
      <c r="G416" s="92">
        <f t="shared" si="42"/>
        <v>1</v>
      </c>
      <c r="H416" s="93" t="str">
        <f t="shared" si="45"/>
        <v>Q4</v>
      </c>
      <c r="I416" s="92">
        <f t="shared" si="43"/>
        <v>1900</v>
      </c>
      <c r="J416" s="92">
        <f t="shared" si="46"/>
        <v>1900</v>
      </c>
      <c r="K416" s="93" t="e">
        <f t="shared" si="44"/>
        <v>#N/A</v>
      </c>
      <c r="L416" s="93" t="e">
        <f>INDEX(Activities!F:F, MATCH(A416, Activities!A:A, 0))</f>
        <v>#N/A</v>
      </c>
      <c r="M416" s="93" t="e">
        <f>INDEX(Activities!E:E, MATCH(A416, Activities!A:A, 0))</f>
        <v>#N/A</v>
      </c>
      <c r="N416" s="93" t="e">
        <f>INDEX(Activities!G:G, MATCH(A416, Activities!A:A, 0))</f>
        <v>#N/A</v>
      </c>
      <c r="O416" s="92"/>
      <c r="P416" s="92"/>
      <c r="Q416" s="92"/>
      <c r="R416" s="93"/>
      <c r="S416" s="93" t="e">
        <f>INDEX(Activities!I:I, MATCH(A416, Activities!A:A, 0))</f>
        <v>#N/A</v>
      </c>
    </row>
    <row r="417" spans="1:19" ht="13.5" customHeight="1">
      <c r="A417" s="34"/>
      <c r="B417" s="87">
        <f>COUNTIF(Activities!A:A, A417)</f>
        <v>0</v>
      </c>
      <c r="C417" s="100"/>
      <c r="D417" s="89"/>
      <c r="E417" s="90"/>
      <c r="F417" s="96">
        <v>4</v>
      </c>
      <c r="G417" s="92">
        <f t="shared" si="42"/>
        <v>1</v>
      </c>
      <c r="H417" s="93" t="str">
        <f t="shared" si="45"/>
        <v>Q4</v>
      </c>
      <c r="I417" s="92">
        <f t="shared" si="43"/>
        <v>1900</v>
      </c>
      <c r="J417" s="92">
        <f t="shared" si="46"/>
        <v>1900</v>
      </c>
      <c r="K417" s="93" t="e">
        <f t="shared" si="44"/>
        <v>#N/A</v>
      </c>
      <c r="L417" s="93" t="e">
        <f>INDEX(Activities!F:F, MATCH(A417, Activities!A:A, 0))</f>
        <v>#N/A</v>
      </c>
      <c r="M417" s="93" t="e">
        <f>INDEX(Activities!E:E, MATCH(A417, Activities!A:A, 0))</f>
        <v>#N/A</v>
      </c>
      <c r="N417" s="93" t="e">
        <f>INDEX(Activities!G:G, MATCH(A417, Activities!A:A, 0))</f>
        <v>#N/A</v>
      </c>
      <c r="O417" s="92"/>
      <c r="P417" s="92"/>
      <c r="Q417" s="92"/>
      <c r="R417" s="93"/>
      <c r="S417" s="93" t="e">
        <f>INDEX(Activities!I:I, MATCH(A417, Activities!A:A, 0))</f>
        <v>#N/A</v>
      </c>
    </row>
    <row r="418" spans="1:19" ht="13.5" customHeight="1">
      <c r="A418" s="99"/>
      <c r="B418" s="87">
        <f>COUNTIF(Activities!A:A, A418)</f>
        <v>0</v>
      </c>
      <c r="C418" s="100"/>
      <c r="D418" s="89"/>
      <c r="E418" s="90"/>
      <c r="F418" s="96">
        <v>4</v>
      </c>
      <c r="G418" s="92">
        <f t="shared" si="42"/>
        <v>1</v>
      </c>
      <c r="H418" s="93" t="str">
        <f t="shared" si="45"/>
        <v>Q4</v>
      </c>
      <c r="I418" s="92">
        <f t="shared" si="43"/>
        <v>1900</v>
      </c>
      <c r="J418" s="92">
        <f t="shared" si="46"/>
        <v>1900</v>
      </c>
      <c r="K418" s="93" t="e">
        <f t="shared" si="44"/>
        <v>#N/A</v>
      </c>
      <c r="L418" s="93" t="e">
        <f>INDEX(Activities!F:F, MATCH(A418, Activities!A:A, 0))</f>
        <v>#N/A</v>
      </c>
      <c r="M418" s="93" t="e">
        <f>INDEX(Activities!E:E, MATCH(A418, Activities!A:A, 0))</f>
        <v>#N/A</v>
      </c>
      <c r="N418" s="93" t="e">
        <f>INDEX(Activities!G:G, MATCH(A418, Activities!A:A, 0))</f>
        <v>#N/A</v>
      </c>
      <c r="O418" s="92"/>
      <c r="P418" s="92"/>
      <c r="Q418" s="92"/>
      <c r="R418" s="93"/>
      <c r="S418" s="93" t="e">
        <f>INDEX(Activities!I:I, MATCH(A418, Activities!A:A, 0))</f>
        <v>#N/A</v>
      </c>
    </row>
    <row r="419" spans="1:19" ht="13.5" customHeight="1">
      <c r="A419" s="99"/>
      <c r="B419" s="87">
        <f>COUNTIF(Activities!A:A, A419)</f>
        <v>0</v>
      </c>
      <c r="C419" s="100"/>
      <c r="D419" s="89"/>
      <c r="E419" s="90"/>
      <c r="F419" s="96">
        <v>4</v>
      </c>
      <c r="G419" s="92">
        <f t="shared" si="42"/>
        <v>1</v>
      </c>
      <c r="H419" s="93" t="str">
        <f t="shared" si="45"/>
        <v>Q4</v>
      </c>
      <c r="I419" s="92">
        <f t="shared" si="43"/>
        <v>1900</v>
      </c>
      <c r="J419" s="92">
        <f t="shared" si="46"/>
        <v>1900</v>
      </c>
      <c r="K419" s="93" t="e">
        <f t="shared" si="44"/>
        <v>#N/A</v>
      </c>
      <c r="L419" s="93" t="e">
        <f>INDEX(Activities!F:F, MATCH(A419, Activities!A:A, 0))</f>
        <v>#N/A</v>
      </c>
      <c r="M419" s="93" t="e">
        <f>INDEX(Activities!E:E, MATCH(A419, Activities!A:A, 0))</f>
        <v>#N/A</v>
      </c>
      <c r="N419" s="93" t="e">
        <f>INDEX(Activities!G:G, MATCH(A419, Activities!A:A, 0))</f>
        <v>#N/A</v>
      </c>
      <c r="O419" s="92"/>
      <c r="P419" s="92"/>
      <c r="Q419" s="92"/>
      <c r="R419" s="93"/>
      <c r="S419" s="93" t="e">
        <f>INDEX(Activities!I:I, MATCH(A419, Activities!A:A, 0))</f>
        <v>#N/A</v>
      </c>
    </row>
    <row r="420" spans="1:19" ht="13.5" customHeight="1">
      <c r="A420" s="99"/>
      <c r="B420" s="87">
        <f>COUNTIF(Activities!A:A, A420)</f>
        <v>0</v>
      </c>
      <c r="C420" s="100"/>
      <c r="D420" s="89"/>
      <c r="E420" s="90"/>
      <c r="F420" s="96">
        <v>4</v>
      </c>
      <c r="G420" s="92">
        <f t="shared" si="42"/>
        <v>1</v>
      </c>
      <c r="H420" s="93" t="str">
        <f t="shared" si="45"/>
        <v>Q4</v>
      </c>
      <c r="I420" s="92">
        <f t="shared" si="43"/>
        <v>1900</v>
      </c>
      <c r="J420" s="92">
        <f t="shared" si="46"/>
        <v>1900</v>
      </c>
      <c r="K420" s="93" t="e">
        <f t="shared" si="44"/>
        <v>#N/A</v>
      </c>
      <c r="L420" s="93" t="e">
        <f>INDEX(Activities!F:F, MATCH(A420, Activities!A:A, 0))</f>
        <v>#N/A</v>
      </c>
      <c r="M420" s="93" t="e">
        <f>INDEX(Activities!E:E, MATCH(A420, Activities!A:A, 0))</f>
        <v>#N/A</v>
      </c>
      <c r="N420" s="93" t="e">
        <f>INDEX(Activities!G:G, MATCH(A420, Activities!A:A, 0))</f>
        <v>#N/A</v>
      </c>
      <c r="O420" s="92"/>
      <c r="P420" s="92"/>
      <c r="Q420" s="92"/>
      <c r="R420" s="93"/>
      <c r="S420" s="93" t="e">
        <f>INDEX(Activities!I:I, MATCH(A420, Activities!A:A, 0))</f>
        <v>#N/A</v>
      </c>
    </row>
    <row r="421" spans="1:19" ht="13.5" customHeight="1">
      <c r="A421" s="99"/>
      <c r="B421" s="87">
        <f>COUNTIF(Activities!A:A, A421)</f>
        <v>0</v>
      </c>
      <c r="C421" s="100"/>
      <c r="D421" s="89"/>
      <c r="E421" s="90"/>
      <c r="F421" s="96">
        <v>4</v>
      </c>
      <c r="G421" s="92">
        <f t="shared" si="42"/>
        <v>1</v>
      </c>
      <c r="H421" s="93" t="str">
        <f t="shared" si="45"/>
        <v>Q4</v>
      </c>
      <c r="I421" s="92">
        <f t="shared" si="43"/>
        <v>1900</v>
      </c>
      <c r="J421" s="92">
        <f t="shared" si="46"/>
        <v>1900</v>
      </c>
      <c r="K421" s="93" t="e">
        <f t="shared" si="44"/>
        <v>#N/A</v>
      </c>
      <c r="L421" s="93" t="e">
        <f>INDEX(Activities!F:F, MATCH(A421, Activities!A:A, 0))</f>
        <v>#N/A</v>
      </c>
      <c r="M421" s="93" t="e">
        <f>INDEX(Activities!E:E, MATCH(A421, Activities!A:A, 0))</f>
        <v>#N/A</v>
      </c>
      <c r="N421" s="93" t="e">
        <f>INDEX(Activities!G:G, MATCH(A421, Activities!A:A, 0))</f>
        <v>#N/A</v>
      </c>
      <c r="O421" s="92"/>
      <c r="P421" s="92"/>
      <c r="Q421" s="92"/>
      <c r="R421" s="93"/>
      <c r="S421" s="93" t="e">
        <f>INDEX(Activities!I:I, MATCH(A421, Activities!A:A, 0))</f>
        <v>#N/A</v>
      </c>
    </row>
    <row r="422" spans="1:19" ht="13.5" customHeight="1">
      <c r="A422" s="99"/>
      <c r="B422" s="87">
        <f>COUNTIF(Activities!A:A, A422)</f>
        <v>0</v>
      </c>
      <c r="C422" s="100"/>
      <c r="D422" s="89"/>
      <c r="E422" s="90"/>
      <c r="F422" s="96">
        <v>4</v>
      </c>
      <c r="G422" s="92">
        <f t="shared" si="42"/>
        <v>1</v>
      </c>
      <c r="H422" s="93" t="str">
        <f t="shared" si="45"/>
        <v>Q4</v>
      </c>
      <c r="I422" s="92">
        <f t="shared" si="43"/>
        <v>1900</v>
      </c>
      <c r="J422" s="92">
        <f t="shared" si="46"/>
        <v>1900</v>
      </c>
      <c r="K422" s="93" t="e">
        <f t="shared" si="44"/>
        <v>#N/A</v>
      </c>
      <c r="L422" s="93" t="e">
        <f>INDEX(Activities!F:F, MATCH(A422, Activities!A:A, 0))</f>
        <v>#N/A</v>
      </c>
      <c r="M422" s="93" t="e">
        <f>INDEX(Activities!E:E, MATCH(A422, Activities!A:A, 0))</f>
        <v>#N/A</v>
      </c>
      <c r="N422" s="93" t="e">
        <f>INDEX(Activities!G:G, MATCH(A422, Activities!A:A, 0))</f>
        <v>#N/A</v>
      </c>
      <c r="O422" s="92"/>
      <c r="P422" s="92"/>
      <c r="Q422" s="92"/>
      <c r="R422" s="93"/>
      <c r="S422" s="93" t="e">
        <f>INDEX(Activities!I:I, MATCH(A422, Activities!A:A, 0))</f>
        <v>#N/A</v>
      </c>
    </row>
    <row r="423" spans="1:19" ht="13.5" customHeight="1">
      <c r="A423" s="86"/>
      <c r="B423" s="87">
        <f>COUNTIF(Activities!A:A, A423)</f>
        <v>0</v>
      </c>
      <c r="C423" s="100"/>
      <c r="D423" s="89"/>
      <c r="E423" s="90"/>
      <c r="F423" s="96">
        <v>4</v>
      </c>
      <c r="G423" s="92">
        <f t="shared" si="42"/>
        <v>1</v>
      </c>
      <c r="H423" s="93" t="str">
        <f t="shared" si="45"/>
        <v>Q4</v>
      </c>
      <c r="I423" s="92">
        <f t="shared" si="43"/>
        <v>1900</v>
      </c>
      <c r="J423" s="92">
        <f t="shared" si="46"/>
        <v>1900</v>
      </c>
      <c r="K423" s="93" t="e">
        <f t="shared" si="44"/>
        <v>#N/A</v>
      </c>
      <c r="L423" s="93" t="e">
        <f>INDEX(Activities!F:F, MATCH(A423, Activities!A:A, 0))</f>
        <v>#N/A</v>
      </c>
      <c r="M423" s="93" t="e">
        <f>INDEX(Activities!E:E, MATCH(A423, Activities!A:A, 0))</f>
        <v>#N/A</v>
      </c>
      <c r="N423" s="93" t="e">
        <f>INDEX(Activities!G:G, MATCH(A423, Activities!A:A, 0))</f>
        <v>#N/A</v>
      </c>
      <c r="O423" s="92"/>
      <c r="P423" s="92"/>
      <c r="Q423" s="92"/>
      <c r="R423" s="93"/>
      <c r="S423" s="93" t="e">
        <f>INDEX(Activities!I:I, MATCH(A423, Activities!A:A, 0))</f>
        <v>#N/A</v>
      </c>
    </row>
    <row r="424" spans="1:19" ht="13.5" customHeight="1">
      <c r="A424" s="86"/>
      <c r="B424" s="87">
        <f>COUNTIF(Activities!A:A, A424)</f>
        <v>0</v>
      </c>
      <c r="C424" s="100"/>
      <c r="D424" s="89"/>
      <c r="E424" s="90"/>
      <c r="F424" s="96">
        <v>4</v>
      </c>
      <c r="G424" s="92">
        <f t="shared" ref="G424:G487" si="47">MONTH(E424)</f>
        <v>1</v>
      </c>
      <c r="H424" s="93" t="str">
        <f t="shared" si="45"/>
        <v>Q4</v>
      </c>
      <c r="I424" s="92">
        <f t="shared" ref="I424:I487" si="48">YEAR(D424)</f>
        <v>1900</v>
      </c>
      <c r="J424" s="92">
        <f t="shared" si="46"/>
        <v>1900</v>
      </c>
      <c r="K424" s="93" t="e">
        <f t="shared" ref="K424:K487" si="49">CONCATENATE("Expenditure on ",S424, " (", H424, " FY ", J424, ")")</f>
        <v>#N/A</v>
      </c>
      <c r="L424" s="93" t="e">
        <f>INDEX(Activities!F:F, MATCH(A424, Activities!A:A, 0))</f>
        <v>#N/A</v>
      </c>
      <c r="M424" s="93" t="e">
        <f>INDEX(Activities!E:E, MATCH(A424, Activities!A:A, 0))</f>
        <v>#N/A</v>
      </c>
      <c r="N424" s="93" t="e">
        <f>INDEX(Activities!G:G, MATCH(A424, Activities!A:A, 0))</f>
        <v>#N/A</v>
      </c>
      <c r="O424" s="92"/>
      <c r="P424" s="92"/>
      <c r="Q424" s="92"/>
      <c r="R424" s="93"/>
      <c r="S424" s="93" t="e">
        <f>INDEX(Activities!I:I, MATCH(A424, Activities!A:A, 0))</f>
        <v>#N/A</v>
      </c>
    </row>
    <row r="425" spans="1:19" ht="13.5" customHeight="1">
      <c r="A425" s="102"/>
      <c r="B425" s="87">
        <f>COUNTIF(Activities!A:A, A425)</f>
        <v>0</v>
      </c>
      <c r="C425" s="100"/>
      <c r="D425" s="89"/>
      <c r="E425" s="90"/>
      <c r="F425" s="96">
        <v>4</v>
      </c>
      <c r="G425" s="92">
        <f t="shared" si="47"/>
        <v>1</v>
      </c>
      <c r="H425" s="93" t="str">
        <f t="shared" ref="H425:H488" si="50">_xlfn.IFS(G425=1, "Q4", G425=2, "Q4", G425=3, "Q4", G425=4, "Q1", G425=5, "Q1", G425=6, "Q1", G425=7, "Q2", G425=8, "Q2", G425=9, "Q2",  G425=10, "Q3",  G425=11, "Q3", G425=12, "Q3")</f>
        <v>Q4</v>
      </c>
      <c r="I425" s="92">
        <f t="shared" si="48"/>
        <v>1900</v>
      </c>
      <c r="J425" s="92">
        <f t="shared" si="46"/>
        <v>1900</v>
      </c>
      <c r="K425" s="93" t="e">
        <f t="shared" si="49"/>
        <v>#N/A</v>
      </c>
      <c r="L425" s="93" t="e">
        <f>INDEX(Activities!F:F, MATCH(A425, Activities!A:A, 0))</f>
        <v>#N/A</v>
      </c>
      <c r="M425" s="93" t="e">
        <f>INDEX(Activities!E:E, MATCH(A425, Activities!A:A, 0))</f>
        <v>#N/A</v>
      </c>
      <c r="N425" s="93" t="e">
        <f>INDEX(Activities!G:G, MATCH(A425, Activities!A:A, 0))</f>
        <v>#N/A</v>
      </c>
      <c r="O425" s="92"/>
      <c r="P425" s="92"/>
      <c r="Q425" s="92"/>
      <c r="R425" s="93"/>
      <c r="S425" s="93" t="e">
        <f>INDEX(Activities!I:I, MATCH(A425, Activities!A:A, 0))</f>
        <v>#N/A</v>
      </c>
    </row>
    <row r="426" spans="1:19" ht="13.5" customHeight="1">
      <c r="A426" s="103"/>
      <c r="B426" s="87">
        <f>COUNTIF(Activities!A:A, A426)</f>
        <v>0</v>
      </c>
      <c r="C426" s="100"/>
      <c r="D426" s="89"/>
      <c r="E426" s="90"/>
      <c r="F426" s="96">
        <v>4</v>
      </c>
      <c r="G426" s="92">
        <f t="shared" si="47"/>
        <v>1</v>
      </c>
      <c r="H426" s="93" t="str">
        <f t="shared" si="50"/>
        <v>Q4</v>
      </c>
      <c r="I426" s="92">
        <f t="shared" si="48"/>
        <v>1900</v>
      </c>
      <c r="J426" s="92">
        <f t="shared" si="46"/>
        <v>1900</v>
      </c>
      <c r="K426" s="93" t="e">
        <f t="shared" si="49"/>
        <v>#N/A</v>
      </c>
      <c r="L426" s="93" t="e">
        <f>INDEX(Activities!F:F, MATCH(A426, Activities!A:A, 0))</f>
        <v>#N/A</v>
      </c>
      <c r="M426" s="93" t="e">
        <f>INDEX(Activities!E:E, MATCH(A426, Activities!A:A, 0))</f>
        <v>#N/A</v>
      </c>
      <c r="N426" s="93" t="e">
        <f>INDEX(Activities!G:G, MATCH(A426, Activities!A:A, 0))</f>
        <v>#N/A</v>
      </c>
      <c r="O426" s="92"/>
      <c r="P426" s="92"/>
      <c r="Q426" s="92"/>
      <c r="R426" s="93"/>
      <c r="S426" s="93" t="e">
        <f>INDEX(Activities!I:I, MATCH(A426, Activities!A:A, 0))</f>
        <v>#N/A</v>
      </c>
    </row>
    <row r="427" spans="1:19" ht="13.5" customHeight="1">
      <c r="A427" s="86"/>
      <c r="B427" s="87">
        <f>COUNTIF(Activities!A:A, A427)</f>
        <v>0</v>
      </c>
      <c r="C427" s="100"/>
      <c r="D427" s="89"/>
      <c r="E427" s="90"/>
      <c r="F427" s="96">
        <v>4</v>
      </c>
      <c r="G427" s="92">
        <f t="shared" si="47"/>
        <v>1</v>
      </c>
      <c r="H427" s="93" t="str">
        <f t="shared" si="50"/>
        <v>Q4</v>
      </c>
      <c r="I427" s="92">
        <f t="shared" si="48"/>
        <v>1900</v>
      </c>
      <c r="J427" s="92">
        <f t="shared" si="46"/>
        <v>1900</v>
      </c>
      <c r="K427" s="93" t="e">
        <f t="shared" si="49"/>
        <v>#N/A</v>
      </c>
      <c r="L427" s="93" t="e">
        <f>INDEX(Activities!F:F, MATCH(A427, Activities!A:A, 0))</f>
        <v>#N/A</v>
      </c>
      <c r="M427" s="93" t="e">
        <f>INDEX(Activities!E:E, MATCH(A427, Activities!A:A, 0))</f>
        <v>#N/A</v>
      </c>
      <c r="N427" s="93" t="e">
        <f>INDEX(Activities!G:G, MATCH(A427, Activities!A:A, 0))</f>
        <v>#N/A</v>
      </c>
      <c r="O427" s="92"/>
      <c r="P427" s="92"/>
      <c r="Q427" s="92"/>
      <c r="R427" s="93"/>
      <c r="S427" s="93" t="e">
        <f>INDEX(Activities!I:I, MATCH(A427, Activities!A:A, 0))</f>
        <v>#N/A</v>
      </c>
    </row>
    <row r="428" spans="1:19" ht="13.5" customHeight="1">
      <c r="A428" s="86"/>
      <c r="B428" s="87">
        <f>COUNTIF(Activities!A:A, A428)</f>
        <v>0</v>
      </c>
      <c r="C428" s="100"/>
      <c r="D428" s="89"/>
      <c r="E428" s="90"/>
      <c r="F428" s="96">
        <v>4</v>
      </c>
      <c r="G428" s="92">
        <f t="shared" si="47"/>
        <v>1</v>
      </c>
      <c r="H428" s="93" t="str">
        <f t="shared" si="50"/>
        <v>Q4</v>
      </c>
      <c r="I428" s="92">
        <f t="shared" si="48"/>
        <v>1900</v>
      </c>
      <c r="J428" s="92">
        <f t="shared" si="46"/>
        <v>1900</v>
      </c>
      <c r="K428" s="93" t="e">
        <f t="shared" si="49"/>
        <v>#N/A</v>
      </c>
      <c r="L428" s="93" t="e">
        <f>INDEX(Activities!F:F, MATCH(A428, Activities!A:A, 0))</f>
        <v>#N/A</v>
      </c>
      <c r="M428" s="93" t="e">
        <f>INDEX(Activities!E:E, MATCH(A428, Activities!A:A, 0))</f>
        <v>#N/A</v>
      </c>
      <c r="N428" s="93" t="e">
        <f>INDEX(Activities!G:G, MATCH(A428, Activities!A:A, 0))</f>
        <v>#N/A</v>
      </c>
      <c r="O428" s="92"/>
      <c r="P428" s="92"/>
      <c r="Q428" s="92"/>
      <c r="R428" s="93"/>
      <c r="S428" s="93" t="e">
        <f>INDEX(Activities!I:I, MATCH(A428, Activities!A:A, 0))</f>
        <v>#N/A</v>
      </c>
    </row>
    <row r="429" spans="1:19" ht="13.5" customHeight="1">
      <c r="A429" s="86"/>
      <c r="B429" s="87">
        <f>COUNTIF(Activities!A:A, A429)</f>
        <v>0</v>
      </c>
      <c r="C429" s="100"/>
      <c r="D429" s="89"/>
      <c r="E429" s="90"/>
      <c r="F429" s="96">
        <v>4</v>
      </c>
      <c r="G429" s="92">
        <f t="shared" si="47"/>
        <v>1</v>
      </c>
      <c r="H429" s="93" t="str">
        <f t="shared" si="50"/>
        <v>Q4</v>
      </c>
      <c r="I429" s="92">
        <f t="shared" si="48"/>
        <v>1900</v>
      </c>
      <c r="J429" s="92">
        <f t="shared" si="46"/>
        <v>1900</v>
      </c>
      <c r="K429" s="93" t="e">
        <f t="shared" si="49"/>
        <v>#N/A</v>
      </c>
      <c r="L429" s="93" t="e">
        <f>INDEX(Activities!F:F, MATCH(A429, Activities!A:A, 0))</f>
        <v>#N/A</v>
      </c>
      <c r="M429" s="93" t="e">
        <f>INDEX(Activities!E:E, MATCH(A429, Activities!A:A, 0))</f>
        <v>#N/A</v>
      </c>
      <c r="N429" s="93" t="e">
        <f>INDEX(Activities!G:G, MATCH(A429, Activities!A:A, 0))</f>
        <v>#N/A</v>
      </c>
      <c r="O429" s="92"/>
      <c r="P429" s="92"/>
      <c r="Q429" s="92"/>
      <c r="R429" s="93"/>
      <c r="S429" s="93" t="e">
        <f>INDEX(Activities!I:I, MATCH(A429, Activities!A:A, 0))</f>
        <v>#N/A</v>
      </c>
    </row>
    <row r="430" spans="1:19" ht="13.5" customHeight="1">
      <c r="A430" s="86"/>
      <c r="B430" s="87">
        <f>COUNTIF(Activities!A:A, A430)</f>
        <v>0</v>
      </c>
      <c r="C430" s="100"/>
      <c r="D430" s="89"/>
      <c r="E430" s="90"/>
      <c r="F430" s="96">
        <v>4</v>
      </c>
      <c r="G430" s="92">
        <f t="shared" si="47"/>
        <v>1</v>
      </c>
      <c r="H430" s="93" t="str">
        <f t="shared" si="50"/>
        <v>Q4</v>
      </c>
      <c r="I430" s="92">
        <f t="shared" si="48"/>
        <v>1900</v>
      </c>
      <c r="J430" s="92">
        <f t="shared" si="46"/>
        <v>1900</v>
      </c>
      <c r="K430" s="93" t="e">
        <f t="shared" si="49"/>
        <v>#N/A</v>
      </c>
      <c r="L430" s="93" t="e">
        <f>INDEX(Activities!F:F, MATCH(A430, Activities!A:A, 0))</f>
        <v>#N/A</v>
      </c>
      <c r="M430" s="93" t="e">
        <f>INDEX(Activities!E:E, MATCH(A430, Activities!A:A, 0))</f>
        <v>#N/A</v>
      </c>
      <c r="N430" s="93" t="e">
        <f>INDEX(Activities!G:G, MATCH(A430, Activities!A:A, 0))</f>
        <v>#N/A</v>
      </c>
      <c r="O430" s="92"/>
      <c r="P430" s="92"/>
      <c r="Q430" s="92"/>
      <c r="R430" s="93"/>
      <c r="S430" s="93" t="e">
        <f>INDEX(Activities!I:I, MATCH(A430, Activities!A:A, 0))</f>
        <v>#N/A</v>
      </c>
    </row>
    <row r="431" spans="1:19" ht="13.5" customHeight="1">
      <c r="A431" s="86"/>
      <c r="B431" s="87">
        <f>COUNTIF(Activities!A:A, A431)</f>
        <v>0</v>
      </c>
      <c r="C431" s="100"/>
      <c r="D431" s="89"/>
      <c r="E431" s="90"/>
      <c r="F431" s="96">
        <v>4</v>
      </c>
      <c r="G431" s="92">
        <f t="shared" si="47"/>
        <v>1</v>
      </c>
      <c r="H431" s="93" t="str">
        <f t="shared" si="50"/>
        <v>Q4</v>
      </c>
      <c r="I431" s="92">
        <f t="shared" si="48"/>
        <v>1900</v>
      </c>
      <c r="J431" s="92">
        <f t="shared" si="46"/>
        <v>1900</v>
      </c>
      <c r="K431" s="93" t="e">
        <f t="shared" si="49"/>
        <v>#N/A</v>
      </c>
      <c r="L431" s="93" t="e">
        <f>INDEX(Activities!F:F, MATCH(A431, Activities!A:A, 0))</f>
        <v>#N/A</v>
      </c>
      <c r="M431" s="93" t="e">
        <f>INDEX(Activities!E:E, MATCH(A431, Activities!A:A, 0))</f>
        <v>#N/A</v>
      </c>
      <c r="N431" s="93" t="e">
        <f>INDEX(Activities!G:G, MATCH(A431, Activities!A:A, 0))</f>
        <v>#N/A</v>
      </c>
      <c r="O431" s="92"/>
      <c r="P431" s="92"/>
      <c r="Q431" s="92"/>
      <c r="R431" s="93"/>
      <c r="S431" s="93" t="e">
        <f>INDEX(Activities!I:I, MATCH(A431, Activities!A:A, 0))</f>
        <v>#N/A</v>
      </c>
    </row>
    <row r="432" spans="1:19" ht="13.5" customHeight="1">
      <c r="A432" s="86"/>
      <c r="B432" s="87">
        <f>COUNTIF(Activities!A:A, A432)</f>
        <v>0</v>
      </c>
      <c r="C432" s="100"/>
      <c r="D432" s="89"/>
      <c r="E432" s="90"/>
      <c r="F432" s="96">
        <v>4</v>
      </c>
      <c r="G432" s="92">
        <f t="shared" si="47"/>
        <v>1</v>
      </c>
      <c r="H432" s="93" t="str">
        <f t="shared" si="50"/>
        <v>Q4</v>
      </c>
      <c r="I432" s="92">
        <f t="shared" si="48"/>
        <v>1900</v>
      </c>
      <c r="J432" s="92">
        <f t="shared" si="46"/>
        <v>1900</v>
      </c>
      <c r="K432" s="93" t="e">
        <f t="shared" si="49"/>
        <v>#N/A</v>
      </c>
      <c r="L432" s="93" t="e">
        <f>INDEX(Activities!F:F, MATCH(A432, Activities!A:A, 0))</f>
        <v>#N/A</v>
      </c>
      <c r="M432" s="93" t="e">
        <f>INDEX(Activities!E:E, MATCH(A432, Activities!A:A, 0))</f>
        <v>#N/A</v>
      </c>
      <c r="N432" s="93" t="e">
        <f>INDEX(Activities!G:G, MATCH(A432, Activities!A:A, 0))</f>
        <v>#N/A</v>
      </c>
      <c r="O432" s="92"/>
      <c r="P432" s="92"/>
      <c r="Q432" s="92"/>
      <c r="R432" s="93"/>
      <c r="S432" s="93" t="e">
        <f>INDEX(Activities!I:I, MATCH(A432, Activities!A:A, 0))</f>
        <v>#N/A</v>
      </c>
    </row>
    <row r="433" spans="1:19" ht="13.5" customHeight="1">
      <c r="A433" s="86"/>
      <c r="B433" s="87">
        <f>COUNTIF(Activities!A:A, A433)</f>
        <v>0</v>
      </c>
      <c r="C433" s="100"/>
      <c r="D433" s="89"/>
      <c r="E433" s="90"/>
      <c r="F433" s="96">
        <v>4</v>
      </c>
      <c r="G433" s="92">
        <f t="shared" si="47"/>
        <v>1</v>
      </c>
      <c r="H433" s="93" t="str">
        <f t="shared" si="50"/>
        <v>Q4</v>
      </c>
      <c r="I433" s="92">
        <f t="shared" si="48"/>
        <v>1900</v>
      </c>
      <c r="J433" s="92">
        <f t="shared" si="46"/>
        <v>1900</v>
      </c>
      <c r="K433" s="93" t="e">
        <f t="shared" si="49"/>
        <v>#N/A</v>
      </c>
      <c r="L433" s="93" t="e">
        <f>INDEX(Activities!F:F, MATCH(A433, Activities!A:A, 0))</f>
        <v>#N/A</v>
      </c>
      <c r="M433" s="93" t="e">
        <f>INDEX(Activities!E:E, MATCH(A433, Activities!A:A, 0))</f>
        <v>#N/A</v>
      </c>
      <c r="N433" s="93" t="e">
        <f>INDEX(Activities!G:G, MATCH(A433, Activities!A:A, 0))</f>
        <v>#N/A</v>
      </c>
      <c r="O433" s="92"/>
      <c r="P433" s="92"/>
      <c r="Q433" s="92"/>
      <c r="R433" s="93"/>
      <c r="S433" s="93" t="e">
        <f>INDEX(Activities!I:I, MATCH(A433, Activities!A:A, 0))</f>
        <v>#N/A</v>
      </c>
    </row>
    <row r="434" spans="1:19" ht="13.5" customHeight="1">
      <c r="A434" s="86"/>
      <c r="B434" s="87">
        <f>COUNTIF(Activities!A:A, A434)</f>
        <v>0</v>
      </c>
      <c r="C434" s="100"/>
      <c r="D434" s="89"/>
      <c r="E434" s="90"/>
      <c r="F434" s="96">
        <v>4</v>
      </c>
      <c r="G434" s="92">
        <f t="shared" si="47"/>
        <v>1</v>
      </c>
      <c r="H434" s="93" t="str">
        <f t="shared" si="50"/>
        <v>Q4</v>
      </c>
      <c r="I434" s="92">
        <f t="shared" si="48"/>
        <v>1900</v>
      </c>
      <c r="J434" s="92">
        <f t="shared" si="46"/>
        <v>1900</v>
      </c>
      <c r="K434" s="93" t="e">
        <f t="shared" si="49"/>
        <v>#N/A</v>
      </c>
      <c r="L434" s="93" t="e">
        <f>INDEX(Activities!F:F, MATCH(A434, Activities!A:A, 0))</f>
        <v>#N/A</v>
      </c>
      <c r="M434" s="93" t="e">
        <f>INDEX(Activities!E:E, MATCH(A434, Activities!A:A, 0))</f>
        <v>#N/A</v>
      </c>
      <c r="N434" s="93" t="e">
        <f>INDEX(Activities!G:G, MATCH(A434, Activities!A:A, 0))</f>
        <v>#N/A</v>
      </c>
      <c r="O434" s="92"/>
      <c r="P434" s="92"/>
      <c r="Q434" s="92"/>
      <c r="R434" s="93"/>
      <c r="S434" s="93" t="e">
        <f>INDEX(Activities!I:I, MATCH(A434, Activities!A:A, 0))</f>
        <v>#N/A</v>
      </c>
    </row>
    <row r="435" spans="1:19" ht="13.5" customHeight="1">
      <c r="A435" s="86"/>
      <c r="B435" s="87">
        <f>COUNTIF(Activities!A:A, A435)</f>
        <v>0</v>
      </c>
      <c r="C435" s="100"/>
      <c r="D435" s="89"/>
      <c r="E435" s="90"/>
      <c r="F435" s="96">
        <v>4</v>
      </c>
      <c r="G435" s="92">
        <f t="shared" si="47"/>
        <v>1</v>
      </c>
      <c r="H435" s="93" t="str">
        <f t="shared" si="50"/>
        <v>Q4</v>
      </c>
      <c r="I435" s="92">
        <f t="shared" si="48"/>
        <v>1900</v>
      </c>
      <c r="J435" s="92">
        <f t="shared" si="46"/>
        <v>1900</v>
      </c>
      <c r="K435" s="93" t="e">
        <f t="shared" si="49"/>
        <v>#N/A</v>
      </c>
      <c r="L435" s="93" t="e">
        <f>INDEX(Activities!F:F, MATCH(A435, Activities!A:A, 0))</f>
        <v>#N/A</v>
      </c>
      <c r="M435" s="93" t="e">
        <f>INDEX(Activities!E:E, MATCH(A435, Activities!A:A, 0))</f>
        <v>#N/A</v>
      </c>
      <c r="N435" s="93" t="e">
        <f>INDEX(Activities!G:G, MATCH(A435, Activities!A:A, 0))</f>
        <v>#N/A</v>
      </c>
      <c r="O435" s="92"/>
      <c r="P435" s="92"/>
      <c r="Q435" s="92"/>
      <c r="R435" s="93"/>
      <c r="S435" s="93" t="e">
        <f>INDEX(Activities!I:I, MATCH(A435, Activities!A:A, 0))</f>
        <v>#N/A</v>
      </c>
    </row>
    <row r="436" spans="1:19" ht="13.5" customHeight="1">
      <c r="A436" s="86"/>
      <c r="B436" s="87">
        <f>COUNTIF(Activities!A:A, A436)</f>
        <v>0</v>
      </c>
      <c r="C436" s="100"/>
      <c r="D436" s="89"/>
      <c r="E436" s="90"/>
      <c r="F436" s="96">
        <v>4</v>
      </c>
      <c r="G436" s="92">
        <f t="shared" si="47"/>
        <v>1</v>
      </c>
      <c r="H436" s="93" t="str">
        <f t="shared" si="50"/>
        <v>Q4</v>
      </c>
      <c r="I436" s="92">
        <f t="shared" si="48"/>
        <v>1900</v>
      </c>
      <c r="J436" s="92">
        <f t="shared" si="46"/>
        <v>1900</v>
      </c>
      <c r="K436" s="93" t="e">
        <f t="shared" si="49"/>
        <v>#N/A</v>
      </c>
      <c r="L436" s="93" t="e">
        <f>INDEX(Activities!F:F, MATCH(A436, Activities!A:A, 0))</f>
        <v>#N/A</v>
      </c>
      <c r="M436" s="93" t="e">
        <f>INDEX(Activities!E:E, MATCH(A436, Activities!A:A, 0))</f>
        <v>#N/A</v>
      </c>
      <c r="N436" s="93" t="e">
        <f>INDEX(Activities!G:G, MATCH(A436, Activities!A:A, 0))</f>
        <v>#N/A</v>
      </c>
      <c r="O436" s="92"/>
      <c r="P436" s="92"/>
      <c r="Q436" s="92"/>
      <c r="R436" s="93"/>
      <c r="S436" s="93" t="e">
        <f>INDEX(Activities!I:I, MATCH(A436, Activities!A:A, 0))</f>
        <v>#N/A</v>
      </c>
    </row>
    <row r="437" spans="1:19" ht="13.5" customHeight="1">
      <c r="A437" s="86"/>
      <c r="B437" s="87">
        <f>COUNTIF(Activities!A:A, A437)</f>
        <v>0</v>
      </c>
      <c r="C437" s="100"/>
      <c r="D437" s="89"/>
      <c r="E437" s="90"/>
      <c r="F437" s="96">
        <v>4</v>
      </c>
      <c r="G437" s="92">
        <f t="shared" si="47"/>
        <v>1</v>
      </c>
      <c r="H437" s="93" t="str">
        <f t="shared" si="50"/>
        <v>Q4</v>
      </c>
      <c r="I437" s="92">
        <f t="shared" si="48"/>
        <v>1900</v>
      </c>
      <c r="J437" s="92">
        <f t="shared" si="46"/>
        <v>1900</v>
      </c>
      <c r="K437" s="93" t="e">
        <f t="shared" si="49"/>
        <v>#N/A</v>
      </c>
      <c r="L437" s="93" t="e">
        <f>INDEX(Activities!F:F, MATCH(A437, Activities!A:A, 0))</f>
        <v>#N/A</v>
      </c>
      <c r="M437" s="93" t="e">
        <f>INDEX(Activities!E:E, MATCH(A437, Activities!A:A, 0))</f>
        <v>#N/A</v>
      </c>
      <c r="N437" s="93" t="e">
        <f>INDEX(Activities!G:G, MATCH(A437, Activities!A:A, 0))</f>
        <v>#N/A</v>
      </c>
      <c r="O437" s="92"/>
      <c r="P437" s="92"/>
      <c r="Q437" s="92"/>
      <c r="R437" s="93"/>
      <c r="S437" s="93" t="e">
        <f>INDEX(Activities!I:I, MATCH(A437, Activities!A:A, 0))</f>
        <v>#N/A</v>
      </c>
    </row>
    <row r="438" spans="1:19" ht="13.5" customHeight="1">
      <c r="A438" s="99"/>
      <c r="B438" s="87">
        <f>COUNTIF(Activities!A:A, A438)</f>
        <v>0</v>
      </c>
      <c r="C438" s="100"/>
      <c r="D438" s="89"/>
      <c r="E438" s="90"/>
      <c r="F438" s="96">
        <v>4</v>
      </c>
      <c r="G438" s="92">
        <f t="shared" si="47"/>
        <v>1</v>
      </c>
      <c r="H438" s="93" t="str">
        <f t="shared" si="50"/>
        <v>Q4</v>
      </c>
      <c r="I438" s="92">
        <f t="shared" si="48"/>
        <v>1900</v>
      </c>
      <c r="J438" s="92">
        <f t="shared" si="46"/>
        <v>1900</v>
      </c>
      <c r="K438" s="93" t="e">
        <f t="shared" si="49"/>
        <v>#N/A</v>
      </c>
      <c r="L438" s="93" t="e">
        <f>INDEX(Activities!F:F, MATCH(A438, Activities!A:A, 0))</f>
        <v>#N/A</v>
      </c>
      <c r="M438" s="93" t="e">
        <f>INDEX(Activities!E:E, MATCH(A438, Activities!A:A, 0))</f>
        <v>#N/A</v>
      </c>
      <c r="N438" s="93" t="e">
        <f>INDEX(Activities!G:G, MATCH(A438, Activities!A:A, 0))</f>
        <v>#N/A</v>
      </c>
      <c r="O438" s="92"/>
      <c r="P438" s="92"/>
      <c r="Q438" s="92"/>
      <c r="R438" s="93"/>
      <c r="S438" s="93" t="e">
        <f>INDEX(Activities!I:I, MATCH(A438, Activities!A:A, 0))</f>
        <v>#N/A</v>
      </c>
    </row>
    <row r="439" spans="1:19" ht="13.5" customHeight="1">
      <c r="A439" s="99"/>
      <c r="B439" s="87">
        <f>COUNTIF(Activities!A:A, A439)</f>
        <v>0</v>
      </c>
      <c r="C439" s="100"/>
      <c r="D439" s="89"/>
      <c r="E439" s="90"/>
      <c r="F439" s="96">
        <v>4</v>
      </c>
      <c r="G439" s="92">
        <f t="shared" si="47"/>
        <v>1</v>
      </c>
      <c r="H439" s="93" t="str">
        <f t="shared" si="50"/>
        <v>Q4</v>
      </c>
      <c r="I439" s="92">
        <f t="shared" si="48"/>
        <v>1900</v>
      </c>
      <c r="J439" s="92">
        <f t="shared" si="46"/>
        <v>1900</v>
      </c>
      <c r="K439" s="93" t="e">
        <f t="shared" si="49"/>
        <v>#N/A</v>
      </c>
      <c r="L439" s="93" t="e">
        <f>INDEX(Activities!F:F, MATCH(A439, Activities!A:A, 0))</f>
        <v>#N/A</v>
      </c>
      <c r="M439" s="93" t="e">
        <f>INDEX(Activities!E:E, MATCH(A439, Activities!A:A, 0))</f>
        <v>#N/A</v>
      </c>
      <c r="N439" s="93" t="e">
        <f>INDEX(Activities!G:G, MATCH(A439, Activities!A:A, 0))</f>
        <v>#N/A</v>
      </c>
      <c r="O439" s="92"/>
      <c r="P439" s="92"/>
      <c r="Q439" s="92"/>
      <c r="R439" s="93"/>
      <c r="S439" s="93" t="e">
        <f>INDEX(Activities!I:I, MATCH(A439, Activities!A:A, 0))</f>
        <v>#N/A</v>
      </c>
    </row>
    <row r="440" spans="1:19" ht="13.5" customHeight="1">
      <c r="A440" s="99"/>
      <c r="B440" s="87">
        <f>COUNTIF(Activities!A:A, A440)</f>
        <v>0</v>
      </c>
      <c r="C440" s="100"/>
      <c r="D440" s="89"/>
      <c r="E440" s="90"/>
      <c r="F440" s="96">
        <v>4</v>
      </c>
      <c r="G440" s="92">
        <f t="shared" si="47"/>
        <v>1</v>
      </c>
      <c r="H440" s="93" t="str">
        <f t="shared" si="50"/>
        <v>Q4</v>
      </c>
      <c r="I440" s="92">
        <f t="shared" si="48"/>
        <v>1900</v>
      </c>
      <c r="J440" s="92">
        <f t="shared" si="46"/>
        <v>1900</v>
      </c>
      <c r="K440" s="93" t="e">
        <f t="shared" si="49"/>
        <v>#N/A</v>
      </c>
      <c r="L440" s="93" t="e">
        <f>INDEX(Activities!F:F, MATCH(A440, Activities!A:A, 0))</f>
        <v>#N/A</v>
      </c>
      <c r="M440" s="93" t="e">
        <f>INDEX(Activities!E:E, MATCH(A440, Activities!A:A, 0))</f>
        <v>#N/A</v>
      </c>
      <c r="N440" s="93" t="e">
        <f>INDEX(Activities!G:G, MATCH(A440, Activities!A:A, 0))</f>
        <v>#N/A</v>
      </c>
      <c r="O440" s="92"/>
      <c r="P440" s="92"/>
      <c r="Q440" s="92"/>
      <c r="R440" s="93"/>
      <c r="S440" s="93" t="e">
        <f>INDEX(Activities!I:I, MATCH(A440, Activities!A:A, 0))</f>
        <v>#N/A</v>
      </c>
    </row>
    <row r="441" spans="1:19" ht="13.5" customHeight="1">
      <c r="A441" s="99"/>
      <c r="B441" s="87">
        <f>COUNTIF(Activities!A:A, A441)</f>
        <v>0</v>
      </c>
      <c r="C441" s="100"/>
      <c r="D441" s="89"/>
      <c r="E441" s="90"/>
      <c r="F441" s="96">
        <v>4</v>
      </c>
      <c r="G441" s="92">
        <f t="shared" si="47"/>
        <v>1</v>
      </c>
      <c r="H441" s="93" t="str">
        <f t="shared" si="50"/>
        <v>Q4</v>
      </c>
      <c r="I441" s="92">
        <f t="shared" si="48"/>
        <v>1900</v>
      </c>
      <c r="J441" s="92">
        <f t="shared" si="46"/>
        <v>1900</v>
      </c>
      <c r="K441" s="93" t="e">
        <f t="shared" si="49"/>
        <v>#N/A</v>
      </c>
      <c r="L441" s="93" t="e">
        <f>INDEX(Activities!F:F, MATCH(A441, Activities!A:A, 0))</f>
        <v>#N/A</v>
      </c>
      <c r="M441" s="93" t="e">
        <f>INDEX(Activities!E:E, MATCH(A441, Activities!A:A, 0))</f>
        <v>#N/A</v>
      </c>
      <c r="N441" s="93" t="e">
        <f>INDEX(Activities!G:G, MATCH(A441, Activities!A:A, 0))</f>
        <v>#N/A</v>
      </c>
      <c r="O441" s="92"/>
      <c r="P441" s="92"/>
      <c r="Q441" s="92"/>
      <c r="R441" s="93"/>
      <c r="S441" s="93" t="e">
        <f>INDEX(Activities!I:I, MATCH(A441, Activities!A:A, 0))</f>
        <v>#N/A</v>
      </c>
    </row>
    <row r="442" spans="1:19" ht="13.5" customHeight="1">
      <c r="A442" s="99"/>
      <c r="B442" s="87">
        <f>COUNTIF(Activities!A:A, A442)</f>
        <v>0</v>
      </c>
      <c r="C442" s="100"/>
      <c r="D442" s="89"/>
      <c r="E442" s="90"/>
      <c r="F442" s="96">
        <v>4</v>
      </c>
      <c r="G442" s="92">
        <f t="shared" si="47"/>
        <v>1</v>
      </c>
      <c r="H442" s="93" t="str">
        <f t="shared" si="50"/>
        <v>Q4</v>
      </c>
      <c r="I442" s="92">
        <f t="shared" si="48"/>
        <v>1900</v>
      </c>
      <c r="J442" s="92">
        <f t="shared" si="46"/>
        <v>1900</v>
      </c>
      <c r="K442" s="93" t="e">
        <f t="shared" si="49"/>
        <v>#N/A</v>
      </c>
      <c r="L442" s="93" t="e">
        <f>INDEX(Activities!F:F, MATCH(A442, Activities!A:A, 0))</f>
        <v>#N/A</v>
      </c>
      <c r="M442" s="93" t="e">
        <f>INDEX(Activities!E:E, MATCH(A442, Activities!A:A, 0))</f>
        <v>#N/A</v>
      </c>
      <c r="N442" s="93" t="e">
        <f>INDEX(Activities!G:G, MATCH(A442, Activities!A:A, 0))</f>
        <v>#N/A</v>
      </c>
      <c r="O442" s="92"/>
      <c r="P442" s="92"/>
      <c r="Q442" s="92"/>
      <c r="R442" s="93"/>
      <c r="S442" s="93" t="e">
        <f>INDEX(Activities!I:I, MATCH(A442, Activities!A:A, 0))</f>
        <v>#N/A</v>
      </c>
    </row>
    <row r="443" spans="1:19" ht="13.5" customHeight="1">
      <c r="A443" s="99"/>
      <c r="B443" s="87">
        <f>COUNTIF(Activities!A:A, A443)</f>
        <v>0</v>
      </c>
      <c r="C443" s="100"/>
      <c r="D443" s="89"/>
      <c r="E443" s="90"/>
      <c r="F443" s="96">
        <v>4</v>
      </c>
      <c r="G443" s="92">
        <f t="shared" si="47"/>
        <v>1</v>
      </c>
      <c r="H443" s="93" t="str">
        <f t="shared" si="50"/>
        <v>Q4</v>
      </c>
      <c r="I443" s="92">
        <f t="shared" si="48"/>
        <v>1900</v>
      </c>
      <c r="J443" s="92">
        <f t="shared" si="46"/>
        <v>1900</v>
      </c>
      <c r="K443" s="93" t="e">
        <f t="shared" si="49"/>
        <v>#N/A</v>
      </c>
      <c r="L443" s="93" t="e">
        <f>INDEX(Activities!F:F, MATCH(A443, Activities!A:A, 0))</f>
        <v>#N/A</v>
      </c>
      <c r="M443" s="93" t="e">
        <f>INDEX(Activities!E:E, MATCH(A443, Activities!A:A, 0))</f>
        <v>#N/A</v>
      </c>
      <c r="N443" s="93" t="e">
        <f>INDEX(Activities!G:G, MATCH(A443, Activities!A:A, 0))</f>
        <v>#N/A</v>
      </c>
      <c r="O443" s="92"/>
      <c r="P443" s="92"/>
      <c r="Q443" s="92"/>
      <c r="R443" s="93"/>
      <c r="S443" s="93" t="e">
        <f>INDEX(Activities!I:I, MATCH(A443, Activities!A:A, 0))</f>
        <v>#N/A</v>
      </c>
    </row>
    <row r="444" spans="1:19" ht="13.5" customHeight="1">
      <c r="A444" s="99"/>
      <c r="B444" s="87">
        <f>COUNTIF(Activities!A:A, A444)</f>
        <v>0</v>
      </c>
      <c r="C444" s="100"/>
      <c r="D444" s="89"/>
      <c r="E444" s="90"/>
      <c r="F444" s="96">
        <v>4</v>
      </c>
      <c r="G444" s="92">
        <f t="shared" si="47"/>
        <v>1</v>
      </c>
      <c r="H444" s="93" t="str">
        <f t="shared" si="50"/>
        <v>Q4</v>
      </c>
      <c r="I444" s="92">
        <f t="shared" si="48"/>
        <v>1900</v>
      </c>
      <c r="J444" s="92">
        <f t="shared" si="46"/>
        <v>1900</v>
      </c>
      <c r="K444" s="93" t="e">
        <f t="shared" si="49"/>
        <v>#N/A</v>
      </c>
      <c r="L444" s="93" t="e">
        <f>INDEX(Activities!F:F, MATCH(A444, Activities!A:A, 0))</f>
        <v>#N/A</v>
      </c>
      <c r="M444" s="93" t="e">
        <f>INDEX(Activities!E:E, MATCH(A444, Activities!A:A, 0))</f>
        <v>#N/A</v>
      </c>
      <c r="N444" s="93" t="e">
        <f>INDEX(Activities!G:G, MATCH(A444, Activities!A:A, 0))</f>
        <v>#N/A</v>
      </c>
      <c r="O444" s="92"/>
      <c r="P444" s="92"/>
      <c r="Q444" s="92"/>
      <c r="R444" s="93"/>
      <c r="S444" s="93" t="e">
        <f>INDEX(Activities!I:I, MATCH(A444, Activities!A:A, 0))</f>
        <v>#N/A</v>
      </c>
    </row>
    <row r="445" spans="1:19" ht="13.5" customHeight="1">
      <c r="A445" s="99"/>
      <c r="B445" s="87">
        <f>COUNTIF(Activities!A:A, A445)</f>
        <v>0</v>
      </c>
      <c r="C445" s="100"/>
      <c r="D445" s="89"/>
      <c r="E445" s="90"/>
      <c r="F445" s="96">
        <v>4</v>
      </c>
      <c r="G445" s="92">
        <f t="shared" si="47"/>
        <v>1</v>
      </c>
      <c r="H445" s="93" t="str">
        <f t="shared" si="50"/>
        <v>Q4</v>
      </c>
      <c r="I445" s="92">
        <f t="shared" si="48"/>
        <v>1900</v>
      </c>
      <c r="J445" s="92">
        <f t="shared" si="46"/>
        <v>1900</v>
      </c>
      <c r="K445" s="93" t="e">
        <f t="shared" si="49"/>
        <v>#N/A</v>
      </c>
      <c r="L445" s="93" t="e">
        <f>INDEX(Activities!F:F, MATCH(A445, Activities!A:A, 0))</f>
        <v>#N/A</v>
      </c>
      <c r="M445" s="93" t="e">
        <f>INDEX(Activities!E:E, MATCH(A445, Activities!A:A, 0))</f>
        <v>#N/A</v>
      </c>
      <c r="N445" s="93" t="e">
        <f>INDEX(Activities!G:G, MATCH(A445, Activities!A:A, 0))</f>
        <v>#N/A</v>
      </c>
      <c r="O445" s="92"/>
      <c r="P445" s="92"/>
      <c r="Q445" s="92"/>
      <c r="R445" s="93"/>
      <c r="S445" s="93" t="e">
        <f>INDEX(Activities!I:I, MATCH(A445, Activities!A:A, 0))</f>
        <v>#N/A</v>
      </c>
    </row>
    <row r="446" spans="1:19" ht="13.5" customHeight="1">
      <c r="A446" s="99"/>
      <c r="B446" s="87">
        <f>COUNTIF(Activities!A:A, A446)</f>
        <v>0</v>
      </c>
      <c r="C446" s="100"/>
      <c r="D446" s="89"/>
      <c r="E446" s="90"/>
      <c r="F446" s="96">
        <v>4</v>
      </c>
      <c r="G446" s="92">
        <f t="shared" si="47"/>
        <v>1</v>
      </c>
      <c r="H446" s="93" t="str">
        <f t="shared" si="50"/>
        <v>Q4</v>
      </c>
      <c r="I446" s="92">
        <f t="shared" si="48"/>
        <v>1900</v>
      </c>
      <c r="J446" s="92">
        <f t="shared" si="46"/>
        <v>1900</v>
      </c>
      <c r="K446" s="93" t="e">
        <f t="shared" si="49"/>
        <v>#N/A</v>
      </c>
      <c r="L446" s="93" t="e">
        <f>INDEX(Activities!F:F, MATCH(A446, Activities!A:A, 0))</f>
        <v>#N/A</v>
      </c>
      <c r="M446" s="93" t="e">
        <f>INDEX(Activities!E:E, MATCH(A446, Activities!A:A, 0))</f>
        <v>#N/A</v>
      </c>
      <c r="N446" s="93" t="e">
        <f>INDEX(Activities!G:G, MATCH(A446, Activities!A:A, 0))</f>
        <v>#N/A</v>
      </c>
      <c r="O446" s="92"/>
      <c r="P446" s="92"/>
      <c r="Q446" s="92"/>
      <c r="R446" s="93"/>
      <c r="S446" s="93" t="e">
        <f>INDEX(Activities!I:I, MATCH(A446, Activities!A:A, 0))</f>
        <v>#N/A</v>
      </c>
    </row>
    <row r="447" spans="1:19" ht="13.5" customHeight="1">
      <c r="A447" s="99"/>
      <c r="B447" s="87">
        <f>COUNTIF(Activities!A:A, A447)</f>
        <v>0</v>
      </c>
      <c r="C447" s="100"/>
      <c r="D447" s="89"/>
      <c r="E447" s="90"/>
      <c r="F447" s="96">
        <v>4</v>
      </c>
      <c r="G447" s="92">
        <f t="shared" si="47"/>
        <v>1</v>
      </c>
      <c r="H447" s="93" t="str">
        <f t="shared" si="50"/>
        <v>Q4</v>
      </c>
      <c r="I447" s="92">
        <f t="shared" si="48"/>
        <v>1900</v>
      </c>
      <c r="J447" s="92">
        <f t="shared" si="46"/>
        <v>1900</v>
      </c>
      <c r="K447" s="93" t="e">
        <f t="shared" si="49"/>
        <v>#N/A</v>
      </c>
      <c r="L447" s="93" t="e">
        <f>INDEX(Activities!F:F, MATCH(A447, Activities!A:A, 0))</f>
        <v>#N/A</v>
      </c>
      <c r="M447" s="93" t="e">
        <f>INDEX(Activities!E:E, MATCH(A447, Activities!A:A, 0))</f>
        <v>#N/A</v>
      </c>
      <c r="N447" s="93" t="e">
        <f>INDEX(Activities!G:G, MATCH(A447, Activities!A:A, 0))</f>
        <v>#N/A</v>
      </c>
      <c r="O447" s="92"/>
      <c r="P447" s="92"/>
      <c r="Q447" s="92"/>
      <c r="R447" s="93"/>
      <c r="S447" s="93" t="e">
        <f>INDEX(Activities!I:I, MATCH(A447, Activities!A:A, 0))</f>
        <v>#N/A</v>
      </c>
    </row>
    <row r="448" spans="1:19" ht="13.5" customHeight="1">
      <c r="A448" s="99"/>
      <c r="B448" s="87">
        <f>COUNTIF(Activities!A:A, A448)</f>
        <v>0</v>
      </c>
      <c r="C448" s="100"/>
      <c r="D448" s="89"/>
      <c r="E448" s="90"/>
      <c r="F448" s="96">
        <v>4</v>
      </c>
      <c r="G448" s="92">
        <f t="shared" si="47"/>
        <v>1</v>
      </c>
      <c r="H448" s="93" t="str">
        <f t="shared" si="50"/>
        <v>Q4</v>
      </c>
      <c r="I448" s="92">
        <f t="shared" si="48"/>
        <v>1900</v>
      </c>
      <c r="J448" s="92">
        <f t="shared" si="46"/>
        <v>1900</v>
      </c>
      <c r="K448" s="93" t="e">
        <f t="shared" si="49"/>
        <v>#N/A</v>
      </c>
      <c r="L448" s="93" t="e">
        <f>INDEX(Activities!F:F, MATCH(A448, Activities!A:A, 0))</f>
        <v>#N/A</v>
      </c>
      <c r="M448" s="93" t="e">
        <f>INDEX(Activities!E:E, MATCH(A448, Activities!A:A, 0))</f>
        <v>#N/A</v>
      </c>
      <c r="N448" s="93" t="e">
        <f>INDEX(Activities!G:G, MATCH(A448, Activities!A:A, 0))</f>
        <v>#N/A</v>
      </c>
      <c r="O448" s="92"/>
      <c r="P448" s="92"/>
      <c r="Q448" s="92"/>
      <c r="R448" s="93"/>
      <c r="S448" s="93" t="e">
        <f>INDEX(Activities!I:I, MATCH(A448, Activities!A:A, 0))</f>
        <v>#N/A</v>
      </c>
    </row>
    <row r="449" spans="1:19" ht="13.5" customHeight="1">
      <c r="A449" s="86"/>
      <c r="B449" s="87">
        <f>COUNTIF(Activities!A:A, A449)</f>
        <v>0</v>
      </c>
      <c r="C449" s="100"/>
      <c r="D449" s="89"/>
      <c r="E449" s="90"/>
      <c r="F449" s="96">
        <v>4</v>
      </c>
      <c r="G449" s="92">
        <f t="shared" si="47"/>
        <v>1</v>
      </c>
      <c r="H449" s="93" t="str">
        <f t="shared" si="50"/>
        <v>Q4</v>
      </c>
      <c r="I449" s="92">
        <f t="shared" si="48"/>
        <v>1900</v>
      </c>
      <c r="J449" s="92">
        <f t="shared" si="46"/>
        <v>1900</v>
      </c>
      <c r="K449" s="93" t="e">
        <f t="shared" si="49"/>
        <v>#N/A</v>
      </c>
      <c r="L449" s="93" t="e">
        <f>INDEX(Activities!F:F, MATCH(A449, Activities!A:A, 0))</f>
        <v>#N/A</v>
      </c>
      <c r="M449" s="93" t="e">
        <f>INDEX(Activities!E:E, MATCH(A449, Activities!A:A, 0))</f>
        <v>#N/A</v>
      </c>
      <c r="N449" s="93" t="e">
        <f>INDEX(Activities!G:G, MATCH(A449, Activities!A:A, 0))</f>
        <v>#N/A</v>
      </c>
      <c r="O449" s="92"/>
      <c r="P449" s="92"/>
      <c r="Q449" s="92"/>
      <c r="R449" s="93"/>
      <c r="S449" s="93" t="e">
        <f>INDEX(Activities!I:I, MATCH(A449, Activities!A:A, 0))</f>
        <v>#N/A</v>
      </c>
    </row>
    <row r="450" spans="1:19" ht="13.5" customHeight="1">
      <c r="A450" s="86"/>
      <c r="B450" s="87">
        <f>COUNTIF(Activities!A:A, A450)</f>
        <v>0</v>
      </c>
      <c r="C450" s="100"/>
      <c r="D450" s="89"/>
      <c r="E450" s="90"/>
      <c r="F450" s="96">
        <v>4</v>
      </c>
      <c r="G450" s="92">
        <f t="shared" si="47"/>
        <v>1</v>
      </c>
      <c r="H450" s="93" t="str">
        <f t="shared" si="50"/>
        <v>Q4</v>
      </c>
      <c r="I450" s="92">
        <f t="shared" si="48"/>
        <v>1900</v>
      </c>
      <c r="J450" s="92">
        <f t="shared" si="46"/>
        <v>1900</v>
      </c>
      <c r="K450" s="93" t="e">
        <f t="shared" si="49"/>
        <v>#N/A</v>
      </c>
      <c r="L450" s="93" t="e">
        <f>INDEX(Activities!F:F, MATCH(A450, Activities!A:A, 0))</f>
        <v>#N/A</v>
      </c>
      <c r="M450" s="93" t="e">
        <f>INDEX(Activities!E:E, MATCH(A450, Activities!A:A, 0))</f>
        <v>#N/A</v>
      </c>
      <c r="N450" s="93" t="e">
        <f>INDEX(Activities!G:G, MATCH(A450, Activities!A:A, 0))</f>
        <v>#N/A</v>
      </c>
      <c r="O450" s="92"/>
      <c r="P450" s="92"/>
      <c r="Q450" s="92"/>
      <c r="R450" s="93"/>
      <c r="S450" s="93" t="e">
        <f>INDEX(Activities!I:I, MATCH(A450, Activities!A:A, 0))</f>
        <v>#N/A</v>
      </c>
    </row>
    <row r="451" spans="1:19" ht="13.5" customHeight="1">
      <c r="A451" s="86"/>
      <c r="B451" s="87">
        <f>COUNTIF(Activities!A:A, A451)</f>
        <v>0</v>
      </c>
      <c r="C451" s="100"/>
      <c r="D451" s="89"/>
      <c r="E451" s="90"/>
      <c r="F451" s="96">
        <v>4</v>
      </c>
      <c r="G451" s="92">
        <f t="shared" si="47"/>
        <v>1</v>
      </c>
      <c r="H451" s="93" t="str">
        <f t="shared" si="50"/>
        <v>Q4</v>
      </c>
      <c r="I451" s="92">
        <f t="shared" si="48"/>
        <v>1900</v>
      </c>
      <c r="J451" s="92">
        <f t="shared" si="46"/>
        <v>1900</v>
      </c>
      <c r="K451" s="93" t="e">
        <f t="shared" si="49"/>
        <v>#N/A</v>
      </c>
      <c r="L451" s="93" t="e">
        <f>INDEX(Activities!F:F, MATCH(A451, Activities!A:A, 0))</f>
        <v>#N/A</v>
      </c>
      <c r="M451" s="93" t="e">
        <f>INDEX(Activities!E:E, MATCH(A451, Activities!A:A, 0))</f>
        <v>#N/A</v>
      </c>
      <c r="N451" s="93" t="e">
        <f>INDEX(Activities!G:G, MATCH(A451, Activities!A:A, 0))</f>
        <v>#N/A</v>
      </c>
      <c r="O451" s="92"/>
      <c r="P451" s="92"/>
      <c r="Q451" s="92"/>
      <c r="R451" s="93"/>
      <c r="S451" s="93" t="e">
        <f>INDEX(Activities!I:I, MATCH(A451, Activities!A:A, 0))</f>
        <v>#N/A</v>
      </c>
    </row>
    <row r="452" spans="1:19" ht="13.5" customHeight="1">
      <c r="A452" s="86"/>
      <c r="B452" s="87">
        <f>COUNTIF(Activities!A:A, A452)</f>
        <v>0</v>
      </c>
      <c r="C452" s="100"/>
      <c r="D452" s="89"/>
      <c r="E452" s="90"/>
      <c r="F452" s="96">
        <v>4</v>
      </c>
      <c r="G452" s="92">
        <f t="shared" si="47"/>
        <v>1</v>
      </c>
      <c r="H452" s="93" t="str">
        <f t="shared" si="50"/>
        <v>Q4</v>
      </c>
      <c r="I452" s="92">
        <f t="shared" si="48"/>
        <v>1900</v>
      </c>
      <c r="J452" s="92">
        <f t="shared" ref="J452:J515" si="51">IF(H452="Q4", I452, I452+1)</f>
        <v>1900</v>
      </c>
      <c r="K452" s="93" t="e">
        <f t="shared" si="49"/>
        <v>#N/A</v>
      </c>
      <c r="L452" s="93" t="e">
        <f>INDEX(Activities!F:F, MATCH(A452, Activities!A:A, 0))</f>
        <v>#N/A</v>
      </c>
      <c r="M452" s="93" t="e">
        <f>INDEX(Activities!E:E, MATCH(A452, Activities!A:A, 0))</f>
        <v>#N/A</v>
      </c>
      <c r="N452" s="93" t="e">
        <f>INDEX(Activities!G:G, MATCH(A452, Activities!A:A, 0))</f>
        <v>#N/A</v>
      </c>
      <c r="O452" s="92"/>
      <c r="P452" s="92"/>
      <c r="Q452" s="92"/>
      <c r="R452" s="93"/>
      <c r="S452" s="93" t="e">
        <f>INDEX(Activities!I:I, MATCH(A452, Activities!A:A, 0))</f>
        <v>#N/A</v>
      </c>
    </row>
    <row r="453" spans="1:19" ht="13.5" customHeight="1">
      <c r="A453" s="86"/>
      <c r="B453" s="87">
        <f>COUNTIF(Activities!A:A, A453)</f>
        <v>0</v>
      </c>
      <c r="C453" s="100"/>
      <c r="D453" s="89"/>
      <c r="E453" s="90"/>
      <c r="F453" s="96">
        <v>4</v>
      </c>
      <c r="G453" s="92">
        <f t="shared" si="47"/>
        <v>1</v>
      </c>
      <c r="H453" s="93" t="str">
        <f t="shared" si="50"/>
        <v>Q4</v>
      </c>
      <c r="I453" s="92">
        <f t="shared" si="48"/>
        <v>1900</v>
      </c>
      <c r="J453" s="92">
        <f t="shared" si="51"/>
        <v>1900</v>
      </c>
      <c r="K453" s="93" t="e">
        <f t="shared" si="49"/>
        <v>#N/A</v>
      </c>
      <c r="L453" s="93" t="e">
        <f>INDEX(Activities!F:F, MATCH(A453, Activities!A:A, 0))</f>
        <v>#N/A</v>
      </c>
      <c r="M453" s="93" t="e">
        <f>INDEX(Activities!E:E, MATCH(A453, Activities!A:A, 0))</f>
        <v>#N/A</v>
      </c>
      <c r="N453" s="93" t="e">
        <f>INDEX(Activities!G:G, MATCH(A453, Activities!A:A, 0))</f>
        <v>#N/A</v>
      </c>
      <c r="O453" s="92"/>
      <c r="P453" s="92"/>
      <c r="Q453" s="92"/>
      <c r="R453" s="93"/>
      <c r="S453" s="93" t="e">
        <f>INDEX(Activities!I:I, MATCH(A453, Activities!A:A, 0))</f>
        <v>#N/A</v>
      </c>
    </row>
    <row r="454" spans="1:19" ht="13.5" customHeight="1">
      <c r="A454" s="86"/>
      <c r="B454" s="87">
        <f>COUNTIF(Activities!A:A, A454)</f>
        <v>0</v>
      </c>
      <c r="C454" s="100"/>
      <c r="D454" s="89"/>
      <c r="E454" s="90"/>
      <c r="F454" s="96">
        <v>4</v>
      </c>
      <c r="G454" s="92">
        <f t="shared" si="47"/>
        <v>1</v>
      </c>
      <c r="H454" s="93" t="str">
        <f t="shared" si="50"/>
        <v>Q4</v>
      </c>
      <c r="I454" s="92">
        <f t="shared" si="48"/>
        <v>1900</v>
      </c>
      <c r="J454" s="92">
        <f t="shared" si="51"/>
        <v>1900</v>
      </c>
      <c r="K454" s="93" t="e">
        <f t="shared" si="49"/>
        <v>#N/A</v>
      </c>
      <c r="L454" s="93" t="e">
        <f>INDEX(Activities!F:F, MATCH(A454, Activities!A:A, 0))</f>
        <v>#N/A</v>
      </c>
      <c r="M454" s="93" t="e">
        <f>INDEX(Activities!E:E, MATCH(A454, Activities!A:A, 0))</f>
        <v>#N/A</v>
      </c>
      <c r="N454" s="93" t="e">
        <f>INDEX(Activities!G:G, MATCH(A454, Activities!A:A, 0))</f>
        <v>#N/A</v>
      </c>
      <c r="O454" s="92"/>
      <c r="P454" s="92"/>
      <c r="Q454" s="92"/>
      <c r="R454" s="93"/>
      <c r="S454" s="93" t="e">
        <f>INDEX(Activities!I:I, MATCH(A454, Activities!A:A, 0))</f>
        <v>#N/A</v>
      </c>
    </row>
    <row r="455" spans="1:19" ht="13.5" customHeight="1">
      <c r="A455" s="86"/>
      <c r="B455" s="87">
        <f>COUNTIF(Activities!A:A, A455)</f>
        <v>0</v>
      </c>
      <c r="C455" s="100"/>
      <c r="D455" s="89"/>
      <c r="E455" s="90"/>
      <c r="F455" s="96">
        <v>4</v>
      </c>
      <c r="G455" s="92">
        <f t="shared" si="47"/>
        <v>1</v>
      </c>
      <c r="H455" s="93" t="str">
        <f t="shared" si="50"/>
        <v>Q4</v>
      </c>
      <c r="I455" s="92">
        <f t="shared" si="48"/>
        <v>1900</v>
      </c>
      <c r="J455" s="92">
        <f t="shared" si="51"/>
        <v>1900</v>
      </c>
      <c r="K455" s="93" t="e">
        <f t="shared" si="49"/>
        <v>#N/A</v>
      </c>
      <c r="L455" s="93" t="e">
        <f>INDEX(Activities!F:F, MATCH(A455, Activities!A:A, 0))</f>
        <v>#N/A</v>
      </c>
      <c r="M455" s="93" t="e">
        <f>INDEX(Activities!E:E, MATCH(A455, Activities!A:A, 0))</f>
        <v>#N/A</v>
      </c>
      <c r="N455" s="93" t="e">
        <f>INDEX(Activities!G:G, MATCH(A455, Activities!A:A, 0))</f>
        <v>#N/A</v>
      </c>
      <c r="O455" s="92"/>
      <c r="P455" s="92"/>
      <c r="Q455" s="92"/>
      <c r="R455" s="93"/>
      <c r="S455" s="93" t="e">
        <f>INDEX(Activities!I:I, MATCH(A455, Activities!A:A, 0))</f>
        <v>#N/A</v>
      </c>
    </row>
    <row r="456" spans="1:19" ht="13.5" customHeight="1">
      <c r="A456" s="86"/>
      <c r="B456" s="87">
        <f>COUNTIF(Activities!A:A, A456)</f>
        <v>0</v>
      </c>
      <c r="C456" s="100"/>
      <c r="D456" s="89"/>
      <c r="E456" s="90"/>
      <c r="F456" s="96">
        <v>4</v>
      </c>
      <c r="G456" s="92">
        <f t="shared" si="47"/>
        <v>1</v>
      </c>
      <c r="H456" s="93" t="str">
        <f t="shared" si="50"/>
        <v>Q4</v>
      </c>
      <c r="I456" s="92">
        <f t="shared" si="48"/>
        <v>1900</v>
      </c>
      <c r="J456" s="92">
        <f t="shared" si="51"/>
        <v>1900</v>
      </c>
      <c r="K456" s="93" t="e">
        <f t="shared" si="49"/>
        <v>#N/A</v>
      </c>
      <c r="L456" s="93" t="e">
        <f>INDEX(Activities!F:F, MATCH(A456, Activities!A:A, 0))</f>
        <v>#N/A</v>
      </c>
      <c r="M456" s="93" t="e">
        <f>INDEX(Activities!E:E, MATCH(A456, Activities!A:A, 0))</f>
        <v>#N/A</v>
      </c>
      <c r="N456" s="93" t="e">
        <f>INDEX(Activities!G:G, MATCH(A456, Activities!A:A, 0))</f>
        <v>#N/A</v>
      </c>
      <c r="O456" s="92"/>
      <c r="P456" s="92"/>
      <c r="Q456" s="92"/>
      <c r="R456" s="93"/>
      <c r="S456" s="93" t="e">
        <f>INDEX(Activities!I:I, MATCH(A456, Activities!A:A, 0))</f>
        <v>#N/A</v>
      </c>
    </row>
    <row r="457" spans="1:19" ht="13.5" customHeight="1">
      <c r="A457" s="86"/>
      <c r="B457" s="87">
        <f>COUNTIF(Activities!A:A, A457)</f>
        <v>0</v>
      </c>
      <c r="C457" s="100"/>
      <c r="D457" s="89"/>
      <c r="E457" s="90"/>
      <c r="F457" s="96">
        <v>4</v>
      </c>
      <c r="G457" s="92">
        <f t="shared" si="47"/>
        <v>1</v>
      </c>
      <c r="H457" s="93" t="str">
        <f t="shared" si="50"/>
        <v>Q4</v>
      </c>
      <c r="I457" s="92">
        <f t="shared" si="48"/>
        <v>1900</v>
      </c>
      <c r="J457" s="92">
        <f t="shared" si="51"/>
        <v>1900</v>
      </c>
      <c r="K457" s="93" t="e">
        <f t="shared" si="49"/>
        <v>#N/A</v>
      </c>
      <c r="L457" s="93" t="e">
        <f>INDEX(Activities!F:F, MATCH(A457, Activities!A:A, 0))</f>
        <v>#N/A</v>
      </c>
      <c r="M457" s="93" t="e">
        <f>INDEX(Activities!E:E, MATCH(A457, Activities!A:A, 0))</f>
        <v>#N/A</v>
      </c>
      <c r="N457" s="93" t="e">
        <f>INDEX(Activities!G:G, MATCH(A457, Activities!A:A, 0))</f>
        <v>#N/A</v>
      </c>
      <c r="O457" s="92"/>
      <c r="P457" s="92"/>
      <c r="Q457" s="92"/>
      <c r="R457" s="93"/>
      <c r="S457" s="93" t="e">
        <f>INDEX(Activities!I:I, MATCH(A457, Activities!A:A, 0))</f>
        <v>#N/A</v>
      </c>
    </row>
    <row r="458" spans="1:19" ht="13.5" customHeight="1">
      <c r="A458" s="86"/>
      <c r="B458" s="87">
        <f>COUNTIF(Activities!A:A, A458)</f>
        <v>0</v>
      </c>
      <c r="C458" s="100"/>
      <c r="D458" s="89"/>
      <c r="E458" s="90"/>
      <c r="F458" s="96">
        <v>4</v>
      </c>
      <c r="G458" s="92">
        <f t="shared" si="47"/>
        <v>1</v>
      </c>
      <c r="H458" s="93" t="str">
        <f t="shared" si="50"/>
        <v>Q4</v>
      </c>
      <c r="I458" s="92">
        <f t="shared" si="48"/>
        <v>1900</v>
      </c>
      <c r="J458" s="92">
        <f t="shared" si="51"/>
        <v>1900</v>
      </c>
      <c r="K458" s="93" t="e">
        <f t="shared" si="49"/>
        <v>#N/A</v>
      </c>
      <c r="L458" s="93" t="e">
        <f>INDEX(Activities!F:F, MATCH(A458, Activities!A:A, 0))</f>
        <v>#N/A</v>
      </c>
      <c r="M458" s="93" t="e">
        <f>INDEX(Activities!E:E, MATCH(A458, Activities!A:A, 0))</f>
        <v>#N/A</v>
      </c>
      <c r="N458" s="93" t="e">
        <f>INDEX(Activities!G:G, MATCH(A458, Activities!A:A, 0))</f>
        <v>#N/A</v>
      </c>
      <c r="O458" s="92"/>
      <c r="P458" s="92"/>
      <c r="Q458" s="92"/>
      <c r="R458" s="93"/>
      <c r="S458" s="93" t="e">
        <f>INDEX(Activities!I:I, MATCH(A458, Activities!A:A, 0))</f>
        <v>#N/A</v>
      </c>
    </row>
    <row r="459" spans="1:19" ht="13.5" customHeight="1">
      <c r="A459" s="86"/>
      <c r="B459" s="87">
        <f>COUNTIF(Activities!A:A, A459)</f>
        <v>0</v>
      </c>
      <c r="C459" s="100"/>
      <c r="D459" s="89"/>
      <c r="E459" s="90"/>
      <c r="F459" s="96">
        <v>4</v>
      </c>
      <c r="G459" s="92">
        <f t="shared" si="47"/>
        <v>1</v>
      </c>
      <c r="H459" s="93" t="str">
        <f t="shared" si="50"/>
        <v>Q4</v>
      </c>
      <c r="I459" s="92">
        <f t="shared" si="48"/>
        <v>1900</v>
      </c>
      <c r="J459" s="92">
        <f t="shared" si="51"/>
        <v>1900</v>
      </c>
      <c r="K459" s="93" t="e">
        <f t="shared" si="49"/>
        <v>#N/A</v>
      </c>
      <c r="L459" s="93" t="e">
        <f>INDEX(Activities!F:F, MATCH(A459, Activities!A:A, 0))</f>
        <v>#N/A</v>
      </c>
      <c r="M459" s="93" t="e">
        <f>INDEX(Activities!E:E, MATCH(A459, Activities!A:A, 0))</f>
        <v>#N/A</v>
      </c>
      <c r="N459" s="93" t="e">
        <f>INDEX(Activities!G:G, MATCH(A459, Activities!A:A, 0))</f>
        <v>#N/A</v>
      </c>
      <c r="O459" s="92"/>
      <c r="P459" s="92"/>
      <c r="Q459" s="92"/>
      <c r="R459" s="93"/>
      <c r="S459" s="93" t="e">
        <f>INDEX(Activities!I:I, MATCH(A459, Activities!A:A, 0))</f>
        <v>#N/A</v>
      </c>
    </row>
    <row r="460" spans="1:19" ht="13.5" customHeight="1">
      <c r="A460" s="86"/>
      <c r="B460" s="87">
        <f>COUNTIF(Activities!A:A, A460)</f>
        <v>0</v>
      </c>
      <c r="C460" s="100"/>
      <c r="D460" s="89"/>
      <c r="E460" s="90"/>
      <c r="F460" s="96">
        <v>4</v>
      </c>
      <c r="G460" s="92">
        <f t="shared" si="47"/>
        <v>1</v>
      </c>
      <c r="H460" s="93" t="str">
        <f t="shared" si="50"/>
        <v>Q4</v>
      </c>
      <c r="I460" s="92">
        <f t="shared" si="48"/>
        <v>1900</v>
      </c>
      <c r="J460" s="92">
        <f t="shared" si="51"/>
        <v>1900</v>
      </c>
      <c r="K460" s="93" t="e">
        <f t="shared" si="49"/>
        <v>#N/A</v>
      </c>
      <c r="L460" s="93" t="e">
        <f>INDEX(Activities!F:F, MATCH(A460, Activities!A:A, 0))</f>
        <v>#N/A</v>
      </c>
      <c r="M460" s="93" t="e">
        <f>INDEX(Activities!E:E, MATCH(A460, Activities!A:A, 0))</f>
        <v>#N/A</v>
      </c>
      <c r="N460" s="93" t="e">
        <f>INDEX(Activities!G:G, MATCH(A460, Activities!A:A, 0))</f>
        <v>#N/A</v>
      </c>
      <c r="O460" s="92"/>
      <c r="P460" s="92"/>
      <c r="Q460" s="92"/>
      <c r="R460" s="93"/>
      <c r="S460" s="93" t="e">
        <f>INDEX(Activities!I:I, MATCH(A460, Activities!A:A, 0))</f>
        <v>#N/A</v>
      </c>
    </row>
    <row r="461" spans="1:19" ht="13.5" customHeight="1">
      <c r="A461" s="99"/>
      <c r="B461" s="87">
        <f>COUNTIF(Activities!A:A, A461)</f>
        <v>0</v>
      </c>
      <c r="C461" s="100"/>
      <c r="D461" s="89"/>
      <c r="E461" s="90"/>
      <c r="F461" s="96">
        <v>4</v>
      </c>
      <c r="G461" s="92">
        <f t="shared" si="47"/>
        <v>1</v>
      </c>
      <c r="H461" s="93" t="str">
        <f t="shared" si="50"/>
        <v>Q4</v>
      </c>
      <c r="I461" s="92">
        <f t="shared" si="48"/>
        <v>1900</v>
      </c>
      <c r="J461" s="92">
        <f t="shared" si="51"/>
        <v>1900</v>
      </c>
      <c r="K461" s="93" t="e">
        <f t="shared" si="49"/>
        <v>#N/A</v>
      </c>
      <c r="L461" s="93" t="e">
        <f>INDEX(Activities!F:F, MATCH(A461, Activities!A:A, 0))</f>
        <v>#N/A</v>
      </c>
      <c r="M461" s="93" t="e">
        <f>INDEX(Activities!E:E, MATCH(A461, Activities!A:A, 0))</f>
        <v>#N/A</v>
      </c>
      <c r="N461" s="93" t="e">
        <f>INDEX(Activities!G:G, MATCH(A461, Activities!A:A, 0))</f>
        <v>#N/A</v>
      </c>
      <c r="O461" s="92"/>
      <c r="P461" s="92"/>
      <c r="Q461" s="92"/>
      <c r="R461" s="93"/>
      <c r="S461" s="93" t="e">
        <f>INDEX(Activities!I:I, MATCH(A461, Activities!A:A, 0))</f>
        <v>#N/A</v>
      </c>
    </row>
    <row r="462" spans="1:19" ht="13.5" customHeight="1">
      <c r="A462" s="99"/>
      <c r="B462" s="87">
        <f>COUNTIF(Activities!A:A, A462)</f>
        <v>0</v>
      </c>
      <c r="C462" s="100"/>
      <c r="D462" s="89"/>
      <c r="E462" s="90"/>
      <c r="F462" s="96">
        <v>4</v>
      </c>
      <c r="G462" s="92">
        <f t="shared" si="47"/>
        <v>1</v>
      </c>
      <c r="H462" s="93" t="str">
        <f t="shared" si="50"/>
        <v>Q4</v>
      </c>
      <c r="I462" s="92">
        <f t="shared" si="48"/>
        <v>1900</v>
      </c>
      <c r="J462" s="92">
        <f t="shared" si="51"/>
        <v>1900</v>
      </c>
      <c r="K462" s="93" t="e">
        <f t="shared" si="49"/>
        <v>#N/A</v>
      </c>
      <c r="L462" s="93" t="e">
        <f>INDEX(Activities!F:F, MATCH(A462, Activities!A:A, 0))</f>
        <v>#N/A</v>
      </c>
      <c r="M462" s="93" t="e">
        <f>INDEX(Activities!E:E, MATCH(A462, Activities!A:A, 0))</f>
        <v>#N/A</v>
      </c>
      <c r="N462" s="93" t="e">
        <f>INDEX(Activities!G:G, MATCH(A462, Activities!A:A, 0))</f>
        <v>#N/A</v>
      </c>
      <c r="O462" s="92"/>
      <c r="P462" s="92"/>
      <c r="Q462" s="92"/>
      <c r="R462" s="93"/>
      <c r="S462" s="93" t="e">
        <f>INDEX(Activities!I:I, MATCH(A462, Activities!A:A, 0))</f>
        <v>#N/A</v>
      </c>
    </row>
    <row r="463" spans="1:19" ht="13.5" customHeight="1">
      <c r="A463" s="99"/>
      <c r="B463" s="87">
        <f>COUNTIF(Activities!A:A, A463)</f>
        <v>0</v>
      </c>
      <c r="C463" s="100"/>
      <c r="D463" s="89"/>
      <c r="E463" s="90"/>
      <c r="F463" s="96">
        <v>4</v>
      </c>
      <c r="G463" s="92">
        <f t="shared" si="47"/>
        <v>1</v>
      </c>
      <c r="H463" s="93" t="str">
        <f t="shared" si="50"/>
        <v>Q4</v>
      </c>
      <c r="I463" s="92">
        <f t="shared" si="48"/>
        <v>1900</v>
      </c>
      <c r="J463" s="92">
        <f t="shared" si="51"/>
        <v>1900</v>
      </c>
      <c r="K463" s="93" t="e">
        <f t="shared" si="49"/>
        <v>#N/A</v>
      </c>
      <c r="L463" s="93" t="e">
        <f>INDEX(Activities!F:F, MATCH(A463, Activities!A:A, 0))</f>
        <v>#N/A</v>
      </c>
      <c r="M463" s="93" t="e">
        <f>INDEX(Activities!E:E, MATCH(A463, Activities!A:A, 0))</f>
        <v>#N/A</v>
      </c>
      <c r="N463" s="93" t="e">
        <f>INDEX(Activities!G:G, MATCH(A463, Activities!A:A, 0))</f>
        <v>#N/A</v>
      </c>
      <c r="O463" s="92"/>
      <c r="P463" s="92"/>
      <c r="Q463" s="92"/>
      <c r="R463" s="93"/>
      <c r="S463" s="93" t="e">
        <f>INDEX(Activities!I:I, MATCH(A463, Activities!A:A, 0))</f>
        <v>#N/A</v>
      </c>
    </row>
    <row r="464" spans="1:19" ht="13.5" customHeight="1">
      <c r="A464" s="99"/>
      <c r="B464" s="87">
        <f>COUNTIF(Activities!A:A, A464)</f>
        <v>0</v>
      </c>
      <c r="C464" s="100"/>
      <c r="D464" s="89"/>
      <c r="E464" s="90"/>
      <c r="F464" s="96">
        <v>4</v>
      </c>
      <c r="G464" s="92">
        <f t="shared" si="47"/>
        <v>1</v>
      </c>
      <c r="H464" s="93" t="str">
        <f t="shared" si="50"/>
        <v>Q4</v>
      </c>
      <c r="I464" s="92">
        <f t="shared" si="48"/>
        <v>1900</v>
      </c>
      <c r="J464" s="92">
        <f t="shared" si="51"/>
        <v>1900</v>
      </c>
      <c r="K464" s="93" t="e">
        <f t="shared" si="49"/>
        <v>#N/A</v>
      </c>
      <c r="L464" s="93" t="e">
        <f>INDEX(Activities!F:F, MATCH(A464, Activities!A:A, 0))</f>
        <v>#N/A</v>
      </c>
      <c r="M464" s="93" t="e">
        <f>INDEX(Activities!E:E, MATCH(A464, Activities!A:A, 0))</f>
        <v>#N/A</v>
      </c>
      <c r="N464" s="93" t="e">
        <f>INDEX(Activities!G:G, MATCH(A464, Activities!A:A, 0))</f>
        <v>#N/A</v>
      </c>
      <c r="O464" s="92"/>
      <c r="P464" s="92"/>
      <c r="Q464" s="92"/>
      <c r="R464" s="93"/>
      <c r="S464" s="93" t="e">
        <f>INDEX(Activities!I:I, MATCH(A464, Activities!A:A, 0))</f>
        <v>#N/A</v>
      </c>
    </row>
    <row r="465" spans="1:19" ht="13.5" customHeight="1">
      <c r="A465" s="99"/>
      <c r="B465" s="87">
        <f>COUNTIF(Activities!A:A, A465)</f>
        <v>0</v>
      </c>
      <c r="C465" s="100"/>
      <c r="D465" s="89"/>
      <c r="E465" s="90"/>
      <c r="F465" s="96">
        <v>4</v>
      </c>
      <c r="G465" s="92">
        <f t="shared" si="47"/>
        <v>1</v>
      </c>
      <c r="H465" s="93" t="str">
        <f t="shared" si="50"/>
        <v>Q4</v>
      </c>
      <c r="I465" s="92">
        <f t="shared" si="48"/>
        <v>1900</v>
      </c>
      <c r="J465" s="92">
        <f t="shared" si="51"/>
        <v>1900</v>
      </c>
      <c r="K465" s="93" t="e">
        <f t="shared" si="49"/>
        <v>#N/A</v>
      </c>
      <c r="L465" s="93" t="e">
        <f>INDEX(Activities!F:F, MATCH(A465, Activities!A:A, 0))</f>
        <v>#N/A</v>
      </c>
      <c r="M465" s="93" t="e">
        <f>INDEX(Activities!E:E, MATCH(A465, Activities!A:A, 0))</f>
        <v>#N/A</v>
      </c>
      <c r="N465" s="93" t="e">
        <f>INDEX(Activities!G:G, MATCH(A465, Activities!A:A, 0))</f>
        <v>#N/A</v>
      </c>
      <c r="O465" s="92"/>
      <c r="P465" s="92"/>
      <c r="Q465" s="92"/>
      <c r="R465" s="93"/>
      <c r="S465" s="93" t="e">
        <f>INDEX(Activities!I:I, MATCH(A465, Activities!A:A, 0))</f>
        <v>#N/A</v>
      </c>
    </row>
    <row r="466" spans="1:19" ht="13.5" customHeight="1">
      <c r="A466" s="86"/>
      <c r="B466" s="87">
        <f>COUNTIF(Activities!A:A, A466)</f>
        <v>0</v>
      </c>
      <c r="C466" s="100"/>
      <c r="D466" s="89"/>
      <c r="E466" s="90"/>
      <c r="F466" s="96">
        <v>4</v>
      </c>
      <c r="G466" s="92">
        <f t="shared" si="47"/>
        <v>1</v>
      </c>
      <c r="H466" s="93" t="str">
        <f t="shared" si="50"/>
        <v>Q4</v>
      </c>
      <c r="I466" s="92">
        <f t="shared" si="48"/>
        <v>1900</v>
      </c>
      <c r="J466" s="92">
        <f t="shared" si="51"/>
        <v>1900</v>
      </c>
      <c r="K466" s="93" t="e">
        <f t="shared" si="49"/>
        <v>#N/A</v>
      </c>
      <c r="L466" s="93" t="e">
        <f>INDEX(Activities!F:F, MATCH(A466, Activities!A:A, 0))</f>
        <v>#N/A</v>
      </c>
      <c r="M466" s="93" t="e">
        <f>INDEX(Activities!E:E, MATCH(A466, Activities!A:A, 0))</f>
        <v>#N/A</v>
      </c>
      <c r="N466" s="93" t="e">
        <f>INDEX(Activities!G:G, MATCH(A466, Activities!A:A, 0))</f>
        <v>#N/A</v>
      </c>
      <c r="O466" s="92"/>
      <c r="P466" s="92"/>
      <c r="Q466" s="92"/>
      <c r="R466" s="93"/>
      <c r="S466" s="93" t="e">
        <f>INDEX(Activities!I:I, MATCH(A466, Activities!A:A, 0))</f>
        <v>#N/A</v>
      </c>
    </row>
    <row r="467" spans="1:19" ht="13.5" customHeight="1">
      <c r="A467" s="86"/>
      <c r="B467" s="87">
        <f>COUNTIF(Activities!A:A, A467)</f>
        <v>0</v>
      </c>
      <c r="C467" s="100"/>
      <c r="D467" s="89"/>
      <c r="E467" s="90"/>
      <c r="F467" s="96">
        <v>4</v>
      </c>
      <c r="G467" s="92">
        <f t="shared" si="47"/>
        <v>1</v>
      </c>
      <c r="H467" s="93" t="str">
        <f t="shared" si="50"/>
        <v>Q4</v>
      </c>
      <c r="I467" s="92">
        <f t="shared" si="48"/>
        <v>1900</v>
      </c>
      <c r="J467" s="92">
        <f t="shared" si="51"/>
        <v>1900</v>
      </c>
      <c r="K467" s="93" t="e">
        <f t="shared" si="49"/>
        <v>#N/A</v>
      </c>
      <c r="L467" s="93" t="e">
        <f>INDEX(Activities!F:F, MATCH(A467, Activities!A:A, 0))</f>
        <v>#N/A</v>
      </c>
      <c r="M467" s="93" t="e">
        <f>INDEX(Activities!E:E, MATCH(A467, Activities!A:A, 0))</f>
        <v>#N/A</v>
      </c>
      <c r="N467" s="93" t="e">
        <f>INDEX(Activities!G:G, MATCH(A467, Activities!A:A, 0))</f>
        <v>#N/A</v>
      </c>
      <c r="O467" s="92"/>
      <c r="P467" s="92"/>
      <c r="Q467" s="92"/>
      <c r="R467" s="93"/>
      <c r="S467" s="93" t="e">
        <f>INDEX(Activities!I:I, MATCH(A467, Activities!A:A, 0))</f>
        <v>#N/A</v>
      </c>
    </row>
    <row r="468" spans="1:19" ht="13.5" customHeight="1">
      <c r="A468" s="86"/>
      <c r="B468" s="87">
        <f>COUNTIF(Activities!A:A, A468)</f>
        <v>0</v>
      </c>
      <c r="C468" s="100"/>
      <c r="D468" s="89"/>
      <c r="E468" s="90"/>
      <c r="F468" s="96">
        <v>4</v>
      </c>
      <c r="G468" s="92">
        <f t="shared" si="47"/>
        <v>1</v>
      </c>
      <c r="H468" s="93" t="str">
        <f t="shared" si="50"/>
        <v>Q4</v>
      </c>
      <c r="I468" s="92">
        <f t="shared" si="48"/>
        <v>1900</v>
      </c>
      <c r="J468" s="92">
        <f t="shared" si="51"/>
        <v>1900</v>
      </c>
      <c r="K468" s="93" t="e">
        <f t="shared" si="49"/>
        <v>#N/A</v>
      </c>
      <c r="L468" s="93" t="e">
        <f>INDEX(Activities!F:F, MATCH(A468, Activities!A:A, 0))</f>
        <v>#N/A</v>
      </c>
      <c r="M468" s="93" t="e">
        <f>INDEX(Activities!E:E, MATCH(A468, Activities!A:A, 0))</f>
        <v>#N/A</v>
      </c>
      <c r="N468" s="93" t="e">
        <f>INDEX(Activities!G:G, MATCH(A468, Activities!A:A, 0))</f>
        <v>#N/A</v>
      </c>
      <c r="O468" s="92"/>
      <c r="P468" s="92"/>
      <c r="Q468" s="92"/>
      <c r="R468" s="93"/>
      <c r="S468" s="93" t="e">
        <f>INDEX(Activities!I:I, MATCH(A468, Activities!A:A, 0))</f>
        <v>#N/A</v>
      </c>
    </row>
    <row r="469" spans="1:19" ht="13.5" customHeight="1">
      <c r="A469" s="86"/>
      <c r="B469" s="87">
        <f>COUNTIF(Activities!A:A, A469)</f>
        <v>0</v>
      </c>
      <c r="C469" s="100"/>
      <c r="D469" s="89"/>
      <c r="E469" s="90"/>
      <c r="F469" s="96">
        <v>4</v>
      </c>
      <c r="G469" s="92">
        <f t="shared" si="47"/>
        <v>1</v>
      </c>
      <c r="H469" s="93" t="str">
        <f t="shared" si="50"/>
        <v>Q4</v>
      </c>
      <c r="I469" s="92">
        <f t="shared" si="48"/>
        <v>1900</v>
      </c>
      <c r="J469" s="92">
        <f t="shared" si="51"/>
        <v>1900</v>
      </c>
      <c r="K469" s="93" t="e">
        <f t="shared" si="49"/>
        <v>#N/A</v>
      </c>
      <c r="L469" s="93" t="e">
        <f>INDEX(Activities!F:F, MATCH(A469, Activities!A:A, 0))</f>
        <v>#N/A</v>
      </c>
      <c r="M469" s="93" t="e">
        <f>INDEX(Activities!E:E, MATCH(A469, Activities!A:A, 0))</f>
        <v>#N/A</v>
      </c>
      <c r="N469" s="93" t="e">
        <f>INDEX(Activities!G:G, MATCH(A469, Activities!A:A, 0))</f>
        <v>#N/A</v>
      </c>
      <c r="O469" s="92"/>
      <c r="P469" s="92"/>
      <c r="Q469" s="92"/>
      <c r="R469" s="93"/>
      <c r="S469" s="93" t="e">
        <f>INDEX(Activities!I:I, MATCH(A469, Activities!A:A, 0))</f>
        <v>#N/A</v>
      </c>
    </row>
    <row r="470" spans="1:19" ht="13.5" customHeight="1">
      <c r="A470" s="34"/>
      <c r="B470" s="87">
        <f>COUNTIF(Activities!A:A, A470)</f>
        <v>0</v>
      </c>
      <c r="C470" s="100"/>
      <c r="D470" s="89"/>
      <c r="E470" s="90"/>
      <c r="F470" s="96">
        <v>4</v>
      </c>
      <c r="G470" s="92">
        <f t="shared" si="47"/>
        <v>1</v>
      </c>
      <c r="H470" s="93" t="str">
        <f t="shared" si="50"/>
        <v>Q4</v>
      </c>
      <c r="I470" s="92">
        <f t="shared" si="48"/>
        <v>1900</v>
      </c>
      <c r="J470" s="92">
        <f t="shared" si="51"/>
        <v>1900</v>
      </c>
      <c r="K470" s="93" t="e">
        <f t="shared" si="49"/>
        <v>#N/A</v>
      </c>
      <c r="L470" s="93" t="e">
        <f>INDEX(Activities!F:F, MATCH(A470, Activities!A:A, 0))</f>
        <v>#N/A</v>
      </c>
      <c r="M470" s="93" t="e">
        <f>INDEX(Activities!E:E, MATCH(A470, Activities!A:A, 0))</f>
        <v>#N/A</v>
      </c>
      <c r="N470" s="93" t="e">
        <f>INDEX(Activities!G:G, MATCH(A470, Activities!A:A, 0))</f>
        <v>#N/A</v>
      </c>
      <c r="O470" s="92"/>
      <c r="P470" s="92"/>
      <c r="Q470" s="92"/>
      <c r="R470" s="93"/>
      <c r="S470" s="93" t="e">
        <f>INDEX(Activities!I:I, MATCH(A470, Activities!A:A, 0))</f>
        <v>#N/A</v>
      </c>
    </row>
    <row r="471" spans="1:19" ht="13.5" customHeight="1">
      <c r="A471" s="34"/>
      <c r="B471" s="87">
        <f>COUNTIF(Activities!A:A, A471)</f>
        <v>0</v>
      </c>
      <c r="C471" s="100"/>
      <c r="D471" s="89"/>
      <c r="E471" s="90"/>
      <c r="F471" s="96">
        <v>4</v>
      </c>
      <c r="G471" s="92">
        <f t="shared" si="47"/>
        <v>1</v>
      </c>
      <c r="H471" s="93" t="str">
        <f t="shared" si="50"/>
        <v>Q4</v>
      </c>
      <c r="I471" s="92">
        <f t="shared" si="48"/>
        <v>1900</v>
      </c>
      <c r="J471" s="92">
        <f t="shared" si="51"/>
        <v>1900</v>
      </c>
      <c r="K471" s="93" t="e">
        <f t="shared" si="49"/>
        <v>#N/A</v>
      </c>
      <c r="L471" s="93" t="e">
        <f>INDEX(Activities!F:F, MATCH(A471, Activities!A:A, 0))</f>
        <v>#N/A</v>
      </c>
      <c r="M471" s="93" t="e">
        <f>INDEX(Activities!E:E, MATCH(A471, Activities!A:A, 0))</f>
        <v>#N/A</v>
      </c>
      <c r="N471" s="93" t="e">
        <f>INDEX(Activities!G:G, MATCH(A471, Activities!A:A, 0))</f>
        <v>#N/A</v>
      </c>
      <c r="O471" s="92"/>
      <c r="P471" s="92"/>
      <c r="Q471" s="92"/>
      <c r="R471" s="93"/>
      <c r="S471" s="93" t="e">
        <f>INDEX(Activities!I:I, MATCH(A471, Activities!A:A, 0))</f>
        <v>#N/A</v>
      </c>
    </row>
    <row r="472" spans="1:19" ht="13.5" customHeight="1">
      <c r="A472" s="99"/>
      <c r="B472" s="87">
        <f>COUNTIF(Activities!A:A, A472)</f>
        <v>0</v>
      </c>
      <c r="C472" s="100"/>
      <c r="D472" s="89"/>
      <c r="E472" s="90"/>
      <c r="F472" s="96">
        <v>4</v>
      </c>
      <c r="G472" s="92">
        <f t="shared" si="47"/>
        <v>1</v>
      </c>
      <c r="H472" s="93" t="str">
        <f t="shared" si="50"/>
        <v>Q4</v>
      </c>
      <c r="I472" s="92">
        <f t="shared" si="48"/>
        <v>1900</v>
      </c>
      <c r="J472" s="92">
        <f t="shared" si="51"/>
        <v>1900</v>
      </c>
      <c r="K472" s="93" t="e">
        <f t="shared" si="49"/>
        <v>#N/A</v>
      </c>
      <c r="L472" s="93" t="e">
        <f>INDEX(Activities!F:F, MATCH(A472, Activities!A:A, 0))</f>
        <v>#N/A</v>
      </c>
      <c r="M472" s="93" t="e">
        <f>INDEX(Activities!E:E, MATCH(A472, Activities!A:A, 0))</f>
        <v>#N/A</v>
      </c>
      <c r="N472" s="93" t="e">
        <f>INDEX(Activities!G:G, MATCH(A472, Activities!A:A, 0))</f>
        <v>#N/A</v>
      </c>
      <c r="O472" s="92"/>
      <c r="P472" s="92"/>
      <c r="Q472" s="92"/>
      <c r="R472" s="93"/>
      <c r="S472" s="93" t="e">
        <f>INDEX(Activities!I:I, MATCH(A472, Activities!A:A, 0))</f>
        <v>#N/A</v>
      </c>
    </row>
    <row r="473" spans="1:19" ht="13.5" customHeight="1">
      <c r="A473" s="99"/>
      <c r="B473" s="87">
        <f>COUNTIF(Activities!A:A, A473)</f>
        <v>0</v>
      </c>
      <c r="C473" s="100"/>
      <c r="D473" s="89"/>
      <c r="E473" s="90"/>
      <c r="F473" s="96">
        <v>4</v>
      </c>
      <c r="G473" s="92">
        <f t="shared" si="47"/>
        <v>1</v>
      </c>
      <c r="H473" s="93" t="str">
        <f t="shared" si="50"/>
        <v>Q4</v>
      </c>
      <c r="I473" s="92">
        <f t="shared" si="48"/>
        <v>1900</v>
      </c>
      <c r="J473" s="92">
        <f t="shared" si="51"/>
        <v>1900</v>
      </c>
      <c r="K473" s="93" t="e">
        <f t="shared" si="49"/>
        <v>#N/A</v>
      </c>
      <c r="L473" s="93" t="e">
        <f>INDEX(Activities!F:F, MATCH(A473, Activities!A:A, 0))</f>
        <v>#N/A</v>
      </c>
      <c r="M473" s="93" t="e">
        <f>INDEX(Activities!E:E, MATCH(A473, Activities!A:A, 0))</f>
        <v>#N/A</v>
      </c>
      <c r="N473" s="93" t="e">
        <f>INDEX(Activities!G:G, MATCH(A473, Activities!A:A, 0))</f>
        <v>#N/A</v>
      </c>
      <c r="O473" s="92"/>
      <c r="P473" s="92"/>
      <c r="Q473" s="92"/>
      <c r="R473" s="93"/>
      <c r="S473" s="93" t="e">
        <f>INDEX(Activities!I:I, MATCH(A473, Activities!A:A, 0))</f>
        <v>#N/A</v>
      </c>
    </row>
    <row r="474" spans="1:19" ht="13.5" customHeight="1">
      <c r="A474" s="99"/>
      <c r="B474" s="87">
        <f>COUNTIF(Activities!A:A, A474)</f>
        <v>0</v>
      </c>
      <c r="C474" s="100"/>
      <c r="D474" s="89"/>
      <c r="E474" s="90"/>
      <c r="F474" s="96">
        <v>4</v>
      </c>
      <c r="G474" s="92">
        <f t="shared" si="47"/>
        <v>1</v>
      </c>
      <c r="H474" s="93" t="str">
        <f t="shared" si="50"/>
        <v>Q4</v>
      </c>
      <c r="I474" s="92">
        <f t="shared" si="48"/>
        <v>1900</v>
      </c>
      <c r="J474" s="92">
        <f t="shared" si="51"/>
        <v>1900</v>
      </c>
      <c r="K474" s="93" t="e">
        <f t="shared" si="49"/>
        <v>#N/A</v>
      </c>
      <c r="L474" s="93" t="e">
        <f>INDEX(Activities!F:F, MATCH(A474, Activities!A:A, 0))</f>
        <v>#N/A</v>
      </c>
      <c r="M474" s="93" t="e">
        <f>INDEX(Activities!E:E, MATCH(A474, Activities!A:A, 0))</f>
        <v>#N/A</v>
      </c>
      <c r="N474" s="93" t="e">
        <f>INDEX(Activities!G:G, MATCH(A474, Activities!A:A, 0))</f>
        <v>#N/A</v>
      </c>
      <c r="O474" s="92"/>
      <c r="P474" s="92"/>
      <c r="Q474" s="92"/>
      <c r="R474" s="93"/>
      <c r="S474" s="93" t="e">
        <f>INDEX(Activities!I:I, MATCH(A474, Activities!A:A, 0))</f>
        <v>#N/A</v>
      </c>
    </row>
    <row r="475" spans="1:19" ht="13.5" customHeight="1">
      <c r="A475" s="99"/>
      <c r="B475" s="87">
        <f>COUNTIF(Activities!A:A, A475)</f>
        <v>0</v>
      </c>
      <c r="C475" s="100"/>
      <c r="D475" s="89"/>
      <c r="E475" s="90"/>
      <c r="F475" s="96">
        <v>4</v>
      </c>
      <c r="G475" s="92">
        <f t="shared" si="47"/>
        <v>1</v>
      </c>
      <c r="H475" s="93" t="str">
        <f t="shared" si="50"/>
        <v>Q4</v>
      </c>
      <c r="I475" s="92">
        <f t="shared" si="48"/>
        <v>1900</v>
      </c>
      <c r="J475" s="92">
        <f t="shared" si="51"/>
        <v>1900</v>
      </c>
      <c r="K475" s="93" t="e">
        <f t="shared" si="49"/>
        <v>#N/A</v>
      </c>
      <c r="L475" s="93" t="e">
        <f>INDEX(Activities!F:F, MATCH(A475, Activities!A:A, 0))</f>
        <v>#N/A</v>
      </c>
      <c r="M475" s="93" t="e">
        <f>INDEX(Activities!E:E, MATCH(A475, Activities!A:A, 0))</f>
        <v>#N/A</v>
      </c>
      <c r="N475" s="93" t="e">
        <f>INDEX(Activities!G:G, MATCH(A475, Activities!A:A, 0))</f>
        <v>#N/A</v>
      </c>
      <c r="O475" s="92"/>
      <c r="P475" s="92"/>
      <c r="Q475" s="92"/>
      <c r="R475" s="93"/>
      <c r="S475" s="93" t="e">
        <f>INDEX(Activities!I:I, MATCH(A475, Activities!A:A, 0))</f>
        <v>#N/A</v>
      </c>
    </row>
    <row r="476" spans="1:19" ht="13.5" customHeight="1">
      <c r="A476" s="99"/>
      <c r="B476" s="87">
        <f>COUNTIF(Activities!A:A, A476)</f>
        <v>0</v>
      </c>
      <c r="C476" s="100"/>
      <c r="D476" s="89"/>
      <c r="E476" s="90"/>
      <c r="F476" s="96">
        <v>4</v>
      </c>
      <c r="G476" s="92">
        <f t="shared" si="47"/>
        <v>1</v>
      </c>
      <c r="H476" s="93" t="str">
        <f t="shared" si="50"/>
        <v>Q4</v>
      </c>
      <c r="I476" s="92">
        <f t="shared" si="48"/>
        <v>1900</v>
      </c>
      <c r="J476" s="92">
        <f t="shared" si="51"/>
        <v>1900</v>
      </c>
      <c r="K476" s="93" t="e">
        <f t="shared" si="49"/>
        <v>#N/A</v>
      </c>
      <c r="L476" s="93" t="e">
        <f>INDEX(Activities!F:F, MATCH(A476, Activities!A:A, 0))</f>
        <v>#N/A</v>
      </c>
      <c r="M476" s="93" t="e">
        <f>INDEX(Activities!E:E, MATCH(A476, Activities!A:A, 0))</f>
        <v>#N/A</v>
      </c>
      <c r="N476" s="93" t="e">
        <f>INDEX(Activities!G:G, MATCH(A476, Activities!A:A, 0))</f>
        <v>#N/A</v>
      </c>
      <c r="O476" s="92"/>
      <c r="P476" s="92"/>
      <c r="Q476" s="92"/>
      <c r="R476" s="93"/>
      <c r="S476" s="93" t="e">
        <f>INDEX(Activities!I:I, MATCH(A476, Activities!A:A, 0))</f>
        <v>#N/A</v>
      </c>
    </row>
    <row r="477" spans="1:19" ht="13.5" customHeight="1">
      <c r="A477" s="86"/>
      <c r="B477" s="87">
        <f>COUNTIF(Activities!A:A, A477)</f>
        <v>0</v>
      </c>
      <c r="C477" s="100"/>
      <c r="D477" s="89"/>
      <c r="E477" s="90"/>
      <c r="F477" s="96">
        <v>4</v>
      </c>
      <c r="G477" s="92">
        <f t="shared" si="47"/>
        <v>1</v>
      </c>
      <c r="H477" s="93" t="str">
        <f t="shared" si="50"/>
        <v>Q4</v>
      </c>
      <c r="I477" s="92">
        <f t="shared" si="48"/>
        <v>1900</v>
      </c>
      <c r="J477" s="92">
        <f t="shared" si="51"/>
        <v>1900</v>
      </c>
      <c r="K477" s="93" t="e">
        <f t="shared" si="49"/>
        <v>#N/A</v>
      </c>
      <c r="L477" s="93" t="e">
        <f>INDEX(Activities!F:F, MATCH(A477, Activities!A:A, 0))</f>
        <v>#N/A</v>
      </c>
      <c r="M477" s="93" t="e">
        <f>INDEX(Activities!E:E, MATCH(A477, Activities!A:A, 0))</f>
        <v>#N/A</v>
      </c>
      <c r="N477" s="93" t="e">
        <f>INDEX(Activities!G:G, MATCH(A477, Activities!A:A, 0))</f>
        <v>#N/A</v>
      </c>
      <c r="O477" s="92"/>
      <c r="P477" s="92"/>
      <c r="Q477" s="92"/>
      <c r="R477" s="93"/>
      <c r="S477" s="93" t="e">
        <f>INDEX(Activities!I:I, MATCH(A477, Activities!A:A, 0))</f>
        <v>#N/A</v>
      </c>
    </row>
    <row r="478" spans="1:19" ht="13.5" customHeight="1">
      <c r="A478" s="86"/>
      <c r="B478" s="87">
        <f>COUNTIF(Activities!A:A, A478)</f>
        <v>0</v>
      </c>
      <c r="C478" s="100"/>
      <c r="D478" s="89"/>
      <c r="E478" s="90"/>
      <c r="F478" s="96">
        <v>4</v>
      </c>
      <c r="G478" s="92">
        <f t="shared" si="47"/>
        <v>1</v>
      </c>
      <c r="H478" s="93" t="str">
        <f t="shared" si="50"/>
        <v>Q4</v>
      </c>
      <c r="I478" s="92">
        <f t="shared" si="48"/>
        <v>1900</v>
      </c>
      <c r="J478" s="92">
        <f t="shared" si="51"/>
        <v>1900</v>
      </c>
      <c r="K478" s="93" t="e">
        <f t="shared" si="49"/>
        <v>#N/A</v>
      </c>
      <c r="L478" s="93" t="e">
        <f>INDEX(Activities!F:F, MATCH(A478, Activities!A:A, 0))</f>
        <v>#N/A</v>
      </c>
      <c r="M478" s="93" t="e">
        <f>INDEX(Activities!E:E, MATCH(A478, Activities!A:A, 0))</f>
        <v>#N/A</v>
      </c>
      <c r="N478" s="93" t="e">
        <f>INDEX(Activities!G:G, MATCH(A478, Activities!A:A, 0))</f>
        <v>#N/A</v>
      </c>
      <c r="O478" s="92"/>
      <c r="P478" s="92"/>
      <c r="Q478" s="92"/>
      <c r="R478" s="93"/>
      <c r="S478" s="93" t="e">
        <f>INDEX(Activities!I:I, MATCH(A478, Activities!A:A, 0))</f>
        <v>#N/A</v>
      </c>
    </row>
    <row r="479" spans="1:19" ht="13.5" customHeight="1">
      <c r="A479" s="102"/>
      <c r="B479" s="87">
        <f>COUNTIF(Activities!A:A, A479)</f>
        <v>0</v>
      </c>
      <c r="C479" s="100"/>
      <c r="D479" s="89"/>
      <c r="E479" s="90"/>
      <c r="F479" s="96">
        <v>4</v>
      </c>
      <c r="G479" s="92">
        <f t="shared" si="47"/>
        <v>1</v>
      </c>
      <c r="H479" s="93" t="str">
        <f t="shared" si="50"/>
        <v>Q4</v>
      </c>
      <c r="I479" s="92">
        <f t="shared" si="48"/>
        <v>1900</v>
      </c>
      <c r="J479" s="92">
        <f t="shared" si="51"/>
        <v>1900</v>
      </c>
      <c r="K479" s="93" t="e">
        <f t="shared" si="49"/>
        <v>#N/A</v>
      </c>
      <c r="L479" s="93" t="e">
        <f>INDEX(Activities!F:F, MATCH(A479, Activities!A:A, 0))</f>
        <v>#N/A</v>
      </c>
      <c r="M479" s="93" t="e">
        <f>INDEX(Activities!E:E, MATCH(A479, Activities!A:A, 0))</f>
        <v>#N/A</v>
      </c>
      <c r="N479" s="93" t="e">
        <f>INDEX(Activities!G:G, MATCH(A479, Activities!A:A, 0))</f>
        <v>#N/A</v>
      </c>
      <c r="O479" s="92"/>
      <c r="P479" s="92"/>
      <c r="Q479" s="92"/>
      <c r="R479" s="93"/>
      <c r="S479" s="93" t="e">
        <f>INDEX(Activities!I:I, MATCH(A479, Activities!A:A, 0))</f>
        <v>#N/A</v>
      </c>
    </row>
    <row r="480" spans="1:19" ht="13.5" customHeight="1">
      <c r="A480" s="103"/>
      <c r="B480" s="87">
        <f>COUNTIF(Activities!A:A, A480)</f>
        <v>0</v>
      </c>
      <c r="C480" s="100"/>
      <c r="D480" s="89"/>
      <c r="E480" s="90"/>
      <c r="F480" s="96">
        <v>4</v>
      </c>
      <c r="G480" s="92">
        <f t="shared" si="47"/>
        <v>1</v>
      </c>
      <c r="H480" s="93" t="str">
        <f t="shared" si="50"/>
        <v>Q4</v>
      </c>
      <c r="I480" s="92">
        <f t="shared" si="48"/>
        <v>1900</v>
      </c>
      <c r="J480" s="92">
        <f t="shared" si="51"/>
        <v>1900</v>
      </c>
      <c r="K480" s="93" t="e">
        <f t="shared" si="49"/>
        <v>#N/A</v>
      </c>
      <c r="L480" s="93" t="e">
        <f>INDEX(Activities!F:F, MATCH(A480, Activities!A:A, 0))</f>
        <v>#N/A</v>
      </c>
      <c r="M480" s="93" t="e">
        <f>INDEX(Activities!E:E, MATCH(A480, Activities!A:A, 0))</f>
        <v>#N/A</v>
      </c>
      <c r="N480" s="93" t="e">
        <f>INDEX(Activities!G:G, MATCH(A480, Activities!A:A, 0))</f>
        <v>#N/A</v>
      </c>
      <c r="O480" s="92"/>
      <c r="P480" s="92"/>
      <c r="Q480" s="92"/>
      <c r="R480" s="93"/>
      <c r="S480" s="93" t="e">
        <f>INDEX(Activities!I:I, MATCH(A480, Activities!A:A, 0))</f>
        <v>#N/A</v>
      </c>
    </row>
    <row r="481" spans="1:19" ht="13.5" customHeight="1">
      <c r="A481" s="86"/>
      <c r="B481" s="87">
        <f>COUNTIF(Activities!A:A, A481)</f>
        <v>0</v>
      </c>
      <c r="C481" s="100"/>
      <c r="D481" s="89"/>
      <c r="E481" s="90"/>
      <c r="F481" s="96">
        <v>4</v>
      </c>
      <c r="G481" s="92">
        <f t="shared" si="47"/>
        <v>1</v>
      </c>
      <c r="H481" s="93" t="str">
        <f t="shared" si="50"/>
        <v>Q4</v>
      </c>
      <c r="I481" s="92">
        <f t="shared" si="48"/>
        <v>1900</v>
      </c>
      <c r="J481" s="92">
        <f t="shared" si="51"/>
        <v>1900</v>
      </c>
      <c r="K481" s="93" t="e">
        <f t="shared" si="49"/>
        <v>#N/A</v>
      </c>
      <c r="L481" s="93" t="e">
        <f>INDEX(Activities!F:F, MATCH(A481, Activities!A:A, 0))</f>
        <v>#N/A</v>
      </c>
      <c r="M481" s="93" t="e">
        <f>INDEX(Activities!E:E, MATCH(A481, Activities!A:A, 0))</f>
        <v>#N/A</v>
      </c>
      <c r="N481" s="93" t="e">
        <f>INDEX(Activities!G:G, MATCH(A481, Activities!A:A, 0))</f>
        <v>#N/A</v>
      </c>
      <c r="O481" s="92"/>
      <c r="P481" s="92"/>
      <c r="Q481" s="92"/>
      <c r="R481" s="93"/>
      <c r="S481" s="93" t="e">
        <f>INDEX(Activities!I:I, MATCH(A481, Activities!A:A, 0))</f>
        <v>#N/A</v>
      </c>
    </row>
    <row r="482" spans="1:19" ht="13.5" customHeight="1">
      <c r="A482" s="86"/>
      <c r="B482" s="87">
        <f>COUNTIF(Activities!A:A, A482)</f>
        <v>0</v>
      </c>
      <c r="C482" s="100"/>
      <c r="D482" s="89"/>
      <c r="E482" s="90"/>
      <c r="F482" s="96">
        <v>4</v>
      </c>
      <c r="G482" s="92">
        <f t="shared" si="47"/>
        <v>1</v>
      </c>
      <c r="H482" s="93" t="str">
        <f t="shared" si="50"/>
        <v>Q4</v>
      </c>
      <c r="I482" s="92">
        <f t="shared" si="48"/>
        <v>1900</v>
      </c>
      <c r="J482" s="92">
        <f t="shared" si="51"/>
        <v>1900</v>
      </c>
      <c r="K482" s="93" t="e">
        <f t="shared" si="49"/>
        <v>#N/A</v>
      </c>
      <c r="L482" s="93" t="e">
        <f>INDEX(Activities!F:F, MATCH(A482, Activities!A:A, 0))</f>
        <v>#N/A</v>
      </c>
      <c r="M482" s="93" t="e">
        <f>INDEX(Activities!E:E, MATCH(A482, Activities!A:A, 0))</f>
        <v>#N/A</v>
      </c>
      <c r="N482" s="93" t="e">
        <f>INDEX(Activities!G:G, MATCH(A482, Activities!A:A, 0))</f>
        <v>#N/A</v>
      </c>
      <c r="O482" s="92"/>
      <c r="P482" s="92"/>
      <c r="Q482" s="92"/>
      <c r="R482" s="93"/>
      <c r="S482" s="93" t="e">
        <f>INDEX(Activities!I:I, MATCH(A482, Activities!A:A, 0))</f>
        <v>#N/A</v>
      </c>
    </row>
    <row r="483" spans="1:19" ht="13.5" customHeight="1">
      <c r="A483" s="86"/>
      <c r="B483" s="87">
        <f>COUNTIF(Activities!A:A, A483)</f>
        <v>0</v>
      </c>
      <c r="C483" s="100"/>
      <c r="D483" s="89"/>
      <c r="E483" s="90"/>
      <c r="F483" s="96">
        <v>4</v>
      </c>
      <c r="G483" s="92">
        <f t="shared" si="47"/>
        <v>1</v>
      </c>
      <c r="H483" s="93" t="str">
        <f t="shared" si="50"/>
        <v>Q4</v>
      </c>
      <c r="I483" s="92">
        <f t="shared" si="48"/>
        <v>1900</v>
      </c>
      <c r="J483" s="92">
        <f t="shared" si="51"/>
        <v>1900</v>
      </c>
      <c r="K483" s="93" t="e">
        <f t="shared" si="49"/>
        <v>#N/A</v>
      </c>
      <c r="L483" s="93" t="e">
        <f>INDEX(Activities!F:F, MATCH(A483, Activities!A:A, 0))</f>
        <v>#N/A</v>
      </c>
      <c r="M483" s="93" t="e">
        <f>INDEX(Activities!E:E, MATCH(A483, Activities!A:A, 0))</f>
        <v>#N/A</v>
      </c>
      <c r="N483" s="93" t="e">
        <f>INDEX(Activities!G:G, MATCH(A483, Activities!A:A, 0))</f>
        <v>#N/A</v>
      </c>
      <c r="O483" s="92"/>
      <c r="P483" s="92"/>
      <c r="Q483" s="92"/>
      <c r="R483" s="93"/>
      <c r="S483" s="93" t="e">
        <f>INDEX(Activities!I:I, MATCH(A483, Activities!A:A, 0))</f>
        <v>#N/A</v>
      </c>
    </row>
    <row r="484" spans="1:19" ht="13.5" customHeight="1">
      <c r="A484" s="86"/>
      <c r="B484" s="87">
        <f>COUNTIF(Activities!A:A, A484)</f>
        <v>0</v>
      </c>
      <c r="C484" s="100"/>
      <c r="D484" s="89"/>
      <c r="E484" s="90"/>
      <c r="F484" s="96">
        <v>4</v>
      </c>
      <c r="G484" s="92">
        <f t="shared" si="47"/>
        <v>1</v>
      </c>
      <c r="H484" s="93" t="str">
        <f t="shared" si="50"/>
        <v>Q4</v>
      </c>
      <c r="I484" s="92">
        <f t="shared" si="48"/>
        <v>1900</v>
      </c>
      <c r="J484" s="92">
        <f t="shared" si="51"/>
        <v>1900</v>
      </c>
      <c r="K484" s="93" t="e">
        <f t="shared" si="49"/>
        <v>#N/A</v>
      </c>
      <c r="L484" s="93" t="e">
        <f>INDEX(Activities!F:F, MATCH(A484, Activities!A:A, 0))</f>
        <v>#N/A</v>
      </c>
      <c r="M484" s="93" t="e">
        <f>INDEX(Activities!E:E, MATCH(A484, Activities!A:A, 0))</f>
        <v>#N/A</v>
      </c>
      <c r="N484" s="93" t="e">
        <f>INDEX(Activities!G:G, MATCH(A484, Activities!A:A, 0))</f>
        <v>#N/A</v>
      </c>
      <c r="O484" s="92"/>
      <c r="P484" s="92"/>
      <c r="Q484" s="92"/>
      <c r="R484" s="93"/>
      <c r="S484" s="93" t="e">
        <f>INDEX(Activities!I:I, MATCH(A484, Activities!A:A, 0))</f>
        <v>#N/A</v>
      </c>
    </row>
    <row r="485" spans="1:19" ht="13.5" customHeight="1">
      <c r="A485" s="86"/>
      <c r="B485" s="87">
        <f>COUNTIF(Activities!A:A, A485)</f>
        <v>0</v>
      </c>
      <c r="C485" s="100"/>
      <c r="D485" s="89"/>
      <c r="E485" s="90"/>
      <c r="F485" s="96">
        <v>4</v>
      </c>
      <c r="G485" s="92">
        <f t="shared" si="47"/>
        <v>1</v>
      </c>
      <c r="H485" s="93" t="str">
        <f t="shared" si="50"/>
        <v>Q4</v>
      </c>
      <c r="I485" s="92">
        <f t="shared" si="48"/>
        <v>1900</v>
      </c>
      <c r="J485" s="92">
        <f t="shared" si="51"/>
        <v>1900</v>
      </c>
      <c r="K485" s="93" t="e">
        <f t="shared" si="49"/>
        <v>#N/A</v>
      </c>
      <c r="L485" s="93" t="e">
        <f>INDEX(Activities!F:F, MATCH(A485, Activities!A:A, 0))</f>
        <v>#N/A</v>
      </c>
      <c r="M485" s="93" t="e">
        <f>INDEX(Activities!E:E, MATCH(A485, Activities!A:A, 0))</f>
        <v>#N/A</v>
      </c>
      <c r="N485" s="93" t="e">
        <f>INDEX(Activities!G:G, MATCH(A485, Activities!A:A, 0))</f>
        <v>#N/A</v>
      </c>
      <c r="O485" s="92"/>
      <c r="P485" s="92"/>
      <c r="Q485" s="92"/>
      <c r="R485" s="93"/>
      <c r="S485" s="93" t="e">
        <f>INDEX(Activities!I:I, MATCH(A485, Activities!A:A, 0))</f>
        <v>#N/A</v>
      </c>
    </row>
    <row r="486" spans="1:19" ht="13.5" customHeight="1">
      <c r="A486" s="86"/>
      <c r="B486" s="87">
        <f>COUNTIF(Activities!A:A, A486)</f>
        <v>0</v>
      </c>
      <c r="C486" s="100"/>
      <c r="D486" s="89"/>
      <c r="E486" s="90"/>
      <c r="F486" s="96">
        <v>4</v>
      </c>
      <c r="G486" s="92">
        <f t="shared" si="47"/>
        <v>1</v>
      </c>
      <c r="H486" s="93" t="str">
        <f t="shared" si="50"/>
        <v>Q4</v>
      </c>
      <c r="I486" s="92">
        <f t="shared" si="48"/>
        <v>1900</v>
      </c>
      <c r="J486" s="92">
        <f t="shared" si="51"/>
        <v>1900</v>
      </c>
      <c r="K486" s="93" t="e">
        <f t="shared" si="49"/>
        <v>#N/A</v>
      </c>
      <c r="L486" s="93" t="e">
        <f>INDEX(Activities!F:F, MATCH(A486, Activities!A:A, 0))</f>
        <v>#N/A</v>
      </c>
      <c r="M486" s="93" t="e">
        <f>INDEX(Activities!E:E, MATCH(A486, Activities!A:A, 0))</f>
        <v>#N/A</v>
      </c>
      <c r="N486" s="93" t="e">
        <f>INDEX(Activities!G:G, MATCH(A486, Activities!A:A, 0))</f>
        <v>#N/A</v>
      </c>
      <c r="O486" s="92"/>
      <c r="P486" s="92"/>
      <c r="Q486" s="92"/>
      <c r="R486" s="93"/>
      <c r="S486" s="93" t="e">
        <f>INDEX(Activities!I:I, MATCH(A486, Activities!A:A, 0))</f>
        <v>#N/A</v>
      </c>
    </row>
    <row r="487" spans="1:19" ht="13.5" customHeight="1">
      <c r="A487" s="86"/>
      <c r="B487" s="87">
        <f>COUNTIF(Activities!A:A, A487)</f>
        <v>0</v>
      </c>
      <c r="C487" s="100"/>
      <c r="D487" s="89"/>
      <c r="E487" s="90"/>
      <c r="F487" s="96">
        <v>4</v>
      </c>
      <c r="G487" s="92">
        <f t="shared" si="47"/>
        <v>1</v>
      </c>
      <c r="H487" s="93" t="str">
        <f t="shared" si="50"/>
        <v>Q4</v>
      </c>
      <c r="I487" s="92">
        <f t="shared" si="48"/>
        <v>1900</v>
      </c>
      <c r="J487" s="92">
        <f t="shared" si="51"/>
        <v>1900</v>
      </c>
      <c r="K487" s="93" t="e">
        <f t="shared" si="49"/>
        <v>#N/A</v>
      </c>
      <c r="L487" s="93" t="e">
        <f>INDEX(Activities!F:F, MATCH(A487, Activities!A:A, 0))</f>
        <v>#N/A</v>
      </c>
      <c r="M487" s="93" t="e">
        <f>INDEX(Activities!E:E, MATCH(A487, Activities!A:A, 0))</f>
        <v>#N/A</v>
      </c>
      <c r="N487" s="93" t="e">
        <f>INDEX(Activities!G:G, MATCH(A487, Activities!A:A, 0))</f>
        <v>#N/A</v>
      </c>
      <c r="O487" s="92"/>
      <c r="P487" s="92"/>
      <c r="Q487" s="92"/>
      <c r="R487" s="93"/>
      <c r="S487" s="93" t="e">
        <f>INDEX(Activities!I:I, MATCH(A487, Activities!A:A, 0))</f>
        <v>#N/A</v>
      </c>
    </row>
    <row r="488" spans="1:19" ht="13.5" customHeight="1">
      <c r="A488" s="86"/>
      <c r="B488" s="87">
        <f>COUNTIF(Activities!A:A, A488)</f>
        <v>0</v>
      </c>
      <c r="C488" s="100"/>
      <c r="D488" s="89"/>
      <c r="E488" s="90"/>
      <c r="F488" s="96">
        <v>4</v>
      </c>
      <c r="G488" s="92">
        <f t="shared" ref="G488:G551" si="52">MONTH(E488)</f>
        <v>1</v>
      </c>
      <c r="H488" s="93" t="str">
        <f t="shared" si="50"/>
        <v>Q4</v>
      </c>
      <c r="I488" s="92">
        <f t="shared" ref="I488:I551" si="53">YEAR(D488)</f>
        <v>1900</v>
      </c>
      <c r="J488" s="92">
        <f t="shared" si="51"/>
        <v>1900</v>
      </c>
      <c r="K488" s="93" t="e">
        <f t="shared" ref="K488:K551" si="54">CONCATENATE("Expenditure on ",S488, " (", H488, " FY ", J488, ")")</f>
        <v>#N/A</v>
      </c>
      <c r="L488" s="93" t="e">
        <f>INDEX(Activities!F:F, MATCH(A488, Activities!A:A, 0))</f>
        <v>#N/A</v>
      </c>
      <c r="M488" s="93" t="e">
        <f>INDEX(Activities!E:E, MATCH(A488, Activities!A:A, 0))</f>
        <v>#N/A</v>
      </c>
      <c r="N488" s="93" t="e">
        <f>INDEX(Activities!G:G, MATCH(A488, Activities!A:A, 0))</f>
        <v>#N/A</v>
      </c>
      <c r="O488" s="92"/>
      <c r="P488" s="92"/>
      <c r="Q488" s="92"/>
      <c r="R488" s="93"/>
      <c r="S488" s="93" t="e">
        <f>INDEX(Activities!I:I, MATCH(A488, Activities!A:A, 0))</f>
        <v>#N/A</v>
      </c>
    </row>
    <row r="489" spans="1:19" ht="13.5" customHeight="1">
      <c r="A489" s="86"/>
      <c r="B489" s="87">
        <f>COUNTIF(Activities!A:A, A489)</f>
        <v>0</v>
      </c>
      <c r="C489" s="100"/>
      <c r="D489" s="89"/>
      <c r="E489" s="90"/>
      <c r="F489" s="96">
        <v>4</v>
      </c>
      <c r="G489" s="92">
        <f t="shared" si="52"/>
        <v>1</v>
      </c>
      <c r="H489" s="93" t="str">
        <f t="shared" ref="H489:H552" si="55">_xlfn.IFS(G489=1, "Q4", G489=2, "Q4", G489=3, "Q4", G489=4, "Q1", G489=5, "Q1", G489=6, "Q1", G489=7, "Q2", G489=8, "Q2", G489=9, "Q2",  G489=10, "Q3",  G489=11, "Q3", G489=12, "Q3")</f>
        <v>Q4</v>
      </c>
      <c r="I489" s="92">
        <f t="shared" si="53"/>
        <v>1900</v>
      </c>
      <c r="J489" s="92">
        <f t="shared" si="51"/>
        <v>1900</v>
      </c>
      <c r="K489" s="93" t="e">
        <f t="shared" si="54"/>
        <v>#N/A</v>
      </c>
      <c r="L489" s="93" t="e">
        <f>INDEX(Activities!F:F, MATCH(A489, Activities!A:A, 0))</f>
        <v>#N/A</v>
      </c>
      <c r="M489" s="93" t="e">
        <f>INDEX(Activities!E:E, MATCH(A489, Activities!A:A, 0))</f>
        <v>#N/A</v>
      </c>
      <c r="N489" s="93" t="e">
        <f>INDEX(Activities!G:G, MATCH(A489, Activities!A:A, 0))</f>
        <v>#N/A</v>
      </c>
      <c r="O489" s="92"/>
      <c r="P489" s="92"/>
      <c r="Q489" s="92"/>
      <c r="R489" s="93"/>
      <c r="S489" s="93" t="e">
        <f>INDEX(Activities!I:I, MATCH(A489, Activities!A:A, 0))</f>
        <v>#N/A</v>
      </c>
    </row>
    <row r="490" spans="1:19" ht="13.5" customHeight="1">
      <c r="A490" s="86"/>
      <c r="B490" s="87">
        <f>COUNTIF(Activities!A:A, A490)</f>
        <v>0</v>
      </c>
      <c r="C490" s="100"/>
      <c r="D490" s="89"/>
      <c r="E490" s="90"/>
      <c r="F490" s="96">
        <v>4</v>
      </c>
      <c r="G490" s="92">
        <f t="shared" si="52"/>
        <v>1</v>
      </c>
      <c r="H490" s="93" t="str">
        <f t="shared" si="55"/>
        <v>Q4</v>
      </c>
      <c r="I490" s="92">
        <f t="shared" si="53"/>
        <v>1900</v>
      </c>
      <c r="J490" s="92">
        <f t="shared" si="51"/>
        <v>1900</v>
      </c>
      <c r="K490" s="93" t="e">
        <f t="shared" si="54"/>
        <v>#N/A</v>
      </c>
      <c r="L490" s="93" t="e">
        <f>INDEX(Activities!F:F, MATCH(A490, Activities!A:A, 0))</f>
        <v>#N/A</v>
      </c>
      <c r="M490" s="93" t="e">
        <f>INDEX(Activities!E:E, MATCH(A490, Activities!A:A, 0))</f>
        <v>#N/A</v>
      </c>
      <c r="N490" s="93" t="e">
        <f>INDEX(Activities!G:G, MATCH(A490, Activities!A:A, 0))</f>
        <v>#N/A</v>
      </c>
      <c r="O490" s="92"/>
      <c r="P490" s="92"/>
      <c r="Q490" s="92"/>
      <c r="R490" s="93"/>
      <c r="S490" s="93" t="e">
        <f>INDEX(Activities!I:I, MATCH(A490, Activities!A:A, 0))</f>
        <v>#N/A</v>
      </c>
    </row>
    <row r="491" spans="1:19" ht="13.5" customHeight="1">
      <c r="A491" s="86"/>
      <c r="B491" s="87">
        <f>COUNTIF(Activities!A:A, A491)</f>
        <v>0</v>
      </c>
      <c r="C491" s="100"/>
      <c r="D491" s="89"/>
      <c r="E491" s="90"/>
      <c r="F491" s="96">
        <v>4</v>
      </c>
      <c r="G491" s="92">
        <f t="shared" si="52"/>
        <v>1</v>
      </c>
      <c r="H491" s="93" t="str">
        <f t="shared" si="55"/>
        <v>Q4</v>
      </c>
      <c r="I491" s="92">
        <f t="shared" si="53"/>
        <v>1900</v>
      </c>
      <c r="J491" s="92">
        <f t="shared" si="51"/>
        <v>1900</v>
      </c>
      <c r="K491" s="93" t="e">
        <f t="shared" si="54"/>
        <v>#N/A</v>
      </c>
      <c r="L491" s="93" t="e">
        <f>INDEX(Activities!F:F, MATCH(A491, Activities!A:A, 0))</f>
        <v>#N/A</v>
      </c>
      <c r="M491" s="93" t="e">
        <f>INDEX(Activities!E:E, MATCH(A491, Activities!A:A, 0))</f>
        <v>#N/A</v>
      </c>
      <c r="N491" s="93" t="e">
        <f>INDEX(Activities!G:G, MATCH(A491, Activities!A:A, 0))</f>
        <v>#N/A</v>
      </c>
      <c r="O491" s="92"/>
      <c r="P491" s="92"/>
      <c r="Q491" s="92"/>
      <c r="R491" s="93"/>
      <c r="S491" s="93" t="e">
        <f>INDEX(Activities!I:I, MATCH(A491, Activities!A:A, 0))</f>
        <v>#N/A</v>
      </c>
    </row>
    <row r="492" spans="1:19" ht="13.5" customHeight="1">
      <c r="A492" s="86"/>
      <c r="B492" s="87">
        <f>COUNTIF(Activities!A:A, A492)</f>
        <v>0</v>
      </c>
      <c r="C492" s="100"/>
      <c r="D492" s="89"/>
      <c r="E492" s="90"/>
      <c r="F492" s="96">
        <v>4</v>
      </c>
      <c r="G492" s="92">
        <f t="shared" si="52"/>
        <v>1</v>
      </c>
      <c r="H492" s="93" t="str">
        <f t="shared" si="55"/>
        <v>Q4</v>
      </c>
      <c r="I492" s="92">
        <f t="shared" si="53"/>
        <v>1900</v>
      </c>
      <c r="J492" s="92">
        <f t="shared" si="51"/>
        <v>1900</v>
      </c>
      <c r="K492" s="93" t="e">
        <f t="shared" si="54"/>
        <v>#N/A</v>
      </c>
      <c r="L492" s="93" t="e">
        <f>INDEX(Activities!F:F, MATCH(A492, Activities!A:A, 0))</f>
        <v>#N/A</v>
      </c>
      <c r="M492" s="93" t="e">
        <f>INDEX(Activities!E:E, MATCH(A492, Activities!A:A, 0))</f>
        <v>#N/A</v>
      </c>
      <c r="N492" s="93" t="e">
        <f>INDEX(Activities!G:G, MATCH(A492, Activities!A:A, 0))</f>
        <v>#N/A</v>
      </c>
      <c r="O492" s="92"/>
      <c r="P492" s="92"/>
      <c r="Q492" s="92"/>
      <c r="R492" s="93"/>
      <c r="S492" s="93" t="e">
        <f>INDEX(Activities!I:I, MATCH(A492, Activities!A:A, 0))</f>
        <v>#N/A</v>
      </c>
    </row>
    <row r="493" spans="1:19" ht="13.5" customHeight="1">
      <c r="A493" s="86"/>
      <c r="B493" s="87">
        <f>COUNTIF(Activities!A:A, A493)</f>
        <v>0</v>
      </c>
      <c r="C493" s="100"/>
      <c r="D493" s="89"/>
      <c r="E493" s="90"/>
      <c r="F493" s="96">
        <v>4</v>
      </c>
      <c r="G493" s="92">
        <f t="shared" si="52"/>
        <v>1</v>
      </c>
      <c r="H493" s="93" t="str">
        <f t="shared" si="55"/>
        <v>Q4</v>
      </c>
      <c r="I493" s="92">
        <f t="shared" si="53"/>
        <v>1900</v>
      </c>
      <c r="J493" s="92">
        <f t="shared" si="51"/>
        <v>1900</v>
      </c>
      <c r="K493" s="93" t="e">
        <f t="shared" si="54"/>
        <v>#N/A</v>
      </c>
      <c r="L493" s="93" t="e">
        <f>INDEX(Activities!F:F, MATCH(A493, Activities!A:A, 0))</f>
        <v>#N/A</v>
      </c>
      <c r="M493" s="93" t="e">
        <f>INDEX(Activities!E:E, MATCH(A493, Activities!A:A, 0))</f>
        <v>#N/A</v>
      </c>
      <c r="N493" s="93" t="e">
        <f>INDEX(Activities!G:G, MATCH(A493, Activities!A:A, 0))</f>
        <v>#N/A</v>
      </c>
      <c r="O493" s="92"/>
      <c r="P493" s="92"/>
      <c r="Q493" s="92"/>
      <c r="R493" s="93"/>
      <c r="S493" s="93" t="e">
        <f>INDEX(Activities!I:I, MATCH(A493, Activities!A:A, 0))</f>
        <v>#N/A</v>
      </c>
    </row>
    <row r="494" spans="1:19" ht="13.5" customHeight="1">
      <c r="A494" s="86"/>
      <c r="B494" s="87">
        <f>COUNTIF(Activities!A:A, A494)</f>
        <v>0</v>
      </c>
      <c r="C494" s="100"/>
      <c r="D494" s="89"/>
      <c r="E494" s="90"/>
      <c r="F494" s="96">
        <v>4</v>
      </c>
      <c r="G494" s="92">
        <f t="shared" si="52"/>
        <v>1</v>
      </c>
      <c r="H494" s="93" t="str">
        <f t="shared" si="55"/>
        <v>Q4</v>
      </c>
      <c r="I494" s="92">
        <f t="shared" si="53"/>
        <v>1900</v>
      </c>
      <c r="J494" s="92">
        <f t="shared" si="51"/>
        <v>1900</v>
      </c>
      <c r="K494" s="93" t="e">
        <f t="shared" si="54"/>
        <v>#N/A</v>
      </c>
      <c r="L494" s="93" t="e">
        <f>INDEX(Activities!F:F, MATCH(A494, Activities!A:A, 0))</f>
        <v>#N/A</v>
      </c>
      <c r="M494" s="93" t="e">
        <f>INDEX(Activities!E:E, MATCH(A494, Activities!A:A, 0))</f>
        <v>#N/A</v>
      </c>
      <c r="N494" s="93" t="e">
        <f>INDEX(Activities!G:G, MATCH(A494, Activities!A:A, 0))</f>
        <v>#N/A</v>
      </c>
      <c r="O494" s="92"/>
      <c r="P494" s="92"/>
      <c r="Q494" s="92"/>
      <c r="R494" s="93"/>
      <c r="S494" s="93" t="e">
        <f>INDEX(Activities!I:I, MATCH(A494, Activities!A:A, 0))</f>
        <v>#N/A</v>
      </c>
    </row>
    <row r="495" spans="1:19" ht="13.5" customHeight="1">
      <c r="A495" s="86"/>
      <c r="B495" s="87">
        <f>COUNTIF(Activities!A:A, A495)</f>
        <v>0</v>
      </c>
      <c r="C495" s="100"/>
      <c r="D495" s="89"/>
      <c r="E495" s="90"/>
      <c r="F495" s="96">
        <v>4</v>
      </c>
      <c r="G495" s="92">
        <f t="shared" si="52"/>
        <v>1</v>
      </c>
      <c r="H495" s="93" t="str">
        <f t="shared" si="55"/>
        <v>Q4</v>
      </c>
      <c r="I495" s="92">
        <f t="shared" si="53"/>
        <v>1900</v>
      </c>
      <c r="J495" s="92">
        <f t="shared" si="51"/>
        <v>1900</v>
      </c>
      <c r="K495" s="93" t="e">
        <f t="shared" si="54"/>
        <v>#N/A</v>
      </c>
      <c r="L495" s="93" t="e">
        <f>INDEX(Activities!F:F, MATCH(A495, Activities!A:A, 0))</f>
        <v>#N/A</v>
      </c>
      <c r="M495" s="93" t="e">
        <f>INDEX(Activities!E:E, MATCH(A495, Activities!A:A, 0))</f>
        <v>#N/A</v>
      </c>
      <c r="N495" s="93" t="e">
        <f>INDEX(Activities!G:G, MATCH(A495, Activities!A:A, 0))</f>
        <v>#N/A</v>
      </c>
      <c r="O495" s="92"/>
      <c r="P495" s="92"/>
      <c r="Q495" s="92"/>
      <c r="R495" s="93"/>
      <c r="S495" s="93" t="e">
        <f>INDEX(Activities!I:I, MATCH(A495, Activities!A:A, 0))</f>
        <v>#N/A</v>
      </c>
    </row>
    <row r="496" spans="1:19" ht="13.5" customHeight="1">
      <c r="A496" s="86"/>
      <c r="B496" s="87">
        <f>COUNTIF(Activities!A:A, A496)</f>
        <v>0</v>
      </c>
      <c r="C496" s="100"/>
      <c r="D496" s="89"/>
      <c r="E496" s="90"/>
      <c r="F496" s="96">
        <v>4</v>
      </c>
      <c r="G496" s="92">
        <f t="shared" si="52"/>
        <v>1</v>
      </c>
      <c r="H496" s="93" t="str">
        <f t="shared" si="55"/>
        <v>Q4</v>
      </c>
      <c r="I496" s="92">
        <f t="shared" si="53"/>
        <v>1900</v>
      </c>
      <c r="J496" s="92">
        <f t="shared" si="51"/>
        <v>1900</v>
      </c>
      <c r="K496" s="93" t="e">
        <f t="shared" si="54"/>
        <v>#N/A</v>
      </c>
      <c r="L496" s="93" t="e">
        <f>INDEX(Activities!F:F, MATCH(A496, Activities!A:A, 0))</f>
        <v>#N/A</v>
      </c>
      <c r="M496" s="93" t="e">
        <f>INDEX(Activities!E:E, MATCH(A496, Activities!A:A, 0))</f>
        <v>#N/A</v>
      </c>
      <c r="N496" s="93" t="e">
        <f>INDEX(Activities!G:G, MATCH(A496, Activities!A:A, 0))</f>
        <v>#N/A</v>
      </c>
      <c r="O496" s="92"/>
      <c r="P496" s="92"/>
      <c r="Q496" s="92"/>
      <c r="R496" s="93"/>
      <c r="S496" s="93" t="e">
        <f>INDEX(Activities!I:I, MATCH(A496, Activities!A:A, 0))</f>
        <v>#N/A</v>
      </c>
    </row>
    <row r="497" spans="1:19" ht="13.5" customHeight="1">
      <c r="A497" s="86"/>
      <c r="B497" s="87">
        <f>COUNTIF(Activities!A:A, A497)</f>
        <v>0</v>
      </c>
      <c r="C497" s="100"/>
      <c r="D497" s="89"/>
      <c r="E497" s="90"/>
      <c r="F497" s="96">
        <v>4</v>
      </c>
      <c r="G497" s="92">
        <f t="shared" si="52"/>
        <v>1</v>
      </c>
      <c r="H497" s="93" t="str">
        <f t="shared" si="55"/>
        <v>Q4</v>
      </c>
      <c r="I497" s="92">
        <f t="shared" si="53"/>
        <v>1900</v>
      </c>
      <c r="J497" s="92">
        <f t="shared" si="51"/>
        <v>1900</v>
      </c>
      <c r="K497" s="93" t="e">
        <f t="shared" si="54"/>
        <v>#N/A</v>
      </c>
      <c r="L497" s="93" t="e">
        <f>INDEX(Activities!F:F, MATCH(A497, Activities!A:A, 0))</f>
        <v>#N/A</v>
      </c>
      <c r="M497" s="93" t="e">
        <f>INDEX(Activities!E:E, MATCH(A497, Activities!A:A, 0))</f>
        <v>#N/A</v>
      </c>
      <c r="N497" s="93" t="e">
        <f>INDEX(Activities!G:G, MATCH(A497, Activities!A:A, 0))</f>
        <v>#N/A</v>
      </c>
      <c r="O497" s="92"/>
      <c r="P497" s="92"/>
      <c r="Q497" s="92"/>
      <c r="R497" s="93"/>
      <c r="S497" s="93" t="e">
        <f>INDEX(Activities!I:I, MATCH(A497, Activities!A:A, 0))</f>
        <v>#N/A</v>
      </c>
    </row>
    <row r="498" spans="1:19" ht="13.5" customHeight="1">
      <c r="A498" s="86"/>
      <c r="B498" s="87">
        <f>COUNTIF(Activities!A:A, A498)</f>
        <v>0</v>
      </c>
      <c r="C498" s="100"/>
      <c r="D498" s="89"/>
      <c r="E498" s="90"/>
      <c r="F498" s="96">
        <v>4</v>
      </c>
      <c r="G498" s="92">
        <f t="shared" si="52"/>
        <v>1</v>
      </c>
      <c r="H498" s="93" t="str">
        <f t="shared" si="55"/>
        <v>Q4</v>
      </c>
      <c r="I498" s="92">
        <f t="shared" si="53"/>
        <v>1900</v>
      </c>
      <c r="J498" s="92">
        <f t="shared" si="51"/>
        <v>1900</v>
      </c>
      <c r="K498" s="93" t="e">
        <f t="shared" si="54"/>
        <v>#N/A</v>
      </c>
      <c r="L498" s="93" t="e">
        <f>INDEX(Activities!F:F, MATCH(A498, Activities!A:A, 0))</f>
        <v>#N/A</v>
      </c>
      <c r="M498" s="93" t="e">
        <f>INDEX(Activities!E:E, MATCH(A498, Activities!A:A, 0))</f>
        <v>#N/A</v>
      </c>
      <c r="N498" s="93" t="e">
        <f>INDEX(Activities!G:G, MATCH(A498, Activities!A:A, 0))</f>
        <v>#N/A</v>
      </c>
      <c r="O498" s="92"/>
      <c r="P498" s="92"/>
      <c r="Q498" s="92"/>
      <c r="R498" s="93"/>
      <c r="S498" s="93" t="e">
        <f>INDEX(Activities!I:I, MATCH(A498, Activities!A:A, 0))</f>
        <v>#N/A</v>
      </c>
    </row>
    <row r="499" spans="1:19" ht="13.5" customHeight="1">
      <c r="A499" s="86"/>
      <c r="B499" s="87">
        <f>COUNTIF(Activities!A:A, A499)</f>
        <v>0</v>
      </c>
      <c r="C499" s="100"/>
      <c r="D499" s="89"/>
      <c r="E499" s="90"/>
      <c r="F499" s="96">
        <v>4</v>
      </c>
      <c r="G499" s="92">
        <f t="shared" si="52"/>
        <v>1</v>
      </c>
      <c r="H499" s="93" t="str">
        <f t="shared" si="55"/>
        <v>Q4</v>
      </c>
      <c r="I499" s="92">
        <f t="shared" si="53"/>
        <v>1900</v>
      </c>
      <c r="J499" s="92">
        <f t="shared" si="51"/>
        <v>1900</v>
      </c>
      <c r="K499" s="93" t="e">
        <f t="shared" si="54"/>
        <v>#N/A</v>
      </c>
      <c r="L499" s="93" t="e">
        <f>INDEX(Activities!F:F, MATCH(A499, Activities!A:A, 0))</f>
        <v>#N/A</v>
      </c>
      <c r="M499" s="93" t="e">
        <f>INDEX(Activities!E:E, MATCH(A499, Activities!A:A, 0))</f>
        <v>#N/A</v>
      </c>
      <c r="N499" s="93" t="e">
        <f>INDEX(Activities!G:G, MATCH(A499, Activities!A:A, 0))</f>
        <v>#N/A</v>
      </c>
      <c r="O499" s="92"/>
      <c r="P499" s="92"/>
      <c r="Q499" s="92"/>
      <c r="R499" s="93"/>
      <c r="S499" s="93" t="e">
        <f>INDEX(Activities!I:I, MATCH(A499, Activities!A:A, 0))</f>
        <v>#N/A</v>
      </c>
    </row>
    <row r="500" spans="1:19" ht="13.5" customHeight="1">
      <c r="A500" s="86"/>
      <c r="B500" s="87">
        <f>COUNTIF(Activities!A:A, A500)</f>
        <v>0</v>
      </c>
      <c r="C500" s="100"/>
      <c r="D500" s="89"/>
      <c r="E500" s="90"/>
      <c r="F500" s="96">
        <v>4</v>
      </c>
      <c r="G500" s="92">
        <f t="shared" si="52"/>
        <v>1</v>
      </c>
      <c r="H500" s="93" t="str">
        <f t="shared" si="55"/>
        <v>Q4</v>
      </c>
      <c r="I500" s="92">
        <f t="shared" si="53"/>
        <v>1900</v>
      </c>
      <c r="J500" s="92">
        <f t="shared" si="51"/>
        <v>1900</v>
      </c>
      <c r="K500" s="93" t="e">
        <f t="shared" si="54"/>
        <v>#N/A</v>
      </c>
      <c r="L500" s="93" t="e">
        <f>INDEX(Activities!F:F, MATCH(A500, Activities!A:A, 0))</f>
        <v>#N/A</v>
      </c>
      <c r="M500" s="93" t="e">
        <f>INDEX(Activities!E:E, MATCH(A500, Activities!A:A, 0))</f>
        <v>#N/A</v>
      </c>
      <c r="N500" s="93" t="e">
        <f>INDEX(Activities!G:G, MATCH(A500, Activities!A:A, 0))</f>
        <v>#N/A</v>
      </c>
      <c r="O500" s="92"/>
      <c r="P500" s="92"/>
      <c r="Q500" s="92"/>
      <c r="R500" s="93"/>
      <c r="S500" s="93" t="e">
        <f>INDEX(Activities!I:I, MATCH(A500, Activities!A:A, 0))</f>
        <v>#N/A</v>
      </c>
    </row>
    <row r="501" spans="1:19" ht="13.5" customHeight="1">
      <c r="A501" s="86"/>
      <c r="B501" s="87">
        <f>COUNTIF(Activities!A:A, A501)</f>
        <v>0</v>
      </c>
      <c r="C501" s="100"/>
      <c r="D501" s="89"/>
      <c r="E501" s="90"/>
      <c r="F501" s="96">
        <v>4</v>
      </c>
      <c r="G501" s="92">
        <f t="shared" si="52"/>
        <v>1</v>
      </c>
      <c r="H501" s="93" t="str">
        <f t="shared" si="55"/>
        <v>Q4</v>
      </c>
      <c r="I501" s="92">
        <f t="shared" si="53"/>
        <v>1900</v>
      </c>
      <c r="J501" s="92">
        <f t="shared" si="51"/>
        <v>1900</v>
      </c>
      <c r="K501" s="93" t="e">
        <f t="shared" si="54"/>
        <v>#N/A</v>
      </c>
      <c r="L501" s="93" t="e">
        <f>INDEX(Activities!F:F, MATCH(A501, Activities!A:A, 0))</f>
        <v>#N/A</v>
      </c>
      <c r="M501" s="93" t="e">
        <f>INDEX(Activities!E:E, MATCH(A501, Activities!A:A, 0))</f>
        <v>#N/A</v>
      </c>
      <c r="N501" s="93" t="e">
        <f>INDEX(Activities!G:G, MATCH(A501, Activities!A:A, 0))</f>
        <v>#N/A</v>
      </c>
      <c r="O501" s="92"/>
      <c r="P501" s="92"/>
      <c r="Q501" s="92"/>
      <c r="R501" s="93"/>
      <c r="S501" s="93" t="e">
        <f>INDEX(Activities!I:I, MATCH(A501, Activities!A:A, 0))</f>
        <v>#N/A</v>
      </c>
    </row>
    <row r="502" spans="1:19" ht="13.5" customHeight="1">
      <c r="A502" s="86"/>
      <c r="B502" s="87">
        <f>COUNTIF(Activities!A:A, A502)</f>
        <v>0</v>
      </c>
      <c r="C502" s="100"/>
      <c r="D502" s="89"/>
      <c r="E502" s="90"/>
      <c r="F502" s="96">
        <v>4</v>
      </c>
      <c r="G502" s="92">
        <f t="shared" si="52"/>
        <v>1</v>
      </c>
      <c r="H502" s="93" t="str">
        <f t="shared" si="55"/>
        <v>Q4</v>
      </c>
      <c r="I502" s="92">
        <f t="shared" si="53"/>
        <v>1900</v>
      </c>
      <c r="J502" s="92">
        <f t="shared" si="51"/>
        <v>1900</v>
      </c>
      <c r="K502" s="93" t="e">
        <f t="shared" si="54"/>
        <v>#N/A</v>
      </c>
      <c r="L502" s="93" t="e">
        <f>INDEX(Activities!F:F, MATCH(A502, Activities!A:A, 0))</f>
        <v>#N/A</v>
      </c>
      <c r="M502" s="93" t="e">
        <f>INDEX(Activities!E:E, MATCH(A502, Activities!A:A, 0))</f>
        <v>#N/A</v>
      </c>
      <c r="N502" s="93" t="e">
        <f>INDEX(Activities!G:G, MATCH(A502, Activities!A:A, 0))</f>
        <v>#N/A</v>
      </c>
      <c r="O502" s="92"/>
      <c r="P502" s="92"/>
      <c r="Q502" s="92"/>
      <c r="R502" s="93"/>
      <c r="S502" s="93" t="e">
        <f>INDEX(Activities!I:I, MATCH(A502, Activities!A:A, 0))</f>
        <v>#N/A</v>
      </c>
    </row>
    <row r="503" spans="1:19" ht="13.5" customHeight="1">
      <c r="A503" s="86"/>
      <c r="B503" s="87">
        <f>COUNTIF(Activities!A:A, A503)</f>
        <v>0</v>
      </c>
      <c r="C503" s="100"/>
      <c r="D503" s="89"/>
      <c r="E503" s="90"/>
      <c r="F503" s="96">
        <v>4</v>
      </c>
      <c r="G503" s="92">
        <f t="shared" si="52"/>
        <v>1</v>
      </c>
      <c r="H503" s="93" t="str">
        <f t="shared" si="55"/>
        <v>Q4</v>
      </c>
      <c r="I503" s="92">
        <f t="shared" si="53"/>
        <v>1900</v>
      </c>
      <c r="J503" s="92">
        <f t="shared" si="51"/>
        <v>1900</v>
      </c>
      <c r="K503" s="93" t="e">
        <f t="shared" si="54"/>
        <v>#N/A</v>
      </c>
      <c r="L503" s="93" t="e">
        <f>INDEX(Activities!F:F, MATCH(A503, Activities!A:A, 0))</f>
        <v>#N/A</v>
      </c>
      <c r="M503" s="93" t="e">
        <f>INDEX(Activities!E:E, MATCH(A503, Activities!A:A, 0))</f>
        <v>#N/A</v>
      </c>
      <c r="N503" s="93" t="e">
        <f>INDEX(Activities!G:G, MATCH(A503, Activities!A:A, 0))</f>
        <v>#N/A</v>
      </c>
      <c r="O503" s="92"/>
      <c r="P503" s="92"/>
      <c r="Q503" s="92"/>
      <c r="R503" s="93"/>
      <c r="S503" s="93" t="e">
        <f>INDEX(Activities!I:I, MATCH(A503, Activities!A:A, 0))</f>
        <v>#N/A</v>
      </c>
    </row>
    <row r="504" spans="1:19" ht="13.5" customHeight="1">
      <c r="A504" s="86"/>
      <c r="B504" s="87">
        <f>COUNTIF(Activities!A:A, A504)</f>
        <v>0</v>
      </c>
      <c r="C504" s="100"/>
      <c r="D504" s="89"/>
      <c r="E504" s="90"/>
      <c r="F504" s="96">
        <v>4</v>
      </c>
      <c r="G504" s="92">
        <f t="shared" si="52"/>
        <v>1</v>
      </c>
      <c r="H504" s="93" t="str">
        <f t="shared" si="55"/>
        <v>Q4</v>
      </c>
      <c r="I504" s="92">
        <f t="shared" si="53"/>
        <v>1900</v>
      </c>
      <c r="J504" s="92">
        <f t="shared" si="51"/>
        <v>1900</v>
      </c>
      <c r="K504" s="93" t="e">
        <f t="shared" si="54"/>
        <v>#N/A</v>
      </c>
      <c r="L504" s="93" t="e">
        <f>INDEX(Activities!F:F, MATCH(A504, Activities!A:A, 0))</f>
        <v>#N/A</v>
      </c>
      <c r="M504" s="93" t="e">
        <f>INDEX(Activities!E:E, MATCH(A504, Activities!A:A, 0))</f>
        <v>#N/A</v>
      </c>
      <c r="N504" s="93" t="e">
        <f>INDEX(Activities!G:G, MATCH(A504, Activities!A:A, 0))</f>
        <v>#N/A</v>
      </c>
      <c r="O504" s="92"/>
      <c r="P504" s="92"/>
      <c r="Q504" s="92"/>
      <c r="R504" s="93"/>
      <c r="S504" s="93" t="e">
        <f>INDEX(Activities!I:I, MATCH(A504, Activities!A:A, 0))</f>
        <v>#N/A</v>
      </c>
    </row>
    <row r="505" spans="1:19" ht="13.5" customHeight="1">
      <c r="A505" s="86"/>
      <c r="B505" s="87">
        <f>COUNTIF(Activities!A:A, A505)</f>
        <v>0</v>
      </c>
      <c r="C505" s="100"/>
      <c r="D505" s="89"/>
      <c r="E505" s="90"/>
      <c r="F505" s="96">
        <v>4</v>
      </c>
      <c r="G505" s="92">
        <f t="shared" si="52"/>
        <v>1</v>
      </c>
      <c r="H505" s="93" t="str">
        <f t="shared" si="55"/>
        <v>Q4</v>
      </c>
      <c r="I505" s="92">
        <f t="shared" si="53"/>
        <v>1900</v>
      </c>
      <c r="J505" s="92">
        <f t="shared" si="51"/>
        <v>1900</v>
      </c>
      <c r="K505" s="93" t="e">
        <f t="shared" si="54"/>
        <v>#N/A</v>
      </c>
      <c r="L505" s="93" t="e">
        <f>INDEX(Activities!F:F, MATCH(A505, Activities!A:A, 0))</f>
        <v>#N/A</v>
      </c>
      <c r="M505" s="93" t="e">
        <f>INDEX(Activities!E:E, MATCH(A505, Activities!A:A, 0))</f>
        <v>#N/A</v>
      </c>
      <c r="N505" s="93" t="e">
        <f>INDEX(Activities!G:G, MATCH(A505, Activities!A:A, 0))</f>
        <v>#N/A</v>
      </c>
      <c r="O505" s="92"/>
      <c r="P505" s="92"/>
      <c r="Q505" s="92"/>
      <c r="R505" s="93"/>
      <c r="S505" s="93" t="e">
        <f>INDEX(Activities!I:I, MATCH(A505, Activities!A:A, 0))</f>
        <v>#N/A</v>
      </c>
    </row>
    <row r="506" spans="1:19" ht="13.5" customHeight="1">
      <c r="A506" s="86"/>
      <c r="B506" s="87">
        <f>COUNTIF(Activities!A:A, A506)</f>
        <v>0</v>
      </c>
      <c r="C506" s="100"/>
      <c r="D506" s="89"/>
      <c r="E506" s="90"/>
      <c r="F506" s="96">
        <v>4</v>
      </c>
      <c r="G506" s="92">
        <f t="shared" si="52"/>
        <v>1</v>
      </c>
      <c r="H506" s="93" t="str">
        <f t="shared" si="55"/>
        <v>Q4</v>
      </c>
      <c r="I506" s="92">
        <f t="shared" si="53"/>
        <v>1900</v>
      </c>
      <c r="J506" s="92">
        <f t="shared" si="51"/>
        <v>1900</v>
      </c>
      <c r="K506" s="93" t="e">
        <f t="shared" si="54"/>
        <v>#N/A</v>
      </c>
      <c r="L506" s="93" t="e">
        <f>INDEX(Activities!F:F, MATCH(A506, Activities!A:A, 0))</f>
        <v>#N/A</v>
      </c>
      <c r="M506" s="93" t="e">
        <f>INDEX(Activities!E:E, MATCH(A506, Activities!A:A, 0))</f>
        <v>#N/A</v>
      </c>
      <c r="N506" s="93" t="e">
        <f>INDEX(Activities!G:G, MATCH(A506, Activities!A:A, 0))</f>
        <v>#N/A</v>
      </c>
      <c r="O506" s="92"/>
      <c r="P506" s="92"/>
      <c r="Q506" s="92"/>
      <c r="R506" s="93"/>
      <c r="S506" s="93" t="e">
        <f>INDEX(Activities!I:I, MATCH(A506, Activities!A:A, 0))</f>
        <v>#N/A</v>
      </c>
    </row>
    <row r="507" spans="1:19" ht="13.5" customHeight="1">
      <c r="A507" s="86"/>
      <c r="B507" s="87">
        <f>COUNTIF(Activities!A:A, A507)</f>
        <v>0</v>
      </c>
      <c r="C507" s="100"/>
      <c r="D507" s="89"/>
      <c r="E507" s="90"/>
      <c r="F507" s="96">
        <v>4</v>
      </c>
      <c r="G507" s="92">
        <f t="shared" si="52"/>
        <v>1</v>
      </c>
      <c r="H507" s="93" t="str">
        <f t="shared" si="55"/>
        <v>Q4</v>
      </c>
      <c r="I507" s="92">
        <f t="shared" si="53"/>
        <v>1900</v>
      </c>
      <c r="J507" s="92">
        <f t="shared" si="51"/>
        <v>1900</v>
      </c>
      <c r="K507" s="93" t="e">
        <f t="shared" si="54"/>
        <v>#N/A</v>
      </c>
      <c r="L507" s="93" t="e">
        <f>INDEX(Activities!F:F, MATCH(A507, Activities!A:A, 0))</f>
        <v>#N/A</v>
      </c>
      <c r="M507" s="93" t="e">
        <f>INDEX(Activities!E:E, MATCH(A507, Activities!A:A, 0))</f>
        <v>#N/A</v>
      </c>
      <c r="N507" s="93" t="e">
        <f>INDEX(Activities!G:G, MATCH(A507, Activities!A:A, 0))</f>
        <v>#N/A</v>
      </c>
      <c r="O507" s="92"/>
      <c r="P507" s="92"/>
      <c r="Q507" s="92"/>
      <c r="R507" s="93"/>
      <c r="S507" s="93" t="e">
        <f>INDEX(Activities!I:I, MATCH(A507, Activities!A:A, 0))</f>
        <v>#N/A</v>
      </c>
    </row>
    <row r="508" spans="1:19" ht="13.5" customHeight="1">
      <c r="A508" s="86"/>
      <c r="B508" s="87">
        <f>COUNTIF(Activities!A:A, A508)</f>
        <v>0</v>
      </c>
      <c r="C508" s="100"/>
      <c r="D508" s="89"/>
      <c r="E508" s="90"/>
      <c r="F508" s="96">
        <v>4</v>
      </c>
      <c r="G508" s="92">
        <f t="shared" si="52"/>
        <v>1</v>
      </c>
      <c r="H508" s="93" t="str">
        <f t="shared" si="55"/>
        <v>Q4</v>
      </c>
      <c r="I508" s="92">
        <f t="shared" si="53"/>
        <v>1900</v>
      </c>
      <c r="J508" s="92">
        <f t="shared" si="51"/>
        <v>1900</v>
      </c>
      <c r="K508" s="93" t="e">
        <f t="shared" si="54"/>
        <v>#N/A</v>
      </c>
      <c r="L508" s="93" t="e">
        <f>INDEX(Activities!F:F, MATCH(A508, Activities!A:A, 0))</f>
        <v>#N/A</v>
      </c>
      <c r="M508" s="93" t="e">
        <f>INDEX(Activities!E:E, MATCH(A508, Activities!A:A, 0))</f>
        <v>#N/A</v>
      </c>
      <c r="N508" s="93" t="e">
        <f>INDEX(Activities!G:G, MATCH(A508, Activities!A:A, 0))</f>
        <v>#N/A</v>
      </c>
      <c r="O508" s="92"/>
      <c r="P508" s="92"/>
      <c r="Q508" s="92"/>
      <c r="R508" s="93"/>
      <c r="S508" s="93" t="e">
        <f>INDEX(Activities!I:I, MATCH(A508, Activities!A:A, 0))</f>
        <v>#N/A</v>
      </c>
    </row>
    <row r="509" spans="1:19" ht="13.5" customHeight="1">
      <c r="A509" s="86"/>
      <c r="B509" s="87">
        <f>COUNTIF(Activities!A:A, A509)</f>
        <v>0</v>
      </c>
      <c r="C509" s="100"/>
      <c r="D509" s="89"/>
      <c r="E509" s="90"/>
      <c r="F509" s="96">
        <v>4</v>
      </c>
      <c r="G509" s="92">
        <f t="shared" si="52"/>
        <v>1</v>
      </c>
      <c r="H509" s="93" t="str">
        <f t="shared" si="55"/>
        <v>Q4</v>
      </c>
      <c r="I509" s="92">
        <f t="shared" si="53"/>
        <v>1900</v>
      </c>
      <c r="J509" s="92">
        <f t="shared" si="51"/>
        <v>1900</v>
      </c>
      <c r="K509" s="93" t="e">
        <f t="shared" si="54"/>
        <v>#N/A</v>
      </c>
      <c r="L509" s="93" t="e">
        <f>INDEX(Activities!F:F, MATCH(A509, Activities!A:A, 0))</f>
        <v>#N/A</v>
      </c>
      <c r="M509" s="93" t="e">
        <f>INDEX(Activities!E:E, MATCH(A509, Activities!A:A, 0))</f>
        <v>#N/A</v>
      </c>
      <c r="N509" s="93" t="e">
        <f>INDEX(Activities!G:G, MATCH(A509, Activities!A:A, 0))</f>
        <v>#N/A</v>
      </c>
      <c r="O509" s="92"/>
      <c r="P509" s="92"/>
      <c r="Q509" s="92"/>
      <c r="R509" s="93"/>
      <c r="S509" s="93" t="e">
        <f>INDEX(Activities!I:I, MATCH(A509, Activities!A:A, 0))</f>
        <v>#N/A</v>
      </c>
    </row>
    <row r="510" spans="1:19" ht="13.5" customHeight="1">
      <c r="A510" s="86"/>
      <c r="B510" s="87">
        <f>COUNTIF(Activities!A:A, A510)</f>
        <v>0</v>
      </c>
      <c r="C510" s="100"/>
      <c r="D510" s="89"/>
      <c r="E510" s="90"/>
      <c r="F510" s="96">
        <v>4</v>
      </c>
      <c r="G510" s="92">
        <f t="shared" si="52"/>
        <v>1</v>
      </c>
      <c r="H510" s="93" t="str">
        <f t="shared" si="55"/>
        <v>Q4</v>
      </c>
      <c r="I510" s="92">
        <f t="shared" si="53"/>
        <v>1900</v>
      </c>
      <c r="J510" s="92">
        <f t="shared" si="51"/>
        <v>1900</v>
      </c>
      <c r="K510" s="93" t="e">
        <f t="shared" si="54"/>
        <v>#N/A</v>
      </c>
      <c r="L510" s="93" t="e">
        <f>INDEX(Activities!F:F, MATCH(A510, Activities!A:A, 0))</f>
        <v>#N/A</v>
      </c>
      <c r="M510" s="93" t="e">
        <f>INDEX(Activities!E:E, MATCH(A510, Activities!A:A, 0))</f>
        <v>#N/A</v>
      </c>
      <c r="N510" s="93" t="e">
        <f>INDEX(Activities!G:G, MATCH(A510, Activities!A:A, 0))</f>
        <v>#N/A</v>
      </c>
      <c r="O510" s="92"/>
      <c r="P510" s="92"/>
      <c r="Q510" s="92"/>
      <c r="R510" s="93"/>
      <c r="S510" s="93" t="e">
        <f>INDEX(Activities!I:I, MATCH(A510, Activities!A:A, 0))</f>
        <v>#N/A</v>
      </c>
    </row>
    <row r="511" spans="1:19" ht="13.5" customHeight="1">
      <c r="A511" s="86"/>
      <c r="B511" s="87">
        <f>COUNTIF(Activities!A:A, A511)</f>
        <v>0</v>
      </c>
      <c r="C511" s="100"/>
      <c r="D511" s="89"/>
      <c r="E511" s="90"/>
      <c r="F511" s="96">
        <v>4</v>
      </c>
      <c r="G511" s="92">
        <f t="shared" si="52"/>
        <v>1</v>
      </c>
      <c r="H511" s="93" t="str">
        <f t="shared" si="55"/>
        <v>Q4</v>
      </c>
      <c r="I511" s="92">
        <f t="shared" si="53"/>
        <v>1900</v>
      </c>
      <c r="J511" s="92">
        <f t="shared" si="51"/>
        <v>1900</v>
      </c>
      <c r="K511" s="93" t="e">
        <f t="shared" si="54"/>
        <v>#N/A</v>
      </c>
      <c r="L511" s="93" t="e">
        <f>INDEX(Activities!F:F, MATCH(A511, Activities!A:A, 0))</f>
        <v>#N/A</v>
      </c>
      <c r="M511" s="93" t="e">
        <f>INDEX(Activities!E:E, MATCH(A511, Activities!A:A, 0))</f>
        <v>#N/A</v>
      </c>
      <c r="N511" s="93" t="e">
        <f>INDEX(Activities!G:G, MATCH(A511, Activities!A:A, 0))</f>
        <v>#N/A</v>
      </c>
      <c r="O511" s="92"/>
      <c r="P511" s="92"/>
      <c r="Q511" s="92"/>
      <c r="R511" s="93"/>
      <c r="S511" s="93" t="e">
        <f>INDEX(Activities!I:I, MATCH(A511, Activities!A:A, 0))</f>
        <v>#N/A</v>
      </c>
    </row>
    <row r="512" spans="1:19" ht="13.5" customHeight="1">
      <c r="A512" s="86"/>
      <c r="B512" s="87">
        <f>COUNTIF(Activities!A:A, A512)</f>
        <v>0</v>
      </c>
      <c r="C512" s="100"/>
      <c r="D512" s="89"/>
      <c r="E512" s="90"/>
      <c r="F512" s="96">
        <v>4</v>
      </c>
      <c r="G512" s="92">
        <f t="shared" si="52"/>
        <v>1</v>
      </c>
      <c r="H512" s="93" t="str">
        <f t="shared" si="55"/>
        <v>Q4</v>
      </c>
      <c r="I512" s="92">
        <f t="shared" si="53"/>
        <v>1900</v>
      </c>
      <c r="J512" s="92">
        <f t="shared" si="51"/>
        <v>1900</v>
      </c>
      <c r="K512" s="93" t="e">
        <f t="shared" si="54"/>
        <v>#N/A</v>
      </c>
      <c r="L512" s="93" t="e">
        <f>INDEX(Activities!F:F, MATCH(A512, Activities!A:A, 0))</f>
        <v>#N/A</v>
      </c>
      <c r="M512" s="93" t="e">
        <f>INDEX(Activities!E:E, MATCH(A512, Activities!A:A, 0))</f>
        <v>#N/A</v>
      </c>
      <c r="N512" s="93" t="e">
        <f>INDEX(Activities!G:G, MATCH(A512, Activities!A:A, 0))</f>
        <v>#N/A</v>
      </c>
      <c r="O512" s="92"/>
      <c r="P512" s="92"/>
      <c r="Q512" s="92"/>
      <c r="R512" s="93"/>
      <c r="S512" s="93" t="e">
        <f>INDEX(Activities!I:I, MATCH(A512, Activities!A:A, 0))</f>
        <v>#N/A</v>
      </c>
    </row>
    <row r="513" spans="1:19" ht="13.5" customHeight="1">
      <c r="A513" s="86"/>
      <c r="B513" s="87">
        <f>COUNTIF(Activities!A:A, A513)</f>
        <v>0</v>
      </c>
      <c r="C513" s="100"/>
      <c r="D513" s="89"/>
      <c r="E513" s="90"/>
      <c r="F513" s="96">
        <v>4</v>
      </c>
      <c r="G513" s="92">
        <f t="shared" si="52"/>
        <v>1</v>
      </c>
      <c r="H513" s="93" t="str">
        <f t="shared" si="55"/>
        <v>Q4</v>
      </c>
      <c r="I513" s="92">
        <f t="shared" si="53"/>
        <v>1900</v>
      </c>
      <c r="J513" s="92">
        <f t="shared" si="51"/>
        <v>1900</v>
      </c>
      <c r="K513" s="93" t="e">
        <f t="shared" si="54"/>
        <v>#N/A</v>
      </c>
      <c r="L513" s="93" t="e">
        <f>INDEX(Activities!F:F, MATCH(A513, Activities!A:A, 0))</f>
        <v>#N/A</v>
      </c>
      <c r="M513" s="93" t="e">
        <f>INDEX(Activities!E:E, MATCH(A513, Activities!A:A, 0))</f>
        <v>#N/A</v>
      </c>
      <c r="N513" s="93" t="e">
        <f>INDEX(Activities!G:G, MATCH(A513, Activities!A:A, 0))</f>
        <v>#N/A</v>
      </c>
      <c r="O513" s="92"/>
      <c r="P513" s="92"/>
      <c r="Q513" s="92"/>
      <c r="R513" s="93"/>
      <c r="S513" s="93" t="e">
        <f>INDEX(Activities!I:I, MATCH(A513, Activities!A:A, 0))</f>
        <v>#N/A</v>
      </c>
    </row>
    <row r="514" spans="1:19" ht="13.5" customHeight="1">
      <c r="A514" s="86"/>
      <c r="B514" s="87">
        <f>COUNTIF(Activities!A:A, A514)</f>
        <v>0</v>
      </c>
      <c r="C514" s="100"/>
      <c r="D514" s="89"/>
      <c r="E514" s="90"/>
      <c r="F514" s="96">
        <v>4</v>
      </c>
      <c r="G514" s="92">
        <f t="shared" si="52"/>
        <v>1</v>
      </c>
      <c r="H514" s="93" t="str">
        <f t="shared" si="55"/>
        <v>Q4</v>
      </c>
      <c r="I514" s="92">
        <f t="shared" si="53"/>
        <v>1900</v>
      </c>
      <c r="J514" s="92">
        <f t="shared" si="51"/>
        <v>1900</v>
      </c>
      <c r="K514" s="93" t="e">
        <f t="shared" si="54"/>
        <v>#N/A</v>
      </c>
      <c r="L514" s="93" t="e">
        <f>INDEX(Activities!F:F, MATCH(A514, Activities!A:A, 0))</f>
        <v>#N/A</v>
      </c>
      <c r="M514" s="93" t="e">
        <f>INDEX(Activities!E:E, MATCH(A514, Activities!A:A, 0))</f>
        <v>#N/A</v>
      </c>
      <c r="N514" s="93" t="e">
        <f>INDEX(Activities!G:G, MATCH(A514, Activities!A:A, 0))</f>
        <v>#N/A</v>
      </c>
      <c r="O514" s="92"/>
      <c r="P514" s="92"/>
      <c r="Q514" s="92"/>
      <c r="R514" s="93"/>
      <c r="S514" s="93" t="e">
        <f>INDEX(Activities!I:I, MATCH(A514, Activities!A:A, 0))</f>
        <v>#N/A</v>
      </c>
    </row>
    <row r="515" spans="1:19" ht="13.5" customHeight="1">
      <c r="A515" s="86"/>
      <c r="B515" s="87">
        <f>COUNTIF(Activities!A:A, A515)</f>
        <v>0</v>
      </c>
      <c r="C515" s="100"/>
      <c r="D515" s="89"/>
      <c r="E515" s="90"/>
      <c r="F515" s="96">
        <v>4</v>
      </c>
      <c r="G515" s="92">
        <f t="shared" si="52"/>
        <v>1</v>
      </c>
      <c r="H515" s="93" t="str">
        <f t="shared" si="55"/>
        <v>Q4</v>
      </c>
      <c r="I515" s="92">
        <f t="shared" si="53"/>
        <v>1900</v>
      </c>
      <c r="J515" s="92">
        <f t="shared" si="51"/>
        <v>1900</v>
      </c>
      <c r="K515" s="93" t="e">
        <f t="shared" si="54"/>
        <v>#N/A</v>
      </c>
      <c r="L515" s="93" t="e">
        <f>INDEX(Activities!F:F, MATCH(A515, Activities!A:A, 0))</f>
        <v>#N/A</v>
      </c>
      <c r="M515" s="93" t="e">
        <f>INDEX(Activities!E:E, MATCH(A515, Activities!A:A, 0))</f>
        <v>#N/A</v>
      </c>
      <c r="N515" s="93" t="e">
        <f>INDEX(Activities!G:G, MATCH(A515, Activities!A:A, 0))</f>
        <v>#N/A</v>
      </c>
      <c r="O515" s="92"/>
      <c r="P515" s="92"/>
      <c r="Q515" s="92"/>
      <c r="R515" s="93"/>
      <c r="S515" s="93" t="e">
        <f>INDEX(Activities!I:I, MATCH(A515, Activities!A:A, 0))</f>
        <v>#N/A</v>
      </c>
    </row>
    <row r="516" spans="1:19" ht="13.5" customHeight="1">
      <c r="A516" s="99"/>
      <c r="B516" s="87">
        <f>COUNTIF(Activities!A:A, A516)</f>
        <v>0</v>
      </c>
      <c r="C516" s="100"/>
      <c r="D516" s="89"/>
      <c r="E516" s="90"/>
      <c r="F516" s="96">
        <v>4</v>
      </c>
      <c r="G516" s="92">
        <f t="shared" si="52"/>
        <v>1</v>
      </c>
      <c r="H516" s="93" t="str">
        <f t="shared" si="55"/>
        <v>Q4</v>
      </c>
      <c r="I516" s="92">
        <f t="shared" si="53"/>
        <v>1900</v>
      </c>
      <c r="J516" s="92">
        <f t="shared" ref="J516:J579" si="56">IF(H516="Q4", I516, I516+1)</f>
        <v>1900</v>
      </c>
      <c r="K516" s="93" t="e">
        <f t="shared" si="54"/>
        <v>#N/A</v>
      </c>
      <c r="L516" s="93" t="e">
        <f>INDEX(Activities!F:F, MATCH(A516, Activities!A:A, 0))</f>
        <v>#N/A</v>
      </c>
      <c r="M516" s="93" t="e">
        <f>INDEX(Activities!E:E, MATCH(A516, Activities!A:A, 0))</f>
        <v>#N/A</v>
      </c>
      <c r="N516" s="93" t="e">
        <f>INDEX(Activities!G:G, MATCH(A516, Activities!A:A, 0))</f>
        <v>#N/A</v>
      </c>
      <c r="O516" s="92"/>
      <c r="P516" s="92"/>
      <c r="Q516" s="92"/>
      <c r="R516" s="93"/>
      <c r="S516" s="93" t="e">
        <f>INDEX(Activities!I:I, MATCH(A516, Activities!A:A, 0))</f>
        <v>#N/A</v>
      </c>
    </row>
    <row r="517" spans="1:19" ht="13.5" customHeight="1">
      <c r="A517" s="99"/>
      <c r="B517" s="87">
        <f>COUNTIF(Activities!A:A, A517)</f>
        <v>0</v>
      </c>
      <c r="C517" s="100"/>
      <c r="D517" s="89"/>
      <c r="E517" s="90"/>
      <c r="F517" s="96">
        <v>4</v>
      </c>
      <c r="G517" s="92">
        <f t="shared" si="52"/>
        <v>1</v>
      </c>
      <c r="H517" s="93" t="str">
        <f t="shared" si="55"/>
        <v>Q4</v>
      </c>
      <c r="I517" s="92">
        <f t="shared" si="53"/>
        <v>1900</v>
      </c>
      <c r="J517" s="92">
        <f t="shared" si="56"/>
        <v>1900</v>
      </c>
      <c r="K517" s="93" t="e">
        <f t="shared" si="54"/>
        <v>#N/A</v>
      </c>
      <c r="L517" s="93" t="e">
        <f>INDEX(Activities!F:F, MATCH(A517, Activities!A:A, 0))</f>
        <v>#N/A</v>
      </c>
      <c r="M517" s="93" t="e">
        <f>INDEX(Activities!E:E, MATCH(A517, Activities!A:A, 0))</f>
        <v>#N/A</v>
      </c>
      <c r="N517" s="93" t="e">
        <f>INDEX(Activities!G:G, MATCH(A517, Activities!A:A, 0))</f>
        <v>#N/A</v>
      </c>
      <c r="O517" s="92"/>
      <c r="P517" s="92"/>
      <c r="Q517" s="92"/>
      <c r="R517" s="93"/>
      <c r="S517" s="93" t="e">
        <f>INDEX(Activities!I:I, MATCH(A517, Activities!A:A, 0))</f>
        <v>#N/A</v>
      </c>
    </row>
    <row r="518" spans="1:19" ht="13.5" customHeight="1">
      <c r="A518" s="99"/>
      <c r="B518" s="87">
        <f>COUNTIF(Activities!A:A, A518)</f>
        <v>0</v>
      </c>
      <c r="C518" s="100"/>
      <c r="D518" s="89"/>
      <c r="E518" s="90"/>
      <c r="F518" s="96">
        <v>4</v>
      </c>
      <c r="G518" s="92">
        <f t="shared" si="52"/>
        <v>1</v>
      </c>
      <c r="H518" s="93" t="str">
        <f t="shared" si="55"/>
        <v>Q4</v>
      </c>
      <c r="I518" s="92">
        <f t="shared" si="53"/>
        <v>1900</v>
      </c>
      <c r="J518" s="92">
        <f t="shared" si="56"/>
        <v>1900</v>
      </c>
      <c r="K518" s="93" t="e">
        <f t="shared" si="54"/>
        <v>#N/A</v>
      </c>
      <c r="L518" s="93" t="e">
        <f>INDEX(Activities!F:F, MATCH(A518, Activities!A:A, 0))</f>
        <v>#N/A</v>
      </c>
      <c r="M518" s="93" t="e">
        <f>INDEX(Activities!E:E, MATCH(A518, Activities!A:A, 0))</f>
        <v>#N/A</v>
      </c>
      <c r="N518" s="93" t="e">
        <f>INDEX(Activities!G:G, MATCH(A518, Activities!A:A, 0))</f>
        <v>#N/A</v>
      </c>
      <c r="O518" s="92"/>
      <c r="P518" s="92"/>
      <c r="Q518" s="92"/>
      <c r="R518" s="93"/>
      <c r="S518" s="93" t="e">
        <f>INDEX(Activities!I:I, MATCH(A518, Activities!A:A, 0))</f>
        <v>#N/A</v>
      </c>
    </row>
    <row r="519" spans="1:19" ht="13.5" customHeight="1">
      <c r="A519" s="99"/>
      <c r="B519" s="87">
        <f>COUNTIF(Activities!A:A, A519)</f>
        <v>0</v>
      </c>
      <c r="C519" s="100"/>
      <c r="D519" s="89"/>
      <c r="E519" s="90"/>
      <c r="F519" s="96">
        <v>4</v>
      </c>
      <c r="G519" s="92">
        <f t="shared" si="52"/>
        <v>1</v>
      </c>
      <c r="H519" s="93" t="str">
        <f t="shared" si="55"/>
        <v>Q4</v>
      </c>
      <c r="I519" s="92">
        <f t="shared" si="53"/>
        <v>1900</v>
      </c>
      <c r="J519" s="92">
        <f t="shared" si="56"/>
        <v>1900</v>
      </c>
      <c r="K519" s="93" t="e">
        <f t="shared" si="54"/>
        <v>#N/A</v>
      </c>
      <c r="L519" s="93" t="e">
        <f>INDEX(Activities!F:F, MATCH(A519, Activities!A:A, 0))</f>
        <v>#N/A</v>
      </c>
      <c r="M519" s="93" t="e">
        <f>INDEX(Activities!E:E, MATCH(A519, Activities!A:A, 0))</f>
        <v>#N/A</v>
      </c>
      <c r="N519" s="93" t="e">
        <f>INDEX(Activities!G:G, MATCH(A519, Activities!A:A, 0))</f>
        <v>#N/A</v>
      </c>
      <c r="O519" s="92"/>
      <c r="P519" s="92"/>
      <c r="Q519" s="92"/>
      <c r="R519" s="93"/>
      <c r="S519" s="93" t="e">
        <f>INDEX(Activities!I:I, MATCH(A519, Activities!A:A, 0))</f>
        <v>#N/A</v>
      </c>
    </row>
    <row r="520" spans="1:19" ht="13.5" customHeight="1">
      <c r="A520" s="99"/>
      <c r="B520" s="87">
        <f>COUNTIF(Activities!A:A, A520)</f>
        <v>0</v>
      </c>
      <c r="C520" s="100"/>
      <c r="D520" s="89"/>
      <c r="E520" s="90"/>
      <c r="F520" s="96">
        <v>4</v>
      </c>
      <c r="G520" s="92">
        <f t="shared" si="52"/>
        <v>1</v>
      </c>
      <c r="H520" s="93" t="str">
        <f t="shared" si="55"/>
        <v>Q4</v>
      </c>
      <c r="I520" s="92">
        <f t="shared" si="53"/>
        <v>1900</v>
      </c>
      <c r="J520" s="92">
        <f t="shared" si="56"/>
        <v>1900</v>
      </c>
      <c r="K520" s="93" t="e">
        <f t="shared" si="54"/>
        <v>#N/A</v>
      </c>
      <c r="L520" s="93" t="e">
        <f>INDEX(Activities!F:F, MATCH(A520, Activities!A:A, 0))</f>
        <v>#N/A</v>
      </c>
      <c r="M520" s="93" t="e">
        <f>INDEX(Activities!E:E, MATCH(A520, Activities!A:A, 0))</f>
        <v>#N/A</v>
      </c>
      <c r="N520" s="93" t="e">
        <f>INDEX(Activities!G:G, MATCH(A520, Activities!A:A, 0))</f>
        <v>#N/A</v>
      </c>
      <c r="O520" s="92"/>
      <c r="P520" s="92"/>
      <c r="Q520" s="92"/>
      <c r="R520" s="93"/>
      <c r="S520" s="93" t="e">
        <f>INDEX(Activities!I:I, MATCH(A520, Activities!A:A, 0))</f>
        <v>#N/A</v>
      </c>
    </row>
    <row r="521" spans="1:19" ht="13.5" customHeight="1">
      <c r="A521" s="86"/>
      <c r="B521" s="87">
        <f>COUNTIF(Activities!A:A, A521)</f>
        <v>0</v>
      </c>
      <c r="C521" s="100"/>
      <c r="D521" s="89"/>
      <c r="E521" s="90"/>
      <c r="F521" s="96">
        <v>4</v>
      </c>
      <c r="G521" s="92">
        <f t="shared" si="52"/>
        <v>1</v>
      </c>
      <c r="H521" s="93" t="str">
        <f t="shared" si="55"/>
        <v>Q4</v>
      </c>
      <c r="I521" s="92">
        <f t="shared" si="53"/>
        <v>1900</v>
      </c>
      <c r="J521" s="92">
        <f t="shared" si="56"/>
        <v>1900</v>
      </c>
      <c r="K521" s="93" t="e">
        <f t="shared" si="54"/>
        <v>#N/A</v>
      </c>
      <c r="L521" s="93" t="e">
        <f>INDEX(Activities!F:F, MATCH(A521, Activities!A:A, 0))</f>
        <v>#N/A</v>
      </c>
      <c r="M521" s="93" t="e">
        <f>INDEX(Activities!E:E, MATCH(A521, Activities!A:A, 0))</f>
        <v>#N/A</v>
      </c>
      <c r="N521" s="93" t="e">
        <f>INDEX(Activities!G:G, MATCH(A521, Activities!A:A, 0))</f>
        <v>#N/A</v>
      </c>
      <c r="O521" s="92"/>
      <c r="P521" s="92"/>
      <c r="Q521" s="92"/>
      <c r="R521" s="93"/>
      <c r="S521" s="93" t="e">
        <f>INDEX(Activities!I:I, MATCH(A521, Activities!A:A, 0))</f>
        <v>#N/A</v>
      </c>
    </row>
    <row r="522" spans="1:19" ht="13.5" customHeight="1">
      <c r="A522" s="86"/>
      <c r="B522" s="87">
        <f>COUNTIF(Activities!A:A, A522)</f>
        <v>0</v>
      </c>
      <c r="C522" s="100"/>
      <c r="D522" s="89"/>
      <c r="E522" s="90"/>
      <c r="F522" s="96">
        <v>4</v>
      </c>
      <c r="G522" s="92">
        <f t="shared" si="52"/>
        <v>1</v>
      </c>
      <c r="H522" s="93" t="str">
        <f t="shared" si="55"/>
        <v>Q4</v>
      </c>
      <c r="I522" s="92">
        <f t="shared" si="53"/>
        <v>1900</v>
      </c>
      <c r="J522" s="92">
        <f t="shared" si="56"/>
        <v>1900</v>
      </c>
      <c r="K522" s="93" t="e">
        <f t="shared" si="54"/>
        <v>#N/A</v>
      </c>
      <c r="L522" s="93" t="e">
        <f>INDEX(Activities!F:F, MATCH(A522, Activities!A:A, 0))</f>
        <v>#N/A</v>
      </c>
      <c r="M522" s="93" t="e">
        <f>INDEX(Activities!E:E, MATCH(A522, Activities!A:A, 0))</f>
        <v>#N/A</v>
      </c>
      <c r="N522" s="93" t="e">
        <f>INDEX(Activities!G:G, MATCH(A522, Activities!A:A, 0))</f>
        <v>#N/A</v>
      </c>
      <c r="O522" s="92"/>
      <c r="P522" s="92"/>
      <c r="Q522" s="92"/>
      <c r="R522" s="93"/>
      <c r="S522" s="93" t="e">
        <f>INDEX(Activities!I:I, MATCH(A522, Activities!A:A, 0))</f>
        <v>#N/A</v>
      </c>
    </row>
    <row r="523" spans="1:19" ht="13.5" customHeight="1">
      <c r="A523" s="86"/>
      <c r="B523" s="87">
        <f>COUNTIF(Activities!A:A, A523)</f>
        <v>0</v>
      </c>
      <c r="C523" s="100"/>
      <c r="D523" s="89"/>
      <c r="E523" s="90"/>
      <c r="F523" s="96">
        <v>4</v>
      </c>
      <c r="G523" s="92">
        <f t="shared" si="52"/>
        <v>1</v>
      </c>
      <c r="H523" s="93" t="str">
        <f t="shared" si="55"/>
        <v>Q4</v>
      </c>
      <c r="I523" s="92">
        <f t="shared" si="53"/>
        <v>1900</v>
      </c>
      <c r="J523" s="92">
        <f t="shared" si="56"/>
        <v>1900</v>
      </c>
      <c r="K523" s="93" t="e">
        <f t="shared" si="54"/>
        <v>#N/A</v>
      </c>
      <c r="L523" s="93" t="e">
        <f>INDEX(Activities!F:F, MATCH(A523, Activities!A:A, 0))</f>
        <v>#N/A</v>
      </c>
      <c r="M523" s="93" t="e">
        <f>INDEX(Activities!E:E, MATCH(A523, Activities!A:A, 0))</f>
        <v>#N/A</v>
      </c>
      <c r="N523" s="93" t="e">
        <f>INDEX(Activities!G:G, MATCH(A523, Activities!A:A, 0))</f>
        <v>#N/A</v>
      </c>
      <c r="O523" s="92"/>
      <c r="P523" s="92"/>
      <c r="Q523" s="92"/>
      <c r="R523" s="93"/>
      <c r="S523" s="93" t="e">
        <f>INDEX(Activities!I:I, MATCH(A523, Activities!A:A, 0))</f>
        <v>#N/A</v>
      </c>
    </row>
    <row r="524" spans="1:19" ht="13.5" customHeight="1">
      <c r="A524" s="86"/>
      <c r="B524" s="87">
        <f>COUNTIF(Activities!A:A, A524)</f>
        <v>0</v>
      </c>
      <c r="C524" s="100"/>
      <c r="D524" s="89"/>
      <c r="E524" s="90"/>
      <c r="F524" s="96">
        <v>4</v>
      </c>
      <c r="G524" s="92">
        <f t="shared" si="52"/>
        <v>1</v>
      </c>
      <c r="H524" s="93" t="str">
        <f t="shared" si="55"/>
        <v>Q4</v>
      </c>
      <c r="I524" s="92">
        <f t="shared" si="53"/>
        <v>1900</v>
      </c>
      <c r="J524" s="92">
        <f t="shared" si="56"/>
        <v>1900</v>
      </c>
      <c r="K524" s="93" t="e">
        <f t="shared" si="54"/>
        <v>#N/A</v>
      </c>
      <c r="L524" s="93" t="e">
        <f>INDEX(Activities!F:F, MATCH(A524, Activities!A:A, 0))</f>
        <v>#N/A</v>
      </c>
      <c r="M524" s="93" t="e">
        <f>INDEX(Activities!E:E, MATCH(A524, Activities!A:A, 0))</f>
        <v>#N/A</v>
      </c>
      <c r="N524" s="93" t="e">
        <f>INDEX(Activities!G:G, MATCH(A524, Activities!A:A, 0))</f>
        <v>#N/A</v>
      </c>
      <c r="O524" s="92"/>
      <c r="P524" s="92"/>
      <c r="Q524" s="92"/>
      <c r="R524" s="93"/>
      <c r="S524" s="93" t="e">
        <f>INDEX(Activities!I:I, MATCH(A524, Activities!A:A, 0))</f>
        <v>#N/A</v>
      </c>
    </row>
    <row r="525" spans="1:19" ht="13.5" customHeight="1">
      <c r="A525" s="34"/>
      <c r="B525" s="87">
        <f>COUNTIF(Activities!A:A, A525)</f>
        <v>0</v>
      </c>
      <c r="C525" s="100"/>
      <c r="D525" s="89"/>
      <c r="E525" s="90"/>
      <c r="F525" s="96">
        <v>4</v>
      </c>
      <c r="G525" s="92">
        <f t="shared" si="52"/>
        <v>1</v>
      </c>
      <c r="H525" s="93" t="str">
        <f t="shared" si="55"/>
        <v>Q4</v>
      </c>
      <c r="I525" s="92">
        <f t="shared" si="53"/>
        <v>1900</v>
      </c>
      <c r="J525" s="92">
        <f t="shared" si="56"/>
        <v>1900</v>
      </c>
      <c r="K525" s="93" t="e">
        <f t="shared" si="54"/>
        <v>#N/A</v>
      </c>
      <c r="L525" s="93" t="e">
        <f>INDEX(Activities!F:F, MATCH(A525, Activities!A:A, 0))</f>
        <v>#N/A</v>
      </c>
      <c r="M525" s="93" t="e">
        <f>INDEX(Activities!E:E, MATCH(A525, Activities!A:A, 0))</f>
        <v>#N/A</v>
      </c>
      <c r="N525" s="93" t="e">
        <f>INDEX(Activities!G:G, MATCH(A525, Activities!A:A, 0))</f>
        <v>#N/A</v>
      </c>
      <c r="O525" s="92"/>
      <c r="P525" s="92"/>
      <c r="Q525" s="92"/>
      <c r="R525" s="93"/>
      <c r="S525" s="93" t="e">
        <f>INDEX(Activities!I:I, MATCH(A525, Activities!A:A, 0))</f>
        <v>#N/A</v>
      </c>
    </row>
    <row r="526" spans="1:19" ht="13.5" customHeight="1">
      <c r="A526" s="34"/>
      <c r="B526" s="87">
        <f>COUNTIF(Activities!A:A, A526)</f>
        <v>0</v>
      </c>
      <c r="C526" s="100"/>
      <c r="D526" s="89"/>
      <c r="E526" s="90"/>
      <c r="F526" s="96">
        <v>4</v>
      </c>
      <c r="G526" s="92">
        <f t="shared" si="52"/>
        <v>1</v>
      </c>
      <c r="H526" s="93" t="str">
        <f t="shared" si="55"/>
        <v>Q4</v>
      </c>
      <c r="I526" s="92">
        <f t="shared" si="53"/>
        <v>1900</v>
      </c>
      <c r="J526" s="92">
        <f t="shared" si="56"/>
        <v>1900</v>
      </c>
      <c r="K526" s="93" t="e">
        <f t="shared" si="54"/>
        <v>#N/A</v>
      </c>
      <c r="L526" s="93" t="e">
        <f>INDEX(Activities!F:F, MATCH(A526, Activities!A:A, 0))</f>
        <v>#N/A</v>
      </c>
      <c r="M526" s="93" t="e">
        <f>INDEX(Activities!E:E, MATCH(A526, Activities!A:A, 0))</f>
        <v>#N/A</v>
      </c>
      <c r="N526" s="93" t="e">
        <f>INDEX(Activities!G:G, MATCH(A526, Activities!A:A, 0))</f>
        <v>#N/A</v>
      </c>
      <c r="O526" s="92"/>
      <c r="P526" s="92"/>
      <c r="Q526" s="92"/>
      <c r="R526" s="93"/>
      <c r="S526" s="93" t="e">
        <f>INDEX(Activities!I:I, MATCH(A526, Activities!A:A, 0))</f>
        <v>#N/A</v>
      </c>
    </row>
    <row r="527" spans="1:19" ht="13.5" customHeight="1">
      <c r="A527" s="99"/>
      <c r="B527" s="87">
        <f>COUNTIF(Activities!A:A, A527)</f>
        <v>0</v>
      </c>
      <c r="C527" s="100"/>
      <c r="D527" s="89"/>
      <c r="E527" s="90"/>
      <c r="F527" s="96">
        <v>4</v>
      </c>
      <c r="G527" s="92">
        <f t="shared" si="52"/>
        <v>1</v>
      </c>
      <c r="H527" s="93" t="str">
        <f t="shared" si="55"/>
        <v>Q4</v>
      </c>
      <c r="I527" s="92">
        <f t="shared" si="53"/>
        <v>1900</v>
      </c>
      <c r="J527" s="92">
        <f t="shared" si="56"/>
        <v>1900</v>
      </c>
      <c r="K527" s="93" t="e">
        <f t="shared" si="54"/>
        <v>#N/A</v>
      </c>
      <c r="L527" s="93" t="e">
        <f>INDEX(Activities!F:F, MATCH(A527, Activities!A:A, 0))</f>
        <v>#N/A</v>
      </c>
      <c r="M527" s="93" t="e">
        <f>INDEX(Activities!E:E, MATCH(A527, Activities!A:A, 0))</f>
        <v>#N/A</v>
      </c>
      <c r="N527" s="93" t="e">
        <f>INDEX(Activities!G:G, MATCH(A527, Activities!A:A, 0))</f>
        <v>#N/A</v>
      </c>
      <c r="O527" s="92"/>
      <c r="P527" s="92"/>
      <c r="Q527" s="92"/>
      <c r="R527" s="93"/>
      <c r="S527" s="93" t="e">
        <f>INDEX(Activities!I:I, MATCH(A527, Activities!A:A, 0))</f>
        <v>#N/A</v>
      </c>
    </row>
    <row r="528" spans="1:19" ht="13.5" customHeight="1">
      <c r="A528" s="99"/>
      <c r="B528" s="87">
        <f>COUNTIF(Activities!A:A, A528)</f>
        <v>0</v>
      </c>
      <c r="C528" s="100"/>
      <c r="D528" s="89"/>
      <c r="E528" s="90"/>
      <c r="F528" s="96">
        <v>4</v>
      </c>
      <c r="G528" s="92">
        <f t="shared" si="52"/>
        <v>1</v>
      </c>
      <c r="H528" s="93" t="str">
        <f t="shared" si="55"/>
        <v>Q4</v>
      </c>
      <c r="I528" s="92">
        <f t="shared" si="53"/>
        <v>1900</v>
      </c>
      <c r="J528" s="92">
        <f t="shared" si="56"/>
        <v>1900</v>
      </c>
      <c r="K528" s="93" t="e">
        <f t="shared" si="54"/>
        <v>#N/A</v>
      </c>
      <c r="L528" s="93" t="e">
        <f>INDEX(Activities!F:F, MATCH(A528, Activities!A:A, 0))</f>
        <v>#N/A</v>
      </c>
      <c r="M528" s="93" t="e">
        <f>INDEX(Activities!E:E, MATCH(A528, Activities!A:A, 0))</f>
        <v>#N/A</v>
      </c>
      <c r="N528" s="93" t="e">
        <f>INDEX(Activities!G:G, MATCH(A528, Activities!A:A, 0))</f>
        <v>#N/A</v>
      </c>
      <c r="O528" s="92"/>
      <c r="P528" s="92"/>
      <c r="Q528" s="92"/>
      <c r="R528" s="93"/>
      <c r="S528" s="93" t="e">
        <f>INDEX(Activities!I:I, MATCH(A528, Activities!A:A, 0))</f>
        <v>#N/A</v>
      </c>
    </row>
    <row r="529" spans="1:19" ht="13.5" customHeight="1">
      <c r="A529" s="86"/>
      <c r="B529" s="87">
        <f>COUNTIF(Activities!A:A, A529)</f>
        <v>0</v>
      </c>
      <c r="C529" s="100"/>
      <c r="D529" s="89"/>
      <c r="E529" s="90"/>
      <c r="F529" s="96">
        <v>4</v>
      </c>
      <c r="G529" s="92">
        <f t="shared" si="52"/>
        <v>1</v>
      </c>
      <c r="H529" s="93" t="str">
        <f t="shared" si="55"/>
        <v>Q4</v>
      </c>
      <c r="I529" s="92">
        <f t="shared" si="53"/>
        <v>1900</v>
      </c>
      <c r="J529" s="92">
        <f t="shared" si="56"/>
        <v>1900</v>
      </c>
      <c r="K529" s="93" t="e">
        <f t="shared" si="54"/>
        <v>#N/A</v>
      </c>
      <c r="L529" s="93" t="e">
        <f>INDEX(Activities!F:F, MATCH(A529, Activities!A:A, 0))</f>
        <v>#N/A</v>
      </c>
      <c r="M529" s="93" t="e">
        <f>INDEX(Activities!E:E, MATCH(A529, Activities!A:A, 0))</f>
        <v>#N/A</v>
      </c>
      <c r="N529" s="93" t="e">
        <f>INDEX(Activities!G:G, MATCH(A529, Activities!A:A, 0))</f>
        <v>#N/A</v>
      </c>
      <c r="O529" s="92"/>
      <c r="P529" s="92"/>
      <c r="Q529" s="92"/>
      <c r="R529" s="93"/>
      <c r="S529" s="93" t="e">
        <f>INDEX(Activities!I:I, MATCH(A529, Activities!A:A, 0))</f>
        <v>#N/A</v>
      </c>
    </row>
    <row r="530" spans="1:19" ht="13.5" customHeight="1">
      <c r="A530" s="86"/>
      <c r="B530" s="87">
        <f>COUNTIF(Activities!A:A, A530)</f>
        <v>0</v>
      </c>
      <c r="C530" s="100"/>
      <c r="D530" s="89"/>
      <c r="E530" s="90"/>
      <c r="F530" s="96">
        <v>4</v>
      </c>
      <c r="G530" s="92">
        <f t="shared" si="52"/>
        <v>1</v>
      </c>
      <c r="H530" s="93" t="str">
        <f t="shared" si="55"/>
        <v>Q4</v>
      </c>
      <c r="I530" s="92">
        <f t="shared" si="53"/>
        <v>1900</v>
      </c>
      <c r="J530" s="92">
        <f t="shared" si="56"/>
        <v>1900</v>
      </c>
      <c r="K530" s="93" t="e">
        <f t="shared" si="54"/>
        <v>#N/A</v>
      </c>
      <c r="L530" s="93" t="e">
        <f>INDEX(Activities!F:F, MATCH(A530, Activities!A:A, 0))</f>
        <v>#N/A</v>
      </c>
      <c r="M530" s="93" t="e">
        <f>INDEX(Activities!E:E, MATCH(A530, Activities!A:A, 0))</f>
        <v>#N/A</v>
      </c>
      <c r="N530" s="93" t="e">
        <f>INDEX(Activities!G:G, MATCH(A530, Activities!A:A, 0))</f>
        <v>#N/A</v>
      </c>
      <c r="O530" s="92"/>
      <c r="P530" s="92"/>
      <c r="Q530" s="92"/>
      <c r="R530" s="93"/>
      <c r="S530" s="93" t="e">
        <f>INDEX(Activities!I:I, MATCH(A530, Activities!A:A, 0))</f>
        <v>#N/A</v>
      </c>
    </row>
    <row r="531" spans="1:19" ht="13.5" customHeight="1">
      <c r="A531" s="86"/>
      <c r="B531" s="87">
        <f>COUNTIF(Activities!A:A, A531)</f>
        <v>0</v>
      </c>
      <c r="C531" s="100"/>
      <c r="D531" s="89"/>
      <c r="E531" s="90"/>
      <c r="F531" s="96">
        <v>4</v>
      </c>
      <c r="G531" s="92">
        <f t="shared" si="52"/>
        <v>1</v>
      </c>
      <c r="H531" s="93" t="str">
        <f t="shared" si="55"/>
        <v>Q4</v>
      </c>
      <c r="I531" s="92">
        <f t="shared" si="53"/>
        <v>1900</v>
      </c>
      <c r="J531" s="92">
        <f t="shared" si="56"/>
        <v>1900</v>
      </c>
      <c r="K531" s="93" t="e">
        <f t="shared" si="54"/>
        <v>#N/A</v>
      </c>
      <c r="L531" s="93" t="e">
        <f>INDEX(Activities!F:F, MATCH(A531, Activities!A:A, 0))</f>
        <v>#N/A</v>
      </c>
      <c r="M531" s="93" t="e">
        <f>INDEX(Activities!E:E, MATCH(A531, Activities!A:A, 0))</f>
        <v>#N/A</v>
      </c>
      <c r="N531" s="93" t="e">
        <f>INDEX(Activities!G:G, MATCH(A531, Activities!A:A, 0))</f>
        <v>#N/A</v>
      </c>
      <c r="O531" s="92"/>
      <c r="P531" s="92"/>
      <c r="Q531" s="92"/>
      <c r="R531" s="93"/>
      <c r="S531" s="93" t="e">
        <f>INDEX(Activities!I:I, MATCH(A531, Activities!A:A, 0))</f>
        <v>#N/A</v>
      </c>
    </row>
    <row r="532" spans="1:19" ht="13.5" customHeight="1">
      <c r="A532" s="111"/>
      <c r="B532" s="87">
        <f>COUNTIF(Activities!A:A, A532)</f>
        <v>0</v>
      </c>
      <c r="C532" s="100"/>
      <c r="D532" s="89"/>
      <c r="E532" s="90"/>
      <c r="F532" s="96">
        <v>4</v>
      </c>
      <c r="G532" s="92">
        <f t="shared" si="52"/>
        <v>1</v>
      </c>
      <c r="H532" s="93" t="str">
        <f t="shared" si="55"/>
        <v>Q4</v>
      </c>
      <c r="I532" s="92">
        <f t="shared" si="53"/>
        <v>1900</v>
      </c>
      <c r="J532" s="92">
        <f t="shared" si="56"/>
        <v>1900</v>
      </c>
      <c r="K532" s="93" t="e">
        <f t="shared" si="54"/>
        <v>#N/A</v>
      </c>
      <c r="L532" s="93" t="e">
        <f>INDEX(Activities!F:F, MATCH(A532, Activities!A:A, 0))</f>
        <v>#N/A</v>
      </c>
      <c r="M532" s="93" t="e">
        <f>INDEX(Activities!E:E, MATCH(A532, Activities!A:A, 0))</f>
        <v>#N/A</v>
      </c>
      <c r="N532" s="93" t="e">
        <f>INDEX(Activities!G:G, MATCH(A532, Activities!A:A, 0))</f>
        <v>#N/A</v>
      </c>
      <c r="O532" s="92"/>
      <c r="P532" s="92"/>
      <c r="Q532" s="92"/>
      <c r="R532" s="93"/>
      <c r="S532" s="93" t="e">
        <f>INDEX(Activities!I:I, MATCH(A532, Activities!A:A, 0))</f>
        <v>#N/A</v>
      </c>
    </row>
    <row r="533" spans="1:19" ht="13.5" customHeight="1">
      <c r="A533" s="102"/>
      <c r="B533" s="87">
        <f>COUNTIF(Activities!A:A, A533)</f>
        <v>0</v>
      </c>
      <c r="C533" s="100"/>
      <c r="D533" s="89"/>
      <c r="E533" s="90"/>
      <c r="F533" s="96">
        <v>4</v>
      </c>
      <c r="G533" s="92">
        <f t="shared" si="52"/>
        <v>1</v>
      </c>
      <c r="H533" s="93" t="str">
        <f t="shared" si="55"/>
        <v>Q4</v>
      </c>
      <c r="I533" s="92">
        <f t="shared" si="53"/>
        <v>1900</v>
      </c>
      <c r="J533" s="92">
        <f t="shared" si="56"/>
        <v>1900</v>
      </c>
      <c r="K533" s="93" t="e">
        <f t="shared" si="54"/>
        <v>#N/A</v>
      </c>
      <c r="L533" s="93" t="e">
        <f>INDEX(Activities!F:F, MATCH(A533, Activities!A:A, 0))</f>
        <v>#N/A</v>
      </c>
      <c r="M533" s="93" t="e">
        <f>INDEX(Activities!E:E, MATCH(A533, Activities!A:A, 0))</f>
        <v>#N/A</v>
      </c>
      <c r="N533" s="93" t="e">
        <f>INDEX(Activities!G:G, MATCH(A533, Activities!A:A, 0))</f>
        <v>#N/A</v>
      </c>
      <c r="O533" s="92"/>
      <c r="P533" s="92"/>
      <c r="Q533" s="92"/>
      <c r="R533" s="93"/>
      <c r="S533" s="93" t="e">
        <f>INDEX(Activities!I:I, MATCH(A533, Activities!A:A, 0))</f>
        <v>#N/A</v>
      </c>
    </row>
    <row r="534" spans="1:19" ht="12" customHeight="1">
      <c r="A534" s="34"/>
      <c r="B534" s="87">
        <f>COUNTIF(Activities!A:A, A534)</f>
        <v>0</v>
      </c>
      <c r="C534" s="100"/>
      <c r="D534" s="89"/>
      <c r="E534" s="90"/>
      <c r="F534" s="96">
        <v>4</v>
      </c>
      <c r="G534" s="92">
        <f t="shared" si="52"/>
        <v>1</v>
      </c>
      <c r="H534" s="93" t="str">
        <f t="shared" si="55"/>
        <v>Q4</v>
      </c>
      <c r="I534" s="92">
        <f t="shared" si="53"/>
        <v>1900</v>
      </c>
      <c r="J534" s="92">
        <f t="shared" si="56"/>
        <v>1900</v>
      </c>
      <c r="K534" s="93" t="e">
        <f t="shared" si="54"/>
        <v>#N/A</v>
      </c>
      <c r="L534" s="93" t="e">
        <f>INDEX(Activities!F:F, MATCH(A534, Activities!A:A, 0))</f>
        <v>#N/A</v>
      </c>
      <c r="M534" s="93" t="e">
        <f>INDEX(Activities!E:E, MATCH(A534, Activities!A:A, 0))</f>
        <v>#N/A</v>
      </c>
      <c r="N534" s="93" t="e">
        <f>INDEX(Activities!G:G, MATCH(A534, Activities!A:A, 0))</f>
        <v>#N/A</v>
      </c>
      <c r="O534" s="92"/>
      <c r="P534" s="92"/>
      <c r="Q534" s="92"/>
      <c r="R534" s="93"/>
      <c r="S534" s="93" t="e">
        <f>INDEX(Activities!I:I, MATCH(A534, Activities!A:A, 0))</f>
        <v>#N/A</v>
      </c>
    </row>
    <row r="535" spans="1:19" ht="12" customHeight="1">
      <c r="A535" s="112"/>
      <c r="B535" s="87">
        <f>COUNTIF(Activities!A:A, A535)</f>
        <v>0</v>
      </c>
      <c r="C535" s="100"/>
      <c r="D535" s="89"/>
      <c r="E535" s="90"/>
      <c r="F535" s="96">
        <v>4</v>
      </c>
      <c r="G535" s="92">
        <f t="shared" si="52"/>
        <v>1</v>
      </c>
      <c r="H535" s="93" t="str">
        <f t="shared" si="55"/>
        <v>Q4</v>
      </c>
      <c r="I535" s="92">
        <f t="shared" si="53"/>
        <v>1900</v>
      </c>
      <c r="J535" s="92">
        <f t="shared" si="56"/>
        <v>1900</v>
      </c>
      <c r="K535" s="93" t="e">
        <f t="shared" si="54"/>
        <v>#N/A</v>
      </c>
      <c r="L535" s="93" t="e">
        <f>INDEX(Activities!F:F, MATCH(A535, Activities!A:A, 0))</f>
        <v>#N/A</v>
      </c>
      <c r="M535" s="93" t="e">
        <f>INDEX(Activities!E:E, MATCH(A535, Activities!A:A, 0))</f>
        <v>#N/A</v>
      </c>
      <c r="N535" s="93" t="e">
        <f>INDEX(Activities!G:G, MATCH(A535, Activities!A:A, 0))</f>
        <v>#N/A</v>
      </c>
      <c r="O535" s="92"/>
      <c r="P535" s="92"/>
      <c r="Q535" s="92"/>
      <c r="R535" s="93"/>
      <c r="S535" s="93" t="e">
        <f>INDEX(Activities!I:I, MATCH(A535, Activities!A:A, 0))</f>
        <v>#N/A</v>
      </c>
    </row>
    <row r="536" spans="1:19" ht="13.5" customHeight="1">
      <c r="A536" s="34"/>
      <c r="B536" s="87">
        <f>COUNTIF(Activities!A:A, A536)</f>
        <v>0</v>
      </c>
      <c r="C536" s="100"/>
      <c r="D536" s="89"/>
      <c r="E536" s="90"/>
      <c r="F536" s="96">
        <v>4</v>
      </c>
      <c r="G536" s="92">
        <f t="shared" si="52"/>
        <v>1</v>
      </c>
      <c r="H536" s="93" t="str">
        <f t="shared" si="55"/>
        <v>Q4</v>
      </c>
      <c r="I536" s="92">
        <f t="shared" si="53"/>
        <v>1900</v>
      </c>
      <c r="J536" s="92">
        <f t="shared" si="56"/>
        <v>1900</v>
      </c>
      <c r="K536" s="93" t="e">
        <f t="shared" si="54"/>
        <v>#N/A</v>
      </c>
      <c r="L536" s="93" t="e">
        <f>INDEX(Activities!F:F, MATCH(A536, Activities!A:A, 0))</f>
        <v>#N/A</v>
      </c>
      <c r="M536" s="93" t="e">
        <f>INDEX(Activities!E:E, MATCH(A536, Activities!A:A, 0))</f>
        <v>#N/A</v>
      </c>
      <c r="N536" s="93" t="e">
        <f>INDEX(Activities!G:G, MATCH(A536, Activities!A:A, 0))</f>
        <v>#N/A</v>
      </c>
      <c r="O536" s="92"/>
      <c r="P536" s="92"/>
      <c r="Q536" s="92"/>
      <c r="R536" s="93"/>
      <c r="S536" s="93" t="e">
        <f>INDEX(Activities!I:I, MATCH(A536, Activities!A:A, 0))</f>
        <v>#N/A</v>
      </c>
    </row>
    <row r="537" spans="1:19" ht="13.5" customHeight="1">
      <c r="A537" s="34"/>
      <c r="B537" s="87">
        <f>COUNTIF(Activities!A:A, A537)</f>
        <v>0</v>
      </c>
      <c r="C537" s="100"/>
      <c r="D537" s="89"/>
      <c r="E537" s="90"/>
      <c r="F537" s="96">
        <v>4</v>
      </c>
      <c r="G537" s="92">
        <f t="shared" si="52"/>
        <v>1</v>
      </c>
      <c r="H537" s="93" t="str">
        <f t="shared" si="55"/>
        <v>Q4</v>
      </c>
      <c r="I537" s="92">
        <f t="shared" si="53"/>
        <v>1900</v>
      </c>
      <c r="J537" s="92">
        <f t="shared" si="56"/>
        <v>1900</v>
      </c>
      <c r="K537" s="93" t="e">
        <f t="shared" si="54"/>
        <v>#N/A</v>
      </c>
      <c r="L537" s="93" t="e">
        <f>INDEX(Activities!F:F, MATCH(A537, Activities!A:A, 0))</f>
        <v>#N/A</v>
      </c>
      <c r="M537" s="93" t="e">
        <f>INDEX(Activities!E:E, MATCH(A537, Activities!A:A, 0))</f>
        <v>#N/A</v>
      </c>
      <c r="N537" s="93" t="e">
        <f>INDEX(Activities!G:G, MATCH(A537, Activities!A:A, 0))</f>
        <v>#N/A</v>
      </c>
      <c r="O537" s="92"/>
      <c r="P537" s="92"/>
      <c r="Q537" s="92"/>
      <c r="R537" s="93"/>
      <c r="S537" s="93" t="e">
        <f>INDEX(Activities!I:I, MATCH(A537, Activities!A:A, 0))</f>
        <v>#N/A</v>
      </c>
    </row>
    <row r="538" spans="1:19" ht="13.5" customHeight="1">
      <c r="A538" s="34"/>
      <c r="B538" s="87">
        <f>COUNTIF(Activities!A:A, A538)</f>
        <v>0</v>
      </c>
      <c r="C538" s="100"/>
      <c r="D538" s="89"/>
      <c r="E538" s="90"/>
      <c r="F538" s="96">
        <v>4</v>
      </c>
      <c r="G538" s="92">
        <f t="shared" si="52"/>
        <v>1</v>
      </c>
      <c r="H538" s="93" t="str">
        <f t="shared" si="55"/>
        <v>Q4</v>
      </c>
      <c r="I538" s="92">
        <f t="shared" si="53"/>
        <v>1900</v>
      </c>
      <c r="J538" s="92">
        <f t="shared" si="56"/>
        <v>1900</v>
      </c>
      <c r="K538" s="93" t="e">
        <f t="shared" si="54"/>
        <v>#N/A</v>
      </c>
      <c r="L538" s="93" t="e">
        <f>INDEX(Activities!F:F, MATCH(A538, Activities!A:A, 0))</f>
        <v>#N/A</v>
      </c>
      <c r="M538" s="93" t="e">
        <f>INDEX(Activities!E:E, MATCH(A538, Activities!A:A, 0))</f>
        <v>#N/A</v>
      </c>
      <c r="N538" s="93" t="e">
        <f>INDEX(Activities!G:G, MATCH(A538, Activities!A:A, 0))</f>
        <v>#N/A</v>
      </c>
      <c r="O538" s="92"/>
      <c r="P538" s="92"/>
      <c r="Q538" s="92"/>
      <c r="R538" s="93"/>
      <c r="S538" s="93" t="e">
        <f>INDEX(Activities!I:I, MATCH(A538, Activities!A:A, 0))</f>
        <v>#N/A</v>
      </c>
    </row>
    <row r="539" spans="1:19" ht="13.5" customHeight="1">
      <c r="A539" s="34"/>
      <c r="B539" s="87">
        <f>COUNTIF(Activities!A:A, A539)</f>
        <v>0</v>
      </c>
      <c r="C539" s="100"/>
      <c r="D539" s="89"/>
      <c r="E539" s="90"/>
      <c r="F539" s="96">
        <v>4</v>
      </c>
      <c r="G539" s="92">
        <f t="shared" si="52"/>
        <v>1</v>
      </c>
      <c r="H539" s="93" t="str">
        <f t="shared" si="55"/>
        <v>Q4</v>
      </c>
      <c r="I539" s="92">
        <f t="shared" si="53"/>
        <v>1900</v>
      </c>
      <c r="J539" s="92">
        <f t="shared" si="56"/>
        <v>1900</v>
      </c>
      <c r="K539" s="93" t="e">
        <f t="shared" si="54"/>
        <v>#N/A</v>
      </c>
      <c r="L539" s="93" t="e">
        <f>INDEX(Activities!F:F, MATCH(A539, Activities!A:A, 0))</f>
        <v>#N/A</v>
      </c>
      <c r="M539" s="93" t="e">
        <f>INDEX(Activities!E:E, MATCH(A539, Activities!A:A, 0))</f>
        <v>#N/A</v>
      </c>
      <c r="N539" s="93" t="e">
        <f>INDEX(Activities!G:G, MATCH(A539, Activities!A:A, 0))</f>
        <v>#N/A</v>
      </c>
      <c r="O539" s="92"/>
      <c r="P539" s="92"/>
      <c r="Q539" s="92"/>
      <c r="R539" s="93"/>
      <c r="S539" s="93" t="e">
        <f>INDEX(Activities!I:I, MATCH(A539, Activities!A:A, 0))</f>
        <v>#N/A</v>
      </c>
    </row>
    <row r="540" spans="1:19" ht="13.5" customHeight="1">
      <c r="A540" s="101"/>
      <c r="B540" s="87">
        <f>COUNTIF(Activities!A:A, A540)</f>
        <v>0</v>
      </c>
      <c r="C540" s="100"/>
      <c r="D540" s="89"/>
      <c r="E540" s="90"/>
      <c r="F540" s="96">
        <v>4</v>
      </c>
      <c r="G540" s="92">
        <f t="shared" si="52"/>
        <v>1</v>
      </c>
      <c r="H540" s="93" t="str">
        <f t="shared" si="55"/>
        <v>Q4</v>
      </c>
      <c r="I540" s="92">
        <f t="shared" si="53"/>
        <v>1900</v>
      </c>
      <c r="J540" s="92">
        <f t="shared" si="56"/>
        <v>1900</v>
      </c>
      <c r="K540" s="93" t="e">
        <f t="shared" si="54"/>
        <v>#N/A</v>
      </c>
      <c r="L540" s="93" t="e">
        <f>INDEX(Activities!F:F, MATCH(A540, Activities!A:A, 0))</f>
        <v>#N/A</v>
      </c>
      <c r="M540" s="93" t="e">
        <f>INDEX(Activities!E:E, MATCH(A540, Activities!A:A, 0))</f>
        <v>#N/A</v>
      </c>
      <c r="N540" s="93" t="e">
        <f>INDEX(Activities!G:G, MATCH(A540, Activities!A:A, 0))</f>
        <v>#N/A</v>
      </c>
      <c r="O540" s="92"/>
      <c r="P540" s="92"/>
      <c r="Q540" s="92"/>
      <c r="R540" s="93"/>
      <c r="S540" s="93" t="e">
        <f>INDEX(Activities!I:I, MATCH(A540, Activities!A:A, 0))</f>
        <v>#N/A</v>
      </c>
    </row>
    <row r="541" spans="1:19" ht="13.5" customHeight="1">
      <c r="A541" s="101"/>
      <c r="B541" s="87">
        <f>COUNTIF(Activities!A:A, A541)</f>
        <v>0</v>
      </c>
      <c r="C541" s="100"/>
      <c r="D541" s="89"/>
      <c r="E541" s="90"/>
      <c r="F541" s="96">
        <v>4</v>
      </c>
      <c r="G541" s="92">
        <f t="shared" si="52"/>
        <v>1</v>
      </c>
      <c r="H541" s="93" t="str">
        <f t="shared" si="55"/>
        <v>Q4</v>
      </c>
      <c r="I541" s="92">
        <f t="shared" si="53"/>
        <v>1900</v>
      </c>
      <c r="J541" s="92">
        <f t="shared" si="56"/>
        <v>1900</v>
      </c>
      <c r="K541" s="93" t="e">
        <f t="shared" si="54"/>
        <v>#N/A</v>
      </c>
      <c r="L541" s="93" t="e">
        <f>INDEX(Activities!F:F, MATCH(A541, Activities!A:A, 0))</f>
        <v>#N/A</v>
      </c>
      <c r="M541" s="93" t="e">
        <f>INDEX(Activities!E:E, MATCH(A541, Activities!A:A, 0))</f>
        <v>#N/A</v>
      </c>
      <c r="N541" s="93" t="e">
        <f>INDEX(Activities!G:G, MATCH(A541, Activities!A:A, 0))</f>
        <v>#N/A</v>
      </c>
      <c r="O541" s="92"/>
      <c r="P541" s="92"/>
      <c r="Q541" s="92"/>
      <c r="R541" s="93"/>
      <c r="S541" s="93" t="e">
        <f>INDEX(Activities!I:I, MATCH(A541, Activities!A:A, 0))</f>
        <v>#N/A</v>
      </c>
    </row>
    <row r="542" spans="1:19" ht="13.5" customHeight="1">
      <c r="A542" s="86"/>
      <c r="B542" s="87">
        <f>COUNTIF(Activities!A:A, A542)</f>
        <v>0</v>
      </c>
      <c r="C542" s="100"/>
      <c r="D542" s="89"/>
      <c r="E542" s="90"/>
      <c r="F542" s="96">
        <v>4</v>
      </c>
      <c r="G542" s="92">
        <f t="shared" si="52"/>
        <v>1</v>
      </c>
      <c r="H542" s="93" t="str">
        <f t="shared" si="55"/>
        <v>Q4</v>
      </c>
      <c r="I542" s="92">
        <f t="shared" si="53"/>
        <v>1900</v>
      </c>
      <c r="J542" s="92">
        <f t="shared" si="56"/>
        <v>1900</v>
      </c>
      <c r="K542" s="93" t="e">
        <f t="shared" si="54"/>
        <v>#N/A</v>
      </c>
      <c r="L542" s="93" t="e">
        <f>INDEX(Activities!F:F, MATCH(A542, Activities!A:A, 0))</f>
        <v>#N/A</v>
      </c>
      <c r="M542" s="93" t="e">
        <f>INDEX(Activities!E:E, MATCH(A542, Activities!A:A, 0))</f>
        <v>#N/A</v>
      </c>
      <c r="N542" s="93" t="e">
        <f>INDEX(Activities!G:G, MATCH(A542, Activities!A:A, 0))</f>
        <v>#N/A</v>
      </c>
      <c r="O542" s="92"/>
      <c r="P542" s="92"/>
      <c r="Q542" s="92"/>
      <c r="R542" s="93"/>
      <c r="S542" s="93" t="e">
        <f>INDEX(Activities!I:I, MATCH(A542, Activities!A:A, 0))</f>
        <v>#N/A</v>
      </c>
    </row>
    <row r="543" spans="1:19" ht="13.5" customHeight="1">
      <c r="A543" s="86"/>
      <c r="B543" s="87">
        <f>COUNTIF(Activities!A:A, A543)</f>
        <v>0</v>
      </c>
      <c r="C543" s="100"/>
      <c r="D543" s="89"/>
      <c r="E543" s="90"/>
      <c r="F543" s="96">
        <v>4</v>
      </c>
      <c r="G543" s="92">
        <f t="shared" si="52"/>
        <v>1</v>
      </c>
      <c r="H543" s="93" t="str">
        <f t="shared" si="55"/>
        <v>Q4</v>
      </c>
      <c r="I543" s="92">
        <f t="shared" si="53"/>
        <v>1900</v>
      </c>
      <c r="J543" s="92">
        <f t="shared" si="56"/>
        <v>1900</v>
      </c>
      <c r="K543" s="93" t="e">
        <f t="shared" si="54"/>
        <v>#N/A</v>
      </c>
      <c r="L543" s="93" t="e">
        <f>INDEX(Activities!F:F, MATCH(A543, Activities!A:A, 0))</f>
        <v>#N/A</v>
      </c>
      <c r="M543" s="93" t="e">
        <f>INDEX(Activities!E:E, MATCH(A543, Activities!A:A, 0))</f>
        <v>#N/A</v>
      </c>
      <c r="N543" s="93" t="e">
        <f>INDEX(Activities!G:G, MATCH(A543, Activities!A:A, 0))</f>
        <v>#N/A</v>
      </c>
      <c r="O543" s="92"/>
      <c r="P543" s="92"/>
      <c r="Q543" s="92"/>
      <c r="R543" s="93"/>
      <c r="S543" s="93" t="e">
        <f>INDEX(Activities!I:I, MATCH(A543, Activities!A:A, 0))</f>
        <v>#N/A</v>
      </c>
    </row>
    <row r="544" spans="1:19" ht="13.5" customHeight="1">
      <c r="A544" s="86"/>
      <c r="B544" s="87">
        <f>COUNTIF(Activities!A:A, A544)</f>
        <v>0</v>
      </c>
      <c r="C544" s="100"/>
      <c r="D544" s="89"/>
      <c r="E544" s="90"/>
      <c r="F544" s="96">
        <v>4</v>
      </c>
      <c r="G544" s="92">
        <f t="shared" si="52"/>
        <v>1</v>
      </c>
      <c r="H544" s="93" t="str">
        <f t="shared" si="55"/>
        <v>Q4</v>
      </c>
      <c r="I544" s="92">
        <f t="shared" si="53"/>
        <v>1900</v>
      </c>
      <c r="J544" s="92">
        <f t="shared" si="56"/>
        <v>1900</v>
      </c>
      <c r="K544" s="93" t="e">
        <f t="shared" si="54"/>
        <v>#N/A</v>
      </c>
      <c r="L544" s="93" t="e">
        <f>INDEX(Activities!F:F, MATCH(A544, Activities!A:A, 0))</f>
        <v>#N/A</v>
      </c>
      <c r="M544" s="93" t="e">
        <f>INDEX(Activities!E:E, MATCH(A544, Activities!A:A, 0))</f>
        <v>#N/A</v>
      </c>
      <c r="N544" s="93" t="e">
        <f>INDEX(Activities!G:G, MATCH(A544, Activities!A:A, 0))</f>
        <v>#N/A</v>
      </c>
      <c r="O544" s="92"/>
      <c r="P544" s="92"/>
      <c r="Q544" s="92"/>
      <c r="R544" s="93"/>
      <c r="S544" s="93" t="e">
        <f>INDEX(Activities!I:I, MATCH(A544, Activities!A:A, 0))</f>
        <v>#N/A</v>
      </c>
    </row>
    <row r="545" spans="1:19" ht="13.5" customHeight="1">
      <c r="A545" s="86"/>
      <c r="B545" s="87">
        <f>COUNTIF(Activities!A:A, A545)</f>
        <v>0</v>
      </c>
      <c r="C545" s="100"/>
      <c r="D545" s="89"/>
      <c r="E545" s="90"/>
      <c r="F545" s="96">
        <v>4</v>
      </c>
      <c r="G545" s="92">
        <f t="shared" si="52"/>
        <v>1</v>
      </c>
      <c r="H545" s="93" t="str">
        <f t="shared" si="55"/>
        <v>Q4</v>
      </c>
      <c r="I545" s="92">
        <f t="shared" si="53"/>
        <v>1900</v>
      </c>
      <c r="J545" s="92">
        <f t="shared" si="56"/>
        <v>1900</v>
      </c>
      <c r="K545" s="93" t="e">
        <f t="shared" si="54"/>
        <v>#N/A</v>
      </c>
      <c r="L545" s="93" t="e">
        <f>INDEX(Activities!F:F, MATCH(A545, Activities!A:A, 0))</f>
        <v>#N/A</v>
      </c>
      <c r="M545" s="93" t="e">
        <f>INDEX(Activities!E:E, MATCH(A545, Activities!A:A, 0))</f>
        <v>#N/A</v>
      </c>
      <c r="N545" s="93" t="e">
        <f>INDEX(Activities!G:G, MATCH(A545, Activities!A:A, 0))</f>
        <v>#N/A</v>
      </c>
      <c r="O545" s="92"/>
      <c r="P545" s="92"/>
      <c r="Q545" s="92"/>
      <c r="R545" s="93"/>
      <c r="S545" s="93" t="e">
        <f>INDEX(Activities!I:I, MATCH(A545, Activities!A:A, 0))</f>
        <v>#N/A</v>
      </c>
    </row>
    <row r="546" spans="1:19" ht="13.5" customHeight="1">
      <c r="A546" s="86"/>
      <c r="B546" s="87">
        <f>COUNTIF(Activities!A:A, A546)</f>
        <v>0</v>
      </c>
      <c r="C546" s="100"/>
      <c r="D546" s="89"/>
      <c r="E546" s="90"/>
      <c r="F546" s="96">
        <v>4</v>
      </c>
      <c r="G546" s="92">
        <f t="shared" si="52"/>
        <v>1</v>
      </c>
      <c r="H546" s="93" t="str">
        <f t="shared" si="55"/>
        <v>Q4</v>
      </c>
      <c r="I546" s="92">
        <f t="shared" si="53"/>
        <v>1900</v>
      </c>
      <c r="J546" s="92">
        <f t="shared" si="56"/>
        <v>1900</v>
      </c>
      <c r="K546" s="93" t="e">
        <f t="shared" si="54"/>
        <v>#N/A</v>
      </c>
      <c r="L546" s="93" t="e">
        <f>INDEX(Activities!F:F, MATCH(A546, Activities!A:A, 0))</f>
        <v>#N/A</v>
      </c>
      <c r="M546" s="93" t="e">
        <f>INDEX(Activities!E:E, MATCH(A546, Activities!A:A, 0))</f>
        <v>#N/A</v>
      </c>
      <c r="N546" s="93" t="e">
        <f>INDEX(Activities!G:G, MATCH(A546, Activities!A:A, 0))</f>
        <v>#N/A</v>
      </c>
      <c r="O546" s="92"/>
      <c r="P546" s="92"/>
      <c r="Q546" s="92"/>
      <c r="R546" s="93"/>
      <c r="S546" s="93" t="e">
        <f>INDEX(Activities!I:I, MATCH(A546, Activities!A:A, 0))</f>
        <v>#N/A</v>
      </c>
    </row>
    <row r="547" spans="1:19" ht="13.5" customHeight="1">
      <c r="A547" s="86"/>
      <c r="B547" s="87">
        <f>COUNTIF(Activities!A:A, A547)</f>
        <v>0</v>
      </c>
      <c r="C547" s="100"/>
      <c r="D547" s="89"/>
      <c r="E547" s="90"/>
      <c r="F547" s="96">
        <v>4</v>
      </c>
      <c r="G547" s="92">
        <f t="shared" si="52"/>
        <v>1</v>
      </c>
      <c r="H547" s="93" t="str">
        <f t="shared" si="55"/>
        <v>Q4</v>
      </c>
      <c r="I547" s="92">
        <f t="shared" si="53"/>
        <v>1900</v>
      </c>
      <c r="J547" s="92">
        <f t="shared" si="56"/>
        <v>1900</v>
      </c>
      <c r="K547" s="93" t="e">
        <f t="shared" si="54"/>
        <v>#N/A</v>
      </c>
      <c r="L547" s="93" t="e">
        <f>INDEX(Activities!F:F, MATCH(A547, Activities!A:A, 0))</f>
        <v>#N/A</v>
      </c>
      <c r="M547" s="93" t="e">
        <f>INDEX(Activities!E:E, MATCH(A547, Activities!A:A, 0))</f>
        <v>#N/A</v>
      </c>
      <c r="N547" s="93" t="e">
        <f>INDEX(Activities!G:G, MATCH(A547, Activities!A:A, 0))</f>
        <v>#N/A</v>
      </c>
      <c r="O547" s="92"/>
      <c r="P547" s="92"/>
      <c r="Q547" s="92"/>
      <c r="R547" s="93"/>
      <c r="S547" s="93" t="e">
        <f>INDEX(Activities!I:I, MATCH(A547, Activities!A:A, 0))</f>
        <v>#N/A</v>
      </c>
    </row>
    <row r="548" spans="1:19" ht="13.5" customHeight="1">
      <c r="A548" s="86"/>
      <c r="B548" s="87">
        <f>COUNTIF(Activities!A:A, A548)</f>
        <v>0</v>
      </c>
      <c r="C548" s="100"/>
      <c r="D548" s="89"/>
      <c r="E548" s="90"/>
      <c r="F548" s="96">
        <v>4</v>
      </c>
      <c r="G548" s="92">
        <f t="shared" si="52"/>
        <v>1</v>
      </c>
      <c r="H548" s="93" t="str">
        <f t="shared" si="55"/>
        <v>Q4</v>
      </c>
      <c r="I548" s="92">
        <f t="shared" si="53"/>
        <v>1900</v>
      </c>
      <c r="J548" s="92">
        <f t="shared" si="56"/>
        <v>1900</v>
      </c>
      <c r="K548" s="93" t="e">
        <f t="shared" si="54"/>
        <v>#N/A</v>
      </c>
      <c r="L548" s="93" t="e">
        <f>INDEX(Activities!F:F, MATCH(A548, Activities!A:A, 0))</f>
        <v>#N/A</v>
      </c>
      <c r="M548" s="93" t="e">
        <f>INDEX(Activities!E:E, MATCH(A548, Activities!A:A, 0))</f>
        <v>#N/A</v>
      </c>
      <c r="N548" s="93" t="e">
        <f>INDEX(Activities!G:G, MATCH(A548, Activities!A:A, 0))</f>
        <v>#N/A</v>
      </c>
      <c r="O548" s="92"/>
      <c r="P548" s="92"/>
      <c r="Q548" s="92"/>
      <c r="R548" s="93"/>
      <c r="S548" s="93" t="e">
        <f>INDEX(Activities!I:I, MATCH(A548, Activities!A:A, 0))</f>
        <v>#N/A</v>
      </c>
    </row>
    <row r="549" spans="1:19" ht="13.5" customHeight="1">
      <c r="A549" s="86"/>
      <c r="B549" s="87">
        <f>COUNTIF(Activities!A:A, A549)</f>
        <v>0</v>
      </c>
      <c r="C549" s="100"/>
      <c r="D549" s="89"/>
      <c r="E549" s="90"/>
      <c r="F549" s="96">
        <v>4</v>
      </c>
      <c r="G549" s="92">
        <f t="shared" si="52"/>
        <v>1</v>
      </c>
      <c r="H549" s="93" t="str">
        <f t="shared" si="55"/>
        <v>Q4</v>
      </c>
      <c r="I549" s="92">
        <f t="shared" si="53"/>
        <v>1900</v>
      </c>
      <c r="J549" s="92">
        <f t="shared" si="56"/>
        <v>1900</v>
      </c>
      <c r="K549" s="93" t="e">
        <f t="shared" si="54"/>
        <v>#N/A</v>
      </c>
      <c r="L549" s="93" t="e">
        <f>INDEX(Activities!F:F, MATCH(A549, Activities!A:A, 0))</f>
        <v>#N/A</v>
      </c>
      <c r="M549" s="93" t="e">
        <f>INDEX(Activities!E:E, MATCH(A549, Activities!A:A, 0))</f>
        <v>#N/A</v>
      </c>
      <c r="N549" s="93" t="e">
        <f>INDEX(Activities!G:G, MATCH(A549, Activities!A:A, 0))</f>
        <v>#N/A</v>
      </c>
      <c r="O549" s="92"/>
      <c r="P549" s="92"/>
      <c r="Q549" s="92"/>
      <c r="R549" s="93"/>
      <c r="S549" s="93" t="e">
        <f>INDEX(Activities!I:I, MATCH(A549, Activities!A:A, 0))</f>
        <v>#N/A</v>
      </c>
    </row>
    <row r="550" spans="1:19" ht="13.5" customHeight="1">
      <c r="A550" s="86"/>
      <c r="B550" s="87">
        <f>COUNTIF(Activities!A:A, A550)</f>
        <v>0</v>
      </c>
      <c r="C550" s="100"/>
      <c r="D550" s="89"/>
      <c r="E550" s="90"/>
      <c r="F550" s="96">
        <v>4</v>
      </c>
      <c r="G550" s="92">
        <f t="shared" si="52"/>
        <v>1</v>
      </c>
      <c r="H550" s="93" t="str">
        <f t="shared" si="55"/>
        <v>Q4</v>
      </c>
      <c r="I550" s="92">
        <f t="shared" si="53"/>
        <v>1900</v>
      </c>
      <c r="J550" s="92">
        <f t="shared" si="56"/>
        <v>1900</v>
      </c>
      <c r="K550" s="93" t="e">
        <f t="shared" si="54"/>
        <v>#N/A</v>
      </c>
      <c r="L550" s="93" t="e">
        <f>INDEX(Activities!F:F, MATCH(A550, Activities!A:A, 0))</f>
        <v>#N/A</v>
      </c>
      <c r="M550" s="93" t="e">
        <f>INDEX(Activities!E:E, MATCH(A550, Activities!A:A, 0))</f>
        <v>#N/A</v>
      </c>
      <c r="N550" s="93" t="e">
        <f>INDEX(Activities!G:G, MATCH(A550, Activities!A:A, 0))</f>
        <v>#N/A</v>
      </c>
      <c r="O550" s="92"/>
      <c r="P550" s="92"/>
      <c r="Q550" s="92"/>
      <c r="R550" s="93"/>
      <c r="S550" s="93" t="e">
        <f>INDEX(Activities!I:I, MATCH(A550, Activities!A:A, 0))</f>
        <v>#N/A</v>
      </c>
    </row>
    <row r="551" spans="1:19" ht="13.5" customHeight="1">
      <c r="A551" s="86"/>
      <c r="B551" s="87">
        <f>COUNTIF(Activities!A:A, A551)</f>
        <v>0</v>
      </c>
      <c r="C551" s="100"/>
      <c r="D551" s="89"/>
      <c r="E551" s="90"/>
      <c r="F551" s="96">
        <v>4</v>
      </c>
      <c r="G551" s="92">
        <f t="shared" si="52"/>
        <v>1</v>
      </c>
      <c r="H551" s="93" t="str">
        <f t="shared" si="55"/>
        <v>Q4</v>
      </c>
      <c r="I551" s="92">
        <f t="shared" si="53"/>
        <v>1900</v>
      </c>
      <c r="J551" s="92">
        <f t="shared" si="56"/>
        <v>1900</v>
      </c>
      <c r="K551" s="93" t="e">
        <f t="shared" si="54"/>
        <v>#N/A</v>
      </c>
      <c r="L551" s="93" t="e">
        <f>INDEX(Activities!F:F, MATCH(A551, Activities!A:A, 0))</f>
        <v>#N/A</v>
      </c>
      <c r="M551" s="93" t="e">
        <f>INDEX(Activities!E:E, MATCH(A551, Activities!A:A, 0))</f>
        <v>#N/A</v>
      </c>
      <c r="N551" s="93" t="e">
        <f>INDEX(Activities!G:G, MATCH(A551, Activities!A:A, 0))</f>
        <v>#N/A</v>
      </c>
      <c r="O551" s="92"/>
      <c r="P551" s="92"/>
      <c r="Q551" s="92"/>
      <c r="R551" s="93"/>
      <c r="S551" s="93" t="e">
        <f>INDEX(Activities!I:I, MATCH(A551, Activities!A:A, 0))</f>
        <v>#N/A</v>
      </c>
    </row>
    <row r="552" spans="1:19" ht="13.5" customHeight="1">
      <c r="A552" s="86"/>
      <c r="B552" s="87">
        <f>COUNTIF(Activities!A:A, A552)</f>
        <v>0</v>
      </c>
      <c r="C552" s="100"/>
      <c r="D552" s="89"/>
      <c r="E552" s="90"/>
      <c r="F552" s="96">
        <v>4</v>
      </c>
      <c r="G552" s="92">
        <f t="shared" ref="G552:G615" si="57">MONTH(E552)</f>
        <v>1</v>
      </c>
      <c r="H552" s="93" t="str">
        <f t="shared" si="55"/>
        <v>Q4</v>
      </c>
      <c r="I552" s="92">
        <f t="shared" ref="I552:I615" si="58">YEAR(D552)</f>
        <v>1900</v>
      </c>
      <c r="J552" s="92">
        <f t="shared" si="56"/>
        <v>1900</v>
      </c>
      <c r="K552" s="93" t="e">
        <f t="shared" ref="K552:K615" si="59">CONCATENATE("Expenditure on ",S552, " (", H552, " FY ", J552, ")")</f>
        <v>#N/A</v>
      </c>
      <c r="L552" s="93" t="e">
        <f>INDEX(Activities!F:F, MATCH(A552, Activities!A:A, 0))</f>
        <v>#N/A</v>
      </c>
      <c r="M552" s="93" t="e">
        <f>INDEX(Activities!E:E, MATCH(A552, Activities!A:A, 0))</f>
        <v>#N/A</v>
      </c>
      <c r="N552" s="93" t="e">
        <f>INDEX(Activities!G:G, MATCH(A552, Activities!A:A, 0))</f>
        <v>#N/A</v>
      </c>
      <c r="O552" s="92"/>
      <c r="P552" s="92"/>
      <c r="Q552" s="92"/>
      <c r="R552" s="93"/>
      <c r="S552" s="93" t="e">
        <f>INDEX(Activities!I:I, MATCH(A552, Activities!A:A, 0))</f>
        <v>#N/A</v>
      </c>
    </row>
    <row r="553" spans="1:19" ht="13.5" customHeight="1">
      <c r="A553" s="86"/>
      <c r="B553" s="87">
        <f>COUNTIF(Activities!A:A, A553)</f>
        <v>0</v>
      </c>
      <c r="C553" s="100"/>
      <c r="D553" s="89"/>
      <c r="E553" s="90"/>
      <c r="F553" s="96">
        <v>4</v>
      </c>
      <c r="G553" s="92">
        <f t="shared" si="57"/>
        <v>1</v>
      </c>
      <c r="H553" s="93" t="str">
        <f t="shared" ref="H553:H616" si="60">_xlfn.IFS(G553=1, "Q4", G553=2, "Q4", G553=3, "Q4", G553=4, "Q1", G553=5, "Q1", G553=6, "Q1", G553=7, "Q2", G553=8, "Q2", G553=9, "Q2",  G553=10, "Q3",  G553=11, "Q3", G553=12, "Q3")</f>
        <v>Q4</v>
      </c>
      <c r="I553" s="92">
        <f t="shared" si="58"/>
        <v>1900</v>
      </c>
      <c r="J553" s="92">
        <f t="shared" si="56"/>
        <v>1900</v>
      </c>
      <c r="K553" s="93" t="e">
        <f t="shared" si="59"/>
        <v>#N/A</v>
      </c>
      <c r="L553" s="93" t="e">
        <f>INDEX(Activities!F:F, MATCH(A553, Activities!A:A, 0))</f>
        <v>#N/A</v>
      </c>
      <c r="M553" s="93" t="e">
        <f>INDEX(Activities!E:E, MATCH(A553, Activities!A:A, 0))</f>
        <v>#N/A</v>
      </c>
      <c r="N553" s="93" t="e">
        <f>INDEX(Activities!G:G, MATCH(A553, Activities!A:A, 0))</f>
        <v>#N/A</v>
      </c>
      <c r="O553" s="92"/>
      <c r="P553" s="92"/>
      <c r="Q553" s="92"/>
      <c r="R553" s="93"/>
      <c r="S553" s="93" t="e">
        <f>INDEX(Activities!I:I, MATCH(A553, Activities!A:A, 0))</f>
        <v>#N/A</v>
      </c>
    </row>
    <row r="554" spans="1:19" ht="13.5" customHeight="1">
      <c r="A554" s="86"/>
      <c r="B554" s="87">
        <f>COUNTIF(Activities!A:A, A554)</f>
        <v>0</v>
      </c>
      <c r="C554" s="100"/>
      <c r="D554" s="89"/>
      <c r="E554" s="90"/>
      <c r="F554" s="96">
        <v>4</v>
      </c>
      <c r="G554" s="92">
        <f t="shared" si="57"/>
        <v>1</v>
      </c>
      <c r="H554" s="93" t="str">
        <f t="shared" si="60"/>
        <v>Q4</v>
      </c>
      <c r="I554" s="92">
        <f t="shared" si="58"/>
        <v>1900</v>
      </c>
      <c r="J554" s="92">
        <f t="shared" si="56"/>
        <v>1900</v>
      </c>
      <c r="K554" s="93" t="e">
        <f t="shared" si="59"/>
        <v>#N/A</v>
      </c>
      <c r="L554" s="93" t="e">
        <f>INDEX(Activities!F:F, MATCH(A554, Activities!A:A, 0))</f>
        <v>#N/A</v>
      </c>
      <c r="M554" s="93" t="e">
        <f>INDEX(Activities!E:E, MATCH(A554, Activities!A:A, 0))</f>
        <v>#N/A</v>
      </c>
      <c r="N554" s="93" t="e">
        <f>INDEX(Activities!G:G, MATCH(A554, Activities!A:A, 0))</f>
        <v>#N/A</v>
      </c>
      <c r="O554" s="92"/>
      <c r="P554" s="92"/>
      <c r="Q554" s="92"/>
      <c r="R554" s="93"/>
      <c r="S554" s="93" t="e">
        <f>INDEX(Activities!I:I, MATCH(A554, Activities!A:A, 0))</f>
        <v>#N/A</v>
      </c>
    </row>
    <row r="555" spans="1:19" ht="13.5" customHeight="1">
      <c r="A555" s="86"/>
      <c r="B555" s="87">
        <f>COUNTIF(Activities!A:A, A555)</f>
        <v>0</v>
      </c>
      <c r="C555" s="100"/>
      <c r="D555" s="89"/>
      <c r="E555" s="90"/>
      <c r="F555" s="96">
        <v>4</v>
      </c>
      <c r="G555" s="92">
        <f t="shared" si="57"/>
        <v>1</v>
      </c>
      <c r="H555" s="93" t="str">
        <f t="shared" si="60"/>
        <v>Q4</v>
      </c>
      <c r="I555" s="92">
        <f t="shared" si="58"/>
        <v>1900</v>
      </c>
      <c r="J555" s="92">
        <f t="shared" si="56"/>
        <v>1900</v>
      </c>
      <c r="K555" s="93" t="e">
        <f t="shared" si="59"/>
        <v>#N/A</v>
      </c>
      <c r="L555" s="93" t="e">
        <f>INDEX(Activities!F:F, MATCH(A555, Activities!A:A, 0))</f>
        <v>#N/A</v>
      </c>
      <c r="M555" s="93" t="e">
        <f>INDEX(Activities!E:E, MATCH(A555, Activities!A:A, 0))</f>
        <v>#N/A</v>
      </c>
      <c r="N555" s="93" t="e">
        <f>INDEX(Activities!G:G, MATCH(A555, Activities!A:A, 0))</f>
        <v>#N/A</v>
      </c>
      <c r="O555" s="92"/>
      <c r="P555" s="92"/>
      <c r="Q555" s="92"/>
      <c r="R555" s="93"/>
      <c r="S555" s="93" t="e">
        <f>INDEX(Activities!I:I, MATCH(A555, Activities!A:A, 0))</f>
        <v>#N/A</v>
      </c>
    </row>
    <row r="556" spans="1:19" ht="13.5" customHeight="1">
      <c r="A556" s="86"/>
      <c r="B556" s="87">
        <f>COUNTIF(Activities!A:A, A556)</f>
        <v>0</v>
      </c>
      <c r="C556" s="100"/>
      <c r="D556" s="89"/>
      <c r="E556" s="90"/>
      <c r="F556" s="96">
        <v>4</v>
      </c>
      <c r="G556" s="92">
        <f t="shared" si="57"/>
        <v>1</v>
      </c>
      <c r="H556" s="93" t="str">
        <f t="shared" si="60"/>
        <v>Q4</v>
      </c>
      <c r="I556" s="92">
        <f t="shared" si="58"/>
        <v>1900</v>
      </c>
      <c r="J556" s="92">
        <f t="shared" si="56"/>
        <v>1900</v>
      </c>
      <c r="K556" s="93" t="e">
        <f t="shared" si="59"/>
        <v>#N/A</v>
      </c>
      <c r="L556" s="93" t="e">
        <f>INDEX(Activities!F:F, MATCH(A556, Activities!A:A, 0))</f>
        <v>#N/A</v>
      </c>
      <c r="M556" s="93" t="e">
        <f>INDEX(Activities!E:E, MATCH(A556, Activities!A:A, 0))</f>
        <v>#N/A</v>
      </c>
      <c r="N556" s="93" t="e">
        <f>INDEX(Activities!G:G, MATCH(A556, Activities!A:A, 0))</f>
        <v>#N/A</v>
      </c>
      <c r="O556" s="92"/>
      <c r="P556" s="92"/>
      <c r="Q556" s="92"/>
      <c r="R556" s="93"/>
      <c r="S556" s="93" t="e">
        <f>INDEX(Activities!I:I, MATCH(A556, Activities!A:A, 0))</f>
        <v>#N/A</v>
      </c>
    </row>
    <row r="557" spans="1:19" ht="13.5" customHeight="1">
      <c r="A557" s="86"/>
      <c r="B557" s="87">
        <f>COUNTIF(Activities!A:A, A557)</f>
        <v>0</v>
      </c>
      <c r="C557" s="100"/>
      <c r="D557" s="89"/>
      <c r="E557" s="90"/>
      <c r="F557" s="96">
        <v>4</v>
      </c>
      <c r="G557" s="92">
        <f t="shared" si="57"/>
        <v>1</v>
      </c>
      <c r="H557" s="93" t="str">
        <f t="shared" si="60"/>
        <v>Q4</v>
      </c>
      <c r="I557" s="92">
        <f t="shared" si="58"/>
        <v>1900</v>
      </c>
      <c r="J557" s="92">
        <f t="shared" si="56"/>
        <v>1900</v>
      </c>
      <c r="K557" s="93" t="e">
        <f t="shared" si="59"/>
        <v>#N/A</v>
      </c>
      <c r="L557" s="93" t="e">
        <f>INDEX(Activities!F:F, MATCH(A557, Activities!A:A, 0))</f>
        <v>#N/A</v>
      </c>
      <c r="M557" s="93" t="e">
        <f>INDEX(Activities!E:E, MATCH(A557, Activities!A:A, 0))</f>
        <v>#N/A</v>
      </c>
      <c r="N557" s="93" t="e">
        <f>INDEX(Activities!G:G, MATCH(A557, Activities!A:A, 0))</f>
        <v>#N/A</v>
      </c>
      <c r="O557" s="92"/>
      <c r="P557" s="92"/>
      <c r="Q557" s="92"/>
      <c r="R557" s="93"/>
      <c r="S557" s="93" t="e">
        <f>INDEX(Activities!I:I, MATCH(A557, Activities!A:A, 0))</f>
        <v>#N/A</v>
      </c>
    </row>
    <row r="558" spans="1:19" ht="13.5" customHeight="1">
      <c r="A558" s="86"/>
      <c r="B558" s="87">
        <f>COUNTIF(Activities!A:A, A558)</f>
        <v>0</v>
      </c>
      <c r="C558" s="100"/>
      <c r="D558" s="89"/>
      <c r="E558" s="90"/>
      <c r="F558" s="96">
        <v>4</v>
      </c>
      <c r="G558" s="92">
        <f t="shared" si="57"/>
        <v>1</v>
      </c>
      <c r="H558" s="93" t="str">
        <f t="shared" si="60"/>
        <v>Q4</v>
      </c>
      <c r="I558" s="92">
        <f t="shared" si="58"/>
        <v>1900</v>
      </c>
      <c r="J558" s="92">
        <f t="shared" si="56"/>
        <v>1900</v>
      </c>
      <c r="K558" s="93" t="e">
        <f t="shared" si="59"/>
        <v>#N/A</v>
      </c>
      <c r="L558" s="93" t="e">
        <f>INDEX(Activities!F:F, MATCH(A558, Activities!A:A, 0))</f>
        <v>#N/A</v>
      </c>
      <c r="M558" s="93" t="e">
        <f>INDEX(Activities!E:E, MATCH(A558, Activities!A:A, 0))</f>
        <v>#N/A</v>
      </c>
      <c r="N558" s="93" t="e">
        <f>INDEX(Activities!G:G, MATCH(A558, Activities!A:A, 0))</f>
        <v>#N/A</v>
      </c>
      <c r="O558" s="92"/>
      <c r="P558" s="92"/>
      <c r="Q558" s="92"/>
      <c r="R558" s="93"/>
      <c r="S558" s="93" t="e">
        <f>INDEX(Activities!I:I, MATCH(A558, Activities!A:A, 0))</f>
        <v>#N/A</v>
      </c>
    </row>
    <row r="559" spans="1:19" ht="13.5" customHeight="1">
      <c r="A559" s="86"/>
      <c r="B559" s="87">
        <f>COUNTIF(Activities!A:A, A559)</f>
        <v>0</v>
      </c>
      <c r="C559" s="100"/>
      <c r="D559" s="89"/>
      <c r="E559" s="90"/>
      <c r="F559" s="96">
        <v>4</v>
      </c>
      <c r="G559" s="92">
        <f t="shared" si="57"/>
        <v>1</v>
      </c>
      <c r="H559" s="93" t="str">
        <f t="shared" si="60"/>
        <v>Q4</v>
      </c>
      <c r="I559" s="92">
        <f t="shared" si="58"/>
        <v>1900</v>
      </c>
      <c r="J559" s="92">
        <f t="shared" si="56"/>
        <v>1900</v>
      </c>
      <c r="K559" s="93" t="e">
        <f t="shared" si="59"/>
        <v>#N/A</v>
      </c>
      <c r="L559" s="93" t="e">
        <f>INDEX(Activities!F:F, MATCH(A559, Activities!A:A, 0))</f>
        <v>#N/A</v>
      </c>
      <c r="M559" s="93" t="e">
        <f>INDEX(Activities!E:E, MATCH(A559, Activities!A:A, 0))</f>
        <v>#N/A</v>
      </c>
      <c r="N559" s="93" t="e">
        <f>INDEX(Activities!G:G, MATCH(A559, Activities!A:A, 0))</f>
        <v>#N/A</v>
      </c>
      <c r="O559" s="92"/>
      <c r="P559" s="92"/>
      <c r="Q559" s="92"/>
      <c r="R559" s="93"/>
      <c r="S559" s="93" t="e">
        <f>INDEX(Activities!I:I, MATCH(A559, Activities!A:A, 0))</f>
        <v>#N/A</v>
      </c>
    </row>
    <row r="560" spans="1:19" ht="13.5" customHeight="1">
      <c r="A560" s="86"/>
      <c r="B560" s="87">
        <f>COUNTIF(Activities!A:A, A560)</f>
        <v>0</v>
      </c>
      <c r="C560" s="100"/>
      <c r="D560" s="89"/>
      <c r="E560" s="90"/>
      <c r="F560" s="96">
        <v>4</v>
      </c>
      <c r="G560" s="92">
        <f t="shared" si="57"/>
        <v>1</v>
      </c>
      <c r="H560" s="93" t="str">
        <f t="shared" si="60"/>
        <v>Q4</v>
      </c>
      <c r="I560" s="92">
        <f t="shared" si="58"/>
        <v>1900</v>
      </c>
      <c r="J560" s="92">
        <f t="shared" si="56"/>
        <v>1900</v>
      </c>
      <c r="K560" s="93" t="e">
        <f t="shared" si="59"/>
        <v>#N/A</v>
      </c>
      <c r="L560" s="93" t="e">
        <f>INDEX(Activities!F:F, MATCH(A560, Activities!A:A, 0))</f>
        <v>#N/A</v>
      </c>
      <c r="M560" s="93" t="e">
        <f>INDEX(Activities!E:E, MATCH(A560, Activities!A:A, 0))</f>
        <v>#N/A</v>
      </c>
      <c r="N560" s="93" t="e">
        <f>INDEX(Activities!G:G, MATCH(A560, Activities!A:A, 0))</f>
        <v>#N/A</v>
      </c>
      <c r="O560" s="92"/>
      <c r="P560" s="92"/>
      <c r="Q560" s="92"/>
      <c r="R560" s="93"/>
      <c r="S560" s="93" t="e">
        <f>INDEX(Activities!I:I, MATCH(A560, Activities!A:A, 0))</f>
        <v>#N/A</v>
      </c>
    </row>
    <row r="561" spans="1:19" ht="13.5" customHeight="1">
      <c r="A561" s="99"/>
      <c r="B561" s="87">
        <f>COUNTIF(Activities!A:A, A561)</f>
        <v>0</v>
      </c>
      <c r="C561" s="100"/>
      <c r="D561" s="89"/>
      <c r="E561" s="90"/>
      <c r="F561" s="96">
        <v>4</v>
      </c>
      <c r="G561" s="92">
        <f t="shared" si="57"/>
        <v>1</v>
      </c>
      <c r="H561" s="93" t="str">
        <f t="shared" si="60"/>
        <v>Q4</v>
      </c>
      <c r="I561" s="92">
        <f t="shared" si="58"/>
        <v>1900</v>
      </c>
      <c r="J561" s="92">
        <f t="shared" si="56"/>
        <v>1900</v>
      </c>
      <c r="K561" s="93" t="e">
        <f t="shared" si="59"/>
        <v>#N/A</v>
      </c>
      <c r="L561" s="93" t="e">
        <f>INDEX(Activities!F:F, MATCH(A561, Activities!A:A, 0))</f>
        <v>#N/A</v>
      </c>
      <c r="M561" s="93" t="e">
        <f>INDEX(Activities!E:E, MATCH(A561, Activities!A:A, 0))</f>
        <v>#N/A</v>
      </c>
      <c r="N561" s="93" t="e">
        <f>INDEX(Activities!G:G, MATCH(A561, Activities!A:A, 0))</f>
        <v>#N/A</v>
      </c>
      <c r="O561" s="92"/>
      <c r="P561" s="92"/>
      <c r="Q561" s="92"/>
      <c r="R561" s="93"/>
      <c r="S561" s="93" t="e">
        <f>INDEX(Activities!I:I, MATCH(A561, Activities!A:A, 0))</f>
        <v>#N/A</v>
      </c>
    </row>
    <row r="562" spans="1:19" ht="13.5" customHeight="1">
      <c r="A562" s="99"/>
      <c r="B562" s="87">
        <f>COUNTIF(Activities!A:A, A562)</f>
        <v>0</v>
      </c>
      <c r="C562" s="100"/>
      <c r="D562" s="89"/>
      <c r="E562" s="90"/>
      <c r="F562" s="96">
        <v>4</v>
      </c>
      <c r="G562" s="92">
        <f t="shared" si="57"/>
        <v>1</v>
      </c>
      <c r="H562" s="93" t="str">
        <f t="shared" si="60"/>
        <v>Q4</v>
      </c>
      <c r="I562" s="92">
        <f t="shared" si="58"/>
        <v>1900</v>
      </c>
      <c r="J562" s="92">
        <f t="shared" si="56"/>
        <v>1900</v>
      </c>
      <c r="K562" s="93" t="e">
        <f t="shared" si="59"/>
        <v>#N/A</v>
      </c>
      <c r="L562" s="93" t="e">
        <f>INDEX(Activities!F:F, MATCH(A562, Activities!A:A, 0))</f>
        <v>#N/A</v>
      </c>
      <c r="M562" s="93" t="e">
        <f>INDEX(Activities!E:E, MATCH(A562, Activities!A:A, 0))</f>
        <v>#N/A</v>
      </c>
      <c r="N562" s="93" t="e">
        <f>INDEX(Activities!G:G, MATCH(A562, Activities!A:A, 0))</f>
        <v>#N/A</v>
      </c>
      <c r="O562" s="92"/>
      <c r="P562" s="92"/>
      <c r="Q562" s="92"/>
      <c r="R562" s="93"/>
      <c r="S562" s="93" t="e">
        <f>INDEX(Activities!I:I, MATCH(A562, Activities!A:A, 0))</f>
        <v>#N/A</v>
      </c>
    </row>
    <row r="563" spans="1:19" ht="13.5" customHeight="1">
      <c r="A563" s="99"/>
      <c r="B563" s="87">
        <f>COUNTIF(Activities!A:A, A563)</f>
        <v>0</v>
      </c>
      <c r="C563" s="100"/>
      <c r="D563" s="89"/>
      <c r="E563" s="90"/>
      <c r="F563" s="96">
        <v>4</v>
      </c>
      <c r="G563" s="92">
        <f t="shared" si="57"/>
        <v>1</v>
      </c>
      <c r="H563" s="93" t="str">
        <f t="shared" si="60"/>
        <v>Q4</v>
      </c>
      <c r="I563" s="92">
        <f t="shared" si="58"/>
        <v>1900</v>
      </c>
      <c r="J563" s="92">
        <f t="shared" si="56"/>
        <v>1900</v>
      </c>
      <c r="K563" s="93" t="e">
        <f t="shared" si="59"/>
        <v>#N/A</v>
      </c>
      <c r="L563" s="93" t="e">
        <f>INDEX(Activities!F:F, MATCH(A563, Activities!A:A, 0))</f>
        <v>#N/A</v>
      </c>
      <c r="M563" s="93" t="e">
        <f>INDEX(Activities!E:E, MATCH(A563, Activities!A:A, 0))</f>
        <v>#N/A</v>
      </c>
      <c r="N563" s="93" t="e">
        <f>INDEX(Activities!G:G, MATCH(A563, Activities!A:A, 0))</f>
        <v>#N/A</v>
      </c>
      <c r="O563" s="92"/>
      <c r="P563" s="92"/>
      <c r="Q563" s="92"/>
      <c r="R563" s="93"/>
      <c r="S563" s="93" t="e">
        <f>INDEX(Activities!I:I, MATCH(A563, Activities!A:A, 0))</f>
        <v>#N/A</v>
      </c>
    </row>
    <row r="564" spans="1:19" ht="13.5" customHeight="1">
      <c r="A564" s="99"/>
      <c r="B564" s="87">
        <f>COUNTIF(Activities!A:A, A564)</f>
        <v>0</v>
      </c>
      <c r="C564" s="100"/>
      <c r="D564" s="89"/>
      <c r="E564" s="90"/>
      <c r="F564" s="96">
        <v>4</v>
      </c>
      <c r="G564" s="92">
        <f t="shared" si="57"/>
        <v>1</v>
      </c>
      <c r="H564" s="93" t="str">
        <f t="shared" si="60"/>
        <v>Q4</v>
      </c>
      <c r="I564" s="92">
        <f t="shared" si="58"/>
        <v>1900</v>
      </c>
      <c r="J564" s="92">
        <f t="shared" si="56"/>
        <v>1900</v>
      </c>
      <c r="K564" s="93" t="e">
        <f t="shared" si="59"/>
        <v>#N/A</v>
      </c>
      <c r="L564" s="93" t="e">
        <f>INDEX(Activities!F:F, MATCH(A564, Activities!A:A, 0))</f>
        <v>#N/A</v>
      </c>
      <c r="M564" s="93" t="e">
        <f>INDEX(Activities!E:E, MATCH(A564, Activities!A:A, 0))</f>
        <v>#N/A</v>
      </c>
      <c r="N564" s="93" t="e">
        <f>INDEX(Activities!G:G, MATCH(A564, Activities!A:A, 0))</f>
        <v>#N/A</v>
      </c>
      <c r="O564" s="92"/>
      <c r="P564" s="92"/>
      <c r="Q564" s="92"/>
      <c r="R564" s="93"/>
      <c r="S564" s="93" t="e">
        <f>INDEX(Activities!I:I, MATCH(A564, Activities!A:A, 0))</f>
        <v>#N/A</v>
      </c>
    </row>
    <row r="565" spans="1:19" ht="13.5" customHeight="1">
      <c r="A565" s="99"/>
      <c r="B565" s="87">
        <f>COUNTIF(Activities!A:A, A565)</f>
        <v>0</v>
      </c>
      <c r="C565" s="100"/>
      <c r="D565" s="89"/>
      <c r="E565" s="90"/>
      <c r="F565" s="96">
        <v>4</v>
      </c>
      <c r="G565" s="92">
        <f t="shared" si="57"/>
        <v>1</v>
      </c>
      <c r="H565" s="93" t="str">
        <f t="shared" si="60"/>
        <v>Q4</v>
      </c>
      <c r="I565" s="92">
        <f t="shared" si="58"/>
        <v>1900</v>
      </c>
      <c r="J565" s="92">
        <f t="shared" si="56"/>
        <v>1900</v>
      </c>
      <c r="K565" s="93" t="e">
        <f t="shared" si="59"/>
        <v>#N/A</v>
      </c>
      <c r="L565" s="93" t="e">
        <f>INDEX(Activities!F:F, MATCH(A565, Activities!A:A, 0))</f>
        <v>#N/A</v>
      </c>
      <c r="M565" s="93" t="e">
        <f>INDEX(Activities!E:E, MATCH(A565, Activities!A:A, 0))</f>
        <v>#N/A</v>
      </c>
      <c r="N565" s="93" t="e">
        <f>INDEX(Activities!G:G, MATCH(A565, Activities!A:A, 0))</f>
        <v>#N/A</v>
      </c>
      <c r="O565" s="92"/>
      <c r="P565" s="92"/>
      <c r="Q565" s="92"/>
      <c r="R565" s="93"/>
      <c r="S565" s="93" t="e">
        <f>INDEX(Activities!I:I, MATCH(A565, Activities!A:A, 0))</f>
        <v>#N/A</v>
      </c>
    </row>
    <row r="566" spans="1:19" ht="13.5" customHeight="1">
      <c r="A566" s="86"/>
      <c r="B566" s="87">
        <f>COUNTIF(Activities!A:A, A566)</f>
        <v>0</v>
      </c>
      <c r="C566" s="100"/>
      <c r="D566" s="89"/>
      <c r="E566" s="90"/>
      <c r="F566" s="96">
        <v>4</v>
      </c>
      <c r="G566" s="92">
        <f t="shared" si="57"/>
        <v>1</v>
      </c>
      <c r="H566" s="93" t="str">
        <f t="shared" si="60"/>
        <v>Q4</v>
      </c>
      <c r="I566" s="92">
        <f t="shared" si="58"/>
        <v>1900</v>
      </c>
      <c r="J566" s="92">
        <f t="shared" si="56"/>
        <v>1900</v>
      </c>
      <c r="K566" s="93" t="e">
        <f t="shared" si="59"/>
        <v>#N/A</v>
      </c>
      <c r="L566" s="93" t="e">
        <f>INDEX(Activities!F:F, MATCH(A566, Activities!A:A, 0))</f>
        <v>#N/A</v>
      </c>
      <c r="M566" s="93" t="e">
        <f>INDEX(Activities!E:E, MATCH(A566, Activities!A:A, 0))</f>
        <v>#N/A</v>
      </c>
      <c r="N566" s="93" t="e">
        <f>INDEX(Activities!G:G, MATCH(A566, Activities!A:A, 0))</f>
        <v>#N/A</v>
      </c>
      <c r="O566" s="92"/>
      <c r="P566" s="92"/>
      <c r="Q566" s="92"/>
      <c r="R566" s="93"/>
      <c r="S566" s="93" t="e">
        <f>INDEX(Activities!I:I, MATCH(A566, Activities!A:A, 0))</f>
        <v>#N/A</v>
      </c>
    </row>
    <row r="567" spans="1:19" ht="13.5" customHeight="1">
      <c r="A567" s="86"/>
      <c r="B567" s="87">
        <f>COUNTIF(Activities!A:A, A567)</f>
        <v>0</v>
      </c>
      <c r="C567" s="100"/>
      <c r="D567" s="89"/>
      <c r="E567" s="90"/>
      <c r="F567" s="96">
        <v>4</v>
      </c>
      <c r="G567" s="92">
        <f t="shared" si="57"/>
        <v>1</v>
      </c>
      <c r="H567" s="93" t="str">
        <f t="shared" si="60"/>
        <v>Q4</v>
      </c>
      <c r="I567" s="92">
        <f t="shared" si="58"/>
        <v>1900</v>
      </c>
      <c r="J567" s="92">
        <f t="shared" si="56"/>
        <v>1900</v>
      </c>
      <c r="K567" s="93" t="e">
        <f t="shared" si="59"/>
        <v>#N/A</v>
      </c>
      <c r="L567" s="93" t="e">
        <f>INDEX(Activities!F:F, MATCH(A567, Activities!A:A, 0))</f>
        <v>#N/A</v>
      </c>
      <c r="M567" s="93" t="e">
        <f>INDEX(Activities!E:E, MATCH(A567, Activities!A:A, 0))</f>
        <v>#N/A</v>
      </c>
      <c r="N567" s="93" t="e">
        <f>INDEX(Activities!G:G, MATCH(A567, Activities!A:A, 0))</f>
        <v>#N/A</v>
      </c>
      <c r="O567" s="92"/>
      <c r="P567" s="92"/>
      <c r="Q567" s="92"/>
      <c r="R567" s="93"/>
      <c r="S567" s="93" t="e">
        <f>INDEX(Activities!I:I, MATCH(A567, Activities!A:A, 0))</f>
        <v>#N/A</v>
      </c>
    </row>
    <row r="568" spans="1:19" ht="13.5" customHeight="1">
      <c r="A568" s="112"/>
      <c r="B568" s="87">
        <f>COUNTIF(Activities!A:A, A568)</f>
        <v>0</v>
      </c>
      <c r="C568" s="100"/>
      <c r="D568" s="89"/>
      <c r="E568" s="90"/>
      <c r="F568" s="96">
        <v>4</v>
      </c>
      <c r="G568" s="92">
        <f t="shared" si="57"/>
        <v>1</v>
      </c>
      <c r="H568" s="93" t="str">
        <f t="shared" si="60"/>
        <v>Q4</v>
      </c>
      <c r="I568" s="92">
        <f t="shared" si="58"/>
        <v>1900</v>
      </c>
      <c r="J568" s="92">
        <f t="shared" si="56"/>
        <v>1900</v>
      </c>
      <c r="K568" s="93" t="e">
        <f t="shared" si="59"/>
        <v>#N/A</v>
      </c>
      <c r="L568" s="93" t="e">
        <f>INDEX(Activities!F:F, MATCH(A568, Activities!A:A, 0))</f>
        <v>#N/A</v>
      </c>
      <c r="M568" s="93" t="e">
        <f>INDEX(Activities!E:E, MATCH(A568, Activities!A:A, 0))</f>
        <v>#N/A</v>
      </c>
      <c r="N568" s="93" t="e">
        <f>INDEX(Activities!G:G, MATCH(A568, Activities!A:A, 0))</f>
        <v>#N/A</v>
      </c>
      <c r="O568" s="92"/>
      <c r="P568" s="92"/>
      <c r="Q568" s="92"/>
      <c r="R568" s="93"/>
      <c r="S568" s="93" t="e">
        <f>INDEX(Activities!I:I, MATCH(A568, Activities!A:A, 0))</f>
        <v>#N/A</v>
      </c>
    </row>
    <row r="569" spans="1:19" ht="13.5" customHeight="1">
      <c r="A569" s="112"/>
      <c r="B569" s="87">
        <f>COUNTIF(Activities!A:A, A569)</f>
        <v>0</v>
      </c>
      <c r="C569" s="100"/>
      <c r="D569" s="89"/>
      <c r="E569" s="90"/>
      <c r="F569" s="96">
        <v>4</v>
      </c>
      <c r="G569" s="92">
        <f t="shared" si="57"/>
        <v>1</v>
      </c>
      <c r="H569" s="93" t="str">
        <f t="shared" si="60"/>
        <v>Q4</v>
      </c>
      <c r="I569" s="92">
        <f t="shared" si="58"/>
        <v>1900</v>
      </c>
      <c r="J569" s="92">
        <f t="shared" si="56"/>
        <v>1900</v>
      </c>
      <c r="K569" s="93" t="e">
        <f t="shared" si="59"/>
        <v>#N/A</v>
      </c>
      <c r="L569" s="93" t="e">
        <f>INDEX(Activities!F:F, MATCH(A569, Activities!A:A, 0))</f>
        <v>#N/A</v>
      </c>
      <c r="M569" s="93" t="e">
        <f>INDEX(Activities!E:E, MATCH(A569, Activities!A:A, 0))</f>
        <v>#N/A</v>
      </c>
      <c r="N569" s="93" t="e">
        <f>INDEX(Activities!G:G, MATCH(A569, Activities!A:A, 0))</f>
        <v>#N/A</v>
      </c>
      <c r="O569" s="92"/>
      <c r="P569" s="92"/>
      <c r="Q569" s="92"/>
      <c r="R569" s="93"/>
      <c r="S569" s="93" t="e">
        <f>INDEX(Activities!I:I, MATCH(A569, Activities!A:A, 0))</f>
        <v>#N/A</v>
      </c>
    </row>
    <row r="570" spans="1:19" ht="13.5" customHeight="1">
      <c r="A570" s="34"/>
      <c r="B570" s="87">
        <f>COUNTIF(Activities!A:A, A570)</f>
        <v>0</v>
      </c>
      <c r="C570" s="100"/>
      <c r="D570" s="89"/>
      <c r="E570" s="90"/>
      <c r="F570" s="96">
        <v>4</v>
      </c>
      <c r="G570" s="92">
        <f t="shared" si="57"/>
        <v>1</v>
      </c>
      <c r="H570" s="93" t="str">
        <f t="shared" si="60"/>
        <v>Q4</v>
      </c>
      <c r="I570" s="92">
        <f t="shared" si="58"/>
        <v>1900</v>
      </c>
      <c r="J570" s="92">
        <f t="shared" si="56"/>
        <v>1900</v>
      </c>
      <c r="K570" s="93" t="e">
        <f t="shared" si="59"/>
        <v>#N/A</v>
      </c>
      <c r="L570" s="93" t="e">
        <f>INDEX(Activities!F:F, MATCH(A570, Activities!A:A, 0))</f>
        <v>#N/A</v>
      </c>
      <c r="M570" s="93" t="e">
        <f>INDEX(Activities!E:E, MATCH(A570, Activities!A:A, 0))</f>
        <v>#N/A</v>
      </c>
      <c r="N570" s="93" t="e">
        <f>INDEX(Activities!G:G, MATCH(A570, Activities!A:A, 0))</f>
        <v>#N/A</v>
      </c>
      <c r="O570" s="92"/>
      <c r="P570" s="92"/>
      <c r="Q570" s="92"/>
      <c r="R570" s="93"/>
      <c r="S570" s="93" t="e">
        <f>INDEX(Activities!I:I, MATCH(A570, Activities!A:A, 0))</f>
        <v>#N/A</v>
      </c>
    </row>
    <row r="571" spans="1:19" ht="13.5" customHeight="1">
      <c r="A571" s="34"/>
      <c r="B571" s="87">
        <f>COUNTIF(Activities!A:A, A571)</f>
        <v>0</v>
      </c>
      <c r="C571" s="100"/>
      <c r="D571" s="89"/>
      <c r="E571" s="90"/>
      <c r="F571" s="96">
        <v>4</v>
      </c>
      <c r="G571" s="92">
        <f t="shared" si="57"/>
        <v>1</v>
      </c>
      <c r="H571" s="93" t="str">
        <f t="shared" si="60"/>
        <v>Q4</v>
      </c>
      <c r="I571" s="92">
        <f t="shared" si="58"/>
        <v>1900</v>
      </c>
      <c r="J571" s="92">
        <f t="shared" si="56"/>
        <v>1900</v>
      </c>
      <c r="K571" s="93" t="e">
        <f t="shared" si="59"/>
        <v>#N/A</v>
      </c>
      <c r="L571" s="93" t="e">
        <f>INDEX(Activities!F:F, MATCH(A571, Activities!A:A, 0))</f>
        <v>#N/A</v>
      </c>
      <c r="M571" s="93" t="e">
        <f>INDEX(Activities!E:E, MATCH(A571, Activities!A:A, 0))</f>
        <v>#N/A</v>
      </c>
      <c r="N571" s="93" t="e">
        <f>INDEX(Activities!G:G, MATCH(A571, Activities!A:A, 0))</f>
        <v>#N/A</v>
      </c>
      <c r="O571" s="92"/>
      <c r="P571" s="92"/>
      <c r="Q571" s="92"/>
      <c r="R571" s="93"/>
      <c r="S571" s="93" t="e">
        <f>INDEX(Activities!I:I, MATCH(A571, Activities!A:A, 0))</f>
        <v>#N/A</v>
      </c>
    </row>
    <row r="572" spans="1:19" ht="13.5" customHeight="1">
      <c r="A572" s="113"/>
      <c r="B572" s="87">
        <f>COUNTIF(Activities!A:A, A572)</f>
        <v>0</v>
      </c>
      <c r="C572" s="100"/>
      <c r="D572" s="89"/>
      <c r="E572" s="90"/>
      <c r="F572" s="96">
        <v>4</v>
      </c>
      <c r="G572" s="92">
        <f t="shared" si="57"/>
        <v>1</v>
      </c>
      <c r="H572" s="93" t="str">
        <f t="shared" si="60"/>
        <v>Q4</v>
      </c>
      <c r="I572" s="92">
        <f t="shared" si="58"/>
        <v>1900</v>
      </c>
      <c r="J572" s="92">
        <f t="shared" si="56"/>
        <v>1900</v>
      </c>
      <c r="K572" s="93" t="e">
        <f t="shared" si="59"/>
        <v>#N/A</v>
      </c>
      <c r="L572" s="93" t="e">
        <f>INDEX(Activities!F:F, MATCH(A572, Activities!A:A, 0))</f>
        <v>#N/A</v>
      </c>
      <c r="M572" s="93" t="e">
        <f>INDEX(Activities!E:E, MATCH(A572, Activities!A:A, 0))</f>
        <v>#N/A</v>
      </c>
      <c r="N572" s="93" t="e">
        <f>INDEX(Activities!G:G, MATCH(A572, Activities!A:A, 0))</f>
        <v>#N/A</v>
      </c>
      <c r="O572" s="92"/>
      <c r="P572" s="92"/>
      <c r="Q572" s="92"/>
      <c r="R572" s="93"/>
      <c r="S572" s="93" t="e">
        <f>INDEX(Activities!I:I, MATCH(A572, Activities!A:A, 0))</f>
        <v>#N/A</v>
      </c>
    </row>
    <row r="573" spans="1:19" ht="13.5" customHeight="1">
      <c r="A573" s="113"/>
      <c r="B573" s="87">
        <f>COUNTIF(Activities!A:A, A573)</f>
        <v>0</v>
      </c>
      <c r="C573" s="100"/>
      <c r="D573" s="89"/>
      <c r="E573" s="90"/>
      <c r="F573" s="96">
        <v>4</v>
      </c>
      <c r="G573" s="92">
        <f t="shared" si="57"/>
        <v>1</v>
      </c>
      <c r="H573" s="93" t="str">
        <f t="shared" si="60"/>
        <v>Q4</v>
      </c>
      <c r="I573" s="92">
        <f t="shared" si="58"/>
        <v>1900</v>
      </c>
      <c r="J573" s="92">
        <f t="shared" si="56"/>
        <v>1900</v>
      </c>
      <c r="K573" s="93" t="e">
        <f t="shared" si="59"/>
        <v>#N/A</v>
      </c>
      <c r="L573" s="93" t="e">
        <f>INDEX(Activities!F:F, MATCH(A573, Activities!A:A, 0))</f>
        <v>#N/A</v>
      </c>
      <c r="M573" s="93" t="e">
        <f>INDEX(Activities!E:E, MATCH(A573, Activities!A:A, 0))</f>
        <v>#N/A</v>
      </c>
      <c r="N573" s="93" t="e">
        <f>INDEX(Activities!G:G, MATCH(A573, Activities!A:A, 0))</f>
        <v>#N/A</v>
      </c>
      <c r="O573" s="92"/>
      <c r="P573" s="92"/>
      <c r="Q573" s="92"/>
      <c r="R573" s="93"/>
      <c r="S573" s="93" t="e">
        <f>INDEX(Activities!I:I, MATCH(A573, Activities!A:A, 0))</f>
        <v>#N/A</v>
      </c>
    </row>
    <row r="574" spans="1:19" ht="13.5" customHeight="1">
      <c r="A574" s="86"/>
      <c r="B574" s="87">
        <f>COUNTIF(Activities!A:A, A574)</f>
        <v>0</v>
      </c>
      <c r="C574" s="100"/>
      <c r="D574" s="89"/>
      <c r="E574" s="90"/>
      <c r="F574" s="96">
        <v>4</v>
      </c>
      <c r="G574" s="92">
        <f t="shared" si="57"/>
        <v>1</v>
      </c>
      <c r="H574" s="93" t="str">
        <f t="shared" si="60"/>
        <v>Q4</v>
      </c>
      <c r="I574" s="92">
        <f t="shared" si="58"/>
        <v>1900</v>
      </c>
      <c r="J574" s="92">
        <f t="shared" si="56"/>
        <v>1900</v>
      </c>
      <c r="K574" s="93" t="e">
        <f t="shared" si="59"/>
        <v>#N/A</v>
      </c>
      <c r="L574" s="93" t="e">
        <f>INDEX(Activities!F:F, MATCH(A574, Activities!A:A, 0))</f>
        <v>#N/A</v>
      </c>
      <c r="M574" s="93" t="e">
        <f>INDEX(Activities!E:E, MATCH(A574, Activities!A:A, 0))</f>
        <v>#N/A</v>
      </c>
      <c r="N574" s="93" t="e">
        <f>INDEX(Activities!G:G, MATCH(A574, Activities!A:A, 0))</f>
        <v>#N/A</v>
      </c>
      <c r="O574" s="92"/>
      <c r="P574" s="92"/>
      <c r="Q574" s="92"/>
      <c r="R574" s="93"/>
      <c r="S574" s="93" t="e">
        <f>INDEX(Activities!I:I, MATCH(A574, Activities!A:A, 0))</f>
        <v>#N/A</v>
      </c>
    </row>
    <row r="575" spans="1:19" ht="13.5" customHeight="1">
      <c r="A575" s="86"/>
      <c r="B575" s="87">
        <f>COUNTIF(Activities!A:A, A575)</f>
        <v>0</v>
      </c>
      <c r="C575" s="100"/>
      <c r="D575" s="89"/>
      <c r="E575" s="90"/>
      <c r="F575" s="96">
        <v>4</v>
      </c>
      <c r="G575" s="92">
        <f t="shared" si="57"/>
        <v>1</v>
      </c>
      <c r="H575" s="93" t="str">
        <f t="shared" si="60"/>
        <v>Q4</v>
      </c>
      <c r="I575" s="92">
        <f t="shared" si="58"/>
        <v>1900</v>
      </c>
      <c r="J575" s="92">
        <f t="shared" si="56"/>
        <v>1900</v>
      </c>
      <c r="K575" s="93" t="e">
        <f t="shared" si="59"/>
        <v>#N/A</v>
      </c>
      <c r="L575" s="93" t="e">
        <f>INDEX(Activities!F:F, MATCH(A575, Activities!A:A, 0))</f>
        <v>#N/A</v>
      </c>
      <c r="M575" s="93" t="e">
        <f>INDEX(Activities!E:E, MATCH(A575, Activities!A:A, 0))</f>
        <v>#N/A</v>
      </c>
      <c r="N575" s="93" t="e">
        <f>INDEX(Activities!G:G, MATCH(A575, Activities!A:A, 0))</f>
        <v>#N/A</v>
      </c>
      <c r="O575" s="92"/>
      <c r="P575" s="92"/>
      <c r="Q575" s="92"/>
      <c r="R575" s="93"/>
      <c r="S575" s="93" t="e">
        <f>INDEX(Activities!I:I, MATCH(A575, Activities!A:A, 0))</f>
        <v>#N/A</v>
      </c>
    </row>
    <row r="576" spans="1:19" ht="13.5" customHeight="1">
      <c r="A576" s="102"/>
      <c r="B576" s="87">
        <f>COUNTIF(Activities!A:A, A576)</f>
        <v>0</v>
      </c>
      <c r="C576" s="100"/>
      <c r="D576" s="89"/>
      <c r="E576" s="90"/>
      <c r="F576" s="96">
        <v>4</v>
      </c>
      <c r="G576" s="92">
        <f t="shared" si="57"/>
        <v>1</v>
      </c>
      <c r="H576" s="93" t="str">
        <f t="shared" si="60"/>
        <v>Q4</v>
      </c>
      <c r="I576" s="92">
        <f t="shared" si="58"/>
        <v>1900</v>
      </c>
      <c r="J576" s="92">
        <f t="shared" si="56"/>
        <v>1900</v>
      </c>
      <c r="K576" s="93" t="e">
        <f t="shared" si="59"/>
        <v>#N/A</v>
      </c>
      <c r="L576" s="93" t="e">
        <f>INDEX(Activities!F:F, MATCH(A576, Activities!A:A, 0))</f>
        <v>#N/A</v>
      </c>
      <c r="M576" s="93" t="e">
        <f>INDEX(Activities!E:E, MATCH(A576, Activities!A:A, 0))</f>
        <v>#N/A</v>
      </c>
      <c r="N576" s="93" t="e">
        <f>INDEX(Activities!G:G, MATCH(A576, Activities!A:A, 0))</f>
        <v>#N/A</v>
      </c>
      <c r="O576" s="92"/>
      <c r="P576" s="92"/>
      <c r="Q576" s="92"/>
      <c r="R576" s="93"/>
      <c r="S576" s="93" t="e">
        <f>INDEX(Activities!I:I, MATCH(A576, Activities!A:A, 0))</f>
        <v>#N/A</v>
      </c>
    </row>
    <row r="577" spans="1:19" ht="13.5" customHeight="1">
      <c r="A577" s="103"/>
      <c r="B577" s="87">
        <f>COUNTIF(Activities!A:A, A577)</f>
        <v>0</v>
      </c>
      <c r="C577" s="100"/>
      <c r="D577" s="89"/>
      <c r="E577" s="90"/>
      <c r="F577" s="96">
        <v>4</v>
      </c>
      <c r="G577" s="92">
        <f t="shared" si="57"/>
        <v>1</v>
      </c>
      <c r="H577" s="93" t="str">
        <f t="shared" si="60"/>
        <v>Q4</v>
      </c>
      <c r="I577" s="92">
        <f t="shared" si="58"/>
        <v>1900</v>
      </c>
      <c r="J577" s="92">
        <f t="shared" si="56"/>
        <v>1900</v>
      </c>
      <c r="K577" s="93" t="e">
        <f t="shared" si="59"/>
        <v>#N/A</v>
      </c>
      <c r="L577" s="93" t="e">
        <f>INDEX(Activities!F:F, MATCH(A577, Activities!A:A, 0))</f>
        <v>#N/A</v>
      </c>
      <c r="M577" s="93" t="e">
        <f>INDEX(Activities!E:E, MATCH(A577, Activities!A:A, 0))</f>
        <v>#N/A</v>
      </c>
      <c r="N577" s="93" t="e">
        <f>INDEX(Activities!G:G, MATCH(A577, Activities!A:A, 0))</f>
        <v>#N/A</v>
      </c>
      <c r="O577" s="92"/>
      <c r="P577" s="92"/>
      <c r="Q577" s="92"/>
      <c r="R577" s="93"/>
      <c r="S577" s="93" t="e">
        <f>INDEX(Activities!I:I, MATCH(A577, Activities!A:A, 0))</f>
        <v>#N/A</v>
      </c>
    </row>
    <row r="578" spans="1:19" ht="13.5" customHeight="1">
      <c r="A578" s="86"/>
      <c r="B578" s="87">
        <f>COUNTIF(Activities!A:A, A578)</f>
        <v>0</v>
      </c>
      <c r="C578" s="100"/>
      <c r="D578" s="89"/>
      <c r="E578" s="90"/>
      <c r="F578" s="96">
        <v>4</v>
      </c>
      <c r="G578" s="92">
        <f t="shared" si="57"/>
        <v>1</v>
      </c>
      <c r="H578" s="93" t="str">
        <f t="shared" si="60"/>
        <v>Q4</v>
      </c>
      <c r="I578" s="92">
        <f t="shared" si="58"/>
        <v>1900</v>
      </c>
      <c r="J578" s="92">
        <f t="shared" si="56"/>
        <v>1900</v>
      </c>
      <c r="K578" s="93" t="e">
        <f t="shared" si="59"/>
        <v>#N/A</v>
      </c>
      <c r="L578" s="93" t="e">
        <f>INDEX(Activities!F:F, MATCH(A578, Activities!A:A, 0))</f>
        <v>#N/A</v>
      </c>
      <c r="M578" s="93" t="e">
        <f>INDEX(Activities!E:E, MATCH(A578, Activities!A:A, 0))</f>
        <v>#N/A</v>
      </c>
      <c r="N578" s="93" t="e">
        <f>INDEX(Activities!G:G, MATCH(A578, Activities!A:A, 0))</f>
        <v>#N/A</v>
      </c>
      <c r="O578" s="92"/>
      <c r="P578" s="92"/>
      <c r="Q578" s="92"/>
      <c r="R578" s="93"/>
      <c r="S578" s="93" t="e">
        <f>INDEX(Activities!I:I, MATCH(A578, Activities!A:A, 0))</f>
        <v>#N/A</v>
      </c>
    </row>
    <row r="579" spans="1:19" ht="12" customHeight="1">
      <c r="A579" s="34"/>
      <c r="B579" s="87">
        <f>COUNTIF(Activities!A:A, A579)</f>
        <v>0</v>
      </c>
      <c r="C579" s="100"/>
      <c r="D579" s="89"/>
      <c r="E579" s="90"/>
      <c r="F579" s="96">
        <v>4</v>
      </c>
      <c r="G579" s="92">
        <f t="shared" si="57"/>
        <v>1</v>
      </c>
      <c r="H579" s="93" t="str">
        <f t="shared" si="60"/>
        <v>Q4</v>
      </c>
      <c r="I579" s="92">
        <f t="shared" si="58"/>
        <v>1900</v>
      </c>
      <c r="J579" s="92">
        <f t="shared" si="56"/>
        <v>1900</v>
      </c>
      <c r="K579" s="93" t="e">
        <f t="shared" si="59"/>
        <v>#N/A</v>
      </c>
      <c r="L579" s="93" t="e">
        <f>INDEX(Activities!F:F, MATCH(A579, Activities!A:A, 0))</f>
        <v>#N/A</v>
      </c>
      <c r="M579" s="93" t="e">
        <f>INDEX(Activities!E:E, MATCH(A579, Activities!A:A, 0))</f>
        <v>#N/A</v>
      </c>
      <c r="N579" s="93" t="e">
        <f>INDEX(Activities!G:G, MATCH(A579, Activities!A:A, 0))</f>
        <v>#N/A</v>
      </c>
      <c r="O579" s="92"/>
      <c r="P579" s="92"/>
      <c r="Q579" s="92"/>
      <c r="R579" s="93"/>
      <c r="S579" s="93" t="e">
        <f>INDEX(Activities!I:I, MATCH(A579, Activities!A:A, 0))</f>
        <v>#N/A</v>
      </c>
    </row>
    <row r="580" spans="1:19" ht="12" customHeight="1">
      <c r="A580" s="34"/>
      <c r="B580" s="87">
        <f>COUNTIF(Activities!A:A, A580)</f>
        <v>0</v>
      </c>
      <c r="C580" s="100"/>
      <c r="D580" s="89"/>
      <c r="E580" s="90"/>
      <c r="F580" s="96">
        <v>4</v>
      </c>
      <c r="G580" s="92">
        <f t="shared" si="57"/>
        <v>1</v>
      </c>
      <c r="H580" s="93" t="str">
        <f t="shared" si="60"/>
        <v>Q4</v>
      </c>
      <c r="I580" s="92">
        <f t="shared" si="58"/>
        <v>1900</v>
      </c>
      <c r="J580" s="92">
        <f t="shared" ref="J580:J643" si="61">IF(H580="Q4", I580, I580+1)</f>
        <v>1900</v>
      </c>
      <c r="K580" s="93" t="e">
        <f t="shared" si="59"/>
        <v>#N/A</v>
      </c>
      <c r="L580" s="93" t="e">
        <f>INDEX(Activities!F:F, MATCH(A580, Activities!A:A, 0))</f>
        <v>#N/A</v>
      </c>
      <c r="M580" s="93" t="e">
        <f>INDEX(Activities!E:E, MATCH(A580, Activities!A:A, 0))</f>
        <v>#N/A</v>
      </c>
      <c r="N580" s="93" t="e">
        <f>INDEX(Activities!G:G, MATCH(A580, Activities!A:A, 0))</f>
        <v>#N/A</v>
      </c>
      <c r="O580" s="92"/>
      <c r="P580" s="92"/>
      <c r="Q580" s="92"/>
      <c r="R580" s="93"/>
      <c r="S580" s="93" t="e">
        <f>INDEX(Activities!I:I, MATCH(A580, Activities!A:A, 0))</f>
        <v>#N/A</v>
      </c>
    </row>
    <row r="581" spans="1:19" ht="13.5" customHeight="1">
      <c r="A581" s="34"/>
      <c r="B581" s="87">
        <f>COUNTIF(Activities!A:A, A581)</f>
        <v>0</v>
      </c>
      <c r="C581" s="100"/>
      <c r="D581" s="89"/>
      <c r="E581" s="90"/>
      <c r="F581" s="96">
        <v>4</v>
      </c>
      <c r="G581" s="92">
        <f t="shared" si="57"/>
        <v>1</v>
      </c>
      <c r="H581" s="93" t="str">
        <f t="shared" si="60"/>
        <v>Q4</v>
      </c>
      <c r="I581" s="92">
        <f t="shared" si="58"/>
        <v>1900</v>
      </c>
      <c r="J581" s="92">
        <f t="shared" si="61"/>
        <v>1900</v>
      </c>
      <c r="K581" s="93" t="e">
        <f t="shared" si="59"/>
        <v>#N/A</v>
      </c>
      <c r="L581" s="93" t="e">
        <f>INDEX(Activities!F:F, MATCH(A581, Activities!A:A, 0))</f>
        <v>#N/A</v>
      </c>
      <c r="M581" s="93" t="e">
        <f>INDEX(Activities!E:E, MATCH(A581, Activities!A:A, 0))</f>
        <v>#N/A</v>
      </c>
      <c r="N581" s="93" t="e">
        <f>INDEX(Activities!G:G, MATCH(A581, Activities!A:A, 0))</f>
        <v>#N/A</v>
      </c>
      <c r="O581" s="92"/>
      <c r="P581" s="92"/>
      <c r="Q581" s="92"/>
      <c r="R581" s="93"/>
      <c r="S581" s="93" t="e">
        <f>INDEX(Activities!I:I, MATCH(A581, Activities!A:A, 0))</f>
        <v>#N/A</v>
      </c>
    </row>
    <row r="582" spans="1:19" ht="13.5" customHeight="1">
      <c r="A582" s="34"/>
      <c r="B582" s="87">
        <f>COUNTIF(Activities!A:A, A582)</f>
        <v>0</v>
      </c>
      <c r="C582" s="100"/>
      <c r="D582" s="89"/>
      <c r="E582" s="90"/>
      <c r="F582" s="96">
        <v>4</v>
      </c>
      <c r="G582" s="92">
        <f t="shared" si="57"/>
        <v>1</v>
      </c>
      <c r="H582" s="93" t="str">
        <f t="shared" si="60"/>
        <v>Q4</v>
      </c>
      <c r="I582" s="92">
        <f t="shared" si="58"/>
        <v>1900</v>
      </c>
      <c r="J582" s="92">
        <f t="shared" si="61"/>
        <v>1900</v>
      </c>
      <c r="K582" s="93" t="e">
        <f t="shared" si="59"/>
        <v>#N/A</v>
      </c>
      <c r="L582" s="93" t="e">
        <f>INDEX(Activities!F:F, MATCH(A582, Activities!A:A, 0))</f>
        <v>#N/A</v>
      </c>
      <c r="M582" s="93" t="e">
        <f>INDEX(Activities!E:E, MATCH(A582, Activities!A:A, 0))</f>
        <v>#N/A</v>
      </c>
      <c r="N582" s="93" t="e">
        <f>INDEX(Activities!G:G, MATCH(A582, Activities!A:A, 0))</f>
        <v>#N/A</v>
      </c>
      <c r="O582" s="92"/>
      <c r="P582" s="92"/>
      <c r="Q582" s="92"/>
      <c r="R582" s="93"/>
      <c r="S582" s="93" t="e">
        <f>INDEX(Activities!I:I, MATCH(A582, Activities!A:A, 0))</f>
        <v>#N/A</v>
      </c>
    </row>
    <row r="583" spans="1:19" ht="13.5" customHeight="1">
      <c r="A583" s="34"/>
      <c r="B583" s="87">
        <f>COUNTIF(Activities!A:A, A583)</f>
        <v>0</v>
      </c>
      <c r="C583" s="100"/>
      <c r="D583" s="89"/>
      <c r="E583" s="90"/>
      <c r="F583" s="96">
        <v>4</v>
      </c>
      <c r="G583" s="92">
        <f t="shared" si="57"/>
        <v>1</v>
      </c>
      <c r="H583" s="93" t="str">
        <f t="shared" si="60"/>
        <v>Q4</v>
      </c>
      <c r="I583" s="92">
        <f t="shared" si="58"/>
        <v>1900</v>
      </c>
      <c r="J583" s="92">
        <f t="shared" si="61"/>
        <v>1900</v>
      </c>
      <c r="K583" s="93" t="e">
        <f t="shared" si="59"/>
        <v>#N/A</v>
      </c>
      <c r="L583" s="93" t="e">
        <f>INDEX(Activities!F:F, MATCH(A583, Activities!A:A, 0))</f>
        <v>#N/A</v>
      </c>
      <c r="M583" s="93" t="e">
        <f>INDEX(Activities!E:E, MATCH(A583, Activities!A:A, 0))</f>
        <v>#N/A</v>
      </c>
      <c r="N583" s="93" t="e">
        <f>INDEX(Activities!G:G, MATCH(A583, Activities!A:A, 0))</f>
        <v>#N/A</v>
      </c>
      <c r="O583" s="92"/>
      <c r="P583" s="92"/>
      <c r="Q583" s="92"/>
      <c r="R583" s="93"/>
      <c r="S583" s="93" t="e">
        <f>INDEX(Activities!I:I, MATCH(A583, Activities!A:A, 0))</f>
        <v>#N/A</v>
      </c>
    </row>
    <row r="584" spans="1:19" ht="13.5" customHeight="1">
      <c r="A584" s="34"/>
      <c r="B584" s="87">
        <f>COUNTIF(Activities!A:A, A584)</f>
        <v>0</v>
      </c>
      <c r="C584" s="100"/>
      <c r="D584" s="89"/>
      <c r="E584" s="90"/>
      <c r="F584" s="96">
        <v>4</v>
      </c>
      <c r="G584" s="92">
        <f t="shared" si="57"/>
        <v>1</v>
      </c>
      <c r="H584" s="93" t="str">
        <f t="shared" si="60"/>
        <v>Q4</v>
      </c>
      <c r="I584" s="92">
        <f t="shared" si="58"/>
        <v>1900</v>
      </c>
      <c r="J584" s="92">
        <f t="shared" si="61"/>
        <v>1900</v>
      </c>
      <c r="K584" s="93" t="e">
        <f t="shared" si="59"/>
        <v>#N/A</v>
      </c>
      <c r="L584" s="93" t="e">
        <f>INDEX(Activities!F:F, MATCH(A584, Activities!A:A, 0))</f>
        <v>#N/A</v>
      </c>
      <c r="M584" s="93" t="e">
        <f>INDEX(Activities!E:E, MATCH(A584, Activities!A:A, 0))</f>
        <v>#N/A</v>
      </c>
      <c r="N584" s="93" t="e">
        <f>INDEX(Activities!G:G, MATCH(A584, Activities!A:A, 0))</f>
        <v>#N/A</v>
      </c>
      <c r="O584" s="92"/>
      <c r="P584" s="92"/>
      <c r="Q584" s="92"/>
      <c r="R584" s="93"/>
      <c r="S584" s="93" t="e">
        <f>INDEX(Activities!I:I, MATCH(A584, Activities!A:A, 0))</f>
        <v>#N/A</v>
      </c>
    </row>
    <row r="585" spans="1:19" ht="13.5" customHeight="1">
      <c r="A585" s="34"/>
      <c r="B585" s="87">
        <f>COUNTIF(Activities!A:A, A585)</f>
        <v>0</v>
      </c>
      <c r="C585" s="100"/>
      <c r="D585" s="89"/>
      <c r="E585" s="90"/>
      <c r="F585" s="96">
        <v>4</v>
      </c>
      <c r="G585" s="92">
        <f t="shared" si="57"/>
        <v>1</v>
      </c>
      <c r="H585" s="93" t="str">
        <f t="shared" si="60"/>
        <v>Q4</v>
      </c>
      <c r="I585" s="92">
        <f t="shared" si="58"/>
        <v>1900</v>
      </c>
      <c r="J585" s="92">
        <f t="shared" si="61"/>
        <v>1900</v>
      </c>
      <c r="K585" s="93" t="e">
        <f t="shared" si="59"/>
        <v>#N/A</v>
      </c>
      <c r="L585" s="93" t="e">
        <f>INDEX(Activities!F:F, MATCH(A585, Activities!A:A, 0))</f>
        <v>#N/A</v>
      </c>
      <c r="M585" s="93" t="e">
        <f>INDEX(Activities!E:E, MATCH(A585, Activities!A:A, 0))</f>
        <v>#N/A</v>
      </c>
      <c r="N585" s="93" t="e">
        <f>INDEX(Activities!G:G, MATCH(A585, Activities!A:A, 0))</f>
        <v>#N/A</v>
      </c>
      <c r="O585" s="92"/>
      <c r="P585" s="92"/>
      <c r="Q585" s="92"/>
      <c r="R585" s="93"/>
      <c r="S585" s="93" t="e">
        <f>INDEX(Activities!I:I, MATCH(A585, Activities!A:A, 0))</f>
        <v>#N/A</v>
      </c>
    </row>
    <row r="586" spans="1:19" ht="13.5" customHeight="1">
      <c r="A586" s="34"/>
      <c r="B586" s="87">
        <f>COUNTIF(Activities!A:A, A586)</f>
        <v>0</v>
      </c>
      <c r="C586" s="100"/>
      <c r="D586" s="89"/>
      <c r="E586" s="90"/>
      <c r="F586" s="96">
        <v>4</v>
      </c>
      <c r="G586" s="92">
        <f t="shared" si="57"/>
        <v>1</v>
      </c>
      <c r="H586" s="93" t="str">
        <f t="shared" si="60"/>
        <v>Q4</v>
      </c>
      <c r="I586" s="92">
        <f t="shared" si="58"/>
        <v>1900</v>
      </c>
      <c r="J586" s="92">
        <f t="shared" si="61"/>
        <v>1900</v>
      </c>
      <c r="K586" s="93" t="e">
        <f t="shared" si="59"/>
        <v>#N/A</v>
      </c>
      <c r="L586" s="93" t="e">
        <f>INDEX(Activities!F:F, MATCH(A586, Activities!A:A, 0))</f>
        <v>#N/A</v>
      </c>
      <c r="M586" s="93" t="e">
        <f>INDEX(Activities!E:E, MATCH(A586, Activities!A:A, 0))</f>
        <v>#N/A</v>
      </c>
      <c r="N586" s="93" t="e">
        <f>INDEX(Activities!G:G, MATCH(A586, Activities!A:A, 0))</f>
        <v>#N/A</v>
      </c>
      <c r="O586" s="92"/>
      <c r="P586" s="92"/>
      <c r="Q586" s="92"/>
      <c r="R586" s="93"/>
      <c r="S586" s="93" t="e">
        <f>INDEX(Activities!I:I, MATCH(A586, Activities!A:A, 0))</f>
        <v>#N/A</v>
      </c>
    </row>
    <row r="587" spans="1:19" ht="13.5" customHeight="1">
      <c r="A587" s="86"/>
      <c r="B587" s="87">
        <f>COUNTIF(Activities!A:A, A587)</f>
        <v>0</v>
      </c>
      <c r="C587" s="100"/>
      <c r="D587" s="89"/>
      <c r="E587" s="90"/>
      <c r="F587" s="96">
        <v>4</v>
      </c>
      <c r="G587" s="92">
        <f t="shared" si="57"/>
        <v>1</v>
      </c>
      <c r="H587" s="93" t="str">
        <f t="shared" si="60"/>
        <v>Q4</v>
      </c>
      <c r="I587" s="92">
        <f t="shared" si="58"/>
        <v>1900</v>
      </c>
      <c r="J587" s="92">
        <f t="shared" si="61"/>
        <v>1900</v>
      </c>
      <c r="K587" s="93" t="e">
        <f t="shared" si="59"/>
        <v>#N/A</v>
      </c>
      <c r="L587" s="93" t="e">
        <f>INDEX(Activities!F:F, MATCH(A587, Activities!A:A, 0))</f>
        <v>#N/A</v>
      </c>
      <c r="M587" s="93" t="e">
        <f>INDEX(Activities!E:E, MATCH(A587, Activities!A:A, 0))</f>
        <v>#N/A</v>
      </c>
      <c r="N587" s="93" t="e">
        <f>INDEX(Activities!G:G, MATCH(A587, Activities!A:A, 0))</f>
        <v>#N/A</v>
      </c>
      <c r="O587" s="92"/>
      <c r="P587" s="92"/>
      <c r="Q587" s="92"/>
      <c r="R587" s="93"/>
      <c r="S587" s="93" t="e">
        <f>INDEX(Activities!I:I, MATCH(A587, Activities!A:A, 0))</f>
        <v>#N/A</v>
      </c>
    </row>
    <row r="588" spans="1:19" ht="13.5" customHeight="1">
      <c r="A588" s="86"/>
      <c r="B588" s="87">
        <f>COUNTIF(Activities!A:A, A588)</f>
        <v>0</v>
      </c>
      <c r="C588" s="100"/>
      <c r="D588" s="89"/>
      <c r="E588" s="90"/>
      <c r="F588" s="96">
        <v>4</v>
      </c>
      <c r="G588" s="92">
        <f t="shared" si="57"/>
        <v>1</v>
      </c>
      <c r="H588" s="93" t="str">
        <f t="shared" si="60"/>
        <v>Q4</v>
      </c>
      <c r="I588" s="92">
        <f t="shared" si="58"/>
        <v>1900</v>
      </c>
      <c r="J588" s="92">
        <f t="shared" si="61"/>
        <v>1900</v>
      </c>
      <c r="K588" s="93" t="e">
        <f t="shared" si="59"/>
        <v>#N/A</v>
      </c>
      <c r="L588" s="93" t="e">
        <f>INDEX(Activities!F:F, MATCH(A588, Activities!A:A, 0))</f>
        <v>#N/A</v>
      </c>
      <c r="M588" s="93" t="e">
        <f>INDEX(Activities!E:E, MATCH(A588, Activities!A:A, 0))</f>
        <v>#N/A</v>
      </c>
      <c r="N588" s="93" t="e">
        <f>INDEX(Activities!G:G, MATCH(A588, Activities!A:A, 0))</f>
        <v>#N/A</v>
      </c>
      <c r="O588" s="92"/>
      <c r="P588" s="92"/>
      <c r="Q588" s="92"/>
      <c r="R588" s="93"/>
      <c r="S588" s="93" t="e">
        <f>INDEX(Activities!I:I, MATCH(A588, Activities!A:A, 0))</f>
        <v>#N/A</v>
      </c>
    </row>
    <row r="589" spans="1:19" ht="13.5" customHeight="1">
      <c r="A589" s="86"/>
      <c r="B589" s="87">
        <f>COUNTIF(Activities!A:A, A589)</f>
        <v>0</v>
      </c>
      <c r="C589" s="100"/>
      <c r="D589" s="89"/>
      <c r="E589" s="90"/>
      <c r="F589" s="96">
        <v>4</v>
      </c>
      <c r="G589" s="92">
        <f t="shared" si="57"/>
        <v>1</v>
      </c>
      <c r="H589" s="93" t="str">
        <f t="shared" si="60"/>
        <v>Q4</v>
      </c>
      <c r="I589" s="92">
        <f t="shared" si="58"/>
        <v>1900</v>
      </c>
      <c r="J589" s="92">
        <f t="shared" si="61"/>
        <v>1900</v>
      </c>
      <c r="K589" s="93" t="e">
        <f t="shared" si="59"/>
        <v>#N/A</v>
      </c>
      <c r="L589" s="93" t="e">
        <f>INDEX(Activities!F:F, MATCH(A589, Activities!A:A, 0))</f>
        <v>#N/A</v>
      </c>
      <c r="M589" s="93" t="e">
        <f>INDEX(Activities!E:E, MATCH(A589, Activities!A:A, 0))</f>
        <v>#N/A</v>
      </c>
      <c r="N589" s="93" t="e">
        <f>INDEX(Activities!G:G, MATCH(A589, Activities!A:A, 0))</f>
        <v>#N/A</v>
      </c>
      <c r="O589" s="92"/>
      <c r="P589" s="92"/>
      <c r="Q589" s="92"/>
      <c r="R589" s="93"/>
      <c r="S589" s="93" t="e">
        <f>INDEX(Activities!I:I, MATCH(A589, Activities!A:A, 0))</f>
        <v>#N/A</v>
      </c>
    </row>
    <row r="590" spans="1:19" ht="13.5" customHeight="1">
      <c r="A590" s="86"/>
      <c r="B590" s="87">
        <f>COUNTIF(Activities!A:A, A590)</f>
        <v>0</v>
      </c>
      <c r="C590" s="114"/>
      <c r="D590" s="89"/>
      <c r="E590" s="90"/>
      <c r="F590" s="96">
        <v>4</v>
      </c>
      <c r="G590" s="92">
        <f t="shared" si="57"/>
        <v>1</v>
      </c>
      <c r="H590" s="93" t="str">
        <f t="shared" si="60"/>
        <v>Q4</v>
      </c>
      <c r="I590" s="92">
        <f t="shared" si="58"/>
        <v>1900</v>
      </c>
      <c r="J590" s="92">
        <f t="shared" si="61"/>
        <v>1900</v>
      </c>
      <c r="K590" s="93" t="e">
        <f t="shared" si="59"/>
        <v>#N/A</v>
      </c>
      <c r="L590" s="93" t="e">
        <f>INDEX(Activities!F:F, MATCH(A590, Activities!A:A, 0))</f>
        <v>#N/A</v>
      </c>
      <c r="M590" s="93" t="e">
        <f>INDEX(Activities!E:E, MATCH(A590, Activities!A:A, 0))</f>
        <v>#N/A</v>
      </c>
      <c r="N590" s="93" t="e">
        <f>INDEX(Activities!G:G, MATCH(A590, Activities!A:A, 0))</f>
        <v>#N/A</v>
      </c>
      <c r="O590" s="92"/>
      <c r="P590" s="92"/>
      <c r="Q590" s="92"/>
      <c r="R590" s="93"/>
      <c r="S590" s="93" t="e">
        <f>INDEX(Activities!I:I, MATCH(A590, Activities!A:A, 0))</f>
        <v>#N/A</v>
      </c>
    </row>
    <row r="591" spans="1:19" ht="13.5" customHeight="1">
      <c r="A591" s="86"/>
      <c r="B591" s="87">
        <f>COUNTIF(Activities!A:A, A591)</f>
        <v>0</v>
      </c>
      <c r="C591" s="114"/>
      <c r="D591" s="89"/>
      <c r="E591" s="90"/>
      <c r="F591" s="96">
        <v>4</v>
      </c>
      <c r="G591" s="92">
        <f t="shared" si="57"/>
        <v>1</v>
      </c>
      <c r="H591" s="93" t="str">
        <f t="shared" si="60"/>
        <v>Q4</v>
      </c>
      <c r="I591" s="92">
        <f t="shared" si="58"/>
        <v>1900</v>
      </c>
      <c r="J591" s="92">
        <f t="shared" si="61"/>
        <v>1900</v>
      </c>
      <c r="K591" s="93" t="e">
        <f t="shared" si="59"/>
        <v>#N/A</v>
      </c>
      <c r="L591" s="93" t="e">
        <f>INDEX(Activities!F:F, MATCH(A591, Activities!A:A, 0))</f>
        <v>#N/A</v>
      </c>
      <c r="M591" s="93" t="e">
        <f>INDEX(Activities!E:E, MATCH(A591, Activities!A:A, 0))</f>
        <v>#N/A</v>
      </c>
      <c r="N591" s="93" t="e">
        <f>INDEX(Activities!G:G, MATCH(A591, Activities!A:A, 0))</f>
        <v>#N/A</v>
      </c>
      <c r="O591" s="92"/>
      <c r="P591" s="92"/>
      <c r="Q591" s="92"/>
      <c r="R591" s="93"/>
      <c r="S591" s="93" t="e">
        <f>INDEX(Activities!I:I, MATCH(A591, Activities!A:A, 0))</f>
        <v>#N/A</v>
      </c>
    </row>
    <row r="592" spans="1:19" ht="13.5" customHeight="1">
      <c r="A592" s="86"/>
      <c r="B592" s="87">
        <f>COUNTIF(Activities!A:A, A592)</f>
        <v>0</v>
      </c>
      <c r="C592" s="114"/>
      <c r="D592" s="89"/>
      <c r="E592" s="90"/>
      <c r="F592" s="96">
        <v>4</v>
      </c>
      <c r="G592" s="92">
        <f t="shared" si="57"/>
        <v>1</v>
      </c>
      <c r="H592" s="93" t="str">
        <f t="shared" si="60"/>
        <v>Q4</v>
      </c>
      <c r="I592" s="92">
        <f t="shared" si="58"/>
        <v>1900</v>
      </c>
      <c r="J592" s="92">
        <f t="shared" si="61"/>
        <v>1900</v>
      </c>
      <c r="K592" s="93" t="e">
        <f t="shared" si="59"/>
        <v>#N/A</v>
      </c>
      <c r="L592" s="93" t="e">
        <f>INDEX(Activities!F:F, MATCH(A592, Activities!A:A, 0))</f>
        <v>#N/A</v>
      </c>
      <c r="M592" s="93" t="e">
        <f>INDEX(Activities!E:E, MATCH(A592, Activities!A:A, 0))</f>
        <v>#N/A</v>
      </c>
      <c r="N592" s="93" t="e">
        <f>INDEX(Activities!G:G, MATCH(A592, Activities!A:A, 0))</f>
        <v>#N/A</v>
      </c>
      <c r="O592" s="92"/>
      <c r="P592" s="92"/>
      <c r="Q592" s="92"/>
      <c r="R592" s="93"/>
      <c r="S592" s="93" t="e">
        <f>INDEX(Activities!I:I, MATCH(A592, Activities!A:A, 0))</f>
        <v>#N/A</v>
      </c>
    </row>
    <row r="593" spans="1:19" ht="13.5" customHeight="1">
      <c r="A593" s="86"/>
      <c r="B593" s="87">
        <f>COUNTIF(Activities!A:A, A593)</f>
        <v>0</v>
      </c>
      <c r="C593" s="114"/>
      <c r="D593" s="89"/>
      <c r="E593" s="90"/>
      <c r="F593" s="96">
        <v>4</v>
      </c>
      <c r="G593" s="92">
        <f t="shared" si="57"/>
        <v>1</v>
      </c>
      <c r="H593" s="93" t="str">
        <f t="shared" si="60"/>
        <v>Q4</v>
      </c>
      <c r="I593" s="92">
        <f t="shared" si="58"/>
        <v>1900</v>
      </c>
      <c r="J593" s="92">
        <f t="shared" si="61"/>
        <v>1900</v>
      </c>
      <c r="K593" s="93" t="e">
        <f t="shared" si="59"/>
        <v>#N/A</v>
      </c>
      <c r="L593" s="93" t="e">
        <f>INDEX(Activities!F:F, MATCH(A593, Activities!A:A, 0))</f>
        <v>#N/A</v>
      </c>
      <c r="M593" s="93" t="e">
        <f>INDEX(Activities!E:E, MATCH(A593, Activities!A:A, 0))</f>
        <v>#N/A</v>
      </c>
      <c r="N593" s="93" t="e">
        <f>INDEX(Activities!G:G, MATCH(A593, Activities!A:A, 0))</f>
        <v>#N/A</v>
      </c>
      <c r="O593" s="92"/>
      <c r="P593" s="92"/>
      <c r="Q593" s="92"/>
      <c r="R593" s="93"/>
      <c r="S593" s="93" t="e">
        <f>INDEX(Activities!I:I, MATCH(A593, Activities!A:A, 0))</f>
        <v>#N/A</v>
      </c>
    </row>
    <row r="594" spans="1:19" ht="13.5" customHeight="1">
      <c r="A594" s="86"/>
      <c r="B594" s="87">
        <f>COUNTIF(Activities!A:A, A594)</f>
        <v>0</v>
      </c>
      <c r="C594" s="114"/>
      <c r="D594" s="89"/>
      <c r="E594" s="90"/>
      <c r="F594" s="96">
        <v>4</v>
      </c>
      <c r="G594" s="92">
        <f t="shared" si="57"/>
        <v>1</v>
      </c>
      <c r="H594" s="93" t="str">
        <f t="shared" si="60"/>
        <v>Q4</v>
      </c>
      <c r="I594" s="92">
        <f t="shared" si="58"/>
        <v>1900</v>
      </c>
      <c r="J594" s="92">
        <f t="shared" si="61"/>
        <v>1900</v>
      </c>
      <c r="K594" s="93" t="e">
        <f t="shared" si="59"/>
        <v>#N/A</v>
      </c>
      <c r="L594" s="93" t="e">
        <f>INDEX(Activities!F:F, MATCH(A594, Activities!A:A, 0))</f>
        <v>#N/A</v>
      </c>
      <c r="M594" s="93" t="e">
        <f>INDEX(Activities!E:E, MATCH(A594, Activities!A:A, 0))</f>
        <v>#N/A</v>
      </c>
      <c r="N594" s="93" t="e">
        <f>INDEX(Activities!G:G, MATCH(A594, Activities!A:A, 0))</f>
        <v>#N/A</v>
      </c>
      <c r="O594" s="92"/>
      <c r="P594" s="92"/>
      <c r="Q594" s="92"/>
      <c r="R594" s="93"/>
      <c r="S594" s="93" t="e">
        <f>INDEX(Activities!I:I, MATCH(A594, Activities!A:A, 0))</f>
        <v>#N/A</v>
      </c>
    </row>
    <row r="595" spans="1:19" ht="13.5" customHeight="1">
      <c r="A595" s="86"/>
      <c r="B595" s="87">
        <f>COUNTIF(Activities!A:A, A595)</f>
        <v>0</v>
      </c>
      <c r="C595" s="114"/>
      <c r="D595" s="89"/>
      <c r="E595" s="90"/>
      <c r="F595" s="96">
        <v>4</v>
      </c>
      <c r="G595" s="92">
        <f t="shared" si="57"/>
        <v>1</v>
      </c>
      <c r="H595" s="93" t="str">
        <f t="shared" si="60"/>
        <v>Q4</v>
      </c>
      <c r="I595" s="92">
        <f t="shared" si="58"/>
        <v>1900</v>
      </c>
      <c r="J595" s="92">
        <f t="shared" si="61"/>
        <v>1900</v>
      </c>
      <c r="K595" s="93" t="e">
        <f t="shared" si="59"/>
        <v>#N/A</v>
      </c>
      <c r="L595" s="93" t="e">
        <f>INDEX(Activities!F:F, MATCH(A595, Activities!A:A, 0))</f>
        <v>#N/A</v>
      </c>
      <c r="M595" s="93" t="e">
        <f>INDEX(Activities!E:E, MATCH(A595, Activities!A:A, 0))</f>
        <v>#N/A</v>
      </c>
      <c r="N595" s="93" t="e">
        <f>INDEX(Activities!G:G, MATCH(A595, Activities!A:A, 0))</f>
        <v>#N/A</v>
      </c>
      <c r="O595" s="92"/>
      <c r="P595" s="92"/>
      <c r="Q595" s="92"/>
      <c r="R595" s="93"/>
      <c r="S595" s="93" t="e">
        <f>INDEX(Activities!I:I, MATCH(A595, Activities!A:A, 0))</f>
        <v>#N/A</v>
      </c>
    </row>
    <row r="596" spans="1:19" ht="13.5" customHeight="1">
      <c r="A596" s="86"/>
      <c r="B596" s="87">
        <f>COUNTIF(Activities!A:A, A596)</f>
        <v>0</v>
      </c>
      <c r="C596" s="114"/>
      <c r="D596" s="89"/>
      <c r="E596" s="90"/>
      <c r="F596" s="96">
        <v>4</v>
      </c>
      <c r="G596" s="92">
        <f t="shared" si="57"/>
        <v>1</v>
      </c>
      <c r="H596" s="93" t="str">
        <f t="shared" si="60"/>
        <v>Q4</v>
      </c>
      <c r="I596" s="92">
        <f t="shared" si="58"/>
        <v>1900</v>
      </c>
      <c r="J596" s="92">
        <f t="shared" si="61"/>
        <v>1900</v>
      </c>
      <c r="K596" s="93" t="e">
        <f t="shared" si="59"/>
        <v>#N/A</v>
      </c>
      <c r="L596" s="93" t="e">
        <f>INDEX(Activities!F:F, MATCH(A596, Activities!A:A, 0))</f>
        <v>#N/A</v>
      </c>
      <c r="M596" s="93" t="e">
        <f>INDEX(Activities!E:E, MATCH(A596, Activities!A:A, 0))</f>
        <v>#N/A</v>
      </c>
      <c r="N596" s="93" t="e">
        <f>INDEX(Activities!G:G, MATCH(A596, Activities!A:A, 0))</f>
        <v>#N/A</v>
      </c>
      <c r="O596" s="92"/>
      <c r="P596" s="92"/>
      <c r="Q596" s="92"/>
      <c r="R596" s="93"/>
      <c r="S596" s="93" t="e">
        <f>INDEX(Activities!I:I, MATCH(A596, Activities!A:A, 0))</f>
        <v>#N/A</v>
      </c>
    </row>
    <row r="597" spans="1:19" ht="13.5" customHeight="1">
      <c r="A597" s="86"/>
      <c r="B597" s="87">
        <f>COUNTIF(Activities!A:A, A597)</f>
        <v>0</v>
      </c>
      <c r="C597" s="114"/>
      <c r="D597" s="89"/>
      <c r="E597" s="90"/>
      <c r="F597" s="96">
        <v>4</v>
      </c>
      <c r="G597" s="92">
        <f t="shared" si="57"/>
        <v>1</v>
      </c>
      <c r="H597" s="93" t="str">
        <f t="shared" si="60"/>
        <v>Q4</v>
      </c>
      <c r="I597" s="92">
        <f t="shared" si="58"/>
        <v>1900</v>
      </c>
      <c r="J597" s="92">
        <f t="shared" si="61"/>
        <v>1900</v>
      </c>
      <c r="K597" s="93" t="e">
        <f t="shared" si="59"/>
        <v>#N/A</v>
      </c>
      <c r="L597" s="93" t="e">
        <f>INDEX(Activities!F:F, MATCH(A597, Activities!A:A, 0))</f>
        <v>#N/A</v>
      </c>
      <c r="M597" s="93" t="e">
        <f>INDEX(Activities!E:E, MATCH(A597, Activities!A:A, 0))</f>
        <v>#N/A</v>
      </c>
      <c r="N597" s="93" t="e">
        <f>INDEX(Activities!G:G, MATCH(A597, Activities!A:A, 0))</f>
        <v>#N/A</v>
      </c>
      <c r="O597" s="92"/>
      <c r="P597" s="92"/>
      <c r="Q597" s="92"/>
      <c r="R597" s="93"/>
      <c r="S597" s="93" t="e">
        <f>INDEX(Activities!I:I, MATCH(A597, Activities!A:A, 0))</f>
        <v>#N/A</v>
      </c>
    </row>
    <row r="598" spans="1:19" ht="13.5" customHeight="1">
      <c r="A598" s="86"/>
      <c r="B598" s="87">
        <f>COUNTIF(Activities!A:A, A598)</f>
        <v>0</v>
      </c>
      <c r="C598" s="114"/>
      <c r="D598" s="89"/>
      <c r="E598" s="90"/>
      <c r="F598" s="96">
        <v>4</v>
      </c>
      <c r="G598" s="92">
        <f t="shared" si="57"/>
        <v>1</v>
      </c>
      <c r="H598" s="93" t="str">
        <f t="shared" si="60"/>
        <v>Q4</v>
      </c>
      <c r="I598" s="92">
        <f t="shared" si="58"/>
        <v>1900</v>
      </c>
      <c r="J598" s="92">
        <f t="shared" si="61"/>
        <v>1900</v>
      </c>
      <c r="K598" s="93" t="e">
        <f t="shared" si="59"/>
        <v>#N/A</v>
      </c>
      <c r="L598" s="93" t="e">
        <f>INDEX(Activities!F:F, MATCH(A598, Activities!A:A, 0))</f>
        <v>#N/A</v>
      </c>
      <c r="M598" s="93" t="e">
        <f>INDEX(Activities!E:E, MATCH(A598, Activities!A:A, 0))</f>
        <v>#N/A</v>
      </c>
      <c r="N598" s="93" t="e">
        <f>INDEX(Activities!G:G, MATCH(A598, Activities!A:A, 0))</f>
        <v>#N/A</v>
      </c>
      <c r="O598" s="92"/>
      <c r="P598" s="92"/>
      <c r="Q598" s="92"/>
      <c r="R598" s="93"/>
      <c r="S598" s="93" t="e">
        <f>INDEX(Activities!I:I, MATCH(A598, Activities!A:A, 0))</f>
        <v>#N/A</v>
      </c>
    </row>
    <row r="599" spans="1:19" ht="13.5" customHeight="1">
      <c r="A599" s="86"/>
      <c r="B599" s="87">
        <f>COUNTIF(Activities!A:A, A599)</f>
        <v>0</v>
      </c>
      <c r="C599" s="114"/>
      <c r="D599" s="89"/>
      <c r="E599" s="90"/>
      <c r="F599" s="96">
        <v>4</v>
      </c>
      <c r="G599" s="92">
        <f t="shared" si="57"/>
        <v>1</v>
      </c>
      <c r="H599" s="93" t="str">
        <f t="shared" si="60"/>
        <v>Q4</v>
      </c>
      <c r="I599" s="92">
        <f t="shared" si="58"/>
        <v>1900</v>
      </c>
      <c r="J599" s="92">
        <f t="shared" si="61"/>
        <v>1900</v>
      </c>
      <c r="K599" s="93" t="e">
        <f t="shared" si="59"/>
        <v>#N/A</v>
      </c>
      <c r="L599" s="93" t="e">
        <f>INDEX(Activities!F:F, MATCH(A599, Activities!A:A, 0))</f>
        <v>#N/A</v>
      </c>
      <c r="M599" s="93" t="e">
        <f>INDEX(Activities!E:E, MATCH(A599, Activities!A:A, 0))</f>
        <v>#N/A</v>
      </c>
      <c r="N599" s="93" t="e">
        <f>INDEX(Activities!G:G, MATCH(A599, Activities!A:A, 0))</f>
        <v>#N/A</v>
      </c>
      <c r="O599" s="92"/>
      <c r="P599" s="92"/>
      <c r="Q599" s="92"/>
      <c r="R599" s="93"/>
      <c r="S599" s="93" t="e">
        <f>INDEX(Activities!I:I, MATCH(A599, Activities!A:A, 0))</f>
        <v>#N/A</v>
      </c>
    </row>
    <row r="600" spans="1:19" ht="13.5" customHeight="1">
      <c r="A600" s="86"/>
      <c r="B600" s="87">
        <f>COUNTIF(Activities!A:A, A600)</f>
        <v>0</v>
      </c>
      <c r="C600" s="114"/>
      <c r="D600" s="89"/>
      <c r="E600" s="90"/>
      <c r="F600" s="96">
        <v>4</v>
      </c>
      <c r="G600" s="92">
        <f t="shared" si="57"/>
        <v>1</v>
      </c>
      <c r="H600" s="93" t="str">
        <f t="shared" si="60"/>
        <v>Q4</v>
      </c>
      <c r="I600" s="92">
        <f t="shared" si="58"/>
        <v>1900</v>
      </c>
      <c r="J600" s="92">
        <f t="shared" si="61"/>
        <v>1900</v>
      </c>
      <c r="K600" s="93" t="e">
        <f t="shared" si="59"/>
        <v>#N/A</v>
      </c>
      <c r="L600" s="93" t="e">
        <f>INDEX(Activities!F:F, MATCH(A600, Activities!A:A, 0))</f>
        <v>#N/A</v>
      </c>
      <c r="M600" s="93" t="e">
        <f>INDEX(Activities!E:E, MATCH(A600, Activities!A:A, 0))</f>
        <v>#N/A</v>
      </c>
      <c r="N600" s="93" t="e">
        <f>INDEX(Activities!G:G, MATCH(A600, Activities!A:A, 0))</f>
        <v>#N/A</v>
      </c>
      <c r="O600" s="92"/>
      <c r="P600" s="92"/>
      <c r="Q600" s="92"/>
      <c r="R600" s="93"/>
      <c r="S600" s="93" t="e">
        <f>INDEX(Activities!I:I, MATCH(A600, Activities!A:A, 0))</f>
        <v>#N/A</v>
      </c>
    </row>
    <row r="601" spans="1:19" ht="13.5" customHeight="1">
      <c r="A601" s="86"/>
      <c r="B601" s="87">
        <f>COUNTIF(Activities!A:A, A601)</f>
        <v>0</v>
      </c>
      <c r="C601" s="114"/>
      <c r="D601" s="89"/>
      <c r="E601" s="90"/>
      <c r="F601" s="96">
        <v>4</v>
      </c>
      <c r="G601" s="92">
        <f t="shared" si="57"/>
        <v>1</v>
      </c>
      <c r="H601" s="93" t="str">
        <f t="shared" si="60"/>
        <v>Q4</v>
      </c>
      <c r="I601" s="92">
        <f t="shared" si="58"/>
        <v>1900</v>
      </c>
      <c r="J601" s="92">
        <f t="shared" si="61"/>
        <v>1900</v>
      </c>
      <c r="K601" s="93" t="e">
        <f t="shared" si="59"/>
        <v>#N/A</v>
      </c>
      <c r="L601" s="93" t="e">
        <f>INDEX(Activities!F:F, MATCH(A601, Activities!A:A, 0))</f>
        <v>#N/A</v>
      </c>
      <c r="M601" s="93" t="e">
        <f>INDEX(Activities!E:E, MATCH(A601, Activities!A:A, 0))</f>
        <v>#N/A</v>
      </c>
      <c r="N601" s="93" t="e">
        <f>INDEX(Activities!G:G, MATCH(A601, Activities!A:A, 0))</f>
        <v>#N/A</v>
      </c>
      <c r="O601" s="92"/>
      <c r="P601" s="92"/>
      <c r="Q601" s="92"/>
      <c r="R601" s="93"/>
      <c r="S601" s="93" t="e">
        <f>INDEX(Activities!I:I, MATCH(A601, Activities!A:A, 0))</f>
        <v>#N/A</v>
      </c>
    </row>
    <row r="602" spans="1:19" ht="13.5" customHeight="1">
      <c r="A602" s="86"/>
      <c r="B602" s="87">
        <f>COUNTIF(Activities!A:A, A602)</f>
        <v>0</v>
      </c>
      <c r="C602" s="114"/>
      <c r="D602" s="89"/>
      <c r="E602" s="90"/>
      <c r="F602" s="96">
        <v>4</v>
      </c>
      <c r="G602" s="92">
        <f t="shared" si="57"/>
        <v>1</v>
      </c>
      <c r="H602" s="93" t="str">
        <f t="shared" si="60"/>
        <v>Q4</v>
      </c>
      <c r="I602" s="92">
        <f t="shared" si="58"/>
        <v>1900</v>
      </c>
      <c r="J602" s="92">
        <f t="shared" si="61"/>
        <v>1900</v>
      </c>
      <c r="K602" s="93" t="e">
        <f t="shared" si="59"/>
        <v>#N/A</v>
      </c>
      <c r="L602" s="93" t="e">
        <f>INDEX(Activities!F:F, MATCH(A602, Activities!A:A, 0))</f>
        <v>#N/A</v>
      </c>
      <c r="M602" s="93" t="e">
        <f>INDEX(Activities!E:E, MATCH(A602, Activities!A:A, 0))</f>
        <v>#N/A</v>
      </c>
      <c r="N602" s="93" t="e">
        <f>INDEX(Activities!G:G, MATCH(A602, Activities!A:A, 0))</f>
        <v>#N/A</v>
      </c>
      <c r="O602" s="92"/>
      <c r="P602" s="92"/>
      <c r="Q602" s="92"/>
      <c r="R602" s="93"/>
      <c r="S602" s="93" t="e">
        <f>INDEX(Activities!I:I, MATCH(A602, Activities!A:A, 0))</f>
        <v>#N/A</v>
      </c>
    </row>
    <row r="603" spans="1:19" ht="13.5" customHeight="1">
      <c r="A603" s="86"/>
      <c r="B603" s="87">
        <f>COUNTIF(Activities!A:A, A603)</f>
        <v>0</v>
      </c>
      <c r="C603" s="114"/>
      <c r="D603" s="89"/>
      <c r="E603" s="90"/>
      <c r="F603" s="96">
        <v>4</v>
      </c>
      <c r="G603" s="92">
        <f t="shared" si="57"/>
        <v>1</v>
      </c>
      <c r="H603" s="93" t="str">
        <f t="shared" si="60"/>
        <v>Q4</v>
      </c>
      <c r="I603" s="92">
        <f t="shared" si="58"/>
        <v>1900</v>
      </c>
      <c r="J603" s="92">
        <f t="shared" si="61"/>
        <v>1900</v>
      </c>
      <c r="K603" s="93" t="e">
        <f t="shared" si="59"/>
        <v>#N/A</v>
      </c>
      <c r="L603" s="93" t="e">
        <f>INDEX(Activities!F:F, MATCH(A603, Activities!A:A, 0))</f>
        <v>#N/A</v>
      </c>
      <c r="M603" s="93" t="e">
        <f>INDEX(Activities!E:E, MATCH(A603, Activities!A:A, 0))</f>
        <v>#N/A</v>
      </c>
      <c r="N603" s="93" t="e">
        <f>INDEX(Activities!G:G, MATCH(A603, Activities!A:A, 0))</f>
        <v>#N/A</v>
      </c>
      <c r="O603" s="92"/>
      <c r="P603" s="92"/>
      <c r="Q603" s="92"/>
      <c r="R603" s="93"/>
      <c r="S603" s="93" t="e">
        <f>INDEX(Activities!I:I, MATCH(A603, Activities!A:A, 0))</f>
        <v>#N/A</v>
      </c>
    </row>
    <row r="604" spans="1:19" ht="13.5" customHeight="1">
      <c r="A604" s="86"/>
      <c r="B604" s="87">
        <f>COUNTIF(Activities!A:A, A604)</f>
        <v>0</v>
      </c>
      <c r="C604" s="114"/>
      <c r="D604" s="89"/>
      <c r="E604" s="90"/>
      <c r="F604" s="96">
        <v>4</v>
      </c>
      <c r="G604" s="92">
        <f t="shared" si="57"/>
        <v>1</v>
      </c>
      <c r="H604" s="93" t="str">
        <f t="shared" si="60"/>
        <v>Q4</v>
      </c>
      <c r="I604" s="92">
        <f t="shared" si="58"/>
        <v>1900</v>
      </c>
      <c r="J604" s="92">
        <f t="shared" si="61"/>
        <v>1900</v>
      </c>
      <c r="K604" s="93" t="e">
        <f t="shared" si="59"/>
        <v>#N/A</v>
      </c>
      <c r="L604" s="93" t="e">
        <f>INDEX(Activities!F:F, MATCH(A604, Activities!A:A, 0))</f>
        <v>#N/A</v>
      </c>
      <c r="M604" s="93" t="e">
        <f>INDEX(Activities!E:E, MATCH(A604, Activities!A:A, 0))</f>
        <v>#N/A</v>
      </c>
      <c r="N604" s="93" t="e">
        <f>INDEX(Activities!G:G, MATCH(A604, Activities!A:A, 0))</f>
        <v>#N/A</v>
      </c>
      <c r="O604" s="92"/>
      <c r="P604" s="92"/>
      <c r="Q604" s="92"/>
      <c r="R604" s="93"/>
      <c r="S604" s="93" t="e">
        <f>INDEX(Activities!I:I, MATCH(A604, Activities!A:A, 0))</f>
        <v>#N/A</v>
      </c>
    </row>
    <row r="605" spans="1:19" ht="13.5" customHeight="1">
      <c r="A605" s="86"/>
      <c r="B605" s="87">
        <f>COUNTIF(Activities!A:A, A605)</f>
        <v>0</v>
      </c>
      <c r="C605" s="114"/>
      <c r="D605" s="89"/>
      <c r="E605" s="90"/>
      <c r="F605" s="96">
        <v>4</v>
      </c>
      <c r="G605" s="92">
        <f t="shared" si="57"/>
        <v>1</v>
      </c>
      <c r="H605" s="93" t="str">
        <f t="shared" si="60"/>
        <v>Q4</v>
      </c>
      <c r="I605" s="92">
        <f t="shared" si="58"/>
        <v>1900</v>
      </c>
      <c r="J605" s="92">
        <f t="shared" si="61"/>
        <v>1900</v>
      </c>
      <c r="K605" s="93" t="e">
        <f t="shared" si="59"/>
        <v>#N/A</v>
      </c>
      <c r="L605" s="93" t="e">
        <f>INDEX(Activities!F:F, MATCH(A605, Activities!A:A, 0))</f>
        <v>#N/A</v>
      </c>
      <c r="M605" s="93" t="e">
        <f>INDEX(Activities!E:E, MATCH(A605, Activities!A:A, 0))</f>
        <v>#N/A</v>
      </c>
      <c r="N605" s="93" t="e">
        <f>INDEX(Activities!G:G, MATCH(A605, Activities!A:A, 0))</f>
        <v>#N/A</v>
      </c>
      <c r="O605" s="92"/>
      <c r="P605" s="92"/>
      <c r="Q605" s="92"/>
      <c r="R605" s="93"/>
      <c r="S605" s="93" t="e">
        <f>INDEX(Activities!I:I, MATCH(A605, Activities!A:A, 0))</f>
        <v>#N/A</v>
      </c>
    </row>
    <row r="606" spans="1:19" ht="13.5" customHeight="1">
      <c r="A606" s="99"/>
      <c r="B606" s="87">
        <f>COUNTIF(Activities!A:A, A606)</f>
        <v>0</v>
      </c>
      <c r="C606" s="100"/>
      <c r="D606" s="89"/>
      <c r="E606" s="90"/>
      <c r="F606" s="96">
        <v>4</v>
      </c>
      <c r="G606" s="92">
        <f t="shared" si="57"/>
        <v>1</v>
      </c>
      <c r="H606" s="93" t="str">
        <f t="shared" si="60"/>
        <v>Q4</v>
      </c>
      <c r="I606" s="92">
        <f t="shared" si="58"/>
        <v>1900</v>
      </c>
      <c r="J606" s="92">
        <f t="shared" si="61"/>
        <v>1900</v>
      </c>
      <c r="K606" s="93" t="e">
        <f t="shared" si="59"/>
        <v>#N/A</v>
      </c>
      <c r="L606" s="93" t="e">
        <f>INDEX(Activities!F:F, MATCH(A606, Activities!A:A, 0))</f>
        <v>#N/A</v>
      </c>
      <c r="M606" s="93" t="e">
        <f>INDEX(Activities!E:E, MATCH(A606, Activities!A:A, 0))</f>
        <v>#N/A</v>
      </c>
      <c r="N606" s="93" t="e">
        <f>INDEX(Activities!G:G, MATCH(A606, Activities!A:A, 0))</f>
        <v>#N/A</v>
      </c>
      <c r="O606" s="92"/>
      <c r="P606" s="92"/>
      <c r="Q606" s="92"/>
      <c r="R606" s="93"/>
      <c r="S606" s="93" t="e">
        <f>INDEX(Activities!I:I, MATCH(A606, Activities!A:A, 0))</f>
        <v>#N/A</v>
      </c>
    </row>
    <row r="607" spans="1:19" ht="13.5" customHeight="1">
      <c r="A607" s="99"/>
      <c r="B607" s="87">
        <f>COUNTIF(Activities!A:A, A607)</f>
        <v>0</v>
      </c>
      <c r="C607" s="100"/>
      <c r="D607" s="89"/>
      <c r="E607" s="90"/>
      <c r="F607" s="96">
        <v>4</v>
      </c>
      <c r="G607" s="92">
        <f t="shared" si="57"/>
        <v>1</v>
      </c>
      <c r="H607" s="93" t="str">
        <f t="shared" si="60"/>
        <v>Q4</v>
      </c>
      <c r="I607" s="92">
        <f t="shared" si="58"/>
        <v>1900</v>
      </c>
      <c r="J607" s="92">
        <f t="shared" si="61"/>
        <v>1900</v>
      </c>
      <c r="K607" s="93" t="e">
        <f t="shared" si="59"/>
        <v>#N/A</v>
      </c>
      <c r="L607" s="93" t="e">
        <f>INDEX(Activities!F:F, MATCH(A607, Activities!A:A, 0))</f>
        <v>#N/A</v>
      </c>
      <c r="M607" s="93" t="e">
        <f>INDEX(Activities!E:E, MATCH(A607, Activities!A:A, 0))</f>
        <v>#N/A</v>
      </c>
      <c r="N607" s="93" t="e">
        <f>INDEX(Activities!G:G, MATCH(A607, Activities!A:A, 0))</f>
        <v>#N/A</v>
      </c>
      <c r="O607" s="92"/>
      <c r="P607" s="92"/>
      <c r="Q607" s="92"/>
      <c r="R607" s="93"/>
      <c r="S607" s="93" t="e">
        <f>INDEX(Activities!I:I, MATCH(A607, Activities!A:A, 0))</f>
        <v>#N/A</v>
      </c>
    </row>
    <row r="608" spans="1:19" ht="13.5" customHeight="1">
      <c r="A608" s="99"/>
      <c r="B608" s="87">
        <f>COUNTIF(Activities!A:A, A608)</f>
        <v>0</v>
      </c>
      <c r="C608" s="100"/>
      <c r="D608" s="89"/>
      <c r="E608" s="90"/>
      <c r="F608" s="96">
        <v>4</v>
      </c>
      <c r="G608" s="92">
        <f t="shared" si="57"/>
        <v>1</v>
      </c>
      <c r="H608" s="93" t="str">
        <f t="shared" si="60"/>
        <v>Q4</v>
      </c>
      <c r="I608" s="92">
        <f t="shared" si="58"/>
        <v>1900</v>
      </c>
      <c r="J608" s="92">
        <f t="shared" si="61"/>
        <v>1900</v>
      </c>
      <c r="K608" s="93" t="e">
        <f t="shared" si="59"/>
        <v>#N/A</v>
      </c>
      <c r="L608" s="93" t="e">
        <f>INDEX(Activities!F:F, MATCH(A608, Activities!A:A, 0))</f>
        <v>#N/A</v>
      </c>
      <c r="M608" s="93" t="e">
        <f>INDEX(Activities!E:E, MATCH(A608, Activities!A:A, 0))</f>
        <v>#N/A</v>
      </c>
      <c r="N608" s="93" t="e">
        <f>INDEX(Activities!G:G, MATCH(A608, Activities!A:A, 0))</f>
        <v>#N/A</v>
      </c>
      <c r="O608" s="92"/>
      <c r="P608" s="92"/>
      <c r="Q608" s="92"/>
      <c r="R608" s="93"/>
      <c r="S608" s="93" t="e">
        <f>INDEX(Activities!I:I, MATCH(A608, Activities!A:A, 0))</f>
        <v>#N/A</v>
      </c>
    </row>
    <row r="609" spans="1:19" ht="13.5" customHeight="1">
      <c r="A609" s="99"/>
      <c r="B609" s="87">
        <f>COUNTIF(Activities!A:A, A609)</f>
        <v>0</v>
      </c>
      <c r="C609" s="100"/>
      <c r="D609" s="89"/>
      <c r="E609" s="90"/>
      <c r="F609" s="96">
        <v>4</v>
      </c>
      <c r="G609" s="92">
        <f t="shared" si="57"/>
        <v>1</v>
      </c>
      <c r="H609" s="93" t="str">
        <f t="shared" si="60"/>
        <v>Q4</v>
      </c>
      <c r="I609" s="92">
        <f t="shared" si="58"/>
        <v>1900</v>
      </c>
      <c r="J609" s="92">
        <f t="shared" si="61"/>
        <v>1900</v>
      </c>
      <c r="K609" s="93" t="e">
        <f t="shared" si="59"/>
        <v>#N/A</v>
      </c>
      <c r="L609" s="93" t="e">
        <f>INDEX(Activities!F:F, MATCH(A609, Activities!A:A, 0))</f>
        <v>#N/A</v>
      </c>
      <c r="M609" s="93" t="e">
        <f>INDEX(Activities!E:E, MATCH(A609, Activities!A:A, 0))</f>
        <v>#N/A</v>
      </c>
      <c r="N609" s="93" t="e">
        <f>INDEX(Activities!G:G, MATCH(A609, Activities!A:A, 0))</f>
        <v>#N/A</v>
      </c>
      <c r="O609" s="92"/>
      <c r="P609" s="92"/>
      <c r="Q609" s="92"/>
      <c r="R609" s="93"/>
      <c r="S609" s="93" t="e">
        <f>INDEX(Activities!I:I, MATCH(A609, Activities!A:A, 0))</f>
        <v>#N/A</v>
      </c>
    </row>
    <row r="610" spans="1:19" ht="13.5" customHeight="1">
      <c r="A610" s="99"/>
      <c r="B610" s="87">
        <f>COUNTIF(Activities!A:A, A610)</f>
        <v>0</v>
      </c>
      <c r="C610" s="100"/>
      <c r="D610" s="89"/>
      <c r="E610" s="90"/>
      <c r="F610" s="96">
        <v>4</v>
      </c>
      <c r="G610" s="92">
        <f t="shared" si="57"/>
        <v>1</v>
      </c>
      <c r="H610" s="93" t="str">
        <f t="shared" si="60"/>
        <v>Q4</v>
      </c>
      <c r="I610" s="92">
        <f t="shared" si="58"/>
        <v>1900</v>
      </c>
      <c r="J610" s="92">
        <f t="shared" si="61"/>
        <v>1900</v>
      </c>
      <c r="K610" s="93" t="e">
        <f t="shared" si="59"/>
        <v>#N/A</v>
      </c>
      <c r="L610" s="93" t="e">
        <f>INDEX(Activities!F:F, MATCH(A610, Activities!A:A, 0))</f>
        <v>#N/A</v>
      </c>
      <c r="M610" s="93" t="e">
        <f>INDEX(Activities!E:E, MATCH(A610, Activities!A:A, 0))</f>
        <v>#N/A</v>
      </c>
      <c r="N610" s="93" t="e">
        <f>INDEX(Activities!G:G, MATCH(A610, Activities!A:A, 0))</f>
        <v>#N/A</v>
      </c>
      <c r="O610" s="92"/>
      <c r="P610" s="92"/>
      <c r="Q610" s="92"/>
      <c r="R610" s="93"/>
      <c r="S610" s="93" t="e">
        <f>INDEX(Activities!I:I, MATCH(A610, Activities!A:A, 0))</f>
        <v>#N/A</v>
      </c>
    </row>
    <row r="611" spans="1:19" ht="13.5" customHeight="1">
      <c r="A611" s="86"/>
      <c r="B611" s="87">
        <f>COUNTIF(Activities!A:A, A611)</f>
        <v>0</v>
      </c>
      <c r="C611" s="100"/>
      <c r="D611" s="89"/>
      <c r="E611" s="90"/>
      <c r="F611" s="96">
        <v>4</v>
      </c>
      <c r="G611" s="92">
        <f t="shared" si="57"/>
        <v>1</v>
      </c>
      <c r="H611" s="93" t="str">
        <f t="shared" si="60"/>
        <v>Q4</v>
      </c>
      <c r="I611" s="92">
        <f t="shared" si="58"/>
        <v>1900</v>
      </c>
      <c r="J611" s="92">
        <f t="shared" si="61"/>
        <v>1900</v>
      </c>
      <c r="K611" s="93" t="e">
        <f t="shared" si="59"/>
        <v>#N/A</v>
      </c>
      <c r="L611" s="93" t="e">
        <f>INDEX(Activities!F:F, MATCH(A611, Activities!A:A, 0))</f>
        <v>#N/A</v>
      </c>
      <c r="M611" s="93" t="e">
        <f>INDEX(Activities!E:E, MATCH(A611, Activities!A:A, 0))</f>
        <v>#N/A</v>
      </c>
      <c r="N611" s="93" t="e">
        <f>INDEX(Activities!G:G, MATCH(A611, Activities!A:A, 0))</f>
        <v>#N/A</v>
      </c>
      <c r="O611" s="92"/>
      <c r="P611" s="92"/>
      <c r="Q611" s="92"/>
      <c r="R611" s="93"/>
      <c r="S611" s="93" t="e">
        <f>INDEX(Activities!I:I, MATCH(A611, Activities!A:A, 0))</f>
        <v>#N/A</v>
      </c>
    </row>
    <row r="612" spans="1:19" ht="13.5" customHeight="1">
      <c r="A612" s="86"/>
      <c r="B612" s="87">
        <f>COUNTIF(Activities!A:A, A612)</f>
        <v>0</v>
      </c>
      <c r="C612" s="100"/>
      <c r="D612" s="89"/>
      <c r="E612" s="90"/>
      <c r="F612" s="96">
        <v>4</v>
      </c>
      <c r="G612" s="92">
        <f t="shared" si="57"/>
        <v>1</v>
      </c>
      <c r="H612" s="93" t="str">
        <f t="shared" si="60"/>
        <v>Q4</v>
      </c>
      <c r="I612" s="92">
        <f t="shared" si="58"/>
        <v>1900</v>
      </c>
      <c r="J612" s="92">
        <f t="shared" si="61"/>
        <v>1900</v>
      </c>
      <c r="K612" s="93" t="e">
        <f t="shared" si="59"/>
        <v>#N/A</v>
      </c>
      <c r="L612" s="93" t="e">
        <f>INDEX(Activities!F:F, MATCH(A612, Activities!A:A, 0))</f>
        <v>#N/A</v>
      </c>
      <c r="M612" s="93" t="e">
        <f>INDEX(Activities!E:E, MATCH(A612, Activities!A:A, 0))</f>
        <v>#N/A</v>
      </c>
      <c r="N612" s="93" t="e">
        <f>INDEX(Activities!G:G, MATCH(A612, Activities!A:A, 0))</f>
        <v>#N/A</v>
      </c>
      <c r="O612" s="92"/>
      <c r="P612" s="92"/>
      <c r="Q612" s="92"/>
      <c r="R612" s="93"/>
      <c r="S612" s="93" t="e">
        <f>INDEX(Activities!I:I, MATCH(A612, Activities!A:A, 0))</f>
        <v>#N/A</v>
      </c>
    </row>
    <row r="613" spans="1:19" ht="13.5" customHeight="1">
      <c r="A613" s="34"/>
      <c r="B613" s="87">
        <f>COUNTIF(Activities!A:A, A613)</f>
        <v>0</v>
      </c>
      <c r="C613" s="100"/>
      <c r="D613" s="89"/>
      <c r="E613" s="90"/>
      <c r="F613" s="96">
        <v>4</v>
      </c>
      <c r="G613" s="92">
        <f t="shared" si="57"/>
        <v>1</v>
      </c>
      <c r="H613" s="93" t="str">
        <f t="shared" si="60"/>
        <v>Q4</v>
      </c>
      <c r="I613" s="92">
        <f t="shared" si="58"/>
        <v>1900</v>
      </c>
      <c r="J613" s="92">
        <f t="shared" si="61"/>
        <v>1900</v>
      </c>
      <c r="K613" s="93" t="e">
        <f t="shared" si="59"/>
        <v>#N/A</v>
      </c>
      <c r="L613" s="93" t="e">
        <f>INDEX(Activities!F:F, MATCH(A613, Activities!A:A, 0))</f>
        <v>#N/A</v>
      </c>
      <c r="M613" s="93" t="e">
        <f>INDEX(Activities!E:E, MATCH(A613, Activities!A:A, 0))</f>
        <v>#N/A</v>
      </c>
      <c r="N613" s="93" t="e">
        <f>INDEX(Activities!G:G, MATCH(A613, Activities!A:A, 0))</f>
        <v>#N/A</v>
      </c>
      <c r="O613" s="92"/>
      <c r="P613" s="92"/>
      <c r="Q613" s="92"/>
      <c r="R613" s="93"/>
      <c r="S613" s="93" t="e">
        <f>INDEX(Activities!I:I, MATCH(A613, Activities!A:A, 0))</f>
        <v>#N/A</v>
      </c>
    </row>
    <row r="614" spans="1:19" ht="13.5" customHeight="1">
      <c r="A614" s="34"/>
      <c r="B614" s="87">
        <f>COUNTIF(Activities!A:A, A614)</f>
        <v>0</v>
      </c>
      <c r="C614" s="100"/>
      <c r="D614" s="89"/>
      <c r="E614" s="90"/>
      <c r="F614" s="96">
        <v>4</v>
      </c>
      <c r="G614" s="92">
        <f t="shared" si="57"/>
        <v>1</v>
      </c>
      <c r="H614" s="93" t="str">
        <f t="shared" si="60"/>
        <v>Q4</v>
      </c>
      <c r="I614" s="92">
        <f t="shared" si="58"/>
        <v>1900</v>
      </c>
      <c r="J614" s="92">
        <f t="shared" si="61"/>
        <v>1900</v>
      </c>
      <c r="K614" s="93" t="e">
        <f t="shared" si="59"/>
        <v>#N/A</v>
      </c>
      <c r="L614" s="93" t="e">
        <f>INDEX(Activities!F:F, MATCH(A614, Activities!A:A, 0))</f>
        <v>#N/A</v>
      </c>
      <c r="M614" s="93" t="e">
        <f>INDEX(Activities!E:E, MATCH(A614, Activities!A:A, 0))</f>
        <v>#N/A</v>
      </c>
      <c r="N614" s="93" t="e">
        <f>INDEX(Activities!G:G, MATCH(A614, Activities!A:A, 0))</f>
        <v>#N/A</v>
      </c>
      <c r="O614" s="92"/>
      <c r="P614" s="92"/>
      <c r="Q614" s="92"/>
      <c r="R614" s="93"/>
      <c r="S614" s="93" t="e">
        <f>INDEX(Activities!I:I, MATCH(A614, Activities!A:A, 0))</f>
        <v>#N/A</v>
      </c>
    </row>
    <row r="615" spans="1:19" ht="13.5" customHeight="1">
      <c r="A615" s="34"/>
      <c r="B615" s="87">
        <f>COUNTIF(Activities!A:A, A615)</f>
        <v>0</v>
      </c>
      <c r="C615" s="100"/>
      <c r="D615" s="89"/>
      <c r="E615" s="90"/>
      <c r="F615" s="96">
        <v>4</v>
      </c>
      <c r="G615" s="92">
        <f t="shared" si="57"/>
        <v>1</v>
      </c>
      <c r="H615" s="93" t="str">
        <f t="shared" si="60"/>
        <v>Q4</v>
      </c>
      <c r="I615" s="92">
        <f t="shared" si="58"/>
        <v>1900</v>
      </c>
      <c r="J615" s="92">
        <f t="shared" si="61"/>
        <v>1900</v>
      </c>
      <c r="K615" s="93" t="e">
        <f t="shared" si="59"/>
        <v>#N/A</v>
      </c>
      <c r="L615" s="93" t="e">
        <f>INDEX(Activities!F:F, MATCH(A615, Activities!A:A, 0))</f>
        <v>#N/A</v>
      </c>
      <c r="M615" s="93" t="e">
        <f>INDEX(Activities!E:E, MATCH(A615, Activities!A:A, 0))</f>
        <v>#N/A</v>
      </c>
      <c r="N615" s="93" t="e">
        <f>INDEX(Activities!G:G, MATCH(A615, Activities!A:A, 0))</f>
        <v>#N/A</v>
      </c>
      <c r="O615" s="92"/>
      <c r="P615" s="92"/>
      <c r="Q615" s="92"/>
      <c r="R615" s="93"/>
      <c r="S615" s="93" t="e">
        <f>INDEX(Activities!I:I, MATCH(A615, Activities!A:A, 0))</f>
        <v>#N/A</v>
      </c>
    </row>
    <row r="616" spans="1:19" ht="13.5" customHeight="1">
      <c r="A616" s="34"/>
      <c r="B616" s="87">
        <f>COUNTIF(Activities!A:A, A616)</f>
        <v>0</v>
      </c>
      <c r="C616" s="100"/>
      <c r="D616" s="89"/>
      <c r="E616" s="90"/>
      <c r="F616" s="96">
        <v>4</v>
      </c>
      <c r="G616" s="92">
        <f t="shared" ref="G616:G679" si="62">MONTH(E616)</f>
        <v>1</v>
      </c>
      <c r="H616" s="93" t="str">
        <f t="shared" si="60"/>
        <v>Q4</v>
      </c>
      <c r="I616" s="92">
        <f t="shared" ref="I616:I679" si="63">YEAR(D616)</f>
        <v>1900</v>
      </c>
      <c r="J616" s="92">
        <f t="shared" si="61"/>
        <v>1900</v>
      </c>
      <c r="K616" s="93" t="e">
        <f t="shared" ref="K616:K679" si="64">CONCATENATE("Expenditure on ",S616, " (", H616, " FY ", J616, ")")</f>
        <v>#N/A</v>
      </c>
      <c r="L616" s="93" t="e">
        <f>INDEX(Activities!F:F, MATCH(A616, Activities!A:A, 0))</f>
        <v>#N/A</v>
      </c>
      <c r="M616" s="93" t="e">
        <f>INDEX(Activities!E:E, MATCH(A616, Activities!A:A, 0))</f>
        <v>#N/A</v>
      </c>
      <c r="N616" s="93" t="e">
        <f>INDEX(Activities!G:G, MATCH(A616, Activities!A:A, 0))</f>
        <v>#N/A</v>
      </c>
      <c r="O616" s="92"/>
      <c r="P616" s="92"/>
      <c r="Q616" s="92"/>
      <c r="R616" s="93"/>
      <c r="S616" s="93" t="e">
        <f>INDEX(Activities!I:I, MATCH(A616, Activities!A:A, 0))</f>
        <v>#N/A</v>
      </c>
    </row>
    <row r="617" spans="1:19" ht="13.5" customHeight="1">
      <c r="A617" s="34"/>
      <c r="B617" s="87">
        <f>COUNTIF(Activities!A:A, A617)</f>
        <v>0</v>
      </c>
      <c r="C617" s="100"/>
      <c r="D617" s="89"/>
      <c r="E617" s="90"/>
      <c r="F617" s="96">
        <v>4</v>
      </c>
      <c r="G617" s="92">
        <f t="shared" si="62"/>
        <v>1</v>
      </c>
      <c r="H617" s="93" t="str">
        <f t="shared" ref="H617:H680" si="65">_xlfn.IFS(G617=1, "Q4", G617=2, "Q4", G617=3, "Q4", G617=4, "Q1", G617=5, "Q1", G617=6, "Q1", G617=7, "Q2", G617=8, "Q2", G617=9, "Q2",  G617=10, "Q3",  G617=11, "Q3", G617=12, "Q3")</f>
        <v>Q4</v>
      </c>
      <c r="I617" s="92">
        <f t="shared" si="63"/>
        <v>1900</v>
      </c>
      <c r="J617" s="92">
        <f t="shared" si="61"/>
        <v>1900</v>
      </c>
      <c r="K617" s="93" t="e">
        <f t="shared" si="64"/>
        <v>#N/A</v>
      </c>
      <c r="L617" s="93" t="e">
        <f>INDEX(Activities!F:F, MATCH(A617, Activities!A:A, 0))</f>
        <v>#N/A</v>
      </c>
      <c r="M617" s="93" t="e">
        <f>INDEX(Activities!E:E, MATCH(A617, Activities!A:A, 0))</f>
        <v>#N/A</v>
      </c>
      <c r="N617" s="93" t="e">
        <f>INDEX(Activities!G:G, MATCH(A617, Activities!A:A, 0))</f>
        <v>#N/A</v>
      </c>
      <c r="O617" s="92"/>
      <c r="P617" s="92"/>
      <c r="Q617" s="92"/>
      <c r="R617" s="93"/>
      <c r="S617" s="93" t="e">
        <f>INDEX(Activities!I:I, MATCH(A617, Activities!A:A, 0))</f>
        <v>#N/A</v>
      </c>
    </row>
    <row r="618" spans="1:19" ht="13.5" customHeight="1">
      <c r="A618" s="34"/>
      <c r="B618" s="87">
        <f>COUNTIF(Activities!A:A, A618)</f>
        <v>0</v>
      </c>
      <c r="C618" s="100"/>
      <c r="D618" s="89"/>
      <c r="E618" s="90"/>
      <c r="F618" s="96">
        <v>4</v>
      </c>
      <c r="G618" s="92">
        <f t="shared" si="62"/>
        <v>1</v>
      </c>
      <c r="H618" s="93" t="str">
        <f t="shared" si="65"/>
        <v>Q4</v>
      </c>
      <c r="I618" s="92">
        <f t="shared" si="63"/>
        <v>1900</v>
      </c>
      <c r="J618" s="92">
        <f t="shared" si="61"/>
        <v>1900</v>
      </c>
      <c r="K618" s="93" t="e">
        <f t="shared" si="64"/>
        <v>#N/A</v>
      </c>
      <c r="L618" s="93" t="e">
        <f>INDEX(Activities!F:F, MATCH(A618, Activities!A:A, 0))</f>
        <v>#N/A</v>
      </c>
      <c r="M618" s="93" t="e">
        <f>INDEX(Activities!E:E, MATCH(A618, Activities!A:A, 0))</f>
        <v>#N/A</v>
      </c>
      <c r="N618" s="93" t="e">
        <f>INDEX(Activities!G:G, MATCH(A618, Activities!A:A, 0))</f>
        <v>#N/A</v>
      </c>
      <c r="O618" s="92"/>
      <c r="P618" s="92"/>
      <c r="Q618" s="92"/>
      <c r="R618" s="93"/>
      <c r="S618" s="93" t="e">
        <f>INDEX(Activities!I:I, MATCH(A618, Activities!A:A, 0))</f>
        <v>#N/A</v>
      </c>
    </row>
    <row r="619" spans="1:19" ht="13.5" customHeight="1">
      <c r="A619" s="34"/>
      <c r="B619" s="87">
        <f>COUNTIF(Activities!A:A, A619)</f>
        <v>0</v>
      </c>
      <c r="C619" s="100"/>
      <c r="D619" s="89"/>
      <c r="E619" s="90"/>
      <c r="F619" s="96">
        <v>4</v>
      </c>
      <c r="G619" s="92">
        <f t="shared" si="62"/>
        <v>1</v>
      </c>
      <c r="H619" s="93" t="str">
        <f t="shared" si="65"/>
        <v>Q4</v>
      </c>
      <c r="I619" s="92">
        <f t="shared" si="63"/>
        <v>1900</v>
      </c>
      <c r="J619" s="92">
        <f t="shared" si="61"/>
        <v>1900</v>
      </c>
      <c r="K619" s="93" t="e">
        <f t="shared" si="64"/>
        <v>#N/A</v>
      </c>
      <c r="L619" s="93" t="e">
        <f>INDEX(Activities!F:F, MATCH(A619, Activities!A:A, 0))</f>
        <v>#N/A</v>
      </c>
      <c r="M619" s="93" t="e">
        <f>INDEX(Activities!E:E, MATCH(A619, Activities!A:A, 0))</f>
        <v>#N/A</v>
      </c>
      <c r="N619" s="93" t="e">
        <f>INDEX(Activities!G:G, MATCH(A619, Activities!A:A, 0))</f>
        <v>#N/A</v>
      </c>
      <c r="O619" s="92"/>
      <c r="P619" s="92"/>
      <c r="Q619" s="92"/>
      <c r="R619" s="93"/>
      <c r="S619" s="93" t="e">
        <f>INDEX(Activities!I:I, MATCH(A619, Activities!A:A, 0))</f>
        <v>#N/A</v>
      </c>
    </row>
    <row r="620" spans="1:19" ht="13.5" customHeight="1">
      <c r="A620" s="34"/>
      <c r="B620" s="87">
        <f>COUNTIF(Activities!A:A, A620)</f>
        <v>0</v>
      </c>
      <c r="C620" s="100"/>
      <c r="D620" s="89"/>
      <c r="E620" s="90"/>
      <c r="F620" s="96">
        <v>4</v>
      </c>
      <c r="G620" s="92">
        <f t="shared" si="62"/>
        <v>1</v>
      </c>
      <c r="H620" s="93" t="str">
        <f t="shared" si="65"/>
        <v>Q4</v>
      </c>
      <c r="I620" s="92">
        <f t="shared" si="63"/>
        <v>1900</v>
      </c>
      <c r="J620" s="92">
        <f t="shared" si="61"/>
        <v>1900</v>
      </c>
      <c r="K620" s="93" t="e">
        <f t="shared" si="64"/>
        <v>#N/A</v>
      </c>
      <c r="L620" s="93" t="e">
        <f>INDEX(Activities!F:F, MATCH(A620, Activities!A:A, 0))</f>
        <v>#N/A</v>
      </c>
      <c r="M620" s="93" t="e">
        <f>INDEX(Activities!E:E, MATCH(A620, Activities!A:A, 0))</f>
        <v>#N/A</v>
      </c>
      <c r="N620" s="93" t="e">
        <f>INDEX(Activities!G:G, MATCH(A620, Activities!A:A, 0))</f>
        <v>#N/A</v>
      </c>
      <c r="O620" s="92"/>
      <c r="P620" s="92"/>
      <c r="Q620" s="92"/>
      <c r="R620" s="93"/>
      <c r="S620" s="93" t="e">
        <f>INDEX(Activities!I:I, MATCH(A620, Activities!A:A, 0))</f>
        <v>#N/A</v>
      </c>
    </row>
    <row r="621" spans="1:19" ht="13.5" customHeight="1">
      <c r="A621" s="34"/>
      <c r="B621" s="87">
        <f>COUNTIF(Activities!A:A, A621)</f>
        <v>0</v>
      </c>
      <c r="C621" s="100"/>
      <c r="D621" s="89"/>
      <c r="E621" s="90"/>
      <c r="F621" s="96">
        <v>4</v>
      </c>
      <c r="G621" s="92">
        <f t="shared" si="62"/>
        <v>1</v>
      </c>
      <c r="H621" s="93" t="str">
        <f t="shared" si="65"/>
        <v>Q4</v>
      </c>
      <c r="I621" s="92">
        <f t="shared" si="63"/>
        <v>1900</v>
      </c>
      <c r="J621" s="92">
        <f t="shared" si="61"/>
        <v>1900</v>
      </c>
      <c r="K621" s="93" t="e">
        <f t="shared" si="64"/>
        <v>#N/A</v>
      </c>
      <c r="L621" s="93" t="e">
        <f>INDEX(Activities!F:F, MATCH(A621, Activities!A:A, 0))</f>
        <v>#N/A</v>
      </c>
      <c r="M621" s="93" t="e">
        <f>INDEX(Activities!E:E, MATCH(A621, Activities!A:A, 0))</f>
        <v>#N/A</v>
      </c>
      <c r="N621" s="93" t="e">
        <f>INDEX(Activities!G:G, MATCH(A621, Activities!A:A, 0))</f>
        <v>#N/A</v>
      </c>
      <c r="O621" s="92"/>
      <c r="P621" s="92"/>
      <c r="Q621" s="92"/>
      <c r="R621" s="93"/>
      <c r="S621" s="93" t="e">
        <f>INDEX(Activities!I:I, MATCH(A621, Activities!A:A, 0))</f>
        <v>#N/A</v>
      </c>
    </row>
    <row r="622" spans="1:19" ht="13.5" customHeight="1">
      <c r="A622" s="34"/>
      <c r="B622" s="87">
        <f>COUNTIF(Activities!A:A, A622)</f>
        <v>0</v>
      </c>
      <c r="C622" s="100"/>
      <c r="D622" s="89"/>
      <c r="E622" s="90"/>
      <c r="F622" s="96">
        <v>4</v>
      </c>
      <c r="G622" s="92">
        <f t="shared" si="62"/>
        <v>1</v>
      </c>
      <c r="H622" s="93" t="str">
        <f t="shared" si="65"/>
        <v>Q4</v>
      </c>
      <c r="I622" s="92">
        <f t="shared" si="63"/>
        <v>1900</v>
      </c>
      <c r="J622" s="92">
        <f t="shared" si="61"/>
        <v>1900</v>
      </c>
      <c r="K622" s="93" t="e">
        <f t="shared" si="64"/>
        <v>#N/A</v>
      </c>
      <c r="L622" s="93" t="e">
        <f>INDEX(Activities!F:F, MATCH(A622, Activities!A:A, 0))</f>
        <v>#N/A</v>
      </c>
      <c r="M622" s="93" t="e">
        <f>INDEX(Activities!E:E, MATCH(A622, Activities!A:A, 0))</f>
        <v>#N/A</v>
      </c>
      <c r="N622" s="93" t="e">
        <f>INDEX(Activities!G:G, MATCH(A622, Activities!A:A, 0))</f>
        <v>#N/A</v>
      </c>
      <c r="O622" s="92"/>
      <c r="P622" s="92"/>
      <c r="Q622" s="92"/>
      <c r="R622" s="93"/>
      <c r="S622" s="93" t="e">
        <f>INDEX(Activities!I:I, MATCH(A622, Activities!A:A, 0))</f>
        <v>#N/A</v>
      </c>
    </row>
    <row r="623" spans="1:19" ht="12" customHeight="1">
      <c r="A623" s="34"/>
      <c r="B623" s="87">
        <f>COUNTIF(Activities!A:A, A623)</f>
        <v>0</v>
      </c>
      <c r="C623" s="100"/>
      <c r="D623" s="89"/>
      <c r="E623" s="90"/>
      <c r="F623" s="96">
        <v>4</v>
      </c>
      <c r="G623" s="92">
        <f t="shared" si="62"/>
        <v>1</v>
      </c>
      <c r="H623" s="93" t="str">
        <f t="shared" si="65"/>
        <v>Q4</v>
      </c>
      <c r="I623" s="92">
        <f t="shared" si="63"/>
        <v>1900</v>
      </c>
      <c r="J623" s="92">
        <f t="shared" si="61"/>
        <v>1900</v>
      </c>
      <c r="K623" s="93" t="e">
        <f t="shared" si="64"/>
        <v>#N/A</v>
      </c>
      <c r="L623" s="93" t="e">
        <f>INDEX(Activities!F:F, MATCH(A623, Activities!A:A, 0))</f>
        <v>#N/A</v>
      </c>
      <c r="M623" s="93" t="e">
        <f>INDEX(Activities!E:E, MATCH(A623, Activities!A:A, 0))</f>
        <v>#N/A</v>
      </c>
      <c r="N623" s="93" t="e">
        <f>INDEX(Activities!G:G, MATCH(A623, Activities!A:A, 0))</f>
        <v>#N/A</v>
      </c>
      <c r="O623" s="92"/>
      <c r="P623" s="92"/>
      <c r="Q623" s="92"/>
      <c r="R623" s="93"/>
      <c r="S623" s="93" t="e">
        <f>INDEX(Activities!I:I, MATCH(A623, Activities!A:A, 0))</f>
        <v>#N/A</v>
      </c>
    </row>
    <row r="624" spans="1:19" ht="12" customHeight="1">
      <c r="A624" s="34"/>
      <c r="B624" s="87">
        <f>COUNTIF(Activities!A:A, A624)</f>
        <v>0</v>
      </c>
      <c r="C624" s="100"/>
      <c r="D624" s="89"/>
      <c r="E624" s="90"/>
      <c r="F624" s="96">
        <v>4</v>
      </c>
      <c r="G624" s="92">
        <f t="shared" si="62"/>
        <v>1</v>
      </c>
      <c r="H624" s="93" t="str">
        <f t="shared" si="65"/>
        <v>Q4</v>
      </c>
      <c r="I624" s="92">
        <f t="shared" si="63"/>
        <v>1900</v>
      </c>
      <c r="J624" s="92">
        <f t="shared" si="61"/>
        <v>1900</v>
      </c>
      <c r="K624" s="93" t="e">
        <f t="shared" si="64"/>
        <v>#N/A</v>
      </c>
      <c r="L624" s="93" t="e">
        <f>INDEX(Activities!F:F, MATCH(A624, Activities!A:A, 0))</f>
        <v>#N/A</v>
      </c>
      <c r="M624" s="93" t="e">
        <f>INDEX(Activities!E:E, MATCH(A624, Activities!A:A, 0))</f>
        <v>#N/A</v>
      </c>
      <c r="N624" s="93" t="e">
        <f>INDEX(Activities!G:G, MATCH(A624, Activities!A:A, 0))</f>
        <v>#N/A</v>
      </c>
      <c r="O624" s="92"/>
      <c r="P624" s="92"/>
      <c r="Q624" s="92"/>
      <c r="R624" s="93"/>
      <c r="S624" s="93" t="e">
        <f>INDEX(Activities!I:I, MATCH(A624, Activities!A:A, 0))</f>
        <v>#N/A</v>
      </c>
    </row>
    <row r="625" spans="1:19" ht="13.5" customHeight="1">
      <c r="A625" s="34"/>
      <c r="B625" s="87">
        <f>COUNTIF(Activities!A:A, A625)</f>
        <v>0</v>
      </c>
      <c r="C625" s="100"/>
      <c r="D625" s="89"/>
      <c r="E625" s="90"/>
      <c r="F625" s="96">
        <v>4</v>
      </c>
      <c r="G625" s="92">
        <f t="shared" si="62"/>
        <v>1</v>
      </c>
      <c r="H625" s="93" t="str">
        <f t="shared" si="65"/>
        <v>Q4</v>
      </c>
      <c r="I625" s="92">
        <f t="shared" si="63"/>
        <v>1900</v>
      </c>
      <c r="J625" s="92">
        <f t="shared" si="61"/>
        <v>1900</v>
      </c>
      <c r="K625" s="93" t="e">
        <f t="shared" si="64"/>
        <v>#N/A</v>
      </c>
      <c r="L625" s="93" t="e">
        <f>INDEX(Activities!F:F, MATCH(A625, Activities!A:A, 0))</f>
        <v>#N/A</v>
      </c>
      <c r="M625" s="93" t="e">
        <f>INDEX(Activities!E:E, MATCH(A625, Activities!A:A, 0))</f>
        <v>#N/A</v>
      </c>
      <c r="N625" s="93" t="e">
        <f>INDEX(Activities!G:G, MATCH(A625, Activities!A:A, 0))</f>
        <v>#N/A</v>
      </c>
      <c r="O625" s="92"/>
      <c r="P625" s="92"/>
      <c r="Q625" s="92"/>
      <c r="R625" s="93"/>
      <c r="S625" s="93" t="e">
        <f>INDEX(Activities!I:I, MATCH(A625, Activities!A:A, 0))</f>
        <v>#N/A</v>
      </c>
    </row>
    <row r="626" spans="1:19" ht="13.5" customHeight="1">
      <c r="A626" s="34"/>
      <c r="B626" s="87">
        <f>COUNTIF(Activities!A:A, A626)</f>
        <v>0</v>
      </c>
      <c r="C626" s="100"/>
      <c r="D626" s="89"/>
      <c r="E626" s="90"/>
      <c r="F626" s="96">
        <v>4</v>
      </c>
      <c r="G626" s="92">
        <f t="shared" si="62"/>
        <v>1</v>
      </c>
      <c r="H626" s="93" t="str">
        <f t="shared" si="65"/>
        <v>Q4</v>
      </c>
      <c r="I626" s="92">
        <f t="shared" si="63"/>
        <v>1900</v>
      </c>
      <c r="J626" s="92">
        <f t="shared" si="61"/>
        <v>1900</v>
      </c>
      <c r="K626" s="93" t="e">
        <f t="shared" si="64"/>
        <v>#N/A</v>
      </c>
      <c r="L626" s="93" t="e">
        <f>INDEX(Activities!F:F, MATCH(A626, Activities!A:A, 0))</f>
        <v>#N/A</v>
      </c>
      <c r="M626" s="93" t="e">
        <f>INDEX(Activities!E:E, MATCH(A626, Activities!A:A, 0))</f>
        <v>#N/A</v>
      </c>
      <c r="N626" s="93" t="e">
        <f>INDEX(Activities!G:G, MATCH(A626, Activities!A:A, 0))</f>
        <v>#N/A</v>
      </c>
      <c r="O626" s="92"/>
      <c r="P626" s="92"/>
      <c r="Q626" s="92"/>
      <c r="R626" s="93"/>
      <c r="S626" s="93" t="e">
        <f>INDEX(Activities!I:I, MATCH(A626, Activities!A:A, 0))</f>
        <v>#N/A</v>
      </c>
    </row>
    <row r="627" spans="1:19" ht="13.5" customHeight="1">
      <c r="A627" s="34"/>
      <c r="B627" s="87">
        <f>COUNTIF(Activities!A:A, A627)</f>
        <v>0</v>
      </c>
      <c r="C627" s="100"/>
      <c r="D627" s="89"/>
      <c r="E627" s="90"/>
      <c r="F627" s="96">
        <v>4</v>
      </c>
      <c r="G627" s="92">
        <f t="shared" si="62"/>
        <v>1</v>
      </c>
      <c r="H627" s="93" t="str">
        <f t="shared" si="65"/>
        <v>Q4</v>
      </c>
      <c r="I627" s="92">
        <f t="shared" si="63"/>
        <v>1900</v>
      </c>
      <c r="J627" s="92">
        <f t="shared" si="61"/>
        <v>1900</v>
      </c>
      <c r="K627" s="93" t="e">
        <f t="shared" si="64"/>
        <v>#N/A</v>
      </c>
      <c r="L627" s="93" t="e">
        <f>INDEX(Activities!F:F, MATCH(A627, Activities!A:A, 0))</f>
        <v>#N/A</v>
      </c>
      <c r="M627" s="93" t="e">
        <f>INDEX(Activities!E:E, MATCH(A627, Activities!A:A, 0))</f>
        <v>#N/A</v>
      </c>
      <c r="N627" s="93" t="e">
        <f>INDEX(Activities!G:G, MATCH(A627, Activities!A:A, 0))</f>
        <v>#N/A</v>
      </c>
      <c r="O627" s="92"/>
      <c r="P627" s="92"/>
      <c r="Q627" s="92"/>
      <c r="R627" s="93"/>
      <c r="S627" s="93" t="e">
        <f>INDEX(Activities!I:I, MATCH(A627, Activities!A:A, 0))</f>
        <v>#N/A</v>
      </c>
    </row>
    <row r="628" spans="1:19" ht="13.5" customHeight="1">
      <c r="A628" s="34"/>
      <c r="B628" s="87">
        <f>COUNTIF(Activities!A:A, A628)</f>
        <v>0</v>
      </c>
      <c r="C628" s="100"/>
      <c r="D628" s="89"/>
      <c r="E628" s="90"/>
      <c r="F628" s="96">
        <v>4</v>
      </c>
      <c r="G628" s="92">
        <f t="shared" si="62"/>
        <v>1</v>
      </c>
      <c r="H628" s="93" t="str">
        <f t="shared" si="65"/>
        <v>Q4</v>
      </c>
      <c r="I628" s="92">
        <f t="shared" si="63"/>
        <v>1900</v>
      </c>
      <c r="J628" s="92">
        <f t="shared" si="61"/>
        <v>1900</v>
      </c>
      <c r="K628" s="93" t="e">
        <f t="shared" si="64"/>
        <v>#N/A</v>
      </c>
      <c r="L628" s="93" t="e">
        <f>INDEX(Activities!F:F, MATCH(A628, Activities!A:A, 0))</f>
        <v>#N/A</v>
      </c>
      <c r="M628" s="93" t="e">
        <f>INDEX(Activities!E:E, MATCH(A628, Activities!A:A, 0))</f>
        <v>#N/A</v>
      </c>
      <c r="N628" s="93" t="e">
        <f>INDEX(Activities!G:G, MATCH(A628, Activities!A:A, 0))</f>
        <v>#N/A</v>
      </c>
      <c r="O628" s="92"/>
      <c r="P628" s="92"/>
      <c r="Q628" s="92"/>
      <c r="R628" s="93"/>
      <c r="S628" s="93" t="e">
        <f>INDEX(Activities!I:I, MATCH(A628, Activities!A:A, 0))</f>
        <v>#N/A</v>
      </c>
    </row>
    <row r="629" spans="1:19" ht="13.5" customHeight="1">
      <c r="A629" s="34"/>
      <c r="B629" s="87">
        <f>COUNTIF(Activities!A:A, A629)</f>
        <v>0</v>
      </c>
      <c r="C629" s="100"/>
      <c r="D629" s="89"/>
      <c r="E629" s="90"/>
      <c r="F629" s="96">
        <v>4</v>
      </c>
      <c r="G629" s="92">
        <f t="shared" si="62"/>
        <v>1</v>
      </c>
      <c r="H629" s="93" t="str">
        <f t="shared" si="65"/>
        <v>Q4</v>
      </c>
      <c r="I629" s="92">
        <f t="shared" si="63"/>
        <v>1900</v>
      </c>
      <c r="J629" s="92">
        <f t="shared" si="61"/>
        <v>1900</v>
      </c>
      <c r="K629" s="93" t="e">
        <f t="shared" si="64"/>
        <v>#N/A</v>
      </c>
      <c r="L629" s="93" t="e">
        <f>INDEX(Activities!F:F, MATCH(A629, Activities!A:A, 0))</f>
        <v>#N/A</v>
      </c>
      <c r="M629" s="93" t="e">
        <f>INDEX(Activities!E:E, MATCH(A629, Activities!A:A, 0))</f>
        <v>#N/A</v>
      </c>
      <c r="N629" s="93" t="e">
        <f>INDEX(Activities!G:G, MATCH(A629, Activities!A:A, 0))</f>
        <v>#N/A</v>
      </c>
      <c r="O629" s="92"/>
      <c r="P629" s="92"/>
      <c r="Q629" s="92"/>
      <c r="R629" s="93"/>
      <c r="S629" s="93" t="e">
        <f>INDEX(Activities!I:I, MATCH(A629, Activities!A:A, 0))</f>
        <v>#N/A</v>
      </c>
    </row>
    <row r="630" spans="1:19" ht="13.5" customHeight="1">
      <c r="A630" s="34"/>
      <c r="B630" s="87">
        <f>COUNTIF(Activities!A:A, A630)</f>
        <v>0</v>
      </c>
      <c r="C630" s="100"/>
      <c r="D630" s="89"/>
      <c r="E630" s="90"/>
      <c r="F630" s="96">
        <v>4</v>
      </c>
      <c r="G630" s="92">
        <f t="shared" si="62"/>
        <v>1</v>
      </c>
      <c r="H630" s="93" t="str">
        <f t="shared" si="65"/>
        <v>Q4</v>
      </c>
      <c r="I630" s="92">
        <f t="shared" si="63"/>
        <v>1900</v>
      </c>
      <c r="J630" s="92">
        <f t="shared" si="61"/>
        <v>1900</v>
      </c>
      <c r="K630" s="93" t="e">
        <f t="shared" si="64"/>
        <v>#N/A</v>
      </c>
      <c r="L630" s="93" t="e">
        <f>INDEX(Activities!F:F, MATCH(A630, Activities!A:A, 0))</f>
        <v>#N/A</v>
      </c>
      <c r="M630" s="93" t="e">
        <f>INDEX(Activities!E:E, MATCH(A630, Activities!A:A, 0))</f>
        <v>#N/A</v>
      </c>
      <c r="N630" s="93" t="e">
        <f>INDEX(Activities!G:G, MATCH(A630, Activities!A:A, 0))</f>
        <v>#N/A</v>
      </c>
      <c r="O630" s="92"/>
      <c r="P630" s="92"/>
      <c r="Q630" s="92"/>
      <c r="R630" s="93"/>
      <c r="S630" s="93" t="e">
        <f>INDEX(Activities!I:I, MATCH(A630, Activities!A:A, 0))</f>
        <v>#N/A</v>
      </c>
    </row>
    <row r="631" spans="1:19" ht="13.5" customHeight="1">
      <c r="A631" s="34"/>
      <c r="B631" s="87">
        <f>COUNTIF(Activities!A:A, A631)</f>
        <v>0</v>
      </c>
      <c r="C631" s="100"/>
      <c r="D631" s="89"/>
      <c r="E631" s="90"/>
      <c r="F631" s="96">
        <v>4</v>
      </c>
      <c r="G631" s="92">
        <f t="shared" si="62"/>
        <v>1</v>
      </c>
      <c r="H631" s="93" t="str">
        <f t="shared" si="65"/>
        <v>Q4</v>
      </c>
      <c r="I631" s="92">
        <f t="shared" si="63"/>
        <v>1900</v>
      </c>
      <c r="J631" s="92">
        <f t="shared" si="61"/>
        <v>1900</v>
      </c>
      <c r="K631" s="93" t="e">
        <f t="shared" si="64"/>
        <v>#N/A</v>
      </c>
      <c r="L631" s="93" t="e">
        <f>INDEX(Activities!F:F, MATCH(A631, Activities!A:A, 0))</f>
        <v>#N/A</v>
      </c>
      <c r="M631" s="93" t="e">
        <f>INDEX(Activities!E:E, MATCH(A631, Activities!A:A, 0))</f>
        <v>#N/A</v>
      </c>
      <c r="N631" s="93" t="e">
        <f>INDEX(Activities!G:G, MATCH(A631, Activities!A:A, 0))</f>
        <v>#N/A</v>
      </c>
      <c r="O631" s="92"/>
      <c r="P631" s="92"/>
      <c r="Q631" s="92"/>
      <c r="R631" s="93"/>
      <c r="S631" s="93" t="e">
        <f>INDEX(Activities!I:I, MATCH(A631, Activities!A:A, 0))</f>
        <v>#N/A</v>
      </c>
    </row>
    <row r="632" spans="1:19" ht="13.5" customHeight="1">
      <c r="A632" s="34"/>
      <c r="B632" s="87">
        <f>COUNTIF(Activities!A:A, A632)</f>
        <v>0</v>
      </c>
      <c r="C632" s="100"/>
      <c r="D632" s="89"/>
      <c r="E632" s="90"/>
      <c r="F632" s="96">
        <v>4</v>
      </c>
      <c r="G632" s="92">
        <f t="shared" si="62"/>
        <v>1</v>
      </c>
      <c r="H632" s="93" t="str">
        <f t="shared" si="65"/>
        <v>Q4</v>
      </c>
      <c r="I632" s="92">
        <f t="shared" si="63"/>
        <v>1900</v>
      </c>
      <c r="J632" s="92">
        <f t="shared" si="61"/>
        <v>1900</v>
      </c>
      <c r="K632" s="93" t="e">
        <f t="shared" si="64"/>
        <v>#N/A</v>
      </c>
      <c r="L632" s="93" t="e">
        <f>INDEX(Activities!F:F, MATCH(A632, Activities!A:A, 0))</f>
        <v>#N/A</v>
      </c>
      <c r="M632" s="93" t="e">
        <f>INDEX(Activities!E:E, MATCH(A632, Activities!A:A, 0))</f>
        <v>#N/A</v>
      </c>
      <c r="N632" s="93" t="e">
        <f>INDEX(Activities!G:G, MATCH(A632, Activities!A:A, 0))</f>
        <v>#N/A</v>
      </c>
      <c r="O632" s="92"/>
      <c r="P632" s="92"/>
      <c r="Q632" s="92"/>
      <c r="R632" s="93"/>
      <c r="S632" s="93" t="e">
        <f>INDEX(Activities!I:I, MATCH(A632, Activities!A:A, 0))</f>
        <v>#N/A</v>
      </c>
    </row>
    <row r="633" spans="1:19" ht="13.5" customHeight="1">
      <c r="A633" s="34"/>
      <c r="B633" s="87">
        <f>COUNTIF(Activities!A:A, A633)</f>
        <v>0</v>
      </c>
      <c r="C633" s="100"/>
      <c r="D633" s="89"/>
      <c r="E633" s="90"/>
      <c r="F633" s="96">
        <v>4</v>
      </c>
      <c r="G633" s="92">
        <f t="shared" si="62"/>
        <v>1</v>
      </c>
      <c r="H633" s="93" t="str">
        <f t="shared" si="65"/>
        <v>Q4</v>
      </c>
      <c r="I633" s="92">
        <f t="shared" si="63"/>
        <v>1900</v>
      </c>
      <c r="J633" s="92">
        <f t="shared" si="61"/>
        <v>1900</v>
      </c>
      <c r="K633" s="93" t="e">
        <f t="shared" si="64"/>
        <v>#N/A</v>
      </c>
      <c r="L633" s="93" t="e">
        <f>INDEX(Activities!F:F, MATCH(A633, Activities!A:A, 0))</f>
        <v>#N/A</v>
      </c>
      <c r="M633" s="93" t="e">
        <f>INDEX(Activities!E:E, MATCH(A633, Activities!A:A, 0))</f>
        <v>#N/A</v>
      </c>
      <c r="N633" s="93" t="e">
        <f>INDEX(Activities!G:G, MATCH(A633, Activities!A:A, 0))</f>
        <v>#N/A</v>
      </c>
      <c r="O633" s="92"/>
      <c r="P633" s="92"/>
      <c r="Q633" s="92"/>
      <c r="R633" s="93"/>
      <c r="S633" s="93" t="e">
        <f>INDEX(Activities!I:I, MATCH(A633, Activities!A:A, 0))</f>
        <v>#N/A</v>
      </c>
    </row>
    <row r="634" spans="1:19" ht="13.5" customHeight="1">
      <c r="A634" s="34"/>
      <c r="B634" s="87">
        <f>COUNTIF(Activities!A:A, A634)</f>
        <v>0</v>
      </c>
      <c r="C634" s="100"/>
      <c r="D634" s="89"/>
      <c r="E634" s="90"/>
      <c r="F634" s="96">
        <v>4</v>
      </c>
      <c r="G634" s="92">
        <f t="shared" si="62"/>
        <v>1</v>
      </c>
      <c r="H634" s="93" t="str">
        <f t="shared" si="65"/>
        <v>Q4</v>
      </c>
      <c r="I634" s="92">
        <f t="shared" si="63"/>
        <v>1900</v>
      </c>
      <c r="J634" s="92">
        <f t="shared" si="61"/>
        <v>1900</v>
      </c>
      <c r="K634" s="93" t="e">
        <f t="shared" si="64"/>
        <v>#N/A</v>
      </c>
      <c r="L634" s="93" t="e">
        <f>INDEX(Activities!F:F, MATCH(A634, Activities!A:A, 0))</f>
        <v>#N/A</v>
      </c>
      <c r="M634" s="93" t="e">
        <f>INDEX(Activities!E:E, MATCH(A634, Activities!A:A, 0))</f>
        <v>#N/A</v>
      </c>
      <c r="N634" s="93" t="e">
        <f>INDEX(Activities!G:G, MATCH(A634, Activities!A:A, 0))</f>
        <v>#N/A</v>
      </c>
      <c r="O634" s="92"/>
      <c r="P634" s="92"/>
      <c r="Q634" s="92"/>
      <c r="R634" s="93"/>
      <c r="S634" s="93" t="e">
        <f>INDEX(Activities!I:I, MATCH(A634, Activities!A:A, 0))</f>
        <v>#N/A</v>
      </c>
    </row>
    <row r="635" spans="1:19" ht="13.5" customHeight="1">
      <c r="A635" s="34"/>
      <c r="B635" s="87">
        <f>COUNTIF(Activities!A:A, A635)</f>
        <v>0</v>
      </c>
      <c r="C635" s="100"/>
      <c r="D635" s="89"/>
      <c r="E635" s="90"/>
      <c r="F635" s="96">
        <v>4</v>
      </c>
      <c r="G635" s="92">
        <f t="shared" si="62"/>
        <v>1</v>
      </c>
      <c r="H635" s="93" t="str">
        <f t="shared" si="65"/>
        <v>Q4</v>
      </c>
      <c r="I635" s="92">
        <f t="shared" si="63"/>
        <v>1900</v>
      </c>
      <c r="J635" s="92">
        <f t="shared" si="61"/>
        <v>1900</v>
      </c>
      <c r="K635" s="93" t="e">
        <f t="shared" si="64"/>
        <v>#N/A</v>
      </c>
      <c r="L635" s="93" t="e">
        <f>INDEX(Activities!F:F, MATCH(A635, Activities!A:A, 0))</f>
        <v>#N/A</v>
      </c>
      <c r="M635" s="93" t="e">
        <f>INDEX(Activities!E:E, MATCH(A635, Activities!A:A, 0))</f>
        <v>#N/A</v>
      </c>
      <c r="N635" s="93" t="e">
        <f>INDEX(Activities!G:G, MATCH(A635, Activities!A:A, 0))</f>
        <v>#N/A</v>
      </c>
      <c r="O635" s="92"/>
      <c r="P635" s="92"/>
      <c r="Q635" s="92"/>
      <c r="R635" s="93"/>
      <c r="S635" s="93" t="e">
        <f>INDEX(Activities!I:I, MATCH(A635, Activities!A:A, 0))</f>
        <v>#N/A</v>
      </c>
    </row>
    <row r="636" spans="1:19" ht="13.5" customHeight="1">
      <c r="A636" s="34"/>
      <c r="B636" s="87">
        <f>COUNTIF(Activities!A:A, A636)</f>
        <v>0</v>
      </c>
      <c r="C636" s="100"/>
      <c r="D636" s="89"/>
      <c r="E636" s="90"/>
      <c r="F636" s="96">
        <v>4</v>
      </c>
      <c r="G636" s="92">
        <f t="shared" si="62"/>
        <v>1</v>
      </c>
      <c r="H636" s="93" t="str">
        <f t="shared" si="65"/>
        <v>Q4</v>
      </c>
      <c r="I636" s="92">
        <f t="shared" si="63"/>
        <v>1900</v>
      </c>
      <c r="J636" s="92">
        <f t="shared" si="61"/>
        <v>1900</v>
      </c>
      <c r="K636" s="93" t="e">
        <f t="shared" si="64"/>
        <v>#N/A</v>
      </c>
      <c r="L636" s="93" t="e">
        <f>INDEX(Activities!F:F, MATCH(A636, Activities!A:A, 0))</f>
        <v>#N/A</v>
      </c>
      <c r="M636" s="93" t="e">
        <f>INDEX(Activities!E:E, MATCH(A636, Activities!A:A, 0))</f>
        <v>#N/A</v>
      </c>
      <c r="N636" s="93" t="e">
        <f>INDEX(Activities!G:G, MATCH(A636, Activities!A:A, 0))</f>
        <v>#N/A</v>
      </c>
      <c r="O636" s="92"/>
      <c r="P636" s="92"/>
      <c r="Q636" s="92"/>
      <c r="R636" s="93"/>
      <c r="S636" s="93" t="e">
        <f>INDEX(Activities!I:I, MATCH(A636, Activities!A:A, 0))</f>
        <v>#N/A</v>
      </c>
    </row>
    <row r="637" spans="1:19" ht="13.5" customHeight="1">
      <c r="A637" s="34"/>
      <c r="B637" s="87">
        <f>COUNTIF(Activities!A:A, A637)</f>
        <v>0</v>
      </c>
      <c r="C637" s="100"/>
      <c r="D637" s="89"/>
      <c r="E637" s="90"/>
      <c r="F637" s="96">
        <v>4</v>
      </c>
      <c r="G637" s="92">
        <f t="shared" si="62"/>
        <v>1</v>
      </c>
      <c r="H637" s="93" t="str">
        <f t="shared" si="65"/>
        <v>Q4</v>
      </c>
      <c r="I637" s="92">
        <f t="shared" si="63"/>
        <v>1900</v>
      </c>
      <c r="J637" s="92">
        <f t="shared" si="61"/>
        <v>1900</v>
      </c>
      <c r="K637" s="93" t="e">
        <f t="shared" si="64"/>
        <v>#N/A</v>
      </c>
      <c r="L637" s="93" t="e">
        <f>INDEX(Activities!F:F, MATCH(A637, Activities!A:A, 0))</f>
        <v>#N/A</v>
      </c>
      <c r="M637" s="93" t="e">
        <f>INDEX(Activities!E:E, MATCH(A637, Activities!A:A, 0))</f>
        <v>#N/A</v>
      </c>
      <c r="N637" s="93" t="e">
        <f>INDEX(Activities!G:G, MATCH(A637, Activities!A:A, 0))</f>
        <v>#N/A</v>
      </c>
      <c r="O637" s="92"/>
      <c r="P637" s="92"/>
      <c r="Q637" s="92"/>
      <c r="R637" s="93"/>
      <c r="S637" s="93" t="e">
        <f>INDEX(Activities!I:I, MATCH(A637, Activities!A:A, 0))</f>
        <v>#N/A</v>
      </c>
    </row>
    <row r="638" spans="1:19" ht="13.5" customHeight="1">
      <c r="A638" s="34"/>
      <c r="B638" s="87">
        <f>COUNTIF(Activities!A:A, A638)</f>
        <v>0</v>
      </c>
      <c r="C638" s="100"/>
      <c r="D638" s="89"/>
      <c r="E638" s="90"/>
      <c r="F638" s="96">
        <v>4</v>
      </c>
      <c r="G638" s="92">
        <f t="shared" si="62"/>
        <v>1</v>
      </c>
      <c r="H638" s="93" t="str">
        <f t="shared" si="65"/>
        <v>Q4</v>
      </c>
      <c r="I638" s="92">
        <f t="shared" si="63"/>
        <v>1900</v>
      </c>
      <c r="J638" s="92">
        <f t="shared" si="61"/>
        <v>1900</v>
      </c>
      <c r="K638" s="93" t="e">
        <f t="shared" si="64"/>
        <v>#N/A</v>
      </c>
      <c r="L638" s="93" t="e">
        <f>INDEX(Activities!F:F, MATCH(A638, Activities!A:A, 0))</f>
        <v>#N/A</v>
      </c>
      <c r="M638" s="93" t="e">
        <f>INDEX(Activities!E:E, MATCH(A638, Activities!A:A, 0))</f>
        <v>#N/A</v>
      </c>
      <c r="N638" s="93" t="e">
        <f>INDEX(Activities!G:G, MATCH(A638, Activities!A:A, 0))</f>
        <v>#N/A</v>
      </c>
      <c r="O638" s="92"/>
      <c r="P638" s="92"/>
      <c r="Q638" s="92"/>
      <c r="R638" s="93"/>
      <c r="S638" s="93" t="e">
        <f>INDEX(Activities!I:I, MATCH(A638, Activities!A:A, 0))</f>
        <v>#N/A</v>
      </c>
    </row>
    <row r="639" spans="1:19" ht="13.5" customHeight="1">
      <c r="A639" s="34"/>
      <c r="B639" s="87">
        <f>COUNTIF(Activities!A:A, A639)</f>
        <v>0</v>
      </c>
      <c r="C639" s="100"/>
      <c r="D639" s="89"/>
      <c r="E639" s="90"/>
      <c r="F639" s="96">
        <v>4</v>
      </c>
      <c r="G639" s="92">
        <f t="shared" si="62"/>
        <v>1</v>
      </c>
      <c r="H639" s="93" t="str">
        <f t="shared" si="65"/>
        <v>Q4</v>
      </c>
      <c r="I639" s="92">
        <f t="shared" si="63"/>
        <v>1900</v>
      </c>
      <c r="J639" s="92">
        <f t="shared" si="61"/>
        <v>1900</v>
      </c>
      <c r="K639" s="93" t="e">
        <f t="shared" si="64"/>
        <v>#N/A</v>
      </c>
      <c r="L639" s="93" t="e">
        <f>INDEX(Activities!F:F, MATCH(A639, Activities!A:A, 0))</f>
        <v>#N/A</v>
      </c>
      <c r="M639" s="93" t="e">
        <f>INDEX(Activities!E:E, MATCH(A639, Activities!A:A, 0))</f>
        <v>#N/A</v>
      </c>
      <c r="N639" s="93" t="e">
        <f>INDEX(Activities!G:G, MATCH(A639, Activities!A:A, 0))</f>
        <v>#N/A</v>
      </c>
      <c r="O639" s="92"/>
      <c r="P639" s="92"/>
      <c r="Q639" s="92"/>
      <c r="R639" s="93"/>
      <c r="S639" s="93" t="e">
        <f>INDEX(Activities!I:I, MATCH(A639, Activities!A:A, 0))</f>
        <v>#N/A</v>
      </c>
    </row>
    <row r="640" spans="1:19" ht="13.5" customHeight="1">
      <c r="A640" s="34"/>
      <c r="B640" s="87">
        <f>COUNTIF(Activities!A:A, A640)</f>
        <v>0</v>
      </c>
      <c r="C640" s="100"/>
      <c r="D640" s="89"/>
      <c r="E640" s="90"/>
      <c r="F640" s="96">
        <v>4</v>
      </c>
      <c r="G640" s="92">
        <f t="shared" si="62"/>
        <v>1</v>
      </c>
      <c r="H640" s="93" t="str">
        <f t="shared" si="65"/>
        <v>Q4</v>
      </c>
      <c r="I640" s="92">
        <f t="shared" si="63"/>
        <v>1900</v>
      </c>
      <c r="J640" s="92">
        <f t="shared" si="61"/>
        <v>1900</v>
      </c>
      <c r="K640" s="93" t="e">
        <f t="shared" si="64"/>
        <v>#N/A</v>
      </c>
      <c r="L640" s="93" t="e">
        <f>INDEX(Activities!F:F, MATCH(A640, Activities!A:A, 0))</f>
        <v>#N/A</v>
      </c>
      <c r="M640" s="93" t="e">
        <f>INDEX(Activities!E:E, MATCH(A640, Activities!A:A, 0))</f>
        <v>#N/A</v>
      </c>
      <c r="N640" s="93" t="e">
        <f>INDEX(Activities!G:G, MATCH(A640, Activities!A:A, 0))</f>
        <v>#N/A</v>
      </c>
      <c r="O640" s="92"/>
      <c r="P640" s="92"/>
      <c r="Q640" s="92"/>
      <c r="R640" s="93"/>
      <c r="S640" s="93" t="e">
        <f>INDEX(Activities!I:I, MATCH(A640, Activities!A:A, 0))</f>
        <v>#N/A</v>
      </c>
    </row>
    <row r="641" spans="1:19" ht="13.5" customHeight="1">
      <c r="A641" s="34"/>
      <c r="B641" s="87">
        <f>COUNTIF(Activities!A:A, A641)</f>
        <v>0</v>
      </c>
      <c r="C641" s="100"/>
      <c r="D641" s="89"/>
      <c r="E641" s="90"/>
      <c r="F641" s="96">
        <v>4</v>
      </c>
      <c r="G641" s="92">
        <f t="shared" si="62"/>
        <v>1</v>
      </c>
      <c r="H641" s="93" t="str">
        <f t="shared" si="65"/>
        <v>Q4</v>
      </c>
      <c r="I641" s="92">
        <f t="shared" si="63"/>
        <v>1900</v>
      </c>
      <c r="J641" s="92">
        <f t="shared" si="61"/>
        <v>1900</v>
      </c>
      <c r="K641" s="93" t="e">
        <f t="shared" si="64"/>
        <v>#N/A</v>
      </c>
      <c r="L641" s="93" t="e">
        <f>INDEX(Activities!F:F, MATCH(A641, Activities!A:A, 0))</f>
        <v>#N/A</v>
      </c>
      <c r="M641" s="93" t="e">
        <f>INDEX(Activities!E:E, MATCH(A641, Activities!A:A, 0))</f>
        <v>#N/A</v>
      </c>
      <c r="N641" s="93" t="e">
        <f>INDEX(Activities!G:G, MATCH(A641, Activities!A:A, 0))</f>
        <v>#N/A</v>
      </c>
      <c r="O641" s="92"/>
      <c r="P641" s="92"/>
      <c r="Q641" s="92"/>
      <c r="R641" s="93"/>
      <c r="S641" s="93" t="e">
        <f>INDEX(Activities!I:I, MATCH(A641, Activities!A:A, 0))</f>
        <v>#N/A</v>
      </c>
    </row>
    <row r="642" spans="1:19" ht="13.5" customHeight="1">
      <c r="A642" s="34"/>
      <c r="B642" s="87">
        <f>COUNTIF(Activities!A:A, A642)</f>
        <v>0</v>
      </c>
      <c r="C642" s="100"/>
      <c r="D642" s="89"/>
      <c r="E642" s="90"/>
      <c r="F642" s="96">
        <v>4</v>
      </c>
      <c r="G642" s="92">
        <f t="shared" si="62"/>
        <v>1</v>
      </c>
      <c r="H642" s="93" t="str">
        <f t="shared" si="65"/>
        <v>Q4</v>
      </c>
      <c r="I642" s="92">
        <f t="shared" si="63"/>
        <v>1900</v>
      </c>
      <c r="J642" s="92">
        <f t="shared" si="61"/>
        <v>1900</v>
      </c>
      <c r="K642" s="93" t="e">
        <f t="shared" si="64"/>
        <v>#N/A</v>
      </c>
      <c r="L642" s="93" t="e">
        <f>INDEX(Activities!F:F, MATCH(A642, Activities!A:A, 0))</f>
        <v>#N/A</v>
      </c>
      <c r="M642" s="93" t="e">
        <f>INDEX(Activities!E:E, MATCH(A642, Activities!A:A, 0))</f>
        <v>#N/A</v>
      </c>
      <c r="N642" s="93" t="e">
        <f>INDEX(Activities!G:G, MATCH(A642, Activities!A:A, 0))</f>
        <v>#N/A</v>
      </c>
      <c r="O642" s="92"/>
      <c r="P642" s="92"/>
      <c r="Q642" s="92"/>
      <c r="R642" s="93"/>
      <c r="S642" s="93" t="e">
        <f>INDEX(Activities!I:I, MATCH(A642, Activities!A:A, 0))</f>
        <v>#N/A</v>
      </c>
    </row>
    <row r="643" spans="1:19" ht="13.5" customHeight="1">
      <c r="A643" s="34"/>
      <c r="B643" s="87">
        <f>COUNTIF(Activities!A:A, A643)</f>
        <v>0</v>
      </c>
      <c r="C643" s="100"/>
      <c r="D643" s="89"/>
      <c r="E643" s="90"/>
      <c r="F643" s="96">
        <v>4</v>
      </c>
      <c r="G643" s="92">
        <f t="shared" si="62"/>
        <v>1</v>
      </c>
      <c r="H643" s="93" t="str">
        <f t="shared" si="65"/>
        <v>Q4</v>
      </c>
      <c r="I643" s="92">
        <f t="shared" si="63"/>
        <v>1900</v>
      </c>
      <c r="J643" s="92">
        <f t="shared" si="61"/>
        <v>1900</v>
      </c>
      <c r="K643" s="93" t="e">
        <f t="shared" si="64"/>
        <v>#N/A</v>
      </c>
      <c r="L643" s="93" t="e">
        <f>INDEX(Activities!F:F, MATCH(A643, Activities!A:A, 0))</f>
        <v>#N/A</v>
      </c>
      <c r="M643" s="93" t="e">
        <f>INDEX(Activities!E:E, MATCH(A643, Activities!A:A, 0))</f>
        <v>#N/A</v>
      </c>
      <c r="N643" s="93" t="e">
        <f>INDEX(Activities!G:G, MATCH(A643, Activities!A:A, 0))</f>
        <v>#N/A</v>
      </c>
      <c r="O643" s="92"/>
      <c r="P643" s="92"/>
      <c r="Q643" s="92"/>
      <c r="R643" s="93"/>
      <c r="S643" s="93" t="e">
        <f>INDEX(Activities!I:I, MATCH(A643, Activities!A:A, 0))</f>
        <v>#N/A</v>
      </c>
    </row>
    <row r="644" spans="1:19" ht="13.5" customHeight="1">
      <c r="A644" s="34"/>
      <c r="B644" s="87">
        <f>COUNTIF(Activities!A:A, A644)</f>
        <v>0</v>
      </c>
      <c r="C644" s="100"/>
      <c r="D644" s="89"/>
      <c r="E644" s="90"/>
      <c r="F644" s="96">
        <v>4</v>
      </c>
      <c r="G644" s="92">
        <f t="shared" si="62"/>
        <v>1</v>
      </c>
      <c r="H644" s="93" t="str">
        <f t="shared" si="65"/>
        <v>Q4</v>
      </c>
      <c r="I644" s="92">
        <f t="shared" si="63"/>
        <v>1900</v>
      </c>
      <c r="J644" s="92">
        <f t="shared" ref="J644:J707" si="66">IF(H644="Q4", I644, I644+1)</f>
        <v>1900</v>
      </c>
      <c r="K644" s="93" t="e">
        <f t="shared" si="64"/>
        <v>#N/A</v>
      </c>
      <c r="L644" s="93" t="e">
        <f>INDEX(Activities!F:F, MATCH(A644, Activities!A:A, 0))</f>
        <v>#N/A</v>
      </c>
      <c r="M644" s="93" t="e">
        <f>INDEX(Activities!E:E, MATCH(A644, Activities!A:A, 0))</f>
        <v>#N/A</v>
      </c>
      <c r="N644" s="93" t="e">
        <f>INDEX(Activities!G:G, MATCH(A644, Activities!A:A, 0))</f>
        <v>#N/A</v>
      </c>
      <c r="O644" s="92"/>
      <c r="P644" s="92"/>
      <c r="Q644" s="92"/>
      <c r="R644" s="93"/>
      <c r="S644" s="93" t="e">
        <f>INDEX(Activities!I:I, MATCH(A644, Activities!A:A, 0))</f>
        <v>#N/A</v>
      </c>
    </row>
    <row r="645" spans="1:19" ht="13.5" customHeight="1">
      <c r="A645" s="34"/>
      <c r="B645" s="87">
        <f>COUNTIF(Activities!A:A, A645)</f>
        <v>0</v>
      </c>
      <c r="C645" s="100"/>
      <c r="D645" s="89"/>
      <c r="E645" s="90"/>
      <c r="F645" s="96">
        <v>4</v>
      </c>
      <c r="G645" s="92">
        <f t="shared" si="62"/>
        <v>1</v>
      </c>
      <c r="H645" s="93" t="str">
        <f t="shared" si="65"/>
        <v>Q4</v>
      </c>
      <c r="I645" s="92">
        <f t="shared" si="63"/>
        <v>1900</v>
      </c>
      <c r="J645" s="92">
        <f t="shared" si="66"/>
        <v>1900</v>
      </c>
      <c r="K645" s="93" t="e">
        <f t="shared" si="64"/>
        <v>#N/A</v>
      </c>
      <c r="L645" s="93" t="e">
        <f>INDEX(Activities!F:F, MATCH(A645, Activities!A:A, 0))</f>
        <v>#N/A</v>
      </c>
      <c r="M645" s="93" t="e">
        <f>INDEX(Activities!E:E, MATCH(A645, Activities!A:A, 0))</f>
        <v>#N/A</v>
      </c>
      <c r="N645" s="93" t="e">
        <f>INDEX(Activities!G:G, MATCH(A645, Activities!A:A, 0))</f>
        <v>#N/A</v>
      </c>
      <c r="O645" s="92"/>
      <c r="P645" s="92"/>
      <c r="Q645" s="92"/>
      <c r="R645" s="93"/>
      <c r="S645" s="93" t="e">
        <f>INDEX(Activities!I:I, MATCH(A645, Activities!A:A, 0))</f>
        <v>#N/A</v>
      </c>
    </row>
    <row r="646" spans="1:19" ht="13.5" customHeight="1">
      <c r="A646" s="34"/>
      <c r="B646" s="87">
        <f>COUNTIF(Activities!A:A, A646)</f>
        <v>0</v>
      </c>
      <c r="C646" s="100"/>
      <c r="D646" s="89"/>
      <c r="E646" s="90"/>
      <c r="F646" s="96">
        <v>4</v>
      </c>
      <c r="G646" s="92">
        <f t="shared" si="62"/>
        <v>1</v>
      </c>
      <c r="H646" s="93" t="str">
        <f t="shared" si="65"/>
        <v>Q4</v>
      </c>
      <c r="I646" s="92">
        <f t="shared" si="63"/>
        <v>1900</v>
      </c>
      <c r="J646" s="92">
        <f t="shared" si="66"/>
        <v>1900</v>
      </c>
      <c r="K646" s="93" t="e">
        <f t="shared" si="64"/>
        <v>#N/A</v>
      </c>
      <c r="L646" s="93" t="e">
        <f>INDEX(Activities!F:F, MATCH(A646, Activities!A:A, 0))</f>
        <v>#N/A</v>
      </c>
      <c r="M646" s="93" t="e">
        <f>INDEX(Activities!E:E, MATCH(A646, Activities!A:A, 0))</f>
        <v>#N/A</v>
      </c>
      <c r="N646" s="93" t="e">
        <f>INDEX(Activities!G:G, MATCH(A646, Activities!A:A, 0))</f>
        <v>#N/A</v>
      </c>
      <c r="O646" s="92"/>
      <c r="P646" s="92"/>
      <c r="Q646" s="92"/>
      <c r="R646" s="93"/>
      <c r="S646" s="93" t="e">
        <f>INDEX(Activities!I:I, MATCH(A646, Activities!A:A, 0))</f>
        <v>#N/A</v>
      </c>
    </row>
    <row r="647" spans="1:19" ht="13.5" customHeight="1">
      <c r="A647" s="34"/>
      <c r="B647" s="87">
        <f>COUNTIF(Activities!A:A, A647)</f>
        <v>0</v>
      </c>
      <c r="C647" s="100"/>
      <c r="D647" s="89"/>
      <c r="E647" s="90"/>
      <c r="F647" s="96">
        <v>4</v>
      </c>
      <c r="G647" s="92">
        <f t="shared" si="62"/>
        <v>1</v>
      </c>
      <c r="H647" s="93" t="str">
        <f t="shared" si="65"/>
        <v>Q4</v>
      </c>
      <c r="I647" s="92">
        <f t="shared" si="63"/>
        <v>1900</v>
      </c>
      <c r="J647" s="92">
        <f t="shared" si="66"/>
        <v>1900</v>
      </c>
      <c r="K647" s="93" t="e">
        <f t="shared" si="64"/>
        <v>#N/A</v>
      </c>
      <c r="L647" s="93" t="e">
        <f>INDEX(Activities!F:F, MATCH(A647, Activities!A:A, 0))</f>
        <v>#N/A</v>
      </c>
      <c r="M647" s="93" t="e">
        <f>INDEX(Activities!E:E, MATCH(A647, Activities!A:A, 0))</f>
        <v>#N/A</v>
      </c>
      <c r="N647" s="93" t="e">
        <f>INDEX(Activities!G:G, MATCH(A647, Activities!A:A, 0))</f>
        <v>#N/A</v>
      </c>
      <c r="O647" s="92"/>
      <c r="P647" s="92"/>
      <c r="Q647" s="92"/>
      <c r="R647" s="93"/>
      <c r="S647" s="93" t="e">
        <f>INDEX(Activities!I:I, MATCH(A647, Activities!A:A, 0))</f>
        <v>#N/A</v>
      </c>
    </row>
    <row r="648" spans="1:19" ht="13.5" customHeight="1">
      <c r="A648" s="34"/>
      <c r="B648" s="87">
        <f>COUNTIF(Activities!A:A, A648)</f>
        <v>0</v>
      </c>
      <c r="C648" s="100"/>
      <c r="D648" s="89"/>
      <c r="E648" s="90"/>
      <c r="F648" s="96">
        <v>4</v>
      </c>
      <c r="G648" s="92">
        <f t="shared" si="62"/>
        <v>1</v>
      </c>
      <c r="H648" s="93" t="str">
        <f t="shared" si="65"/>
        <v>Q4</v>
      </c>
      <c r="I648" s="92">
        <f t="shared" si="63"/>
        <v>1900</v>
      </c>
      <c r="J648" s="92">
        <f t="shared" si="66"/>
        <v>1900</v>
      </c>
      <c r="K648" s="93" t="e">
        <f t="shared" si="64"/>
        <v>#N/A</v>
      </c>
      <c r="L648" s="93" t="e">
        <f>INDEX(Activities!F:F, MATCH(A648, Activities!A:A, 0))</f>
        <v>#N/A</v>
      </c>
      <c r="M648" s="93" t="e">
        <f>INDEX(Activities!E:E, MATCH(A648, Activities!A:A, 0))</f>
        <v>#N/A</v>
      </c>
      <c r="N648" s="93" t="e">
        <f>INDEX(Activities!G:G, MATCH(A648, Activities!A:A, 0))</f>
        <v>#N/A</v>
      </c>
      <c r="O648" s="92"/>
      <c r="P648" s="92"/>
      <c r="Q648" s="92"/>
      <c r="R648" s="93"/>
      <c r="S648" s="93" t="e">
        <f>INDEX(Activities!I:I, MATCH(A648, Activities!A:A, 0))</f>
        <v>#N/A</v>
      </c>
    </row>
    <row r="649" spans="1:19" ht="13.5" customHeight="1">
      <c r="A649" s="34"/>
      <c r="B649" s="87">
        <f>COUNTIF(Activities!A:A, A649)</f>
        <v>0</v>
      </c>
      <c r="C649" s="100"/>
      <c r="D649" s="89"/>
      <c r="E649" s="90"/>
      <c r="F649" s="96">
        <v>4</v>
      </c>
      <c r="G649" s="92">
        <f t="shared" si="62"/>
        <v>1</v>
      </c>
      <c r="H649" s="93" t="str">
        <f t="shared" si="65"/>
        <v>Q4</v>
      </c>
      <c r="I649" s="92">
        <f t="shared" si="63"/>
        <v>1900</v>
      </c>
      <c r="J649" s="92">
        <f t="shared" si="66"/>
        <v>1900</v>
      </c>
      <c r="K649" s="93" t="e">
        <f t="shared" si="64"/>
        <v>#N/A</v>
      </c>
      <c r="L649" s="93" t="e">
        <f>INDEX(Activities!F:F, MATCH(A649, Activities!A:A, 0))</f>
        <v>#N/A</v>
      </c>
      <c r="M649" s="93" t="e">
        <f>INDEX(Activities!E:E, MATCH(A649, Activities!A:A, 0))</f>
        <v>#N/A</v>
      </c>
      <c r="N649" s="93" t="e">
        <f>INDEX(Activities!G:G, MATCH(A649, Activities!A:A, 0))</f>
        <v>#N/A</v>
      </c>
      <c r="O649" s="92"/>
      <c r="P649" s="92"/>
      <c r="Q649" s="92"/>
      <c r="R649" s="93"/>
      <c r="S649" s="93" t="e">
        <f>INDEX(Activities!I:I, MATCH(A649, Activities!A:A, 0))</f>
        <v>#N/A</v>
      </c>
    </row>
    <row r="650" spans="1:19" ht="13.5" customHeight="1">
      <c r="A650" s="34"/>
      <c r="B650" s="87">
        <f>COUNTIF(Activities!A:A, A650)</f>
        <v>0</v>
      </c>
      <c r="C650" s="100"/>
      <c r="D650" s="89"/>
      <c r="E650" s="90"/>
      <c r="F650" s="96">
        <v>4</v>
      </c>
      <c r="G650" s="92">
        <f t="shared" si="62"/>
        <v>1</v>
      </c>
      <c r="H650" s="93" t="str">
        <f t="shared" si="65"/>
        <v>Q4</v>
      </c>
      <c r="I650" s="92">
        <f t="shared" si="63"/>
        <v>1900</v>
      </c>
      <c r="J650" s="92">
        <f t="shared" si="66"/>
        <v>1900</v>
      </c>
      <c r="K650" s="93" t="e">
        <f t="shared" si="64"/>
        <v>#N/A</v>
      </c>
      <c r="L650" s="93" t="e">
        <f>INDEX(Activities!F:F, MATCH(A650, Activities!A:A, 0))</f>
        <v>#N/A</v>
      </c>
      <c r="M650" s="93" t="e">
        <f>INDEX(Activities!E:E, MATCH(A650, Activities!A:A, 0))</f>
        <v>#N/A</v>
      </c>
      <c r="N650" s="93" t="e">
        <f>INDEX(Activities!G:G, MATCH(A650, Activities!A:A, 0))</f>
        <v>#N/A</v>
      </c>
      <c r="O650" s="92"/>
      <c r="P650" s="92"/>
      <c r="Q650" s="92"/>
      <c r="R650" s="93"/>
      <c r="S650" s="93" t="e">
        <f>INDEX(Activities!I:I, MATCH(A650, Activities!A:A, 0))</f>
        <v>#N/A</v>
      </c>
    </row>
    <row r="651" spans="1:19" ht="13.5" customHeight="1">
      <c r="A651" s="34"/>
      <c r="B651" s="87">
        <f>COUNTIF(Activities!A:A, A651)</f>
        <v>0</v>
      </c>
      <c r="C651" s="100"/>
      <c r="D651" s="89"/>
      <c r="E651" s="90"/>
      <c r="F651" s="96">
        <v>4</v>
      </c>
      <c r="G651" s="92">
        <f t="shared" si="62"/>
        <v>1</v>
      </c>
      <c r="H651" s="93" t="str">
        <f t="shared" si="65"/>
        <v>Q4</v>
      </c>
      <c r="I651" s="92">
        <f t="shared" si="63"/>
        <v>1900</v>
      </c>
      <c r="J651" s="92">
        <f t="shared" si="66"/>
        <v>1900</v>
      </c>
      <c r="K651" s="93" t="e">
        <f t="shared" si="64"/>
        <v>#N/A</v>
      </c>
      <c r="L651" s="93" t="e">
        <f>INDEX(Activities!F:F, MATCH(A651, Activities!A:A, 0))</f>
        <v>#N/A</v>
      </c>
      <c r="M651" s="93" t="e">
        <f>INDEX(Activities!E:E, MATCH(A651, Activities!A:A, 0))</f>
        <v>#N/A</v>
      </c>
      <c r="N651" s="93" t="e">
        <f>INDEX(Activities!G:G, MATCH(A651, Activities!A:A, 0))</f>
        <v>#N/A</v>
      </c>
      <c r="O651" s="92"/>
      <c r="P651" s="92"/>
      <c r="Q651" s="92"/>
      <c r="R651" s="93"/>
      <c r="S651" s="93" t="e">
        <f>INDEX(Activities!I:I, MATCH(A651, Activities!A:A, 0))</f>
        <v>#N/A</v>
      </c>
    </row>
    <row r="652" spans="1:19" ht="13.5" customHeight="1">
      <c r="A652" s="34"/>
      <c r="B652" s="87">
        <f>COUNTIF(Activities!A:A, A652)</f>
        <v>0</v>
      </c>
      <c r="C652" s="100"/>
      <c r="D652" s="89"/>
      <c r="E652" s="90"/>
      <c r="F652" s="96">
        <v>4</v>
      </c>
      <c r="G652" s="92">
        <f t="shared" si="62"/>
        <v>1</v>
      </c>
      <c r="H652" s="93" t="str">
        <f t="shared" si="65"/>
        <v>Q4</v>
      </c>
      <c r="I652" s="92">
        <f t="shared" si="63"/>
        <v>1900</v>
      </c>
      <c r="J652" s="92">
        <f t="shared" si="66"/>
        <v>1900</v>
      </c>
      <c r="K652" s="93" t="e">
        <f t="shared" si="64"/>
        <v>#N/A</v>
      </c>
      <c r="L652" s="93" t="e">
        <f>INDEX(Activities!F:F, MATCH(A652, Activities!A:A, 0))</f>
        <v>#N/A</v>
      </c>
      <c r="M652" s="93" t="e">
        <f>INDEX(Activities!E:E, MATCH(A652, Activities!A:A, 0))</f>
        <v>#N/A</v>
      </c>
      <c r="N652" s="93" t="e">
        <f>INDEX(Activities!G:G, MATCH(A652, Activities!A:A, 0))</f>
        <v>#N/A</v>
      </c>
      <c r="O652" s="92"/>
      <c r="P652" s="92"/>
      <c r="Q652" s="92"/>
      <c r="R652" s="93"/>
      <c r="S652" s="93" t="e">
        <f>INDEX(Activities!I:I, MATCH(A652, Activities!A:A, 0))</f>
        <v>#N/A</v>
      </c>
    </row>
    <row r="653" spans="1:19" ht="13.5" customHeight="1">
      <c r="A653" s="34"/>
      <c r="B653" s="87">
        <f>COUNTIF(Activities!A:A, A653)</f>
        <v>0</v>
      </c>
      <c r="C653" s="100"/>
      <c r="D653" s="89"/>
      <c r="E653" s="90"/>
      <c r="F653" s="96">
        <v>4</v>
      </c>
      <c r="G653" s="92">
        <f t="shared" si="62"/>
        <v>1</v>
      </c>
      <c r="H653" s="93" t="str">
        <f t="shared" si="65"/>
        <v>Q4</v>
      </c>
      <c r="I653" s="92">
        <f t="shared" si="63"/>
        <v>1900</v>
      </c>
      <c r="J653" s="92">
        <f t="shared" si="66"/>
        <v>1900</v>
      </c>
      <c r="K653" s="93" t="e">
        <f t="shared" si="64"/>
        <v>#N/A</v>
      </c>
      <c r="L653" s="93" t="e">
        <f>INDEX(Activities!F:F, MATCH(A653, Activities!A:A, 0))</f>
        <v>#N/A</v>
      </c>
      <c r="M653" s="93" t="e">
        <f>INDEX(Activities!E:E, MATCH(A653, Activities!A:A, 0))</f>
        <v>#N/A</v>
      </c>
      <c r="N653" s="93" t="e">
        <f>INDEX(Activities!G:G, MATCH(A653, Activities!A:A, 0))</f>
        <v>#N/A</v>
      </c>
      <c r="O653" s="92"/>
      <c r="P653" s="92"/>
      <c r="Q653" s="92"/>
      <c r="R653" s="93"/>
      <c r="S653" s="93" t="e">
        <f>INDEX(Activities!I:I, MATCH(A653, Activities!A:A, 0))</f>
        <v>#N/A</v>
      </c>
    </row>
    <row r="654" spans="1:19" ht="13.5" customHeight="1">
      <c r="A654" s="34"/>
      <c r="B654" s="87">
        <f>COUNTIF(Activities!A:A, A654)</f>
        <v>0</v>
      </c>
      <c r="C654" s="100"/>
      <c r="D654" s="89"/>
      <c r="E654" s="90"/>
      <c r="F654" s="96">
        <v>4</v>
      </c>
      <c r="G654" s="92">
        <f t="shared" si="62"/>
        <v>1</v>
      </c>
      <c r="H654" s="93" t="str">
        <f t="shared" si="65"/>
        <v>Q4</v>
      </c>
      <c r="I654" s="92">
        <f t="shared" si="63"/>
        <v>1900</v>
      </c>
      <c r="J654" s="92">
        <f t="shared" si="66"/>
        <v>1900</v>
      </c>
      <c r="K654" s="93" t="e">
        <f t="shared" si="64"/>
        <v>#N/A</v>
      </c>
      <c r="L654" s="93" t="e">
        <f>INDEX(Activities!F:F, MATCH(A654, Activities!A:A, 0))</f>
        <v>#N/A</v>
      </c>
      <c r="M654" s="93" t="e">
        <f>INDEX(Activities!E:E, MATCH(A654, Activities!A:A, 0))</f>
        <v>#N/A</v>
      </c>
      <c r="N654" s="93" t="e">
        <f>INDEX(Activities!G:G, MATCH(A654, Activities!A:A, 0))</f>
        <v>#N/A</v>
      </c>
      <c r="O654" s="92"/>
      <c r="P654" s="92"/>
      <c r="Q654" s="92"/>
      <c r="R654" s="93"/>
      <c r="S654" s="93" t="e">
        <f>INDEX(Activities!I:I, MATCH(A654, Activities!A:A, 0))</f>
        <v>#N/A</v>
      </c>
    </row>
    <row r="655" spans="1:19" ht="13.5" customHeight="1">
      <c r="A655" s="34"/>
      <c r="B655" s="87">
        <f>COUNTIF(Activities!A:A, A655)</f>
        <v>0</v>
      </c>
      <c r="C655" s="100"/>
      <c r="D655" s="89"/>
      <c r="E655" s="90"/>
      <c r="F655" s="96">
        <v>4</v>
      </c>
      <c r="G655" s="92">
        <f t="shared" si="62"/>
        <v>1</v>
      </c>
      <c r="H655" s="93" t="str">
        <f t="shared" si="65"/>
        <v>Q4</v>
      </c>
      <c r="I655" s="92">
        <f t="shared" si="63"/>
        <v>1900</v>
      </c>
      <c r="J655" s="92">
        <f t="shared" si="66"/>
        <v>1900</v>
      </c>
      <c r="K655" s="93" t="e">
        <f t="shared" si="64"/>
        <v>#N/A</v>
      </c>
      <c r="L655" s="93" t="e">
        <f>INDEX(Activities!F:F, MATCH(A655, Activities!A:A, 0))</f>
        <v>#N/A</v>
      </c>
      <c r="M655" s="93" t="e">
        <f>INDEX(Activities!E:E, MATCH(A655, Activities!A:A, 0))</f>
        <v>#N/A</v>
      </c>
      <c r="N655" s="93" t="e">
        <f>INDEX(Activities!G:G, MATCH(A655, Activities!A:A, 0))</f>
        <v>#N/A</v>
      </c>
      <c r="O655" s="92"/>
      <c r="P655" s="92"/>
      <c r="Q655" s="92"/>
      <c r="R655" s="93"/>
      <c r="S655" s="93" t="e">
        <f>INDEX(Activities!I:I, MATCH(A655, Activities!A:A, 0))</f>
        <v>#N/A</v>
      </c>
    </row>
    <row r="656" spans="1:19" ht="12" customHeight="1">
      <c r="A656" s="34"/>
      <c r="B656" s="87">
        <f>COUNTIF(Activities!A:A, A656)</f>
        <v>0</v>
      </c>
      <c r="C656" s="100"/>
      <c r="D656" s="89"/>
      <c r="E656" s="90"/>
      <c r="F656" s="96">
        <v>4</v>
      </c>
      <c r="G656" s="92">
        <f t="shared" si="62"/>
        <v>1</v>
      </c>
      <c r="H656" s="93" t="str">
        <f t="shared" si="65"/>
        <v>Q4</v>
      </c>
      <c r="I656" s="92">
        <f t="shared" si="63"/>
        <v>1900</v>
      </c>
      <c r="J656" s="92">
        <f t="shared" si="66"/>
        <v>1900</v>
      </c>
      <c r="K656" s="93" t="e">
        <f t="shared" si="64"/>
        <v>#N/A</v>
      </c>
      <c r="L656" s="93" t="e">
        <f>INDEX(Activities!F:F, MATCH(A656, Activities!A:A, 0))</f>
        <v>#N/A</v>
      </c>
      <c r="M656" s="93" t="e">
        <f>INDEX(Activities!E:E, MATCH(A656, Activities!A:A, 0))</f>
        <v>#N/A</v>
      </c>
      <c r="N656" s="93" t="e">
        <f>INDEX(Activities!G:G, MATCH(A656, Activities!A:A, 0))</f>
        <v>#N/A</v>
      </c>
      <c r="O656" s="92"/>
      <c r="P656" s="92"/>
      <c r="Q656" s="92"/>
      <c r="R656" s="93"/>
      <c r="S656" s="93" t="e">
        <f>INDEX(Activities!I:I, MATCH(A656, Activities!A:A, 0))</f>
        <v>#N/A</v>
      </c>
    </row>
    <row r="657" spans="1:19" ht="12" customHeight="1">
      <c r="A657" s="34"/>
      <c r="B657" s="87">
        <f>COUNTIF(Activities!A:A, A657)</f>
        <v>0</v>
      </c>
      <c r="C657" s="100"/>
      <c r="D657" s="89"/>
      <c r="E657" s="90"/>
      <c r="F657" s="96">
        <v>4</v>
      </c>
      <c r="G657" s="92">
        <f t="shared" si="62"/>
        <v>1</v>
      </c>
      <c r="H657" s="93" t="str">
        <f t="shared" si="65"/>
        <v>Q4</v>
      </c>
      <c r="I657" s="92">
        <f t="shared" si="63"/>
        <v>1900</v>
      </c>
      <c r="J657" s="92">
        <f t="shared" si="66"/>
        <v>1900</v>
      </c>
      <c r="K657" s="93" t="e">
        <f t="shared" si="64"/>
        <v>#N/A</v>
      </c>
      <c r="L657" s="93" t="e">
        <f>INDEX(Activities!F:F, MATCH(A657, Activities!A:A, 0))</f>
        <v>#N/A</v>
      </c>
      <c r="M657" s="93" t="e">
        <f>INDEX(Activities!E:E, MATCH(A657, Activities!A:A, 0))</f>
        <v>#N/A</v>
      </c>
      <c r="N657" s="93" t="e">
        <f>INDEX(Activities!G:G, MATCH(A657, Activities!A:A, 0))</f>
        <v>#N/A</v>
      </c>
      <c r="O657" s="92"/>
      <c r="P657" s="92"/>
      <c r="Q657" s="92"/>
      <c r="R657" s="93"/>
      <c r="S657" s="93" t="e">
        <f>INDEX(Activities!I:I, MATCH(A657, Activities!A:A, 0))</f>
        <v>#N/A</v>
      </c>
    </row>
    <row r="658" spans="1:19" ht="13.5" customHeight="1">
      <c r="A658" s="34"/>
      <c r="B658" s="87">
        <f>COUNTIF(Activities!A:A, A658)</f>
        <v>0</v>
      </c>
      <c r="C658" s="100"/>
      <c r="D658" s="89"/>
      <c r="E658" s="90"/>
      <c r="F658" s="96">
        <v>4</v>
      </c>
      <c r="G658" s="92">
        <f t="shared" si="62"/>
        <v>1</v>
      </c>
      <c r="H658" s="93" t="str">
        <f t="shared" si="65"/>
        <v>Q4</v>
      </c>
      <c r="I658" s="92">
        <f t="shared" si="63"/>
        <v>1900</v>
      </c>
      <c r="J658" s="92">
        <f t="shared" si="66"/>
        <v>1900</v>
      </c>
      <c r="K658" s="93" t="e">
        <f t="shared" si="64"/>
        <v>#N/A</v>
      </c>
      <c r="L658" s="93" t="e">
        <f>INDEX(Activities!F:F, MATCH(A658, Activities!A:A, 0))</f>
        <v>#N/A</v>
      </c>
      <c r="M658" s="93" t="e">
        <f>INDEX(Activities!E:E, MATCH(A658, Activities!A:A, 0))</f>
        <v>#N/A</v>
      </c>
      <c r="N658" s="93" t="e">
        <f>INDEX(Activities!G:G, MATCH(A658, Activities!A:A, 0))</f>
        <v>#N/A</v>
      </c>
      <c r="O658" s="92"/>
      <c r="P658" s="92"/>
      <c r="Q658" s="92"/>
      <c r="R658" s="93"/>
      <c r="S658" s="93" t="e">
        <f>INDEX(Activities!I:I, MATCH(A658, Activities!A:A, 0))</f>
        <v>#N/A</v>
      </c>
    </row>
    <row r="659" spans="1:19" ht="13.5" customHeight="1">
      <c r="A659" s="34"/>
      <c r="B659" s="87">
        <f>COUNTIF(Activities!A:A, A659)</f>
        <v>0</v>
      </c>
      <c r="C659" s="100"/>
      <c r="D659" s="89"/>
      <c r="E659" s="90"/>
      <c r="F659" s="96">
        <v>4</v>
      </c>
      <c r="G659" s="92">
        <f t="shared" si="62"/>
        <v>1</v>
      </c>
      <c r="H659" s="93" t="str">
        <f t="shared" si="65"/>
        <v>Q4</v>
      </c>
      <c r="I659" s="92">
        <f t="shared" si="63"/>
        <v>1900</v>
      </c>
      <c r="J659" s="92">
        <f t="shared" si="66"/>
        <v>1900</v>
      </c>
      <c r="K659" s="93" t="e">
        <f t="shared" si="64"/>
        <v>#N/A</v>
      </c>
      <c r="L659" s="93" t="e">
        <f>INDEX(Activities!F:F, MATCH(A659, Activities!A:A, 0))</f>
        <v>#N/A</v>
      </c>
      <c r="M659" s="93" t="e">
        <f>INDEX(Activities!E:E, MATCH(A659, Activities!A:A, 0))</f>
        <v>#N/A</v>
      </c>
      <c r="N659" s="93" t="e">
        <f>INDEX(Activities!G:G, MATCH(A659, Activities!A:A, 0))</f>
        <v>#N/A</v>
      </c>
      <c r="O659" s="92"/>
      <c r="P659" s="92"/>
      <c r="Q659" s="92"/>
      <c r="R659" s="93"/>
      <c r="S659" s="93" t="e">
        <f>INDEX(Activities!I:I, MATCH(A659, Activities!A:A, 0))</f>
        <v>#N/A</v>
      </c>
    </row>
    <row r="660" spans="1:19" ht="13.5" customHeight="1">
      <c r="A660" s="34"/>
      <c r="B660" s="87">
        <f>COUNTIF(Activities!A:A, A660)</f>
        <v>0</v>
      </c>
      <c r="C660" s="100"/>
      <c r="D660" s="89"/>
      <c r="E660" s="90"/>
      <c r="F660" s="96">
        <v>4</v>
      </c>
      <c r="G660" s="92">
        <f t="shared" si="62"/>
        <v>1</v>
      </c>
      <c r="H660" s="93" t="str">
        <f t="shared" si="65"/>
        <v>Q4</v>
      </c>
      <c r="I660" s="92">
        <f t="shared" si="63"/>
        <v>1900</v>
      </c>
      <c r="J660" s="92">
        <f t="shared" si="66"/>
        <v>1900</v>
      </c>
      <c r="K660" s="93" t="e">
        <f t="shared" si="64"/>
        <v>#N/A</v>
      </c>
      <c r="L660" s="93" t="e">
        <f>INDEX(Activities!F:F, MATCH(A660, Activities!A:A, 0))</f>
        <v>#N/A</v>
      </c>
      <c r="M660" s="93" t="e">
        <f>INDEX(Activities!E:E, MATCH(A660, Activities!A:A, 0))</f>
        <v>#N/A</v>
      </c>
      <c r="N660" s="93" t="e">
        <f>INDEX(Activities!G:G, MATCH(A660, Activities!A:A, 0))</f>
        <v>#N/A</v>
      </c>
      <c r="O660" s="92"/>
      <c r="P660" s="92"/>
      <c r="Q660" s="92"/>
      <c r="R660" s="93"/>
      <c r="S660" s="93" t="e">
        <f>INDEX(Activities!I:I, MATCH(A660, Activities!A:A, 0))</f>
        <v>#N/A</v>
      </c>
    </row>
    <row r="661" spans="1:19" ht="13.5" customHeight="1">
      <c r="A661" s="34"/>
      <c r="B661" s="87">
        <f>COUNTIF(Activities!A:A, A661)</f>
        <v>0</v>
      </c>
      <c r="C661" s="100"/>
      <c r="D661" s="89"/>
      <c r="E661" s="90"/>
      <c r="F661" s="96">
        <v>4</v>
      </c>
      <c r="G661" s="92">
        <f t="shared" si="62"/>
        <v>1</v>
      </c>
      <c r="H661" s="93" t="str">
        <f t="shared" si="65"/>
        <v>Q4</v>
      </c>
      <c r="I661" s="92">
        <f t="shared" si="63"/>
        <v>1900</v>
      </c>
      <c r="J661" s="92">
        <f t="shared" si="66"/>
        <v>1900</v>
      </c>
      <c r="K661" s="93" t="e">
        <f t="shared" si="64"/>
        <v>#N/A</v>
      </c>
      <c r="L661" s="93" t="e">
        <f>INDEX(Activities!F:F, MATCH(A661, Activities!A:A, 0))</f>
        <v>#N/A</v>
      </c>
      <c r="M661" s="93" t="e">
        <f>INDEX(Activities!E:E, MATCH(A661, Activities!A:A, 0))</f>
        <v>#N/A</v>
      </c>
      <c r="N661" s="93" t="e">
        <f>INDEX(Activities!G:G, MATCH(A661, Activities!A:A, 0))</f>
        <v>#N/A</v>
      </c>
      <c r="O661" s="92"/>
      <c r="P661" s="92"/>
      <c r="Q661" s="92"/>
      <c r="R661" s="93"/>
      <c r="S661" s="93" t="e">
        <f>INDEX(Activities!I:I, MATCH(A661, Activities!A:A, 0))</f>
        <v>#N/A</v>
      </c>
    </row>
    <row r="662" spans="1:19" ht="13.5" customHeight="1">
      <c r="A662" s="34"/>
      <c r="B662" s="87">
        <f>COUNTIF(Activities!A:A, A662)</f>
        <v>0</v>
      </c>
      <c r="C662" s="100"/>
      <c r="D662" s="89"/>
      <c r="E662" s="90"/>
      <c r="F662" s="96">
        <v>4</v>
      </c>
      <c r="G662" s="92">
        <f t="shared" si="62"/>
        <v>1</v>
      </c>
      <c r="H662" s="93" t="str">
        <f t="shared" si="65"/>
        <v>Q4</v>
      </c>
      <c r="I662" s="92">
        <f t="shared" si="63"/>
        <v>1900</v>
      </c>
      <c r="J662" s="92">
        <f t="shared" si="66"/>
        <v>1900</v>
      </c>
      <c r="K662" s="93" t="e">
        <f t="shared" si="64"/>
        <v>#N/A</v>
      </c>
      <c r="L662" s="93" t="e">
        <f>INDEX(Activities!F:F, MATCH(A662, Activities!A:A, 0))</f>
        <v>#N/A</v>
      </c>
      <c r="M662" s="93" t="e">
        <f>INDEX(Activities!E:E, MATCH(A662, Activities!A:A, 0))</f>
        <v>#N/A</v>
      </c>
      <c r="N662" s="93" t="e">
        <f>INDEX(Activities!G:G, MATCH(A662, Activities!A:A, 0))</f>
        <v>#N/A</v>
      </c>
      <c r="O662" s="92"/>
      <c r="P662" s="92"/>
      <c r="Q662" s="92"/>
      <c r="R662" s="93"/>
      <c r="S662" s="93" t="e">
        <f>INDEX(Activities!I:I, MATCH(A662, Activities!A:A, 0))</f>
        <v>#N/A</v>
      </c>
    </row>
    <row r="663" spans="1:19" ht="13.5" customHeight="1">
      <c r="A663" s="34"/>
      <c r="B663" s="87">
        <f>COUNTIF(Activities!A:A, A663)</f>
        <v>0</v>
      </c>
      <c r="C663" s="100"/>
      <c r="D663" s="89"/>
      <c r="E663" s="90"/>
      <c r="F663" s="96">
        <v>4</v>
      </c>
      <c r="G663" s="92">
        <f t="shared" si="62"/>
        <v>1</v>
      </c>
      <c r="H663" s="93" t="str">
        <f t="shared" si="65"/>
        <v>Q4</v>
      </c>
      <c r="I663" s="92">
        <f t="shared" si="63"/>
        <v>1900</v>
      </c>
      <c r="J663" s="92">
        <f t="shared" si="66"/>
        <v>1900</v>
      </c>
      <c r="K663" s="93" t="e">
        <f t="shared" si="64"/>
        <v>#N/A</v>
      </c>
      <c r="L663" s="93" t="e">
        <f>INDEX(Activities!F:F, MATCH(A663, Activities!A:A, 0))</f>
        <v>#N/A</v>
      </c>
      <c r="M663" s="93" t="e">
        <f>INDEX(Activities!E:E, MATCH(A663, Activities!A:A, 0))</f>
        <v>#N/A</v>
      </c>
      <c r="N663" s="93" t="e">
        <f>INDEX(Activities!G:G, MATCH(A663, Activities!A:A, 0))</f>
        <v>#N/A</v>
      </c>
      <c r="O663" s="92"/>
      <c r="P663" s="92"/>
      <c r="Q663" s="92"/>
      <c r="R663" s="93"/>
      <c r="S663" s="93" t="e">
        <f>INDEX(Activities!I:I, MATCH(A663, Activities!A:A, 0))</f>
        <v>#N/A</v>
      </c>
    </row>
    <row r="664" spans="1:19" ht="13.5" customHeight="1">
      <c r="A664" s="34"/>
      <c r="B664" s="87">
        <f>COUNTIF(Activities!A:A, A664)</f>
        <v>0</v>
      </c>
      <c r="C664" s="100"/>
      <c r="D664" s="89"/>
      <c r="E664" s="90"/>
      <c r="F664" s="96">
        <v>4</v>
      </c>
      <c r="G664" s="92">
        <f t="shared" si="62"/>
        <v>1</v>
      </c>
      <c r="H664" s="93" t="str">
        <f t="shared" si="65"/>
        <v>Q4</v>
      </c>
      <c r="I664" s="92">
        <f t="shared" si="63"/>
        <v>1900</v>
      </c>
      <c r="J664" s="92">
        <f t="shared" si="66"/>
        <v>1900</v>
      </c>
      <c r="K664" s="93" t="e">
        <f t="shared" si="64"/>
        <v>#N/A</v>
      </c>
      <c r="L664" s="93" t="e">
        <f>INDEX(Activities!F:F, MATCH(A664, Activities!A:A, 0))</f>
        <v>#N/A</v>
      </c>
      <c r="M664" s="93" t="e">
        <f>INDEX(Activities!E:E, MATCH(A664, Activities!A:A, 0))</f>
        <v>#N/A</v>
      </c>
      <c r="N664" s="93" t="e">
        <f>INDEX(Activities!G:G, MATCH(A664, Activities!A:A, 0))</f>
        <v>#N/A</v>
      </c>
      <c r="O664" s="92"/>
      <c r="P664" s="92"/>
      <c r="Q664" s="92"/>
      <c r="R664" s="93"/>
      <c r="S664" s="93" t="e">
        <f>INDEX(Activities!I:I, MATCH(A664, Activities!A:A, 0))</f>
        <v>#N/A</v>
      </c>
    </row>
    <row r="665" spans="1:19" ht="13.5" customHeight="1">
      <c r="A665" s="34"/>
      <c r="B665" s="87">
        <f>COUNTIF(Activities!A:A, A665)</f>
        <v>0</v>
      </c>
      <c r="C665" s="100"/>
      <c r="D665" s="89"/>
      <c r="E665" s="90"/>
      <c r="F665" s="96">
        <v>4</v>
      </c>
      <c r="G665" s="92">
        <f t="shared" si="62"/>
        <v>1</v>
      </c>
      <c r="H665" s="93" t="str">
        <f t="shared" si="65"/>
        <v>Q4</v>
      </c>
      <c r="I665" s="92">
        <f t="shared" si="63"/>
        <v>1900</v>
      </c>
      <c r="J665" s="92">
        <f t="shared" si="66"/>
        <v>1900</v>
      </c>
      <c r="K665" s="93" t="e">
        <f t="shared" si="64"/>
        <v>#N/A</v>
      </c>
      <c r="L665" s="93" t="e">
        <f>INDEX(Activities!F:F, MATCH(A665, Activities!A:A, 0))</f>
        <v>#N/A</v>
      </c>
      <c r="M665" s="93" t="e">
        <f>INDEX(Activities!E:E, MATCH(A665, Activities!A:A, 0))</f>
        <v>#N/A</v>
      </c>
      <c r="N665" s="93" t="e">
        <f>INDEX(Activities!G:G, MATCH(A665, Activities!A:A, 0))</f>
        <v>#N/A</v>
      </c>
      <c r="O665" s="92"/>
      <c r="P665" s="92"/>
      <c r="Q665" s="92"/>
      <c r="R665" s="93"/>
      <c r="S665" s="93" t="e">
        <f>INDEX(Activities!I:I, MATCH(A665, Activities!A:A, 0))</f>
        <v>#N/A</v>
      </c>
    </row>
    <row r="666" spans="1:19" ht="13.5" customHeight="1">
      <c r="A666" s="34"/>
      <c r="B666" s="87">
        <f>COUNTIF(Activities!A:A, A666)</f>
        <v>0</v>
      </c>
      <c r="C666" s="100"/>
      <c r="D666" s="89"/>
      <c r="E666" s="90"/>
      <c r="F666" s="96">
        <v>4</v>
      </c>
      <c r="G666" s="92">
        <f t="shared" si="62"/>
        <v>1</v>
      </c>
      <c r="H666" s="93" t="str">
        <f t="shared" si="65"/>
        <v>Q4</v>
      </c>
      <c r="I666" s="92">
        <f t="shared" si="63"/>
        <v>1900</v>
      </c>
      <c r="J666" s="92">
        <f t="shared" si="66"/>
        <v>1900</v>
      </c>
      <c r="K666" s="93" t="e">
        <f t="shared" si="64"/>
        <v>#N/A</v>
      </c>
      <c r="L666" s="93" t="e">
        <f>INDEX(Activities!F:F, MATCH(A666, Activities!A:A, 0))</f>
        <v>#N/A</v>
      </c>
      <c r="M666" s="93" t="e">
        <f>INDEX(Activities!E:E, MATCH(A666, Activities!A:A, 0))</f>
        <v>#N/A</v>
      </c>
      <c r="N666" s="93" t="e">
        <f>INDEX(Activities!G:G, MATCH(A666, Activities!A:A, 0))</f>
        <v>#N/A</v>
      </c>
      <c r="O666" s="92"/>
      <c r="P666" s="92"/>
      <c r="Q666" s="92"/>
      <c r="R666" s="93"/>
      <c r="S666" s="93" t="e">
        <f>INDEX(Activities!I:I, MATCH(A666, Activities!A:A, 0))</f>
        <v>#N/A</v>
      </c>
    </row>
    <row r="667" spans="1:19" ht="13.5" customHeight="1">
      <c r="A667" s="34"/>
      <c r="B667" s="87">
        <f>COUNTIF(Activities!A:A, A667)</f>
        <v>0</v>
      </c>
      <c r="C667" s="100"/>
      <c r="D667" s="89"/>
      <c r="E667" s="90"/>
      <c r="F667" s="96">
        <v>4</v>
      </c>
      <c r="G667" s="92">
        <f t="shared" si="62"/>
        <v>1</v>
      </c>
      <c r="H667" s="93" t="str">
        <f t="shared" si="65"/>
        <v>Q4</v>
      </c>
      <c r="I667" s="92">
        <f t="shared" si="63"/>
        <v>1900</v>
      </c>
      <c r="J667" s="92">
        <f t="shared" si="66"/>
        <v>1900</v>
      </c>
      <c r="K667" s="93" t="e">
        <f t="shared" si="64"/>
        <v>#N/A</v>
      </c>
      <c r="L667" s="93" t="e">
        <f>INDEX(Activities!F:F, MATCH(A667, Activities!A:A, 0))</f>
        <v>#N/A</v>
      </c>
      <c r="M667" s="93" t="e">
        <f>INDEX(Activities!E:E, MATCH(A667, Activities!A:A, 0))</f>
        <v>#N/A</v>
      </c>
      <c r="N667" s="93" t="e">
        <f>INDEX(Activities!G:G, MATCH(A667, Activities!A:A, 0))</f>
        <v>#N/A</v>
      </c>
      <c r="O667" s="92"/>
      <c r="P667" s="92"/>
      <c r="Q667" s="92"/>
      <c r="R667" s="93"/>
      <c r="S667" s="93" t="e">
        <f>INDEX(Activities!I:I, MATCH(A667, Activities!A:A, 0))</f>
        <v>#N/A</v>
      </c>
    </row>
    <row r="668" spans="1:19" ht="13.5" customHeight="1">
      <c r="A668" s="34"/>
      <c r="B668" s="87">
        <f>COUNTIF(Activities!A:A, A668)</f>
        <v>0</v>
      </c>
      <c r="C668" s="100"/>
      <c r="D668" s="89"/>
      <c r="E668" s="90"/>
      <c r="F668" s="96">
        <v>4</v>
      </c>
      <c r="G668" s="92">
        <f t="shared" si="62"/>
        <v>1</v>
      </c>
      <c r="H668" s="93" t="str">
        <f t="shared" si="65"/>
        <v>Q4</v>
      </c>
      <c r="I668" s="92">
        <f t="shared" si="63"/>
        <v>1900</v>
      </c>
      <c r="J668" s="92">
        <f t="shared" si="66"/>
        <v>1900</v>
      </c>
      <c r="K668" s="93" t="e">
        <f t="shared" si="64"/>
        <v>#N/A</v>
      </c>
      <c r="L668" s="93" t="e">
        <f>INDEX(Activities!F:F, MATCH(A668, Activities!A:A, 0))</f>
        <v>#N/A</v>
      </c>
      <c r="M668" s="93" t="e">
        <f>INDEX(Activities!E:E, MATCH(A668, Activities!A:A, 0))</f>
        <v>#N/A</v>
      </c>
      <c r="N668" s="93" t="e">
        <f>INDEX(Activities!G:G, MATCH(A668, Activities!A:A, 0))</f>
        <v>#N/A</v>
      </c>
      <c r="O668" s="92"/>
      <c r="P668" s="92"/>
      <c r="Q668" s="92"/>
      <c r="R668" s="93"/>
      <c r="S668" s="93" t="e">
        <f>INDEX(Activities!I:I, MATCH(A668, Activities!A:A, 0))</f>
        <v>#N/A</v>
      </c>
    </row>
    <row r="669" spans="1:19" ht="13.5" customHeight="1">
      <c r="A669" s="34"/>
      <c r="B669" s="87">
        <f>COUNTIF(Activities!A:A, A669)</f>
        <v>0</v>
      </c>
      <c r="C669" s="100"/>
      <c r="D669" s="89"/>
      <c r="E669" s="90"/>
      <c r="F669" s="96">
        <v>4</v>
      </c>
      <c r="G669" s="92">
        <f t="shared" si="62"/>
        <v>1</v>
      </c>
      <c r="H669" s="93" t="str">
        <f t="shared" si="65"/>
        <v>Q4</v>
      </c>
      <c r="I669" s="92">
        <f t="shared" si="63"/>
        <v>1900</v>
      </c>
      <c r="J669" s="92">
        <f t="shared" si="66"/>
        <v>1900</v>
      </c>
      <c r="K669" s="93" t="e">
        <f t="shared" si="64"/>
        <v>#N/A</v>
      </c>
      <c r="L669" s="93" t="e">
        <f>INDEX(Activities!F:F, MATCH(A669, Activities!A:A, 0))</f>
        <v>#N/A</v>
      </c>
      <c r="M669" s="93" t="e">
        <f>INDEX(Activities!E:E, MATCH(A669, Activities!A:A, 0))</f>
        <v>#N/A</v>
      </c>
      <c r="N669" s="93" t="e">
        <f>INDEX(Activities!G:G, MATCH(A669, Activities!A:A, 0))</f>
        <v>#N/A</v>
      </c>
      <c r="O669" s="92"/>
      <c r="P669" s="92"/>
      <c r="Q669" s="92"/>
      <c r="R669" s="93"/>
      <c r="S669" s="93" t="e">
        <f>INDEX(Activities!I:I, MATCH(A669, Activities!A:A, 0))</f>
        <v>#N/A</v>
      </c>
    </row>
    <row r="670" spans="1:19" ht="13.5" customHeight="1">
      <c r="A670" s="34"/>
      <c r="B670" s="87">
        <f>COUNTIF(Activities!A:A, A670)</f>
        <v>0</v>
      </c>
      <c r="C670" s="100"/>
      <c r="D670" s="89"/>
      <c r="E670" s="90"/>
      <c r="F670" s="96">
        <v>4</v>
      </c>
      <c r="G670" s="92">
        <f t="shared" si="62"/>
        <v>1</v>
      </c>
      <c r="H670" s="93" t="str">
        <f t="shared" si="65"/>
        <v>Q4</v>
      </c>
      <c r="I670" s="92">
        <f t="shared" si="63"/>
        <v>1900</v>
      </c>
      <c r="J670" s="92">
        <f t="shared" si="66"/>
        <v>1900</v>
      </c>
      <c r="K670" s="93" t="e">
        <f t="shared" si="64"/>
        <v>#N/A</v>
      </c>
      <c r="L670" s="93" t="e">
        <f>INDEX(Activities!F:F, MATCH(A670, Activities!A:A, 0))</f>
        <v>#N/A</v>
      </c>
      <c r="M670" s="93" t="e">
        <f>INDEX(Activities!E:E, MATCH(A670, Activities!A:A, 0))</f>
        <v>#N/A</v>
      </c>
      <c r="N670" s="93" t="e">
        <f>INDEX(Activities!G:G, MATCH(A670, Activities!A:A, 0))</f>
        <v>#N/A</v>
      </c>
      <c r="O670" s="92"/>
      <c r="P670" s="92"/>
      <c r="Q670" s="92"/>
      <c r="R670" s="93"/>
      <c r="S670" s="93" t="e">
        <f>INDEX(Activities!I:I, MATCH(A670, Activities!A:A, 0))</f>
        <v>#N/A</v>
      </c>
    </row>
    <row r="671" spans="1:19" ht="13.5" customHeight="1">
      <c r="A671" s="34"/>
      <c r="B671" s="87">
        <f>COUNTIF(Activities!A:A, A671)</f>
        <v>0</v>
      </c>
      <c r="C671" s="100"/>
      <c r="D671" s="89"/>
      <c r="E671" s="90"/>
      <c r="F671" s="96">
        <v>4</v>
      </c>
      <c r="G671" s="92">
        <f t="shared" si="62"/>
        <v>1</v>
      </c>
      <c r="H671" s="93" t="str">
        <f t="shared" si="65"/>
        <v>Q4</v>
      </c>
      <c r="I671" s="92">
        <f t="shared" si="63"/>
        <v>1900</v>
      </c>
      <c r="J671" s="92">
        <f t="shared" si="66"/>
        <v>1900</v>
      </c>
      <c r="K671" s="93" t="e">
        <f t="shared" si="64"/>
        <v>#N/A</v>
      </c>
      <c r="L671" s="93" t="e">
        <f>INDEX(Activities!F:F, MATCH(A671, Activities!A:A, 0))</f>
        <v>#N/A</v>
      </c>
      <c r="M671" s="93" t="e">
        <f>INDEX(Activities!E:E, MATCH(A671, Activities!A:A, 0))</f>
        <v>#N/A</v>
      </c>
      <c r="N671" s="93" t="e">
        <f>INDEX(Activities!G:G, MATCH(A671, Activities!A:A, 0))</f>
        <v>#N/A</v>
      </c>
      <c r="O671" s="92"/>
      <c r="P671" s="92"/>
      <c r="Q671" s="92"/>
      <c r="R671" s="93"/>
      <c r="S671" s="93" t="e">
        <f>INDEX(Activities!I:I, MATCH(A671, Activities!A:A, 0))</f>
        <v>#N/A</v>
      </c>
    </row>
    <row r="672" spans="1:19" ht="13.5" customHeight="1">
      <c r="A672" s="34"/>
      <c r="B672" s="87">
        <f>COUNTIF(Activities!A:A, A672)</f>
        <v>0</v>
      </c>
      <c r="C672" s="100"/>
      <c r="D672" s="89"/>
      <c r="E672" s="90"/>
      <c r="F672" s="96">
        <v>4</v>
      </c>
      <c r="G672" s="92">
        <f t="shared" si="62"/>
        <v>1</v>
      </c>
      <c r="H672" s="93" t="str">
        <f t="shared" si="65"/>
        <v>Q4</v>
      </c>
      <c r="I672" s="92">
        <f t="shared" si="63"/>
        <v>1900</v>
      </c>
      <c r="J672" s="92">
        <f t="shared" si="66"/>
        <v>1900</v>
      </c>
      <c r="K672" s="93" t="e">
        <f t="shared" si="64"/>
        <v>#N/A</v>
      </c>
      <c r="L672" s="93" t="e">
        <f>INDEX(Activities!F:F, MATCH(A672, Activities!A:A, 0))</f>
        <v>#N/A</v>
      </c>
      <c r="M672" s="93" t="e">
        <f>INDEX(Activities!E:E, MATCH(A672, Activities!A:A, 0))</f>
        <v>#N/A</v>
      </c>
      <c r="N672" s="93" t="e">
        <f>INDEX(Activities!G:G, MATCH(A672, Activities!A:A, 0))</f>
        <v>#N/A</v>
      </c>
      <c r="O672" s="92"/>
      <c r="P672" s="92"/>
      <c r="Q672" s="92"/>
      <c r="R672" s="93"/>
      <c r="S672" s="93" t="e">
        <f>INDEX(Activities!I:I, MATCH(A672, Activities!A:A, 0))</f>
        <v>#N/A</v>
      </c>
    </row>
    <row r="673" spans="1:19" ht="13.5" customHeight="1">
      <c r="A673" s="34"/>
      <c r="B673" s="87">
        <f>COUNTIF(Activities!A:A, A673)</f>
        <v>0</v>
      </c>
      <c r="C673" s="100"/>
      <c r="D673" s="89"/>
      <c r="E673" s="90"/>
      <c r="F673" s="96">
        <v>4</v>
      </c>
      <c r="G673" s="92">
        <f t="shared" si="62"/>
        <v>1</v>
      </c>
      <c r="H673" s="93" t="str">
        <f t="shared" si="65"/>
        <v>Q4</v>
      </c>
      <c r="I673" s="92">
        <f t="shared" si="63"/>
        <v>1900</v>
      </c>
      <c r="J673" s="92">
        <f t="shared" si="66"/>
        <v>1900</v>
      </c>
      <c r="K673" s="93" t="e">
        <f t="shared" si="64"/>
        <v>#N/A</v>
      </c>
      <c r="L673" s="93" t="e">
        <f>INDEX(Activities!F:F, MATCH(A673, Activities!A:A, 0))</f>
        <v>#N/A</v>
      </c>
      <c r="M673" s="93" t="e">
        <f>INDEX(Activities!E:E, MATCH(A673, Activities!A:A, 0))</f>
        <v>#N/A</v>
      </c>
      <c r="N673" s="93" t="e">
        <f>INDEX(Activities!G:G, MATCH(A673, Activities!A:A, 0))</f>
        <v>#N/A</v>
      </c>
      <c r="O673" s="92"/>
      <c r="P673" s="92"/>
      <c r="Q673" s="92"/>
      <c r="R673" s="93"/>
      <c r="S673" s="93" t="e">
        <f>INDEX(Activities!I:I, MATCH(A673, Activities!A:A, 0))</f>
        <v>#N/A</v>
      </c>
    </row>
    <row r="674" spans="1:19" ht="13.5" customHeight="1">
      <c r="A674" s="34"/>
      <c r="B674" s="87">
        <f>COUNTIF(Activities!A:A, A674)</f>
        <v>0</v>
      </c>
      <c r="C674" s="100"/>
      <c r="D674" s="89"/>
      <c r="E674" s="90"/>
      <c r="F674" s="96">
        <v>4</v>
      </c>
      <c r="G674" s="92">
        <f t="shared" si="62"/>
        <v>1</v>
      </c>
      <c r="H674" s="93" t="str">
        <f t="shared" si="65"/>
        <v>Q4</v>
      </c>
      <c r="I674" s="92">
        <f t="shared" si="63"/>
        <v>1900</v>
      </c>
      <c r="J674" s="92">
        <f t="shared" si="66"/>
        <v>1900</v>
      </c>
      <c r="K674" s="93" t="e">
        <f t="shared" si="64"/>
        <v>#N/A</v>
      </c>
      <c r="L674" s="93" t="e">
        <f>INDEX(Activities!F:F, MATCH(A674, Activities!A:A, 0))</f>
        <v>#N/A</v>
      </c>
      <c r="M674" s="93" t="e">
        <f>INDEX(Activities!E:E, MATCH(A674, Activities!A:A, 0))</f>
        <v>#N/A</v>
      </c>
      <c r="N674" s="93" t="e">
        <f>INDEX(Activities!G:G, MATCH(A674, Activities!A:A, 0))</f>
        <v>#N/A</v>
      </c>
      <c r="O674" s="92"/>
      <c r="P674" s="92"/>
      <c r="Q674" s="92"/>
      <c r="R674" s="93"/>
      <c r="S674" s="93" t="e">
        <f>INDEX(Activities!I:I, MATCH(A674, Activities!A:A, 0))</f>
        <v>#N/A</v>
      </c>
    </row>
    <row r="675" spans="1:19" ht="13.5" customHeight="1">
      <c r="A675" s="34"/>
      <c r="B675" s="87">
        <f>COUNTIF(Activities!A:A, A675)</f>
        <v>0</v>
      </c>
      <c r="C675" s="100"/>
      <c r="D675" s="89"/>
      <c r="E675" s="90"/>
      <c r="F675" s="96">
        <v>4</v>
      </c>
      <c r="G675" s="92">
        <f t="shared" si="62"/>
        <v>1</v>
      </c>
      <c r="H675" s="93" t="str">
        <f t="shared" si="65"/>
        <v>Q4</v>
      </c>
      <c r="I675" s="92">
        <f t="shared" si="63"/>
        <v>1900</v>
      </c>
      <c r="J675" s="92">
        <f t="shared" si="66"/>
        <v>1900</v>
      </c>
      <c r="K675" s="93" t="e">
        <f t="shared" si="64"/>
        <v>#N/A</v>
      </c>
      <c r="L675" s="93" t="e">
        <f>INDEX(Activities!F:F, MATCH(A675, Activities!A:A, 0))</f>
        <v>#N/A</v>
      </c>
      <c r="M675" s="93" t="e">
        <f>INDEX(Activities!E:E, MATCH(A675, Activities!A:A, 0))</f>
        <v>#N/A</v>
      </c>
      <c r="N675" s="93" t="e">
        <f>INDEX(Activities!G:G, MATCH(A675, Activities!A:A, 0))</f>
        <v>#N/A</v>
      </c>
      <c r="O675" s="92"/>
      <c r="P675" s="92"/>
      <c r="Q675" s="92"/>
      <c r="R675" s="93"/>
      <c r="S675" s="93" t="e">
        <f>INDEX(Activities!I:I, MATCH(A675, Activities!A:A, 0))</f>
        <v>#N/A</v>
      </c>
    </row>
    <row r="676" spans="1:19" ht="13.5" customHeight="1">
      <c r="A676" s="34"/>
      <c r="B676" s="87">
        <f>COUNTIF(Activities!A:A, A676)</f>
        <v>0</v>
      </c>
      <c r="C676" s="100"/>
      <c r="D676" s="89"/>
      <c r="E676" s="90"/>
      <c r="F676" s="96">
        <v>4</v>
      </c>
      <c r="G676" s="92">
        <f t="shared" si="62"/>
        <v>1</v>
      </c>
      <c r="H676" s="93" t="str">
        <f t="shared" si="65"/>
        <v>Q4</v>
      </c>
      <c r="I676" s="92">
        <f t="shared" si="63"/>
        <v>1900</v>
      </c>
      <c r="J676" s="92">
        <f t="shared" si="66"/>
        <v>1900</v>
      </c>
      <c r="K676" s="93" t="e">
        <f t="shared" si="64"/>
        <v>#N/A</v>
      </c>
      <c r="L676" s="93" t="e">
        <f>INDEX(Activities!F:F, MATCH(A676, Activities!A:A, 0))</f>
        <v>#N/A</v>
      </c>
      <c r="M676" s="93" t="e">
        <f>INDEX(Activities!E:E, MATCH(A676, Activities!A:A, 0))</f>
        <v>#N/A</v>
      </c>
      <c r="N676" s="93" t="e">
        <f>INDEX(Activities!G:G, MATCH(A676, Activities!A:A, 0))</f>
        <v>#N/A</v>
      </c>
      <c r="O676" s="92"/>
      <c r="P676" s="92"/>
      <c r="Q676" s="92"/>
      <c r="R676" s="93"/>
      <c r="S676" s="93" t="e">
        <f>INDEX(Activities!I:I, MATCH(A676, Activities!A:A, 0))</f>
        <v>#N/A</v>
      </c>
    </row>
    <row r="677" spans="1:19" ht="13.5" customHeight="1">
      <c r="A677" s="34"/>
      <c r="B677" s="87">
        <f>COUNTIF(Activities!A:A, A677)</f>
        <v>0</v>
      </c>
      <c r="C677" s="100"/>
      <c r="D677" s="89"/>
      <c r="E677" s="90"/>
      <c r="F677" s="96">
        <v>4</v>
      </c>
      <c r="G677" s="92">
        <f t="shared" si="62"/>
        <v>1</v>
      </c>
      <c r="H677" s="93" t="str">
        <f t="shared" si="65"/>
        <v>Q4</v>
      </c>
      <c r="I677" s="92">
        <f t="shared" si="63"/>
        <v>1900</v>
      </c>
      <c r="J677" s="92">
        <f t="shared" si="66"/>
        <v>1900</v>
      </c>
      <c r="K677" s="93" t="e">
        <f t="shared" si="64"/>
        <v>#N/A</v>
      </c>
      <c r="L677" s="93" t="e">
        <f>INDEX(Activities!F:F, MATCH(A677, Activities!A:A, 0))</f>
        <v>#N/A</v>
      </c>
      <c r="M677" s="93" t="e">
        <f>INDEX(Activities!E:E, MATCH(A677, Activities!A:A, 0))</f>
        <v>#N/A</v>
      </c>
      <c r="N677" s="93" t="e">
        <f>INDEX(Activities!G:G, MATCH(A677, Activities!A:A, 0))</f>
        <v>#N/A</v>
      </c>
      <c r="O677" s="92"/>
      <c r="P677" s="92"/>
      <c r="Q677" s="92"/>
      <c r="R677" s="93"/>
      <c r="S677" s="93" t="e">
        <f>INDEX(Activities!I:I, MATCH(A677, Activities!A:A, 0))</f>
        <v>#N/A</v>
      </c>
    </row>
    <row r="678" spans="1:19" ht="13.5" customHeight="1">
      <c r="A678" s="34"/>
      <c r="B678" s="87">
        <f>COUNTIF(Activities!A:A, A678)</f>
        <v>0</v>
      </c>
      <c r="C678" s="100"/>
      <c r="D678" s="89"/>
      <c r="E678" s="90"/>
      <c r="F678" s="96">
        <v>4</v>
      </c>
      <c r="G678" s="92">
        <f t="shared" si="62"/>
        <v>1</v>
      </c>
      <c r="H678" s="93" t="str">
        <f t="shared" si="65"/>
        <v>Q4</v>
      </c>
      <c r="I678" s="92">
        <f t="shared" si="63"/>
        <v>1900</v>
      </c>
      <c r="J678" s="92">
        <f t="shared" si="66"/>
        <v>1900</v>
      </c>
      <c r="K678" s="93" t="e">
        <f t="shared" si="64"/>
        <v>#N/A</v>
      </c>
      <c r="L678" s="93" t="e">
        <f>INDEX(Activities!F:F, MATCH(A678, Activities!A:A, 0))</f>
        <v>#N/A</v>
      </c>
      <c r="M678" s="93" t="e">
        <f>INDEX(Activities!E:E, MATCH(A678, Activities!A:A, 0))</f>
        <v>#N/A</v>
      </c>
      <c r="N678" s="93" t="e">
        <f>INDEX(Activities!G:G, MATCH(A678, Activities!A:A, 0))</f>
        <v>#N/A</v>
      </c>
      <c r="O678" s="92"/>
      <c r="P678" s="92"/>
      <c r="Q678" s="92"/>
      <c r="R678" s="93"/>
      <c r="S678" s="93" t="e">
        <f>INDEX(Activities!I:I, MATCH(A678, Activities!A:A, 0))</f>
        <v>#N/A</v>
      </c>
    </row>
    <row r="679" spans="1:19" ht="13.5" customHeight="1">
      <c r="A679" s="34"/>
      <c r="B679" s="87">
        <f>COUNTIF(Activities!A:A, A679)</f>
        <v>0</v>
      </c>
      <c r="C679" s="100"/>
      <c r="D679" s="89"/>
      <c r="E679" s="90"/>
      <c r="F679" s="96">
        <v>4</v>
      </c>
      <c r="G679" s="92">
        <f t="shared" si="62"/>
        <v>1</v>
      </c>
      <c r="H679" s="93" t="str">
        <f t="shared" si="65"/>
        <v>Q4</v>
      </c>
      <c r="I679" s="92">
        <f t="shared" si="63"/>
        <v>1900</v>
      </c>
      <c r="J679" s="92">
        <f t="shared" si="66"/>
        <v>1900</v>
      </c>
      <c r="K679" s="93" t="e">
        <f t="shared" si="64"/>
        <v>#N/A</v>
      </c>
      <c r="L679" s="93" t="e">
        <f>INDEX(Activities!F:F, MATCH(A679, Activities!A:A, 0))</f>
        <v>#N/A</v>
      </c>
      <c r="M679" s="93" t="e">
        <f>INDEX(Activities!E:E, MATCH(A679, Activities!A:A, 0))</f>
        <v>#N/A</v>
      </c>
      <c r="N679" s="93" t="e">
        <f>INDEX(Activities!G:G, MATCH(A679, Activities!A:A, 0))</f>
        <v>#N/A</v>
      </c>
      <c r="O679" s="92"/>
      <c r="P679" s="92"/>
      <c r="Q679" s="92"/>
      <c r="R679" s="93"/>
      <c r="S679" s="93" t="e">
        <f>INDEX(Activities!I:I, MATCH(A679, Activities!A:A, 0))</f>
        <v>#N/A</v>
      </c>
    </row>
    <row r="680" spans="1:19" ht="13.5" customHeight="1">
      <c r="A680" s="34"/>
      <c r="B680" s="87">
        <f>COUNTIF(Activities!A:A, A680)</f>
        <v>0</v>
      </c>
      <c r="C680" s="100"/>
      <c r="D680" s="89"/>
      <c r="E680" s="90"/>
      <c r="F680" s="96">
        <v>4</v>
      </c>
      <c r="G680" s="92">
        <f t="shared" ref="G680:G743" si="67">MONTH(E680)</f>
        <v>1</v>
      </c>
      <c r="H680" s="93" t="str">
        <f t="shared" si="65"/>
        <v>Q4</v>
      </c>
      <c r="I680" s="92">
        <f t="shared" ref="I680:I743" si="68">YEAR(D680)</f>
        <v>1900</v>
      </c>
      <c r="J680" s="92">
        <f t="shared" si="66"/>
        <v>1900</v>
      </c>
      <c r="K680" s="93" t="e">
        <f t="shared" ref="K680:K743" si="69">CONCATENATE("Expenditure on ",S680, " (", H680, " FY ", J680, ")")</f>
        <v>#N/A</v>
      </c>
      <c r="L680" s="93" t="e">
        <f>INDEX(Activities!F:F, MATCH(A680, Activities!A:A, 0))</f>
        <v>#N/A</v>
      </c>
      <c r="M680" s="93" t="e">
        <f>INDEX(Activities!E:E, MATCH(A680, Activities!A:A, 0))</f>
        <v>#N/A</v>
      </c>
      <c r="N680" s="93" t="e">
        <f>INDEX(Activities!G:G, MATCH(A680, Activities!A:A, 0))</f>
        <v>#N/A</v>
      </c>
      <c r="O680" s="92"/>
      <c r="P680" s="92"/>
      <c r="Q680" s="92"/>
      <c r="R680" s="93"/>
      <c r="S680" s="93" t="e">
        <f>INDEX(Activities!I:I, MATCH(A680, Activities!A:A, 0))</f>
        <v>#N/A</v>
      </c>
    </row>
    <row r="681" spans="1:19" ht="13.5" customHeight="1">
      <c r="A681" s="34"/>
      <c r="B681" s="87">
        <f>COUNTIF(Activities!A:A, A681)</f>
        <v>0</v>
      </c>
      <c r="C681" s="100"/>
      <c r="D681" s="89"/>
      <c r="E681" s="90"/>
      <c r="F681" s="96">
        <v>4</v>
      </c>
      <c r="G681" s="92">
        <f t="shared" si="67"/>
        <v>1</v>
      </c>
      <c r="H681" s="93" t="str">
        <f t="shared" ref="H681:H744" si="70">_xlfn.IFS(G681=1, "Q4", G681=2, "Q4", G681=3, "Q4", G681=4, "Q1", G681=5, "Q1", G681=6, "Q1", G681=7, "Q2", G681=8, "Q2", G681=9, "Q2",  G681=10, "Q3",  G681=11, "Q3", G681=12, "Q3")</f>
        <v>Q4</v>
      </c>
      <c r="I681" s="92">
        <f t="shared" si="68"/>
        <v>1900</v>
      </c>
      <c r="J681" s="92">
        <f t="shared" si="66"/>
        <v>1900</v>
      </c>
      <c r="K681" s="93" t="e">
        <f t="shared" si="69"/>
        <v>#N/A</v>
      </c>
      <c r="L681" s="93" t="e">
        <f>INDEX(Activities!F:F, MATCH(A681, Activities!A:A, 0))</f>
        <v>#N/A</v>
      </c>
      <c r="M681" s="93" t="e">
        <f>INDEX(Activities!E:E, MATCH(A681, Activities!A:A, 0))</f>
        <v>#N/A</v>
      </c>
      <c r="N681" s="93" t="e">
        <f>INDEX(Activities!G:G, MATCH(A681, Activities!A:A, 0))</f>
        <v>#N/A</v>
      </c>
      <c r="O681" s="92"/>
      <c r="P681" s="92"/>
      <c r="Q681" s="92"/>
      <c r="R681" s="93"/>
      <c r="S681" s="93" t="e">
        <f>INDEX(Activities!I:I, MATCH(A681, Activities!A:A, 0))</f>
        <v>#N/A</v>
      </c>
    </row>
    <row r="682" spans="1:19" ht="13.5" customHeight="1">
      <c r="A682" s="34"/>
      <c r="B682" s="87">
        <f>COUNTIF(Activities!A:A, A682)</f>
        <v>0</v>
      </c>
      <c r="C682" s="100"/>
      <c r="D682" s="89"/>
      <c r="E682" s="90"/>
      <c r="F682" s="96">
        <v>4</v>
      </c>
      <c r="G682" s="92">
        <f t="shared" si="67"/>
        <v>1</v>
      </c>
      <c r="H682" s="93" t="str">
        <f t="shared" si="70"/>
        <v>Q4</v>
      </c>
      <c r="I682" s="92">
        <f t="shared" si="68"/>
        <v>1900</v>
      </c>
      <c r="J682" s="92">
        <f t="shared" si="66"/>
        <v>1900</v>
      </c>
      <c r="K682" s="93" t="e">
        <f t="shared" si="69"/>
        <v>#N/A</v>
      </c>
      <c r="L682" s="93" t="e">
        <f>INDEX(Activities!F:F, MATCH(A682, Activities!A:A, 0))</f>
        <v>#N/A</v>
      </c>
      <c r="M682" s="93" t="e">
        <f>INDEX(Activities!E:E, MATCH(A682, Activities!A:A, 0))</f>
        <v>#N/A</v>
      </c>
      <c r="N682" s="93" t="e">
        <f>INDEX(Activities!G:G, MATCH(A682, Activities!A:A, 0))</f>
        <v>#N/A</v>
      </c>
      <c r="O682" s="92"/>
      <c r="P682" s="92"/>
      <c r="Q682" s="92"/>
      <c r="R682" s="93"/>
      <c r="S682" s="93" t="e">
        <f>INDEX(Activities!I:I, MATCH(A682, Activities!A:A, 0))</f>
        <v>#N/A</v>
      </c>
    </row>
    <row r="683" spans="1:19" ht="13.5" customHeight="1">
      <c r="A683" s="34"/>
      <c r="B683" s="87">
        <f>COUNTIF(Activities!A:A, A683)</f>
        <v>0</v>
      </c>
      <c r="C683" s="100"/>
      <c r="D683" s="89"/>
      <c r="E683" s="90"/>
      <c r="F683" s="96">
        <v>4</v>
      </c>
      <c r="G683" s="92">
        <f t="shared" si="67"/>
        <v>1</v>
      </c>
      <c r="H683" s="93" t="str">
        <f t="shared" si="70"/>
        <v>Q4</v>
      </c>
      <c r="I683" s="92">
        <f t="shared" si="68"/>
        <v>1900</v>
      </c>
      <c r="J683" s="92">
        <f t="shared" si="66"/>
        <v>1900</v>
      </c>
      <c r="K683" s="93" t="e">
        <f t="shared" si="69"/>
        <v>#N/A</v>
      </c>
      <c r="L683" s="93" t="e">
        <f>INDEX(Activities!F:F, MATCH(A683, Activities!A:A, 0))</f>
        <v>#N/A</v>
      </c>
      <c r="M683" s="93" t="e">
        <f>INDEX(Activities!E:E, MATCH(A683, Activities!A:A, 0))</f>
        <v>#N/A</v>
      </c>
      <c r="N683" s="93" t="e">
        <f>INDEX(Activities!G:G, MATCH(A683, Activities!A:A, 0))</f>
        <v>#N/A</v>
      </c>
      <c r="O683" s="92"/>
      <c r="P683" s="92"/>
      <c r="Q683" s="92"/>
      <c r="R683" s="93"/>
      <c r="S683" s="93" t="e">
        <f>INDEX(Activities!I:I, MATCH(A683, Activities!A:A, 0))</f>
        <v>#N/A</v>
      </c>
    </row>
    <row r="684" spans="1:19" ht="13.5" customHeight="1">
      <c r="A684" s="34"/>
      <c r="B684" s="87">
        <f>COUNTIF(Activities!A:A, A684)</f>
        <v>0</v>
      </c>
      <c r="C684" s="100"/>
      <c r="D684" s="89"/>
      <c r="E684" s="90"/>
      <c r="F684" s="96">
        <v>4</v>
      </c>
      <c r="G684" s="92">
        <f t="shared" si="67"/>
        <v>1</v>
      </c>
      <c r="H684" s="93" t="str">
        <f t="shared" si="70"/>
        <v>Q4</v>
      </c>
      <c r="I684" s="92">
        <f t="shared" si="68"/>
        <v>1900</v>
      </c>
      <c r="J684" s="92">
        <f t="shared" si="66"/>
        <v>1900</v>
      </c>
      <c r="K684" s="93" t="e">
        <f t="shared" si="69"/>
        <v>#N/A</v>
      </c>
      <c r="L684" s="93" t="e">
        <f>INDEX(Activities!F:F, MATCH(A684, Activities!A:A, 0))</f>
        <v>#N/A</v>
      </c>
      <c r="M684" s="93" t="e">
        <f>INDEX(Activities!E:E, MATCH(A684, Activities!A:A, 0))</f>
        <v>#N/A</v>
      </c>
      <c r="N684" s="93" t="e">
        <f>INDEX(Activities!G:G, MATCH(A684, Activities!A:A, 0))</f>
        <v>#N/A</v>
      </c>
      <c r="O684" s="92"/>
      <c r="P684" s="92"/>
      <c r="Q684" s="92"/>
      <c r="R684" s="93"/>
      <c r="S684" s="93" t="e">
        <f>INDEX(Activities!I:I, MATCH(A684, Activities!A:A, 0))</f>
        <v>#N/A</v>
      </c>
    </row>
    <row r="685" spans="1:19" ht="13.5" customHeight="1">
      <c r="A685" s="34"/>
      <c r="B685" s="87">
        <f>COUNTIF(Activities!A:A, A685)</f>
        <v>0</v>
      </c>
      <c r="C685" s="100"/>
      <c r="D685" s="89"/>
      <c r="E685" s="90"/>
      <c r="F685" s="96">
        <v>4</v>
      </c>
      <c r="G685" s="92">
        <f t="shared" si="67"/>
        <v>1</v>
      </c>
      <c r="H685" s="93" t="str">
        <f t="shared" si="70"/>
        <v>Q4</v>
      </c>
      <c r="I685" s="92">
        <f t="shared" si="68"/>
        <v>1900</v>
      </c>
      <c r="J685" s="92">
        <f t="shared" si="66"/>
        <v>1900</v>
      </c>
      <c r="K685" s="93" t="e">
        <f t="shared" si="69"/>
        <v>#N/A</v>
      </c>
      <c r="L685" s="93" t="e">
        <f>INDEX(Activities!F:F, MATCH(A685, Activities!A:A, 0))</f>
        <v>#N/A</v>
      </c>
      <c r="M685" s="93" t="e">
        <f>INDEX(Activities!E:E, MATCH(A685, Activities!A:A, 0))</f>
        <v>#N/A</v>
      </c>
      <c r="N685" s="93" t="e">
        <f>INDEX(Activities!G:G, MATCH(A685, Activities!A:A, 0))</f>
        <v>#N/A</v>
      </c>
      <c r="O685" s="92"/>
      <c r="P685" s="92"/>
      <c r="Q685" s="92"/>
      <c r="R685" s="93"/>
      <c r="S685" s="93" t="e">
        <f>INDEX(Activities!I:I, MATCH(A685, Activities!A:A, 0))</f>
        <v>#N/A</v>
      </c>
    </row>
    <row r="686" spans="1:19" ht="13.5" customHeight="1">
      <c r="A686" s="34"/>
      <c r="B686" s="87">
        <f>COUNTIF(Activities!A:A, A686)</f>
        <v>0</v>
      </c>
      <c r="C686" s="100"/>
      <c r="D686" s="89"/>
      <c r="E686" s="90"/>
      <c r="F686" s="96">
        <v>4</v>
      </c>
      <c r="G686" s="92">
        <f t="shared" si="67"/>
        <v>1</v>
      </c>
      <c r="H686" s="93" t="str">
        <f t="shared" si="70"/>
        <v>Q4</v>
      </c>
      <c r="I686" s="92">
        <f t="shared" si="68"/>
        <v>1900</v>
      </c>
      <c r="J686" s="92">
        <f t="shared" si="66"/>
        <v>1900</v>
      </c>
      <c r="K686" s="93" t="e">
        <f t="shared" si="69"/>
        <v>#N/A</v>
      </c>
      <c r="L686" s="93" t="e">
        <f>INDEX(Activities!F:F, MATCH(A686, Activities!A:A, 0))</f>
        <v>#N/A</v>
      </c>
      <c r="M686" s="93" t="e">
        <f>INDEX(Activities!E:E, MATCH(A686, Activities!A:A, 0))</f>
        <v>#N/A</v>
      </c>
      <c r="N686" s="93" t="e">
        <f>INDEX(Activities!G:G, MATCH(A686, Activities!A:A, 0))</f>
        <v>#N/A</v>
      </c>
      <c r="O686" s="92"/>
      <c r="P686" s="92"/>
      <c r="Q686" s="92"/>
      <c r="R686" s="93"/>
      <c r="S686" s="93" t="e">
        <f>INDEX(Activities!I:I, MATCH(A686, Activities!A:A, 0))</f>
        <v>#N/A</v>
      </c>
    </row>
    <row r="687" spans="1:19" ht="13.5" customHeight="1">
      <c r="A687" s="34"/>
      <c r="B687" s="87">
        <f>COUNTIF(Activities!A:A, A687)</f>
        <v>0</v>
      </c>
      <c r="C687" s="100"/>
      <c r="D687" s="89"/>
      <c r="E687" s="90"/>
      <c r="F687" s="115">
        <v>4</v>
      </c>
      <c r="G687" s="92">
        <f t="shared" si="67"/>
        <v>1</v>
      </c>
      <c r="H687" s="93" t="str">
        <f t="shared" si="70"/>
        <v>Q4</v>
      </c>
      <c r="I687" s="92">
        <f t="shared" si="68"/>
        <v>1900</v>
      </c>
      <c r="J687" s="92">
        <f t="shared" si="66"/>
        <v>1900</v>
      </c>
      <c r="K687" s="93" t="e">
        <f t="shared" si="69"/>
        <v>#N/A</v>
      </c>
      <c r="L687" s="93" t="e">
        <f>INDEX(Activities!F:F, MATCH(A687, Activities!A:A, 0))</f>
        <v>#N/A</v>
      </c>
      <c r="M687" s="93" t="e">
        <f>INDEX(Activities!E:E, MATCH(A687, Activities!A:A, 0))</f>
        <v>#N/A</v>
      </c>
      <c r="N687" s="93" t="e">
        <f>INDEX(Activities!G:G, MATCH(A687, Activities!A:A, 0))</f>
        <v>#N/A</v>
      </c>
      <c r="O687" s="92"/>
      <c r="P687" s="92"/>
      <c r="Q687" s="92"/>
      <c r="R687" s="93"/>
      <c r="S687" s="93" t="e">
        <f>INDEX(Activities!I:I, MATCH(A687, Activities!A:A, 0))</f>
        <v>#N/A</v>
      </c>
    </row>
    <row r="688" spans="1:19" ht="13.5" customHeight="1">
      <c r="A688" s="34"/>
      <c r="B688" s="87">
        <f>COUNTIF(Activities!A:A, A688)</f>
        <v>0</v>
      </c>
      <c r="C688" s="100"/>
      <c r="D688" s="89"/>
      <c r="E688" s="90"/>
      <c r="F688" s="96">
        <v>4</v>
      </c>
      <c r="G688" s="92">
        <f t="shared" si="67"/>
        <v>1</v>
      </c>
      <c r="H688" s="93" t="str">
        <f t="shared" si="70"/>
        <v>Q4</v>
      </c>
      <c r="I688" s="92">
        <f t="shared" si="68"/>
        <v>1900</v>
      </c>
      <c r="J688" s="92">
        <f t="shared" si="66"/>
        <v>1900</v>
      </c>
      <c r="K688" s="93" t="e">
        <f t="shared" si="69"/>
        <v>#N/A</v>
      </c>
      <c r="L688" s="93" t="e">
        <f>INDEX(Activities!F:F, MATCH(A688, Activities!A:A, 0))</f>
        <v>#N/A</v>
      </c>
      <c r="M688" s="93" t="e">
        <f>INDEX(Activities!E:E, MATCH(A688, Activities!A:A, 0))</f>
        <v>#N/A</v>
      </c>
      <c r="N688" s="93" t="e">
        <f>INDEX(Activities!G:G, MATCH(A688, Activities!A:A, 0))</f>
        <v>#N/A</v>
      </c>
      <c r="O688" s="92"/>
      <c r="P688" s="92"/>
      <c r="Q688" s="92"/>
      <c r="R688" s="93"/>
      <c r="S688" s="93" t="e">
        <f>INDEX(Activities!I:I, MATCH(A688, Activities!A:A, 0))</f>
        <v>#N/A</v>
      </c>
    </row>
    <row r="689" spans="1:19" ht="13.5" customHeight="1">
      <c r="A689" s="34"/>
      <c r="B689" s="87">
        <f>COUNTIF(Activities!A:A, A689)</f>
        <v>0</v>
      </c>
      <c r="C689" s="100"/>
      <c r="D689" s="89"/>
      <c r="E689" s="90"/>
      <c r="F689" s="96">
        <v>4</v>
      </c>
      <c r="G689" s="92">
        <f t="shared" si="67"/>
        <v>1</v>
      </c>
      <c r="H689" s="93" t="str">
        <f t="shared" si="70"/>
        <v>Q4</v>
      </c>
      <c r="I689" s="92">
        <f t="shared" si="68"/>
        <v>1900</v>
      </c>
      <c r="J689" s="92">
        <f t="shared" si="66"/>
        <v>1900</v>
      </c>
      <c r="K689" s="93" t="e">
        <f t="shared" si="69"/>
        <v>#N/A</v>
      </c>
      <c r="L689" s="93" t="e">
        <f>INDEX(Activities!F:F, MATCH(A689, Activities!A:A, 0))</f>
        <v>#N/A</v>
      </c>
      <c r="M689" s="93" t="e">
        <f>INDEX(Activities!E:E, MATCH(A689, Activities!A:A, 0))</f>
        <v>#N/A</v>
      </c>
      <c r="N689" s="93" t="e">
        <f>INDEX(Activities!G:G, MATCH(A689, Activities!A:A, 0))</f>
        <v>#N/A</v>
      </c>
      <c r="O689" s="92"/>
      <c r="P689" s="92"/>
      <c r="Q689" s="92"/>
      <c r="R689" s="93"/>
      <c r="S689" s="93" t="e">
        <f>INDEX(Activities!I:I, MATCH(A689, Activities!A:A, 0))</f>
        <v>#N/A</v>
      </c>
    </row>
    <row r="690" spans="1:19" ht="13.5" customHeight="1">
      <c r="A690" s="34"/>
      <c r="B690" s="87">
        <f>COUNTIF(Activities!A:A, A690)</f>
        <v>0</v>
      </c>
      <c r="C690" s="100"/>
      <c r="D690" s="89"/>
      <c r="E690" s="90"/>
      <c r="F690" s="96">
        <v>4</v>
      </c>
      <c r="G690" s="92">
        <f t="shared" si="67"/>
        <v>1</v>
      </c>
      <c r="H690" s="93" t="str">
        <f t="shared" si="70"/>
        <v>Q4</v>
      </c>
      <c r="I690" s="92">
        <f t="shared" si="68"/>
        <v>1900</v>
      </c>
      <c r="J690" s="92">
        <f t="shared" si="66"/>
        <v>1900</v>
      </c>
      <c r="K690" s="93" t="e">
        <f t="shared" si="69"/>
        <v>#N/A</v>
      </c>
      <c r="L690" s="93" t="e">
        <f>INDEX(Activities!F:F, MATCH(A690, Activities!A:A, 0))</f>
        <v>#N/A</v>
      </c>
      <c r="M690" s="93" t="e">
        <f>INDEX(Activities!E:E, MATCH(A690, Activities!A:A, 0))</f>
        <v>#N/A</v>
      </c>
      <c r="N690" s="93" t="e">
        <f>INDEX(Activities!G:G, MATCH(A690, Activities!A:A, 0))</f>
        <v>#N/A</v>
      </c>
      <c r="O690" s="92"/>
      <c r="P690" s="92"/>
      <c r="Q690" s="92"/>
      <c r="R690" s="93"/>
      <c r="S690" s="93" t="e">
        <f>INDEX(Activities!I:I, MATCH(A690, Activities!A:A, 0))</f>
        <v>#N/A</v>
      </c>
    </row>
    <row r="691" spans="1:19" ht="13.5" customHeight="1">
      <c r="A691" s="34"/>
      <c r="B691" s="87">
        <f>COUNTIF(Activities!A:A, A691)</f>
        <v>0</v>
      </c>
      <c r="C691" s="100"/>
      <c r="D691" s="89"/>
      <c r="E691" s="90"/>
      <c r="F691" s="96">
        <v>4</v>
      </c>
      <c r="G691" s="92">
        <f t="shared" si="67"/>
        <v>1</v>
      </c>
      <c r="H691" s="93" t="str">
        <f t="shared" si="70"/>
        <v>Q4</v>
      </c>
      <c r="I691" s="92">
        <f t="shared" si="68"/>
        <v>1900</v>
      </c>
      <c r="J691" s="92">
        <f t="shared" si="66"/>
        <v>1900</v>
      </c>
      <c r="K691" s="93" t="e">
        <f t="shared" si="69"/>
        <v>#N/A</v>
      </c>
      <c r="L691" s="93" t="e">
        <f>INDEX(Activities!F:F, MATCH(A691, Activities!A:A, 0))</f>
        <v>#N/A</v>
      </c>
      <c r="M691" s="93" t="e">
        <f>INDEX(Activities!E:E, MATCH(A691, Activities!A:A, 0))</f>
        <v>#N/A</v>
      </c>
      <c r="N691" s="93" t="e">
        <f>INDEX(Activities!G:G, MATCH(A691, Activities!A:A, 0))</f>
        <v>#N/A</v>
      </c>
      <c r="O691" s="92"/>
      <c r="P691" s="92"/>
      <c r="Q691" s="92"/>
      <c r="R691" s="93"/>
      <c r="S691" s="93" t="e">
        <f>INDEX(Activities!I:I, MATCH(A691, Activities!A:A, 0))</f>
        <v>#N/A</v>
      </c>
    </row>
    <row r="692" spans="1:19" ht="13.5" customHeight="1">
      <c r="A692" s="34"/>
      <c r="B692" s="87">
        <f>COUNTIF(Activities!A:A, A692)</f>
        <v>0</v>
      </c>
      <c r="C692" s="100"/>
      <c r="D692" s="89"/>
      <c r="E692" s="90"/>
      <c r="F692" s="96">
        <v>4</v>
      </c>
      <c r="G692" s="92">
        <f t="shared" si="67"/>
        <v>1</v>
      </c>
      <c r="H692" s="93" t="str">
        <f t="shared" si="70"/>
        <v>Q4</v>
      </c>
      <c r="I692" s="92">
        <f t="shared" si="68"/>
        <v>1900</v>
      </c>
      <c r="J692" s="92">
        <f t="shared" si="66"/>
        <v>1900</v>
      </c>
      <c r="K692" s="93" t="e">
        <f t="shared" si="69"/>
        <v>#N/A</v>
      </c>
      <c r="L692" s="93" t="e">
        <f>INDEX(Activities!F:F, MATCH(A692, Activities!A:A, 0))</f>
        <v>#N/A</v>
      </c>
      <c r="M692" s="93" t="e">
        <f>INDEX(Activities!E:E, MATCH(A692, Activities!A:A, 0))</f>
        <v>#N/A</v>
      </c>
      <c r="N692" s="93" t="e">
        <f>INDEX(Activities!G:G, MATCH(A692, Activities!A:A, 0))</f>
        <v>#N/A</v>
      </c>
      <c r="O692" s="92"/>
      <c r="P692" s="92"/>
      <c r="Q692" s="92"/>
      <c r="R692" s="93"/>
      <c r="S692" s="93" t="e">
        <f>INDEX(Activities!I:I, MATCH(A692, Activities!A:A, 0))</f>
        <v>#N/A</v>
      </c>
    </row>
    <row r="693" spans="1:19" ht="13.5" customHeight="1">
      <c r="A693" s="34"/>
      <c r="B693" s="87">
        <f>COUNTIF(Activities!A:A, A693)</f>
        <v>0</v>
      </c>
      <c r="C693" s="100"/>
      <c r="D693" s="89"/>
      <c r="E693" s="90"/>
      <c r="F693" s="96">
        <v>4</v>
      </c>
      <c r="G693" s="92">
        <f t="shared" si="67"/>
        <v>1</v>
      </c>
      <c r="H693" s="93" t="str">
        <f t="shared" si="70"/>
        <v>Q4</v>
      </c>
      <c r="I693" s="92">
        <f t="shared" si="68"/>
        <v>1900</v>
      </c>
      <c r="J693" s="92">
        <f t="shared" si="66"/>
        <v>1900</v>
      </c>
      <c r="K693" s="93" t="e">
        <f t="shared" si="69"/>
        <v>#N/A</v>
      </c>
      <c r="L693" s="93" t="e">
        <f>INDEX(Activities!F:F, MATCH(A693, Activities!A:A, 0))</f>
        <v>#N/A</v>
      </c>
      <c r="M693" s="93" t="e">
        <f>INDEX(Activities!E:E, MATCH(A693, Activities!A:A, 0))</f>
        <v>#N/A</v>
      </c>
      <c r="N693" s="93" t="e">
        <f>INDEX(Activities!G:G, MATCH(A693, Activities!A:A, 0))</f>
        <v>#N/A</v>
      </c>
      <c r="O693" s="92"/>
      <c r="P693" s="92"/>
      <c r="Q693" s="92"/>
      <c r="R693" s="93"/>
      <c r="S693" s="93" t="e">
        <f>INDEX(Activities!I:I, MATCH(A693, Activities!A:A, 0))</f>
        <v>#N/A</v>
      </c>
    </row>
    <row r="694" spans="1:19" ht="13.5" customHeight="1">
      <c r="A694" s="34"/>
      <c r="B694" s="87">
        <f>COUNTIF(Activities!A:A, A694)</f>
        <v>0</v>
      </c>
      <c r="C694" s="100"/>
      <c r="D694" s="89"/>
      <c r="E694" s="90"/>
      <c r="F694" s="96">
        <v>4</v>
      </c>
      <c r="G694" s="92">
        <f t="shared" si="67"/>
        <v>1</v>
      </c>
      <c r="H694" s="93" t="str">
        <f t="shared" si="70"/>
        <v>Q4</v>
      </c>
      <c r="I694" s="92">
        <f t="shared" si="68"/>
        <v>1900</v>
      </c>
      <c r="J694" s="92">
        <f t="shared" si="66"/>
        <v>1900</v>
      </c>
      <c r="K694" s="93" t="e">
        <f t="shared" si="69"/>
        <v>#N/A</v>
      </c>
      <c r="L694" s="93" t="e">
        <f>INDEX(Activities!F:F, MATCH(A694, Activities!A:A, 0))</f>
        <v>#N/A</v>
      </c>
      <c r="M694" s="93" t="e">
        <f>INDEX(Activities!E:E, MATCH(A694, Activities!A:A, 0))</f>
        <v>#N/A</v>
      </c>
      <c r="N694" s="93" t="e">
        <f>INDEX(Activities!G:G, MATCH(A694, Activities!A:A, 0))</f>
        <v>#N/A</v>
      </c>
      <c r="O694" s="92"/>
      <c r="P694" s="92"/>
      <c r="Q694" s="92"/>
      <c r="R694" s="93"/>
      <c r="S694" s="93" t="e">
        <f>INDEX(Activities!I:I, MATCH(A694, Activities!A:A, 0))</f>
        <v>#N/A</v>
      </c>
    </row>
    <row r="695" spans="1:19" ht="13.5" customHeight="1">
      <c r="A695" s="34"/>
      <c r="B695" s="87">
        <f>COUNTIF(Activities!A:A, A695)</f>
        <v>0</v>
      </c>
      <c r="C695" s="100"/>
      <c r="D695" s="89"/>
      <c r="E695" s="90"/>
      <c r="F695" s="96">
        <v>4</v>
      </c>
      <c r="G695" s="92">
        <f t="shared" si="67"/>
        <v>1</v>
      </c>
      <c r="H695" s="93" t="str">
        <f t="shared" si="70"/>
        <v>Q4</v>
      </c>
      <c r="I695" s="92">
        <f t="shared" si="68"/>
        <v>1900</v>
      </c>
      <c r="J695" s="92">
        <f t="shared" si="66"/>
        <v>1900</v>
      </c>
      <c r="K695" s="93" t="e">
        <f t="shared" si="69"/>
        <v>#N/A</v>
      </c>
      <c r="L695" s="93" t="e">
        <f>INDEX(Activities!F:F, MATCH(A695, Activities!A:A, 0))</f>
        <v>#N/A</v>
      </c>
      <c r="M695" s="93" t="e">
        <f>INDEX(Activities!E:E, MATCH(A695, Activities!A:A, 0))</f>
        <v>#N/A</v>
      </c>
      <c r="N695" s="93" t="e">
        <f>INDEX(Activities!G:G, MATCH(A695, Activities!A:A, 0))</f>
        <v>#N/A</v>
      </c>
      <c r="O695" s="92"/>
      <c r="P695" s="92"/>
      <c r="Q695" s="92"/>
      <c r="R695" s="93"/>
      <c r="S695" s="93" t="e">
        <f>INDEX(Activities!I:I, MATCH(A695, Activities!A:A, 0))</f>
        <v>#N/A</v>
      </c>
    </row>
    <row r="696" spans="1:19" ht="13.5" customHeight="1">
      <c r="A696" s="34"/>
      <c r="B696" s="87">
        <f>COUNTIF(Activities!A:A, A696)</f>
        <v>0</v>
      </c>
      <c r="C696" s="100"/>
      <c r="D696" s="89"/>
      <c r="E696" s="90"/>
      <c r="F696" s="96">
        <v>4</v>
      </c>
      <c r="G696" s="92">
        <f t="shared" si="67"/>
        <v>1</v>
      </c>
      <c r="H696" s="93" t="str">
        <f t="shared" si="70"/>
        <v>Q4</v>
      </c>
      <c r="I696" s="92">
        <f t="shared" si="68"/>
        <v>1900</v>
      </c>
      <c r="J696" s="92">
        <f t="shared" si="66"/>
        <v>1900</v>
      </c>
      <c r="K696" s="93" t="e">
        <f t="shared" si="69"/>
        <v>#N/A</v>
      </c>
      <c r="L696" s="93" t="e">
        <f>INDEX(Activities!F:F, MATCH(A696, Activities!A:A, 0))</f>
        <v>#N/A</v>
      </c>
      <c r="M696" s="93" t="e">
        <f>INDEX(Activities!E:E, MATCH(A696, Activities!A:A, 0))</f>
        <v>#N/A</v>
      </c>
      <c r="N696" s="93" t="e">
        <f>INDEX(Activities!G:G, MATCH(A696, Activities!A:A, 0))</f>
        <v>#N/A</v>
      </c>
      <c r="O696" s="92"/>
      <c r="P696" s="92"/>
      <c r="Q696" s="92"/>
      <c r="R696" s="93"/>
      <c r="S696" s="93" t="e">
        <f>INDEX(Activities!I:I, MATCH(A696, Activities!A:A, 0))</f>
        <v>#N/A</v>
      </c>
    </row>
    <row r="697" spans="1:19" ht="13.5" customHeight="1">
      <c r="A697" s="34"/>
      <c r="B697" s="87">
        <f>COUNTIF(Activities!A:A, A697)</f>
        <v>0</v>
      </c>
      <c r="C697" s="100"/>
      <c r="D697" s="89"/>
      <c r="E697" s="90"/>
      <c r="F697" s="96">
        <v>4</v>
      </c>
      <c r="G697" s="92">
        <f t="shared" si="67"/>
        <v>1</v>
      </c>
      <c r="H697" s="93" t="str">
        <f t="shared" si="70"/>
        <v>Q4</v>
      </c>
      <c r="I697" s="92">
        <f t="shared" si="68"/>
        <v>1900</v>
      </c>
      <c r="J697" s="92">
        <f t="shared" si="66"/>
        <v>1900</v>
      </c>
      <c r="K697" s="93" t="e">
        <f t="shared" si="69"/>
        <v>#N/A</v>
      </c>
      <c r="L697" s="93" t="e">
        <f>INDEX(Activities!F:F, MATCH(A697, Activities!A:A, 0))</f>
        <v>#N/A</v>
      </c>
      <c r="M697" s="93" t="e">
        <f>INDEX(Activities!E:E, MATCH(A697, Activities!A:A, 0))</f>
        <v>#N/A</v>
      </c>
      <c r="N697" s="93" t="e">
        <f>INDEX(Activities!G:G, MATCH(A697, Activities!A:A, 0))</f>
        <v>#N/A</v>
      </c>
      <c r="O697" s="92"/>
      <c r="P697" s="92"/>
      <c r="Q697" s="92"/>
      <c r="R697" s="93"/>
      <c r="S697" s="93" t="e">
        <f>INDEX(Activities!I:I, MATCH(A697, Activities!A:A, 0))</f>
        <v>#N/A</v>
      </c>
    </row>
    <row r="698" spans="1:19" ht="13.5" customHeight="1">
      <c r="A698" s="34"/>
      <c r="B698" s="87">
        <f>COUNTIF(Activities!A:A, A698)</f>
        <v>0</v>
      </c>
      <c r="C698" s="100"/>
      <c r="D698" s="89"/>
      <c r="E698" s="90"/>
      <c r="F698" s="96">
        <v>4</v>
      </c>
      <c r="G698" s="92">
        <f t="shared" si="67"/>
        <v>1</v>
      </c>
      <c r="H698" s="93" t="str">
        <f t="shared" si="70"/>
        <v>Q4</v>
      </c>
      <c r="I698" s="92">
        <f t="shared" si="68"/>
        <v>1900</v>
      </c>
      <c r="J698" s="92">
        <f t="shared" si="66"/>
        <v>1900</v>
      </c>
      <c r="K698" s="93" t="e">
        <f t="shared" si="69"/>
        <v>#N/A</v>
      </c>
      <c r="L698" s="93" t="e">
        <f>INDEX(Activities!F:F, MATCH(A698, Activities!A:A, 0))</f>
        <v>#N/A</v>
      </c>
      <c r="M698" s="93" t="e">
        <f>INDEX(Activities!E:E, MATCH(A698, Activities!A:A, 0))</f>
        <v>#N/A</v>
      </c>
      <c r="N698" s="93" t="e">
        <f>INDEX(Activities!G:G, MATCH(A698, Activities!A:A, 0))</f>
        <v>#N/A</v>
      </c>
      <c r="O698" s="92"/>
      <c r="P698" s="92"/>
      <c r="Q698" s="92"/>
      <c r="R698" s="93"/>
      <c r="S698" s="93" t="e">
        <f>INDEX(Activities!I:I, MATCH(A698, Activities!A:A, 0))</f>
        <v>#N/A</v>
      </c>
    </row>
    <row r="699" spans="1:19" ht="13.5" customHeight="1">
      <c r="A699" s="34"/>
      <c r="B699" s="87">
        <f>COUNTIF(Activities!A:A, A699)</f>
        <v>0</v>
      </c>
      <c r="C699" s="100"/>
      <c r="D699" s="89"/>
      <c r="E699" s="90"/>
      <c r="F699" s="96">
        <v>4</v>
      </c>
      <c r="G699" s="92">
        <f t="shared" si="67"/>
        <v>1</v>
      </c>
      <c r="H699" s="93" t="str">
        <f t="shared" si="70"/>
        <v>Q4</v>
      </c>
      <c r="I699" s="92">
        <f t="shared" si="68"/>
        <v>1900</v>
      </c>
      <c r="J699" s="92">
        <f t="shared" si="66"/>
        <v>1900</v>
      </c>
      <c r="K699" s="93" t="e">
        <f t="shared" si="69"/>
        <v>#N/A</v>
      </c>
      <c r="L699" s="93" t="e">
        <f>INDEX(Activities!F:F, MATCH(A699, Activities!A:A, 0))</f>
        <v>#N/A</v>
      </c>
      <c r="M699" s="93" t="e">
        <f>INDEX(Activities!E:E, MATCH(A699, Activities!A:A, 0))</f>
        <v>#N/A</v>
      </c>
      <c r="N699" s="93" t="e">
        <f>INDEX(Activities!G:G, MATCH(A699, Activities!A:A, 0))</f>
        <v>#N/A</v>
      </c>
      <c r="O699" s="92"/>
      <c r="P699" s="92"/>
      <c r="Q699" s="92"/>
      <c r="R699" s="93"/>
      <c r="S699" s="93" t="e">
        <f>INDEX(Activities!I:I, MATCH(A699, Activities!A:A, 0))</f>
        <v>#N/A</v>
      </c>
    </row>
    <row r="700" spans="1:19" ht="13.5" customHeight="1">
      <c r="A700" s="34"/>
      <c r="B700" s="87">
        <f>COUNTIF(Activities!A:A, A700)</f>
        <v>0</v>
      </c>
      <c r="C700" s="100"/>
      <c r="D700" s="89"/>
      <c r="E700" s="90"/>
      <c r="F700" s="96">
        <v>4</v>
      </c>
      <c r="G700" s="92">
        <f t="shared" si="67"/>
        <v>1</v>
      </c>
      <c r="H700" s="93" t="str">
        <f t="shared" si="70"/>
        <v>Q4</v>
      </c>
      <c r="I700" s="92">
        <f t="shared" si="68"/>
        <v>1900</v>
      </c>
      <c r="J700" s="92">
        <f t="shared" si="66"/>
        <v>1900</v>
      </c>
      <c r="K700" s="93" t="e">
        <f t="shared" si="69"/>
        <v>#N/A</v>
      </c>
      <c r="L700" s="93" t="e">
        <f>INDEX(Activities!F:F, MATCH(A700, Activities!A:A, 0))</f>
        <v>#N/A</v>
      </c>
      <c r="M700" s="93" t="e">
        <f>INDEX(Activities!E:E, MATCH(A700, Activities!A:A, 0))</f>
        <v>#N/A</v>
      </c>
      <c r="N700" s="93" t="e">
        <f>INDEX(Activities!G:G, MATCH(A700, Activities!A:A, 0))</f>
        <v>#N/A</v>
      </c>
      <c r="O700" s="92"/>
      <c r="P700" s="92"/>
      <c r="Q700" s="92"/>
      <c r="R700" s="93"/>
      <c r="S700" s="93" t="e">
        <f>INDEX(Activities!I:I, MATCH(A700, Activities!A:A, 0))</f>
        <v>#N/A</v>
      </c>
    </row>
    <row r="701" spans="1:19" ht="13.5" customHeight="1">
      <c r="A701" s="34"/>
      <c r="B701" s="87">
        <f>COUNTIF(Activities!A:A, A701)</f>
        <v>0</v>
      </c>
      <c r="C701" s="100"/>
      <c r="D701" s="89"/>
      <c r="E701" s="90"/>
      <c r="F701" s="96">
        <v>4</v>
      </c>
      <c r="G701" s="92">
        <f t="shared" si="67"/>
        <v>1</v>
      </c>
      <c r="H701" s="93" t="str">
        <f t="shared" si="70"/>
        <v>Q4</v>
      </c>
      <c r="I701" s="92">
        <f t="shared" si="68"/>
        <v>1900</v>
      </c>
      <c r="J701" s="92">
        <f t="shared" si="66"/>
        <v>1900</v>
      </c>
      <c r="K701" s="93" t="e">
        <f t="shared" si="69"/>
        <v>#N/A</v>
      </c>
      <c r="L701" s="93" t="e">
        <f>INDEX(Activities!F:F, MATCH(A701, Activities!A:A, 0))</f>
        <v>#N/A</v>
      </c>
      <c r="M701" s="93" t="e">
        <f>INDEX(Activities!E:E, MATCH(A701, Activities!A:A, 0))</f>
        <v>#N/A</v>
      </c>
      <c r="N701" s="93" t="e">
        <f>INDEX(Activities!G:G, MATCH(A701, Activities!A:A, 0))</f>
        <v>#N/A</v>
      </c>
      <c r="O701" s="92"/>
      <c r="P701" s="92"/>
      <c r="Q701" s="92"/>
      <c r="R701" s="93"/>
      <c r="S701" s="93" t="e">
        <f>INDEX(Activities!I:I, MATCH(A701, Activities!A:A, 0))</f>
        <v>#N/A</v>
      </c>
    </row>
    <row r="702" spans="1:19" ht="13.5" customHeight="1">
      <c r="A702" s="34"/>
      <c r="B702" s="87">
        <f>COUNTIF(Activities!A:A, A702)</f>
        <v>0</v>
      </c>
      <c r="C702" s="100"/>
      <c r="D702" s="89"/>
      <c r="E702" s="90"/>
      <c r="F702" s="96">
        <v>4</v>
      </c>
      <c r="G702" s="92">
        <f t="shared" si="67"/>
        <v>1</v>
      </c>
      <c r="H702" s="93" t="str">
        <f t="shared" si="70"/>
        <v>Q4</v>
      </c>
      <c r="I702" s="92">
        <f t="shared" si="68"/>
        <v>1900</v>
      </c>
      <c r="J702" s="92">
        <f t="shared" si="66"/>
        <v>1900</v>
      </c>
      <c r="K702" s="93" t="e">
        <f t="shared" si="69"/>
        <v>#N/A</v>
      </c>
      <c r="L702" s="93" t="e">
        <f>INDEX(Activities!F:F, MATCH(A702, Activities!A:A, 0))</f>
        <v>#N/A</v>
      </c>
      <c r="M702" s="93" t="e">
        <f>INDEX(Activities!E:E, MATCH(A702, Activities!A:A, 0))</f>
        <v>#N/A</v>
      </c>
      <c r="N702" s="93" t="e">
        <f>INDEX(Activities!G:G, MATCH(A702, Activities!A:A, 0))</f>
        <v>#N/A</v>
      </c>
      <c r="O702" s="92"/>
      <c r="P702" s="92"/>
      <c r="Q702" s="92"/>
      <c r="R702" s="93"/>
      <c r="S702" s="93" t="e">
        <f>INDEX(Activities!I:I, MATCH(A702, Activities!A:A, 0))</f>
        <v>#N/A</v>
      </c>
    </row>
    <row r="703" spans="1:19" ht="13.5" customHeight="1">
      <c r="A703" s="34"/>
      <c r="B703" s="87">
        <f>COUNTIF(Activities!A:A, A703)</f>
        <v>0</v>
      </c>
      <c r="C703" s="100"/>
      <c r="D703" s="89"/>
      <c r="E703" s="90"/>
      <c r="F703" s="96">
        <v>4</v>
      </c>
      <c r="G703" s="92">
        <f t="shared" si="67"/>
        <v>1</v>
      </c>
      <c r="H703" s="93" t="str">
        <f t="shared" si="70"/>
        <v>Q4</v>
      </c>
      <c r="I703" s="92">
        <f t="shared" si="68"/>
        <v>1900</v>
      </c>
      <c r="J703" s="92">
        <f t="shared" si="66"/>
        <v>1900</v>
      </c>
      <c r="K703" s="93" t="e">
        <f t="shared" si="69"/>
        <v>#N/A</v>
      </c>
      <c r="L703" s="93" t="e">
        <f>INDEX(Activities!F:F, MATCH(A703, Activities!A:A, 0))</f>
        <v>#N/A</v>
      </c>
      <c r="M703" s="93" t="e">
        <f>INDEX(Activities!E:E, MATCH(A703, Activities!A:A, 0))</f>
        <v>#N/A</v>
      </c>
      <c r="N703" s="93" t="e">
        <f>INDEX(Activities!G:G, MATCH(A703, Activities!A:A, 0))</f>
        <v>#N/A</v>
      </c>
      <c r="O703" s="92"/>
      <c r="P703" s="92"/>
      <c r="Q703" s="92"/>
      <c r="R703" s="93"/>
      <c r="S703" s="93" t="e">
        <f>INDEX(Activities!I:I, MATCH(A703, Activities!A:A, 0))</f>
        <v>#N/A</v>
      </c>
    </row>
    <row r="704" spans="1:19" ht="13.5" customHeight="1">
      <c r="A704" s="34"/>
      <c r="B704" s="87">
        <f>COUNTIF(Activities!A:A, A704)</f>
        <v>0</v>
      </c>
      <c r="C704" s="100"/>
      <c r="D704" s="89"/>
      <c r="E704" s="90"/>
      <c r="F704" s="96">
        <v>4</v>
      </c>
      <c r="G704" s="92">
        <f t="shared" si="67"/>
        <v>1</v>
      </c>
      <c r="H704" s="93" t="str">
        <f t="shared" si="70"/>
        <v>Q4</v>
      </c>
      <c r="I704" s="92">
        <f t="shared" si="68"/>
        <v>1900</v>
      </c>
      <c r="J704" s="92">
        <f t="shared" si="66"/>
        <v>1900</v>
      </c>
      <c r="K704" s="93" t="e">
        <f t="shared" si="69"/>
        <v>#N/A</v>
      </c>
      <c r="L704" s="93" t="e">
        <f>INDEX(Activities!F:F, MATCH(A704, Activities!A:A, 0))</f>
        <v>#N/A</v>
      </c>
      <c r="M704" s="93" t="e">
        <f>INDEX(Activities!E:E, MATCH(A704, Activities!A:A, 0))</f>
        <v>#N/A</v>
      </c>
      <c r="N704" s="93" t="e">
        <f>INDEX(Activities!G:G, MATCH(A704, Activities!A:A, 0))</f>
        <v>#N/A</v>
      </c>
      <c r="O704" s="92"/>
      <c r="P704" s="92"/>
      <c r="Q704" s="92"/>
      <c r="R704" s="93"/>
      <c r="S704" s="93" t="e">
        <f>INDEX(Activities!I:I, MATCH(A704, Activities!A:A, 0))</f>
        <v>#N/A</v>
      </c>
    </row>
    <row r="705" spans="1:20" ht="13.5" customHeight="1">
      <c r="A705" s="34"/>
      <c r="B705" s="87">
        <f>COUNTIF(Activities!A:A, A705)</f>
        <v>0</v>
      </c>
      <c r="C705" s="109"/>
      <c r="D705" s="116"/>
      <c r="E705" s="117"/>
      <c r="F705" s="96">
        <v>4</v>
      </c>
      <c r="G705" s="92">
        <f t="shared" si="67"/>
        <v>1</v>
      </c>
      <c r="H705" s="93" t="str">
        <f t="shared" si="70"/>
        <v>Q4</v>
      </c>
      <c r="I705" s="92">
        <f t="shared" si="68"/>
        <v>1900</v>
      </c>
      <c r="J705" s="92">
        <f t="shared" si="66"/>
        <v>1900</v>
      </c>
      <c r="K705" s="93" t="e">
        <f t="shared" si="69"/>
        <v>#N/A</v>
      </c>
      <c r="L705" s="93" t="e">
        <f>INDEX(Activities!F:F, MATCH(A705, Activities!A:A, 0))</f>
        <v>#N/A</v>
      </c>
      <c r="M705" s="93" t="e">
        <f>INDEX(Activities!E:E, MATCH(A705, Activities!A:A, 0))</f>
        <v>#N/A</v>
      </c>
      <c r="N705" s="93" t="e">
        <f>INDEX(Activities!G:G, MATCH(A705, Activities!A:A, 0))</f>
        <v>#N/A</v>
      </c>
      <c r="O705" s="92"/>
      <c r="P705" s="92"/>
      <c r="Q705" s="92"/>
      <c r="R705" s="93"/>
      <c r="S705" s="93" t="e">
        <f>INDEX(Activities!I:I, MATCH(A705, Activities!A:A, 0))</f>
        <v>#N/A</v>
      </c>
    </row>
    <row r="706" spans="1:20" ht="13.5" customHeight="1">
      <c r="A706" s="99"/>
      <c r="B706" s="87">
        <f>COUNTIF(Activities!A:A, A706)</f>
        <v>0</v>
      </c>
      <c r="C706" s="118"/>
      <c r="D706" s="119"/>
      <c r="E706" s="120"/>
      <c r="F706" s="121">
        <v>4</v>
      </c>
      <c r="G706" s="92">
        <f t="shared" si="67"/>
        <v>1</v>
      </c>
      <c r="H706" s="93" t="str">
        <f t="shared" si="70"/>
        <v>Q4</v>
      </c>
      <c r="I706" s="92">
        <f t="shared" si="68"/>
        <v>1900</v>
      </c>
      <c r="J706" s="92">
        <f t="shared" si="66"/>
        <v>1900</v>
      </c>
      <c r="K706" s="93" t="e">
        <f t="shared" si="69"/>
        <v>#N/A</v>
      </c>
      <c r="L706" s="93" t="e">
        <f>INDEX(Activities!F:F, MATCH(A706, Activities!A:A, 0))</f>
        <v>#N/A</v>
      </c>
      <c r="M706" s="93" t="e">
        <f>INDEX(Activities!E:E, MATCH(A706, Activities!A:A, 0))</f>
        <v>#N/A</v>
      </c>
      <c r="N706" s="93" t="e">
        <f>INDEX(Activities!G:G, MATCH(A706, Activities!A:A, 0))</f>
        <v>#N/A</v>
      </c>
      <c r="O706" s="92"/>
      <c r="P706" s="92"/>
      <c r="Q706" s="92"/>
      <c r="R706" s="93"/>
      <c r="S706" s="93" t="e">
        <f>INDEX(Activities!I:I, MATCH(A706, Activities!A:A, 0))</f>
        <v>#N/A</v>
      </c>
      <c r="T706" s="6"/>
    </row>
    <row r="707" spans="1:20" ht="13.5" customHeight="1">
      <c r="A707" s="99"/>
      <c r="B707" s="87">
        <f>COUNTIF(Activities!A:A, A707)</f>
        <v>0</v>
      </c>
      <c r="C707" s="122"/>
      <c r="D707" s="119"/>
      <c r="E707" s="120"/>
      <c r="F707" s="121">
        <v>4</v>
      </c>
      <c r="G707" s="92">
        <f t="shared" si="67"/>
        <v>1</v>
      </c>
      <c r="H707" s="93" t="str">
        <f t="shared" si="70"/>
        <v>Q4</v>
      </c>
      <c r="I707" s="92">
        <f t="shared" si="68"/>
        <v>1900</v>
      </c>
      <c r="J707" s="92">
        <f t="shared" si="66"/>
        <v>1900</v>
      </c>
      <c r="K707" s="93" t="e">
        <f t="shared" si="69"/>
        <v>#N/A</v>
      </c>
      <c r="L707" s="93" t="e">
        <f>INDEX(Activities!F:F, MATCH(A707, Activities!A:A, 0))</f>
        <v>#N/A</v>
      </c>
      <c r="M707" s="93" t="e">
        <f>INDEX(Activities!E:E, MATCH(A707, Activities!A:A, 0))</f>
        <v>#N/A</v>
      </c>
      <c r="N707" s="93" t="e">
        <f>INDEX(Activities!G:G, MATCH(A707, Activities!A:A, 0))</f>
        <v>#N/A</v>
      </c>
      <c r="O707" s="92"/>
      <c r="P707" s="92"/>
      <c r="Q707" s="92"/>
      <c r="R707" s="93"/>
      <c r="S707" s="93" t="e">
        <f>INDEX(Activities!I:I, MATCH(A707, Activities!A:A, 0))</f>
        <v>#N/A</v>
      </c>
      <c r="T707" s="6"/>
    </row>
    <row r="708" spans="1:20" ht="13.5" customHeight="1">
      <c r="A708" s="99"/>
      <c r="B708" s="87">
        <f>COUNTIF(Activities!A:A, A708)</f>
        <v>0</v>
      </c>
      <c r="C708" s="123"/>
      <c r="D708" s="119"/>
      <c r="E708" s="120"/>
      <c r="F708" s="121">
        <v>4</v>
      </c>
      <c r="G708" s="92">
        <f t="shared" si="67"/>
        <v>1</v>
      </c>
      <c r="H708" s="93" t="str">
        <f t="shared" si="70"/>
        <v>Q4</v>
      </c>
      <c r="I708" s="92">
        <f t="shared" si="68"/>
        <v>1900</v>
      </c>
      <c r="J708" s="92">
        <f t="shared" ref="J708:J771" si="71">IF(H708="Q4", I708, I708+1)</f>
        <v>1900</v>
      </c>
      <c r="K708" s="93" t="e">
        <f t="shared" si="69"/>
        <v>#N/A</v>
      </c>
      <c r="L708" s="93" t="e">
        <f>INDEX(Activities!F:F, MATCH(A708, Activities!A:A, 0))</f>
        <v>#N/A</v>
      </c>
      <c r="M708" s="93" t="e">
        <f>INDEX(Activities!E:E, MATCH(A708, Activities!A:A, 0))</f>
        <v>#N/A</v>
      </c>
      <c r="N708" s="93" t="e">
        <f>INDEX(Activities!G:G, MATCH(A708, Activities!A:A, 0))</f>
        <v>#N/A</v>
      </c>
      <c r="O708" s="92"/>
      <c r="P708" s="92"/>
      <c r="Q708" s="92"/>
      <c r="R708" s="93"/>
      <c r="S708" s="93" t="e">
        <f>INDEX(Activities!I:I, MATCH(A708, Activities!A:A, 0))</f>
        <v>#N/A</v>
      </c>
    </row>
    <row r="709" spans="1:20" ht="13.5" customHeight="1">
      <c r="A709" s="99"/>
      <c r="B709" s="87">
        <f>COUNTIF(Activities!A:A, A709)</f>
        <v>0</v>
      </c>
      <c r="C709" s="123"/>
      <c r="D709" s="119"/>
      <c r="E709" s="120"/>
      <c r="F709" s="121">
        <v>4</v>
      </c>
      <c r="G709" s="92">
        <f t="shared" si="67"/>
        <v>1</v>
      </c>
      <c r="H709" s="93" t="str">
        <f t="shared" si="70"/>
        <v>Q4</v>
      </c>
      <c r="I709" s="92">
        <f t="shared" si="68"/>
        <v>1900</v>
      </c>
      <c r="J709" s="92">
        <f t="shared" si="71"/>
        <v>1900</v>
      </c>
      <c r="K709" s="93" t="e">
        <f t="shared" si="69"/>
        <v>#N/A</v>
      </c>
      <c r="L709" s="93" t="e">
        <f>INDEX(Activities!F:F, MATCH(A709, Activities!A:A, 0))</f>
        <v>#N/A</v>
      </c>
      <c r="M709" s="93" t="e">
        <f>INDEX(Activities!E:E, MATCH(A709, Activities!A:A, 0))</f>
        <v>#N/A</v>
      </c>
      <c r="N709" s="93" t="e">
        <f>INDEX(Activities!G:G, MATCH(A709, Activities!A:A, 0))</f>
        <v>#N/A</v>
      </c>
      <c r="O709" s="92"/>
      <c r="P709" s="92"/>
      <c r="Q709" s="92"/>
      <c r="R709" s="93"/>
      <c r="S709" s="93" t="e">
        <f>INDEX(Activities!I:I, MATCH(A709, Activities!A:A, 0))</f>
        <v>#N/A</v>
      </c>
    </row>
    <row r="710" spans="1:20" ht="13.5" customHeight="1">
      <c r="A710" s="99"/>
      <c r="B710" s="87">
        <f>COUNTIF(Activities!A:A, A710)</f>
        <v>0</v>
      </c>
      <c r="C710" s="123"/>
      <c r="D710" s="119"/>
      <c r="E710" s="120"/>
      <c r="F710" s="121">
        <v>4</v>
      </c>
      <c r="G710" s="92">
        <f t="shared" si="67"/>
        <v>1</v>
      </c>
      <c r="H710" s="93" t="str">
        <f t="shared" si="70"/>
        <v>Q4</v>
      </c>
      <c r="I710" s="92">
        <f t="shared" si="68"/>
        <v>1900</v>
      </c>
      <c r="J710" s="92">
        <f t="shared" si="71"/>
        <v>1900</v>
      </c>
      <c r="K710" s="93" t="e">
        <f t="shared" si="69"/>
        <v>#N/A</v>
      </c>
      <c r="L710" s="93" t="e">
        <f>INDEX(Activities!F:F, MATCH(A710, Activities!A:A, 0))</f>
        <v>#N/A</v>
      </c>
      <c r="M710" s="93" t="e">
        <f>INDEX(Activities!E:E, MATCH(A710, Activities!A:A, 0))</f>
        <v>#N/A</v>
      </c>
      <c r="N710" s="93" t="e">
        <f>INDEX(Activities!G:G, MATCH(A710, Activities!A:A, 0))</f>
        <v>#N/A</v>
      </c>
      <c r="O710" s="92"/>
      <c r="P710" s="92"/>
      <c r="Q710" s="92"/>
      <c r="R710" s="93"/>
      <c r="S710" s="93" t="e">
        <f>INDEX(Activities!I:I, MATCH(A710, Activities!A:A, 0))</f>
        <v>#N/A</v>
      </c>
    </row>
    <row r="711" spans="1:20" ht="13.5" customHeight="1">
      <c r="A711" s="86"/>
      <c r="B711" s="87">
        <f>COUNTIF(Activities!A:A, A711)</f>
        <v>0</v>
      </c>
      <c r="C711" s="124"/>
      <c r="D711" s="119"/>
      <c r="E711" s="120"/>
      <c r="F711" s="121">
        <v>4</v>
      </c>
      <c r="G711" s="92">
        <f t="shared" si="67"/>
        <v>1</v>
      </c>
      <c r="H711" s="93" t="str">
        <f t="shared" si="70"/>
        <v>Q4</v>
      </c>
      <c r="I711" s="92">
        <f t="shared" si="68"/>
        <v>1900</v>
      </c>
      <c r="J711" s="92">
        <f t="shared" si="71"/>
        <v>1900</v>
      </c>
      <c r="K711" s="93" t="e">
        <f t="shared" si="69"/>
        <v>#N/A</v>
      </c>
      <c r="L711" s="93" t="e">
        <f>INDEX(Activities!F:F, MATCH(A711, Activities!A:A, 0))</f>
        <v>#N/A</v>
      </c>
      <c r="M711" s="93" t="e">
        <f>INDEX(Activities!E:E, MATCH(A711, Activities!A:A, 0))</f>
        <v>#N/A</v>
      </c>
      <c r="N711" s="93" t="e">
        <f>INDEX(Activities!G:G, MATCH(A711, Activities!A:A, 0))</f>
        <v>#N/A</v>
      </c>
      <c r="O711" s="92"/>
      <c r="P711" s="92"/>
      <c r="Q711" s="92"/>
      <c r="R711" s="93"/>
      <c r="S711" s="93" t="e">
        <f>INDEX(Activities!I:I, MATCH(A711, Activities!A:A, 0))</f>
        <v>#N/A</v>
      </c>
    </row>
    <row r="712" spans="1:20" ht="13.5" customHeight="1">
      <c r="A712" s="86"/>
      <c r="B712" s="87">
        <f>COUNTIF(Activities!A:A, A712)</f>
        <v>0</v>
      </c>
      <c r="C712" s="125"/>
      <c r="D712" s="119"/>
      <c r="E712" s="120"/>
      <c r="F712" s="121">
        <v>4</v>
      </c>
      <c r="G712" s="92">
        <f t="shared" si="67"/>
        <v>1</v>
      </c>
      <c r="H712" s="93" t="str">
        <f t="shared" si="70"/>
        <v>Q4</v>
      </c>
      <c r="I712" s="92">
        <f t="shared" si="68"/>
        <v>1900</v>
      </c>
      <c r="J712" s="92">
        <f t="shared" si="71"/>
        <v>1900</v>
      </c>
      <c r="K712" s="93" t="e">
        <f t="shared" si="69"/>
        <v>#N/A</v>
      </c>
      <c r="L712" s="93" t="e">
        <f>INDEX(Activities!F:F, MATCH(A712, Activities!A:A, 0))</f>
        <v>#N/A</v>
      </c>
      <c r="M712" s="93" t="e">
        <f>INDEX(Activities!E:E, MATCH(A712, Activities!A:A, 0))</f>
        <v>#N/A</v>
      </c>
      <c r="N712" s="93" t="e">
        <f>INDEX(Activities!G:G, MATCH(A712, Activities!A:A, 0))</f>
        <v>#N/A</v>
      </c>
      <c r="O712" s="92"/>
      <c r="P712" s="92"/>
      <c r="Q712" s="92"/>
      <c r="R712" s="93"/>
      <c r="S712" s="93" t="e">
        <f>INDEX(Activities!I:I, MATCH(A712, Activities!A:A, 0))</f>
        <v>#N/A</v>
      </c>
    </row>
    <row r="713" spans="1:20" ht="13.5" customHeight="1">
      <c r="A713" s="102"/>
      <c r="B713" s="87">
        <f>COUNTIF(Activities!A:A, A713)</f>
        <v>0</v>
      </c>
      <c r="C713" s="126"/>
      <c r="D713" s="119"/>
      <c r="E713" s="120"/>
      <c r="F713" s="121">
        <v>4</v>
      </c>
      <c r="G713" s="92">
        <f t="shared" si="67"/>
        <v>1</v>
      </c>
      <c r="H713" s="93" t="str">
        <f t="shared" si="70"/>
        <v>Q4</v>
      </c>
      <c r="I713" s="92">
        <f t="shared" si="68"/>
        <v>1900</v>
      </c>
      <c r="J713" s="92">
        <f t="shared" si="71"/>
        <v>1900</v>
      </c>
      <c r="K713" s="93" t="e">
        <f t="shared" si="69"/>
        <v>#N/A</v>
      </c>
      <c r="L713" s="93" t="e">
        <f>INDEX(Activities!F:F, MATCH(A713, Activities!A:A, 0))</f>
        <v>#N/A</v>
      </c>
      <c r="M713" s="93" t="e">
        <f>INDEX(Activities!E:E, MATCH(A713, Activities!A:A, 0))</f>
        <v>#N/A</v>
      </c>
      <c r="N713" s="93" t="e">
        <f>INDEX(Activities!G:G, MATCH(A713, Activities!A:A, 0))</f>
        <v>#N/A</v>
      </c>
      <c r="O713" s="92"/>
      <c r="P713" s="92"/>
      <c r="Q713" s="92"/>
      <c r="R713" s="93"/>
      <c r="S713" s="93" t="e">
        <f>INDEX(Activities!I:I, MATCH(A713, Activities!A:A, 0))</f>
        <v>#N/A</v>
      </c>
    </row>
    <row r="714" spans="1:20" ht="13.5" customHeight="1">
      <c r="A714" s="103"/>
      <c r="B714" s="87">
        <f>COUNTIF(Activities!A:A, A714)</f>
        <v>0</v>
      </c>
      <c r="C714" s="123"/>
      <c r="D714" s="119"/>
      <c r="E714" s="120"/>
      <c r="F714" s="121">
        <v>4</v>
      </c>
      <c r="G714" s="92">
        <f t="shared" si="67"/>
        <v>1</v>
      </c>
      <c r="H714" s="93" t="str">
        <f t="shared" si="70"/>
        <v>Q4</v>
      </c>
      <c r="I714" s="92">
        <f t="shared" si="68"/>
        <v>1900</v>
      </c>
      <c r="J714" s="92">
        <f t="shared" si="71"/>
        <v>1900</v>
      </c>
      <c r="K714" s="93" t="e">
        <f t="shared" si="69"/>
        <v>#N/A</v>
      </c>
      <c r="L714" s="93" t="e">
        <f>INDEX(Activities!F:F, MATCH(A714, Activities!A:A, 0))</f>
        <v>#N/A</v>
      </c>
      <c r="M714" s="93" t="e">
        <f>INDEX(Activities!E:E, MATCH(A714, Activities!A:A, 0))</f>
        <v>#N/A</v>
      </c>
      <c r="N714" s="93" t="e">
        <f>INDEX(Activities!G:G, MATCH(A714, Activities!A:A, 0))</f>
        <v>#N/A</v>
      </c>
      <c r="O714" s="92"/>
      <c r="P714" s="92"/>
      <c r="Q714" s="92"/>
      <c r="R714" s="93"/>
      <c r="S714" s="93" t="e">
        <f>INDEX(Activities!I:I, MATCH(A714, Activities!A:A, 0))</f>
        <v>#N/A</v>
      </c>
    </row>
    <row r="715" spans="1:20" ht="13.5" customHeight="1">
      <c r="A715" s="103"/>
      <c r="B715" s="87">
        <f>COUNTIF(Activities!A:A, A715)</f>
        <v>0</v>
      </c>
      <c r="C715" s="123"/>
      <c r="D715" s="119"/>
      <c r="E715" s="120"/>
      <c r="F715" s="121">
        <v>4</v>
      </c>
      <c r="G715" s="92">
        <f t="shared" si="67"/>
        <v>1</v>
      </c>
      <c r="H715" s="93" t="str">
        <f t="shared" si="70"/>
        <v>Q4</v>
      </c>
      <c r="I715" s="92">
        <f t="shared" si="68"/>
        <v>1900</v>
      </c>
      <c r="J715" s="92">
        <f t="shared" si="71"/>
        <v>1900</v>
      </c>
      <c r="K715" s="93" t="e">
        <f t="shared" si="69"/>
        <v>#N/A</v>
      </c>
      <c r="L715" s="93" t="e">
        <f>INDEX(Activities!F:F, MATCH(A715, Activities!A:A, 0))</f>
        <v>#N/A</v>
      </c>
      <c r="M715" s="93" t="e">
        <f>INDEX(Activities!E:E, MATCH(A715, Activities!A:A, 0))</f>
        <v>#N/A</v>
      </c>
      <c r="N715" s="93" t="e">
        <f>INDEX(Activities!G:G, MATCH(A715, Activities!A:A, 0))</f>
        <v>#N/A</v>
      </c>
      <c r="O715" s="92"/>
      <c r="P715" s="92"/>
      <c r="Q715" s="92"/>
      <c r="R715" s="93"/>
      <c r="S715" s="93" t="e">
        <f>INDEX(Activities!I:I, MATCH(A715, Activities!A:A, 0))</f>
        <v>#N/A</v>
      </c>
    </row>
    <row r="716" spans="1:20" ht="13.5" customHeight="1">
      <c r="A716" s="103"/>
      <c r="B716" s="127">
        <f>COUNTIF(Activities!A:A, A716)</f>
        <v>0</v>
      </c>
      <c r="C716" s="124"/>
      <c r="D716" s="120"/>
      <c r="E716" s="120"/>
      <c r="F716" s="121">
        <v>4</v>
      </c>
      <c r="G716" s="92">
        <f t="shared" si="67"/>
        <v>1</v>
      </c>
      <c r="H716" s="93" t="str">
        <f t="shared" si="70"/>
        <v>Q4</v>
      </c>
      <c r="I716" s="92">
        <f t="shared" si="68"/>
        <v>1900</v>
      </c>
      <c r="J716" s="92">
        <f t="shared" si="71"/>
        <v>1900</v>
      </c>
      <c r="K716" s="93" t="e">
        <f t="shared" si="69"/>
        <v>#N/A</v>
      </c>
      <c r="L716" s="93" t="e">
        <f>INDEX(Activities!F:F, MATCH(A716, Activities!A:A, 0))</f>
        <v>#N/A</v>
      </c>
      <c r="M716" s="93" t="e">
        <f>INDEX(Activities!E:E, MATCH(A716, Activities!A:A, 0))</f>
        <v>#N/A</v>
      </c>
      <c r="N716" s="93" t="e">
        <f>INDEX(Activities!G:G, MATCH(A716, Activities!A:A, 0))</f>
        <v>#N/A</v>
      </c>
      <c r="O716" s="92"/>
      <c r="P716" s="92"/>
      <c r="Q716" s="92"/>
      <c r="R716" s="93"/>
      <c r="S716" s="93" t="e">
        <f>INDEX(Activities!I:I, MATCH(A716, Activities!A:A, 0))</f>
        <v>#N/A</v>
      </c>
    </row>
    <row r="717" spans="1:20" ht="13.5" customHeight="1">
      <c r="A717" s="103"/>
      <c r="B717" s="128">
        <f>COUNTIF(Activities!A:A, A717)</f>
        <v>0</v>
      </c>
      <c r="C717" s="126"/>
      <c r="D717" s="129"/>
      <c r="E717" s="120"/>
      <c r="F717" s="121">
        <v>4</v>
      </c>
      <c r="G717" s="92">
        <f t="shared" si="67"/>
        <v>1</v>
      </c>
      <c r="H717" s="93" t="str">
        <f t="shared" si="70"/>
        <v>Q4</v>
      </c>
      <c r="I717" s="92">
        <f t="shared" si="68"/>
        <v>1900</v>
      </c>
      <c r="J717" s="92">
        <f t="shared" si="71"/>
        <v>1900</v>
      </c>
      <c r="K717" s="93" t="e">
        <f t="shared" si="69"/>
        <v>#N/A</v>
      </c>
      <c r="L717" s="93" t="e">
        <f>INDEX(Activities!F:F, MATCH(A717, Activities!A:A, 0))</f>
        <v>#N/A</v>
      </c>
      <c r="M717" s="93" t="e">
        <f>INDEX(Activities!E:E, MATCH(A717, Activities!A:A, 0))</f>
        <v>#N/A</v>
      </c>
      <c r="N717" s="93" t="e">
        <f>INDEX(Activities!G:G, MATCH(A717, Activities!A:A, 0))</f>
        <v>#N/A</v>
      </c>
      <c r="O717" s="92"/>
      <c r="P717" s="92"/>
      <c r="Q717" s="92"/>
      <c r="R717" s="93"/>
      <c r="S717" s="93" t="e">
        <f>INDEX(Activities!I:I, MATCH(A717, Activities!A:A, 0))</f>
        <v>#N/A</v>
      </c>
    </row>
    <row r="718" spans="1:20" ht="13.5" customHeight="1">
      <c r="A718" s="99"/>
      <c r="B718" s="130">
        <f>COUNTIF(Activities!A:A, A718)</f>
        <v>0</v>
      </c>
      <c r="C718" s="124"/>
      <c r="D718" s="119"/>
      <c r="E718" s="120"/>
      <c r="F718" s="121">
        <v>4</v>
      </c>
      <c r="G718" s="92">
        <f t="shared" si="67"/>
        <v>1</v>
      </c>
      <c r="H718" s="93" t="str">
        <f t="shared" si="70"/>
        <v>Q4</v>
      </c>
      <c r="I718" s="92">
        <f t="shared" si="68"/>
        <v>1900</v>
      </c>
      <c r="J718" s="92">
        <f t="shared" si="71"/>
        <v>1900</v>
      </c>
      <c r="K718" s="93" t="e">
        <f t="shared" si="69"/>
        <v>#N/A</v>
      </c>
      <c r="L718" s="93" t="e">
        <f>INDEX(Activities!F:F, MATCH(A718, Activities!A:A, 0))</f>
        <v>#N/A</v>
      </c>
      <c r="M718" s="93" t="e">
        <f>INDEX(Activities!E:E, MATCH(A718, Activities!A:A, 0))</f>
        <v>#N/A</v>
      </c>
      <c r="N718" s="93" t="e">
        <f>INDEX(Activities!G:G, MATCH(A718, Activities!A:A, 0))</f>
        <v>#N/A</v>
      </c>
      <c r="O718" s="92"/>
      <c r="P718" s="92"/>
      <c r="Q718" s="92"/>
      <c r="R718" s="93"/>
      <c r="S718" s="93" t="e">
        <f>INDEX(Activities!I:I, MATCH(A718, Activities!A:A, 0))</f>
        <v>#N/A</v>
      </c>
    </row>
    <row r="719" spans="1:20" ht="13.5" customHeight="1">
      <c r="A719" s="86"/>
      <c r="B719" s="131">
        <f>COUNTIF(Activities!A:A, A719)</f>
        <v>0</v>
      </c>
      <c r="C719" s="125"/>
      <c r="D719" s="119"/>
      <c r="E719" s="120"/>
      <c r="F719" s="121">
        <v>4</v>
      </c>
      <c r="G719" s="92">
        <f t="shared" si="67"/>
        <v>1</v>
      </c>
      <c r="H719" s="93" t="str">
        <f t="shared" si="70"/>
        <v>Q4</v>
      </c>
      <c r="I719" s="92">
        <f t="shared" si="68"/>
        <v>1900</v>
      </c>
      <c r="J719" s="92">
        <f t="shared" si="71"/>
        <v>1900</v>
      </c>
      <c r="K719" s="93" t="e">
        <f t="shared" si="69"/>
        <v>#N/A</v>
      </c>
      <c r="L719" s="93" t="e">
        <f>INDEX(Activities!F:F, MATCH(A719, Activities!A:A, 0))</f>
        <v>#N/A</v>
      </c>
      <c r="M719" s="93" t="e">
        <f>INDEX(Activities!E:E, MATCH(A719, Activities!A:A, 0))</f>
        <v>#N/A</v>
      </c>
      <c r="N719" s="93" t="e">
        <f>INDEX(Activities!G:G, MATCH(A719, Activities!A:A, 0))</f>
        <v>#N/A</v>
      </c>
      <c r="O719" s="92"/>
      <c r="P719" s="92"/>
      <c r="Q719" s="92"/>
      <c r="R719" s="93"/>
      <c r="S719" s="93" t="e">
        <f>INDEX(Activities!I:I, MATCH(A719, Activities!A:A, 0))</f>
        <v>#N/A</v>
      </c>
    </row>
    <row r="720" spans="1:20" ht="13.5" customHeight="1">
      <c r="A720" s="86"/>
      <c r="B720" s="87">
        <f>COUNTIF(Activities!A:A, A720)</f>
        <v>0</v>
      </c>
      <c r="C720" s="125"/>
      <c r="D720" s="119"/>
      <c r="E720" s="120"/>
      <c r="F720" s="121">
        <v>4</v>
      </c>
      <c r="G720" s="92">
        <f t="shared" si="67"/>
        <v>1</v>
      </c>
      <c r="H720" s="93" t="str">
        <f t="shared" si="70"/>
        <v>Q4</v>
      </c>
      <c r="I720" s="92">
        <f t="shared" si="68"/>
        <v>1900</v>
      </c>
      <c r="J720" s="92">
        <f t="shared" si="71"/>
        <v>1900</v>
      </c>
      <c r="K720" s="93" t="e">
        <f t="shared" si="69"/>
        <v>#N/A</v>
      </c>
      <c r="L720" s="93" t="e">
        <f>INDEX(Activities!F:F, MATCH(A720, Activities!A:A, 0))</f>
        <v>#N/A</v>
      </c>
      <c r="M720" s="93" t="e">
        <f>INDEX(Activities!E:E, MATCH(A720, Activities!A:A, 0))</f>
        <v>#N/A</v>
      </c>
      <c r="N720" s="93" t="e">
        <f>INDEX(Activities!G:G, MATCH(A720, Activities!A:A, 0))</f>
        <v>#N/A</v>
      </c>
      <c r="O720" s="92"/>
      <c r="P720" s="92"/>
      <c r="Q720" s="92"/>
      <c r="R720" s="93"/>
      <c r="S720" s="93" t="e">
        <f>INDEX(Activities!I:I, MATCH(A720, Activities!A:A, 0))</f>
        <v>#N/A</v>
      </c>
    </row>
    <row r="721" spans="1:19" ht="13.5" customHeight="1">
      <c r="A721" s="86"/>
      <c r="B721" s="127">
        <f>COUNTIF(Activities!A:A, A721)</f>
        <v>0</v>
      </c>
      <c r="C721" s="126"/>
      <c r="D721" s="119"/>
      <c r="E721" s="120"/>
      <c r="F721" s="121">
        <v>4</v>
      </c>
      <c r="G721" s="92">
        <f t="shared" si="67"/>
        <v>1</v>
      </c>
      <c r="H721" s="93" t="str">
        <f t="shared" si="70"/>
        <v>Q4</v>
      </c>
      <c r="I721" s="92">
        <f t="shared" si="68"/>
        <v>1900</v>
      </c>
      <c r="J721" s="92">
        <f t="shared" si="71"/>
        <v>1900</v>
      </c>
      <c r="K721" s="93" t="e">
        <f t="shared" si="69"/>
        <v>#N/A</v>
      </c>
      <c r="L721" s="93" t="e">
        <f>INDEX(Activities!F:F, MATCH(A721, Activities!A:A, 0))</f>
        <v>#N/A</v>
      </c>
      <c r="M721" s="93" t="e">
        <f>INDEX(Activities!E:E, MATCH(A721, Activities!A:A, 0))</f>
        <v>#N/A</v>
      </c>
      <c r="N721" s="93" t="e">
        <f>INDEX(Activities!G:G, MATCH(A721, Activities!A:A, 0))</f>
        <v>#N/A</v>
      </c>
      <c r="O721" s="92"/>
      <c r="P721" s="92"/>
      <c r="Q721" s="92"/>
      <c r="R721" s="93"/>
      <c r="S721" s="93" t="e">
        <f>INDEX(Activities!I:I, MATCH(A721, Activities!A:A, 0))</f>
        <v>#N/A</v>
      </c>
    </row>
    <row r="722" spans="1:19" ht="13.5" customHeight="1">
      <c r="A722" s="99"/>
      <c r="B722" s="132">
        <f>COUNTIF(Activities!A:A, A722)</f>
        <v>0</v>
      </c>
      <c r="C722" s="124"/>
      <c r="D722" s="120"/>
      <c r="E722" s="120"/>
      <c r="F722" s="121">
        <v>4</v>
      </c>
      <c r="G722" s="92">
        <f t="shared" si="67"/>
        <v>1</v>
      </c>
      <c r="H722" s="93" t="str">
        <f t="shared" si="70"/>
        <v>Q4</v>
      </c>
      <c r="I722" s="92">
        <f t="shared" si="68"/>
        <v>1900</v>
      </c>
      <c r="J722" s="92">
        <f t="shared" si="71"/>
        <v>1900</v>
      </c>
      <c r="K722" s="93" t="e">
        <f t="shared" si="69"/>
        <v>#N/A</v>
      </c>
      <c r="L722" s="93" t="e">
        <f>INDEX(Activities!F:F, MATCH(A722, Activities!A:A, 0))</f>
        <v>#N/A</v>
      </c>
      <c r="M722" s="93" t="e">
        <f>INDEX(Activities!E:E, MATCH(A722, Activities!A:A, 0))</f>
        <v>#N/A</v>
      </c>
      <c r="N722" s="93" t="e">
        <f>INDEX(Activities!G:G, MATCH(A722, Activities!A:A, 0))</f>
        <v>#N/A</v>
      </c>
      <c r="O722" s="92"/>
      <c r="P722" s="92"/>
      <c r="Q722" s="92"/>
      <c r="R722" s="93"/>
      <c r="S722" s="93" t="e">
        <f>INDEX(Activities!I:I, MATCH(A722, Activities!A:A, 0))</f>
        <v>#N/A</v>
      </c>
    </row>
    <row r="723" spans="1:19" ht="13.5" customHeight="1">
      <c r="A723" s="86"/>
      <c r="B723" s="131">
        <f>COUNTIF(Activities!A:A, A723)</f>
        <v>0</v>
      </c>
      <c r="C723" s="126"/>
      <c r="D723" s="129"/>
      <c r="E723" s="120"/>
      <c r="F723" s="121">
        <v>4</v>
      </c>
      <c r="G723" s="92">
        <f t="shared" si="67"/>
        <v>1</v>
      </c>
      <c r="H723" s="93" t="str">
        <f t="shared" si="70"/>
        <v>Q4</v>
      </c>
      <c r="I723" s="92">
        <f t="shared" si="68"/>
        <v>1900</v>
      </c>
      <c r="J723" s="92">
        <f t="shared" si="71"/>
        <v>1900</v>
      </c>
      <c r="K723" s="93" t="e">
        <f t="shared" si="69"/>
        <v>#N/A</v>
      </c>
      <c r="L723" s="93" t="e">
        <f>INDEX(Activities!F:F, MATCH(A723, Activities!A:A, 0))</f>
        <v>#N/A</v>
      </c>
      <c r="M723" s="93" t="e">
        <f>INDEX(Activities!E:E, MATCH(A723, Activities!A:A, 0))</f>
        <v>#N/A</v>
      </c>
      <c r="N723" s="93" t="e">
        <f>INDEX(Activities!G:G, MATCH(A723, Activities!A:A, 0))</f>
        <v>#N/A</v>
      </c>
      <c r="O723" s="92"/>
      <c r="P723" s="92"/>
      <c r="Q723" s="92"/>
      <c r="R723" s="93"/>
      <c r="S723" s="93" t="e">
        <f>INDEX(Activities!I:I, MATCH(A723, Activities!A:A, 0))</f>
        <v>#N/A</v>
      </c>
    </row>
    <row r="724" spans="1:19" ht="13.5" customHeight="1">
      <c r="A724" s="86"/>
      <c r="B724" s="87">
        <f>COUNTIF(Activities!A:A, A724)</f>
        <v>0</v>
      </c>
      <c r="C724" s="123"/>
      <c r="D724" s="119"/>
      <c r="E724" s="120"/>
      <c r="F724" s="121">
        <v>4</v>
      </c>
      <c r="G724" s="92">
        <f t="shared" si="67"/>
        <v>1</v>
      </c>
      <c r="H724" s="93" t="str">
        <f t="shared" si="70"/>
        <v>Q4</v>
      </c>
      <c r="I724" s="92">
        <f t="shared" si="68"/>
        <v>1900</v>
      </c>
      <c r="J724" s="92">
        <f t="shared" si="71"/>
        <v>1900</v>
      </c>
      <c r="K724" s="93" t="e">
        <f t="shared" si="69"/>
        <v>#N/A</v>
      </c>
      <c r="L724" s="93" t="e">
        <f>INDEX(Activities!F:F, MATCH(A724, Activities!A:A, 0))</f>
        <v>#N/A</v>
      </c>
      <c r="M724" s="93" t="e">
        <f>INDEX(Activities!E:E, MATCH(A724, Activities!A:A, 0))</f>
        <v>#N/A</v>
      </c>
      <c r="N724" s="93" t="e">
        <f>INDEX(Activities!G:G, MATCH(A724, Activities!A:A, 0))</f>
        <v>#N/A</v>
      </c>
      <c r="O724" s="92"/>
      <c r="P724" s="92"/>
      <c r="Q724" s="92"/>
      <c r="R724" s="93"/>
      <c r="S724" s="93" t="e">
        <f>INDEX(Activities!I:I, MATCH(A724, Activities!A:A, 0))</f>
        <v>#N/A</v>
      </c>
    </row>
    <row r="725" spans="1:19" ht="13.5" customHeight="1">
      <c r="A725" s="86"/>
      <c r="B725" s="87">
        <f>COUNTIF(Activities!A:A, A725)</f>
        <v>0</v>
      </c>
      <c r="C725" s="124"/>
      <c r="D725" s="119"/>
      <c r="E725" s="120"/>
      <c r="F725" s="121">
        <v>4</v>
      </c>
      <c r="G725" s="92">
        <f t="shared" si="67"/>
        <v>1</v>
      </c>
      <c r="H725" s="93" t="str">
        <f t="shared" si="70"/>
        <v>Q4</v>
      </c>
      <c r="I725" s="92">
        <f t="shared" si="68"/>
        <v>1900</v>
      </c>
      <c r="J725" s="92">
        <f t="shared" si="71"/>
        <v>1900</v>
      </c>
      <c r="K725" s="93" t="e">
        <f t="shared" si="69"/>
        <v>#N/A</v>
      </c>
      <c r="L725" s="93" t="e">
        <f>INDEX(Activities!F:F, MATCH(A725, Activities!A:A, 0))</f>
        <v>#N/A</v>
      </c>
      <c r="M725" s="93" t="e">
        <f>INDEX(Activities!E:E, MATCH(A725, Activities!A:A, 0))</f>
        <v>#N/A</v>
      </c>
      <c r="N725" s="93" t="e">
        <f>INDEX(Activities!G:G, MATCH(A725, Activities!A:A, 0))</f>
        <v>#N/A</v>
      </c>
      <c r="O725" s="92"/>
      <c r="P725" s="92"/>
      <c r="Q725" s="92"/>
      <c r="R725" s="93"/>
      <c r="S725" s="93" t="e">
        <f>INDEX(Activities!I:I, MATCH(A725, Activities!A:A, 0))</f>
        <v>#N/A</v>
      </c>
    </row>
    <row r="726" spans="1:19" ht="13.5" customHeight="1">
      <c r="A726" s="86"/>
      <c r="B726" s="87">
        <f>COUNTIF(Activities!A:A, A726)</f>
        <v>0</v>
      </c>
      <c r="C726" s="126"/>
      <c r="D726" s="119"/>
      <c r="E726" s="120"/>
      <c r="F726" s="121">
        <v>4</v>
      </c>
      <c r="G726" s="92">
        <f t="shared" si="67"/>
        <v>1</v>
      </c>
      <c r="H726" s="93" t="str">
        <f t="shared" si="70"/>
        <v>Q4</v>
      </c>
      <c r="I726" s="92">
        <f t="shared" si="68"/>
        <v>1900</v>
      </c>
      <c r="J726" s="92">
        <f t="shared" si="71"/>
        <v>1900</v>
      </c>
      <c r="K726" s="93" t="e">
        <f t="shared" si="69"/>
        <v>#N/A</v>
      </c>
      <c r="L726" s="93" t="e">
        <f>INDEX(Activities!F:F, MATCH(A726, Activities!A:A, 0))</f>
        <v>#N/A</v>
      </c>
      <c r="M726" s="93" t="e">
        <f>INDEX(Activities!E:E, MATCH(A726, Activities!A:A, 0))</f>
        <v>#N/A</v>
      </c>
      <c r="N726" s="93" t="e">
        <f>INDEX(Activities!G:G, MATCH(A726, Activities!A:A, 0))</f>
        <v>#N/A</v>
      </c>
      <c r="O726" s="92"/>
      <c r="P726" s="92"/>
      <c r="Q726" s="92"/>
      <c r="R726" s="93"/>
      <c r="S726" s="93" t="e">
        <f>INDEX(Activities!I:I, MATCH(A726, Activities!A:A, 0))</f>
        <v>#N/A</v>
      </c>
    </row>
    <row r="727" spans="1:19" ht="13.5" customHeight="1">
      <c r="A727" s="86"/>
      <c r="B727" s="87">
        <f>COUNTIF(Activities!A:A, A727)</f>
        <v>0</v>
      </c>
      <c r="C727" s="123"/>
      <c r="D727" s="119"/>
      <c r="E727" s="120"/>
      <c r="F727" s="121">
        <v>4</v>
      </c>
      <c r="G727" s="92">
        <f t="shared" si="67"/>
        <v>1</v>
      </c>
      <c r="H727" s="93" t="str">
        <f t="shared" si="70"/>
        <v>Q4</v>
      </c>
      <c r="I727" s="92">
        <f t="shared" si="68"/>
        <v>1900</v>
      </c>
      <c r="J727" s="92">
        <f t="shared" si="71"/>
        <v>1900</v>
      </c>
      <c r="K727" s="93" t="e">
        <f t="shared" si="69"/>
        <v>#N/A</v>
      </c>
      <c r="L727" s="93" t="e">
        <f>INDEX(Activities!F:F, MATCH(A727, Activities!A:A, 0))</f>
        <v>#N/A</v>
      </c>
      <c r="M727" s="93" t="e">
        <f>INDEX(Activities!E:E, MATCH(A727, Activities!A:A, 0))</f>
        <v>#N/A</v>
      </c>
      <c r="N727" s="93" t="e">
        <f>INDEX(Activities!G:G, MATCH(A727, Activities!A:A, 0))</f>
        <v>#N/A</v>
      </c>
      <c r="O727" s="92"/>
      <c r="P727" s="92"/>
      <c r="Q727" s="92"/>
      <c r="R727" s="93"/>
      <c r="S727" s="93" t="e">
        <f>INDEX(Activities!I:I, MATCH(A727, Activities!A:A, 0))</f>
        <v>#N/A</v>
      </c>
    </row>
    <row r="728" spans="1:19" ht="13.5" customHeight="1">
      <c r="A728" s="86"/>
      <c r="B728" s="87">
        <f>COUNTIF(Activities!A:A, A728)</f>
        <v>0</v>
      </c>
      <c r="C728" s="124"/>
      <c r="D728" s="119"/>
      <c r="E728" s="120"/>
      <c r="F728" s="121">
        <v>4</v>
      </c>
      <c r="G728" s="92">
        <f t="shared" si="67"/>
        <v>1</v>
      </c>
      <c r="H728" s="93" t="str">
        <f t="shared" si="70"/>
        <v>Q4</v>
      </c>
      <c r="I728" s="92">
        <f t="shared" si="68"/>
        <v>1900</v>
      </c>
      <c r="J728" s="92">
        <f t="shared" si="71"/>
        <v>1900</v>
      </c>
      <c r="K728" s="93" t="e">
        <f t="shared" si="69"/>
        <v>#N/A</v>
      </c>
      <c r="L728" s="93" t="e">
        <f>INDEX(Activities!F:F, MATCH(A728, Activities!A:A, 0))</f>
        <v>#N/A</v>
      </c>
      <c r="M728" s="93" t="e">
        <f>INDEX(Activities!E:E, MATCH(A728, Activities!A:A, 0))</f>
        <v>#N/A</v>
      </c>
      <c r="N728" s="93" t="e">
        <f>INDEX(Activities!G:G, MATCH(A728, Activities!A:A, 0))</f>
        <v>#N/A</v>
      </c>
      <c r="O728" s="92"/>
      <c r="P728" s="92"/>
      <c r="Q728" s="92"/>
      <c r="R728" s="93"/>
      <c r="S728" s="93" t="e">
        <f>INDEX(Activities!I:I, MATCH(A728, Activities!A:A, 0))</f>
        <v>#N/A</v>
      </c>
    </row>
    <row r="729" spans="1:19" ht="13.5" customHeight="1">
      <c r="A729" s="86"/>
      <c r="B729" s="87">
        <f>COUNTIF(Activities!A:A, A729)</f>
        <v>0</v>
      </c>
      <c r="C729" s="126"/>
      <c r="D729" s="119"/>
      <c r="E729" s="120"/>
      <c r="F729" s="121">
        <v>4</v>
      </c>
      <c r="G729" s="92">
        <f t="shared" si="67"/>
        <v>1</v>
      </c>
      <c r="H729" s="93" t="str">
        <f t="shared" si="70"/>
        <v>Q4</v>
      </c>
      <c r="I729" s="92">
        <f t="shared" si="68"/>
        <v>1900</v>
      </c>
      <c r="J729" s="92">
        <f t="shared" si="71"/>
        <v>1900</v>
      </c>
      <c r="K729" s="93" t="e">
        <f t="shared" si="69"/>
        <v>#N/A</v>
      </c>
      <c r="L729" s="93" t="e">
        <f>INDEX(Activities!F:F, MATCH(A729, Activities!A:A, 0))</f>
        <v>#N/A</v>
      </c>
      <c r="M729" s="93" t="e">
        <f>INDEX(Activities!E:E, MATCH(A729, Activities!A:A, 0))</f>
        <v>#N/A</v>
      </c>
      <c r="N729" s="93" t="e">
        <f>INDEX(Activities!G:G, MATCH(A729, Activities!A:A, 0))</f>
        <v>#N/A</v>
      </c>
      <c r="O729" s="92"/>
      <c r="P729" s="92"/>
      <c r="Q729" s="92"/>
      <c r="R729" s="93"/>
      <c r="S729" s="93" t="e">
        <f>INDEX(Activities!I:I, MATCH(A729, Activities!A:A, 0))</f>
        <v>#N/A</v>
      </c>
    </row>
    <row r="730" spans="1:19" ht="13.5" customHeight="1">
      <c r="A730" s="86"/>
      <c r="B730" s="87">
        <f>COUNTIF(Activities!A:A, A730)</f>
        <v>0</v>
      </c>
      <c r="C730" s="123"/>
      <c r="D730" s="119"/>
      <c r="E730" s="120"/>
      <c r="F730" s="121">
        <v>4</v>
      </c>
      <c r="G730" s="92">
        <f t="shared" si="67"/>
        <v>1</v>
      </c>
      <c r="H730" s="93" t="str">
        <f t="shared" si="70"/>
        <v>Q4</v>
      </c>
      <c r="I730" s="92">
        <f t="shared" si="68"/>
        <v>1900</v>
      </c>
      <c r="J730" s="92">
        <f t="shared" si="71"/>
        <v>1900</v>
      </c>
      <c r="K730" s="93" t="e">
        <f t="shared" si="69"/>
        <v>#N/A</v>
      </c>
      <c r="L730" s="93" t="e">
        <f>INDEX(Activities!F:F, MATCH(A730, Activities!A:A, 0))</f>
        <v>#N/A</v>
      </c>
      <c r="M730" s="93" t="e">
        <f>INDEX(Activities!E:E, MATCH(A730, Activities!A:A, 0))</f>
        <v>#N/A</v>
      </c>
      <c r="N730" s="93" t="e">
        <f>INDEX(Activities!G:G, MATCH(A730, Activities!A:A, 0))</f>
        <v>#N/A</v>
      </c>
      <c r="O730" s="92"/>
      <c r="P730" s="92"/>
      <c r="Q730" s="92"/>
      <c r="R730" s="93"/>
      <c r="S730" s="93" t="e">
        <f>INDEX(Activities!I:I, MATCH(A730, Activities!A:A, 0))</f>
        <v>#N/A</v>
      </c>
    </row>
    <row r="731" spans="1:19" ht="13.5" customHeight="1">
      <c r="A731" s="86"/>
      <c r="B731" s="87">
        <f>COUNTIF(Activities!A:A, A731)</f>
        <v>0</v>
      </c>
      <c r="C731" s="124"/>
      <c r="D731" s="119"/>
      <c r="E731" s="120"/>
      <c r="F731" s="121">
        <v>4</v>
      </c>
      <c r="G731" s="92">
        <f t="shared" si="67"/>
        <v>1</v>
      </c>
      <c r="H731" s="93" t="str">
        <f t="shared" si="70"/>
        <v>Q4</v>
      </c>
      <c r="I731" s="92">
        <f t="shared" si="68"/>
        <v>1900</v>
      </c>
      <c r="J731" s="92">
        <f t="shared" si="71"/>
        <v>1900</v>
      </c>
      <c r="K731" s="93" t="e">
        <f t="shared" si="69"/>
        <v>#N/A</v>
      </c>
      <c r="L731" s="93" t="e">
        <f>INDEX(Activities!F:F, MATCH(A731, Activities!A:A, 0))</f>
        <v>#N/A</v>
      </c>
      <c r="M731" s="93" t="e">
        <f>INDEX(Activities!E:E, MATCH(A731, Activities!A:A, 0))</f>
        <v>#N/A</v>
      </c>
      <c r="N731" s="93" t="e">
        <f>INDEX(Activities!G:G, MATCH(A731, Activities!A:A, 0))</f>
        <v>#N/A</v>
      </c>
      <c r="O731" s="92"/>
      <c r="P731" s="92"/>
      <c r="Q731" s="92"/>
      <c r="R731" s="93"/>
      <c r="S731" s="93" t="e">
        <f>INDEX(Activities!I:I, MATCH(A731, Activities!A:A, 0))</f>
        <v>#N/A</v>
      </c>
    </row>
    <row r="732" spans="1:19" ht="13.5" customHeight="1">
      <c r="A732" s="86"/>
      <c r="B732" s="87">
        <f>COUNTIF(Activities!A:A, A732)</f>
        <v>0</v>
      </c>
      <c r="C732" s="126"/>
      <c r="D732" s="119"/>
      <c r="E732" s="120"/>
      <c r="F732" s="121">
        <v>4</v>
      </c>
      <c r="G732" s="92">
        <f t="shared" si="67"/>
        <v>1</v>
      </c>
      <c r="H732" s="93" t="str">
        <f t="shared" si="70"/>
        <v>Q4</v>
      </c>
      <c r="I732" s="92">
        <f t="shared" si="68"/>
        <v>1900</v>
      </c>
      <c r="J732" s="92">
        <f t="shared" si="71"/>
        <v>1900</v>
      </c>
      <c r="K732" s="93" t="e">
        <f t="shared" si="69"/>
        <v>#N/A</v>
      </c>
      <c r="L732" s="93" t="e">
        <f>INDEX(Activities!F:F, MATCH(A732, Activities!A:A, 0))</f>
        <v>#N/A</v>
      </c>
      <c r="M732" s="93" t="e">
        <f>INDEX(Activities!E:E, MATCH(A732, Activities!A:A, 0))</f>
        <v>#N/A</v>
      </c>
      <c r="N732" s="93" t="e">
        <f>INDEX(Activities!G:G, MATCH(A732, Activities!A:A, 0))</f>
        <v>#N/A</v>
      </c>
      <c r="O732" s="92"/>
      <c r="P732" s="92"/>
      <c r="Q732" s="92"/>
      <c r="R732" s="93"/>
      <c r="S732" s="93" t="e">
        <f>INDEX(Activities!I:I, MATCH(A732, Activities!A:A, 0))</f>
        <v>#N/A</v>
      </c>
    </row>
    <row r="733" spans="1:19" ht="13.5" customHeight="1">
      <c r="A733" s="86"/>
      <c r="B733" s="87">
        <f>COUNTIF(Activities!A:A, A733)</f>
        <v>0</v>
      </c>
      <c r="C733" s="124"/>
      <c r="D733" s="119"/>
      <c r="E733" s="120"/>
      <c r="F733" s="121">
        <v>4</v>
      </c>
      <c r="G733" s="92">
        <f t="shared" si="67"/>
        <v>1</v>
      </c>
      <c r="H733" s="93" t="str">
        <f t="shared" si="70"/>
        <v>Q4</v>
      </c>
      <c r="I733" s="92">
        <f t="shared" si="68"/>
        <v>1900</v>
      </c>
      <c r="J733" s="92">
        <f t="shared" si="71"/>
        <v>1900</v>
      </c>
      <c r="K733" s="93" t="e">
        <f t="shared" si="69"/>
        <v>#N/A</v>
      </c>
      <c r="L733" s="93" t="e">
        <f>INDEX(Activities!F:F, MATCH(A733, Activities!A:A, 0))</f>
        <v>#N/A</v>
      </c>
      <c r="M733" s="93" t="e">
        <f>INDEX(Activities!E:E, MATCH(A733, Activities!A:A, 0))</f>
        <v>#N/A</v>
      </c>
      <c r="N733" s="93" t="e">
        <f>INDEX(Activities!G:G, MATCH(A733, Activities!A:A, 0))</f>
        <v>#N/A</v>
      </c>
      <c r="O733" s="92"/>
      <c r="P733" s="92"/>
      <c r="Q733" s="92"/>
      <c r="R733" s="93"/>
      <c r="S733" s="93" t="e">
        <f>INDEX(Activities!I:I, MATCH(A733, Activities!A:A, 0))</f>
        <v>#N/A</v>
      </c>
    </row>
    <row r="734" spans="1:19" ht="13.5" customHeight="1">
      <c r="A734" s="86"/>
      <c r="B734" s="87">
        <f>COUNTIF(Activities!A:A, A734)</f>
        <v>0</v>
      </c>
      <c r="C734" s="126"/>
      <c r="D734" s="119"/>
      <c r="E734" s="120"/>
      <c r="F734" s="121">
        <v>4</v>
      </c>
      <c r="G734" s="92">
        <f t="shared" si="67"/>
        <v>1</v>
      </c>
      <c r="H734" s="93" t="str">
        <f t="shared" si="70"/>
        <v>Q4</v>
      </c>
      <c r="I734" s="92">
        <f t="shared" si="68"/>
        <v>1900</v>
      </c>
      <c r="J734" s="92">
        <f t="shared" si="71"/>
        <v>1900</v>
      </c>
      <c r="K734" s="93" t="e">
        <f t="shared" si="69"/>
        <v>#N/A</v>
      </c>
      <c r="L734" s="93" t="e">
        <f>INDEX(Activities!F:F, MATCH(A734, Activities!A:A, 0))</f>
        <v>#N/A</v>
      </c>
      <c r="M734" s="93" t="e">
        <f>INDEX(Activities!E:E, MATCH(A734, Activities!A:A, 0))</f>
        <v>#N/A</v>
      </c>
      <c r="N734" s="93" t="e">
        <f>INDEX(Activities!G:G, MATCH(A734, Activities!A:A, 0))</f>
        <v>#N/A</v>
      </c>
      <c r="O734" s="92"/>
      <c r="P734" s="92"/>
      <c r="Q734" s="92"/>
      <c r="R734" s="93"/>
      <c r="S734" s="93" t="e">
        <f>INDEX(Activities!I:I, MATCH(A734, Activities!A:A, 0))</f>
        <v>#N/A</v>
      </c>
    </row>
    <row r="735" spans="1:19" ht="13.5" customHeight="1">
      <c r="A735" s="86"/>
      <c r="B735" s="87">
        <f>COUNTIF(Activities!A:A, A735)</f>
        <v>0</v>
      </c>
      <c r="C735" s="123"/>
      <c r="D735" s="119"/>
      <c r="E735" s="120"/>
      <c r="F735" s="121">
        <v>4</v>
      </c>
      <c r="G735" s="92">
        <f t="shared" si="67"/>
        <v>1</v>
      </c>
      <c r="H735" s="93" t="str">
        <f t="shared" si="70"/>
        <v>Q4</v>
      </c>
      <c r="I735" s="92">
        <f t="shared" si="68"/>
        <v>1900</v>
      </c>
      <c r="J735" s="92">
        <f t="shared" si="71"/>
        <v>1900</v>
      </c>
      <c r="K735" s="93" t="e">
        <f t="shared" si="69"/>
        <v>#N/A</v>
      </c>
      <c r="L735" s="93" t="e">
        <f>INDEX(Activities!F:F, MATCH(A735, Activities!A:A, 0))</f>
        <v>#N/A</v>
      </c>
      <c r="M735" s="93" t="e">
        <f>INDEX(Activities!E:E, MATCH(A735, Activities!A:A, 0))</f>
        <v>#N/A</v>
      </c>
      <c r="N735" s="93" t="e">
        <f>INDEX(Activities!G:G, MATCH(A735, Activities!A:A, 0))</f>
        <v>#N/A</v>
      </c>
      <c r="O735" s="92"/>
      <c r="P735" s="92"/>
      <c r="Q735" s="92"/>
      <c r="R735" s="93"/>
      <c r="S735" s="93" t="e">
        <f>INDEX(Activities!I:I, MATCH(A735, Activities!A:A, 0))</f>
        <v>#N/A</v>
      </c>
    </row>
    <row r="736" spans="1:19" ht="13.5" customHeight="1">
      <c r="A736" s="86"/>
      <c r="B736" s="87">
        <f>COUNTIF(Activities!A:A, A736)</f>
        <v>0</v>
      </c>
      <c r="C736" s="124"/>
      <c r="D736" s="119"/>
      <c r="E736" s="120"/>
      <c r="F736" s="121">
        <v>4</v>
      </c>
      <c r="G736" s="92">
        <f t="shared" si="67"/>
        <v>1</v>
      </c>
      <c r="H736" s="93" t="str">
        <f t="shared" si="70"/>
        <v>Q4</v>
      </c>
      <c r="I736" s="92">
        <f t="shared" si="68"/>
        <v>1900</v>
      </c>
      <c r="J736" s="92">
        <f t="shared" si="71"/>
        <v>1900</v>
      </c>
      <c r="K736" s="93" t="e">
        <f t="shared" si="69"/>
        <v>#N/A</v>
      </c>
      <c r="L736" s="93" t="e">
        <f>INDEX(Activities!F:F, MATCH(A736, Activities!A:A, 0))</f>
        <v>#N/A</v>
      </c>
      <c r="M736" s="93" t="e">
        <f>INDEX(Activities!E:E, MATCH(A736, Activities!A:A, 0))</f>
        <v>#N/A</v>
      </c>
      <c r="N736" s="93" t="e">
        <f>INDEX(Activities!G:G, MATCH(A736, Activities!A:A, 0))</f>
        <v>#N/A</v>
      </c>
      <c r="O736" s="92"/>
      <c r="P736" s="92"/>
      <c r="Q736" s="92"/>
      <c r="R736" s="93"/>
      <c r="S736" s="93" t="e">
        <f>INDEX(Activities!I:I, MATCH(A736, Activities!A:A, 0))</f>
        <v>#N/A</v>
      </c>
    </row>
    <row r="737" spans="1:19" ht="13.5" customHeight="1">
      <c r="A737" s="86"/>
      <c r="B737" s="87">
        <f>COUNTIF(Activities!A:A, A737)</f>
        <v>0</v>
      </c>
      <c r="C737" s="126"/>
      <c r="D737" s="119"/>
      <c r="E737" s="120"/>
      <c r="F737" s="121">
        <v>4</v>
      </c>
      <c r="G737" s="92">
        <f t="shared" si="67"/>
        <v>1</v>
      </c>
      <c r="H737" s="93" t="str">
        <f t="shared" si="70"/>
        <v>Q4</v>
      </c>
      <c r="I737" s="92">
        <f t="shared" si="68"/>
        <v>1900</v>
      </c>
      <c r="J737" s="92">
        <f t="shared" si="71"/>
        <v>1900</v>
      </c>
      <c r="K737" s="93" t="e">
        <f t="shared" si="69"/>
        <v>#N/A</v>
      </c>
      <c r="L737" s="93" t="e">
        <f>INDEX(Activities!F:F, MATCH(A737, Activities!A:A, 0))</f>
        <v>#N/A</v>
      </c>
      <c r="M737" s="93" t="e">
        <f>INDEX(Activities!E:E, MATCH(A737, Activities!A:A, 0))</f>
        <v>#N/A</v>
      </c>
      <c r="N737" s="93" t="e">
        <f>INDEX(Activities!G:G, MATCH(A737, Activities!A:A, 0))</f>
        <v>#N/A</v>
      </c>
      <c r="O737" s="92"/>
      <c r="P737" s="92"/>
      <c r="Q737" s="92"/>
      <c r="R737" s="93"/>
      <c r="S737" s="93" t="e">
        <f>INDEX(Activities!I:I, MATCH(A737, Activities!A:A, 0))</f>
        <v>#N/A</v>
      </c>
    </row>
    <row r="738" spans="1:19" ht="13.5" customHeight="1">
      <c r="A738" s="86"/>
      <c r="B738" s="87">
        <f>COUNTIF(Activities!A:A, A738)</f>
        <v>0</v>
      </c>
      <c r="C738" s="124"/>
      <c r="D738" s="119"/>
      <c r="E738" s="120"/>
      <c r="F738" s="121">
        <v>4</v>
      </c>
      <c r="G738" s="92">
        <f t="shared" si="67"/>
        <v>1</v>
      </c>
      <c r="H738" s="93" t="str">
        <f t="shared" si="70"/>
        <v>Q4</v>
      </c>
      <c r="I738" s="92">
        <f t="shared" si="68"/>
        <v>1900</v>
      </c>
      <c r="J738" s="92">
        <f t="shared" si="71"/>
        <v>1900</v>
      </c>
      <c r="K738" s="93" t="e">
        <f t="shared" si="69"/>
        <v>#N/A</v>
      </c>
      <c r="L738" s="93" t="e">
        <f>INDEX(Activities!F:F, MATCH(A738, Activities!A:A, 0))</f>
        <v>#N/A</v>
      </c>
      <c r="M738" s="93" t="e">
        <f>INDEX(Activities!E:E, MATCH(A738, Activities!A:A, 0))</f>
        <v>#N/A</v>
      </c>
      <c r="N738" s="93" t="e">
        <f>INDEX(Activities!G:G, MATCH(A738, Activities!A:A, 0))</f>
        <v>#N/A</v>
      </c>
      <c r="O738" s="92"/>
      <c r="P738" s="92"/>
      <c r="Q738" s="92"/>
      <c r="R738" s="93"/>
      <c r="S738" s="93" t="e">
        <f>INDEX(Activities!I:I, MATCH(A738, Activities!A:A, 0))</f>
        <v>#N/A</v>
      </c>
    </row>
    <row r="739" spans="1:19" ht="13.5" customHeight="1">
      <c r="A739" s="99"/>
      <c r="B739" s="87">
        <f>COUNTIF(Activities!A:A, A739)</f>
        <v>0</v>
      </c>
      <c r="C739" s="126"/>
      <c r="D739" s="119"/>
      <c r="E739" s="120"/>
      <c r="F739" s="121">
        <v>4</v>
      </c>
      <c r="G739" s="92">
        <f t="shared" si="67"/>
        <v>1</v>
      </c>
      <c r="H739" s="93" t="str">
        <f t="shared" si="70"/>
        <v>Q4</v>
      </c>
      <c r="I739" s="92">
        <f t="shared" si="68"/>
        <v>1900</v>
      </c>
      <c r="J739" s="92">
        <f t="shared" si="71"/>
        <v>1900</v>
      </c>
      <c r="K739" s="93" t="e">
        <f t="shared" si="69"/>
        <v>#N/A</v>
      </c>
      <c r="L739" s="93" t="e">
        <f>INDEX(Activities!F:F, MATCH(A739, Activities!A:A, 0))</f>
        <v>#N/A</v>
      </c>
      <c r="M739" s="93" t="e">
        <f>INDEX(Activities!E:E, MATCH(A739, Activities!A:A, 0))</f>
        <v>#N/A</v>
      </c>
      <c r="N739" s="93" t="e">
        <f>INDEX(Activities!G:G, MATCH(A739, Activities!A:A, 0))</f>
        <v>#N/A</v>
      </c>
      <c r="O739" s="92"/>
      <c r="P739" s="92"/>
      <c r="Q739" s="92"/>
      <c r="R739" s="93"/>
      <c r="S739" s="93" t="e">
        <f>INDEX(Activities!I:I, MATCH(A739, Activities!A:A, 0))</f>
        <v>#N/A</v>
      </c>
    </row>
    <row r="740" spans="1:19" ht="13.5" customHeight="1">
      <c r="A740" s="99"/>
      <c r="B740" s="87">
        <f>COUNTIF(Activities!A:A, A740)</f>
        <v>0</v>
      </c>
      <c r="C740" s="124"/>
      <c r="D740" s="119"/>
      <c r="E740" s="120"/>
      <c r="F740" s="121">
        <v>4</v>
      </c>
      <c r="G740" s="92">
        <f t="shared" si="67"/>
        <v>1</v>
      </c>
      <c r="H740" s="93" t="str">
        <f t="shared" si="70"/>
        <v>Q4</v>
      </c>
      <c r="I740" s="92">
        <f t="shared" si="68"/>
        <v>1900</v>
      </c>
      <c r="J740" s="92">
        <f t="shared" si="71"/>
        <v>1900</v>
      </c>
      <c r="K740" s="93" t="e">
        <f t="shared" si="69"/>
        <v>#N/A</v>
      </c>
      <c r="L740" s="93" t="e">
        <f>INDEX(Activities!F:F, MATCH(A740, Activities!A:A, 0))</f>
        <v>#N/A</v>
      </c>
      <c r="M740" s="93" t="e">
        <f>INDEX(Activities!E:E, MATCH(A740, Activities!A:A, 0))</f>
        <v>#N/A</v>
      </c>
      <c r="N740" s="93" t="e">
        <f>INDEX(Activities!G:G, MATCH(A740, Activities!A:A, 0))</f>
        <v>#N/A</v>
      </c>
      <c r="O740" s="92"/>
      <c r="P740" s="92"/>
      <c r="Q740" s="92"/>
      <c r="R740" s="93"/>
      <c r="S740" s="93" t="e">
        <f>INDEX(Activities!I:I, MATCH(A740, Activities!A:A, 0))</f>
        <v>#N/A</v>
      </c>
    </row>
    <row r="741" spans="1:19" ht="13.5" customHeight="1">
      <c r="A741" s="99"/>
      <c r="B741" s="87">
        <f>COUNTIF(Activities!A:A, A741)</f>
        <v>0</v>
      </c>
      <c r="C741" s="126"/>
      <c r="D741" s="119"/>
      <c r="E741" s="120"/>
      <c r="F741" s="121">
        <v>4</v>
      </c>
      <c r="G741" s="92">
        <f t="shared" si="67"/>
        <v>1</v>
      </c>
      <c r="H741" s="93" t="str">
        <f t="shared" si="70"/>
        <v>Q4</v>
      </c>
      <c r="I741" s="92">
        <f t="shared" si="68"/>
        <v>1900</v>
      </c>
      <c r="J741" s="92">
        <f t="shared" si="71"/>
        <v>1900</v>
      </c>
      <c r="K741" s="93" t="e">
        <f t="shared" si="69"/>
        <v>#N/A</v>
      </c>
      <c r="L741" s="93" t="e">
        <f>INDEX(Activities!F:F, MATCH(A741, Activities!A:A, 0))</f>
        <v>#N/A</v>
      </c>
      <c r="M741" s="93" t="e">
        <f>INDEX(Activities!E:E, MATCH(A741, Activities!A:A, 0))</f>
        <v>#N/A</v>
      </c>
      <c r="N741" s="93" t="e">
        <f>INDEX(Activities!G:G, MATCH(A741, Activities!A:A, 0))</f>
        <v>#N/A</v>
      </c>
      <c r="O741" s="92"/>
      <c r="P741" s="92"/>
      <c r="Q741" s="92"/>
      <c r="R741" s="93"/>
      <c r="S741" s="93" t="e">
        <f>INDEX(Activities!I:I, MATCH(A741, Activities!A:A, 0))</f>
        <v>#N/A</v>
      </c>
    </row>
    <row r="742" spans="1:19" ht="13.5" customHeight="1">
      <c r="A742" s="99"/>
      <c r="B742" s="87">
        <f>COUNTIF(Activities!A:A, A742)</f>
        <v>0</v>
      </c>
      <c r="C742" s="123"/>
      <c r="D742" s="119"/>
      <c r="E742" s="120"/>
      <c r="F742" s="121">
        <v>4</v>
      </c>
      <c r="G742" s="92">
        <f t="shared" si="67"/>
        <v>1</v>
      </c>
      <c r="H742" s="93" t="str">
        <f t="shared" si="70"/>
        <v>Q4</v>
      </c>
      <c r="I742" s="92">
        <f t="shared" si="68"/>
        <v>1900</v>
      </c>
      <c r="J742" s="92">
        <f t="shared" si="71"/>
        <v>1900</v>
      </c>
      <c r="K742" s="93" t="e">
        <f t="shared" si="69"/>
        <v>#N/A</v>
      </c>
      <c r="L742" s="93" t="e">
        <f>INDEX(Activities!F:F, MATCH(A742, Activities!A:A, 0))</f>
        <v>#N/A</v>
      </c>
      <c r="M742" s="93" t="e">
        <f>INDEX(Activities!E:E, MATCH(A742, Activities!A:A, 0))</f>
        <v>#N/A</v>
      </c>
      <c r="N742" s="93" t="e">
        <f>INDEX(Activities!G:G, MATCH(A742, Activities!A:A, 0))</f>
        <v>#N/A</v>
      </c>
      <c r="O742" s="92"/>
      <c r="P742" s="92"/>
      <c r="Q742" s="92"/>
      <c r="R742" s="93"/>
      <c r="S742" s="93" t="e">
        <f>INDEX(Activities!I:I, MATCH(A742, Activities!A:A, 0))</f>
        <v>#N/A</v>
      </c>
    </row>
    <row r="743" spans="1:19" ht="13.5" customHeight="1">
      <c r="A743" s="99"/>
      <c r="B743" s="87">
        <f>COUNTIF(Activities!A:A, A743)</f>
        <v>0</v>
      </c>
      <c r="C743" s="124"/>
      <c r="D743" s="119"/>
      <c r="E743" s="120"/>
      <c r="F743" s="121">
        <v>4</v>
      </c>
      <c r="G743" s="92">
        <f t="shared" si="67"/>
        <v>1</v>
      </c>
      <c r="H743" s="93" t="str">
        <f t="shared" si="70"/>
        <v>Q4</v>
      </c>
      <c r="I743" s="92">
        <f t="shared" si="68"/>
        <v>1900</v>
      </c>
      <c r="J743" s="92">
        <f t="shared" si="71"/>
        <v>1900</v>
      </c>
      <c r="K743" s="93" t="e">
        <f t="shared" si="69"/>
        <v>#N/A</v>
      </c>
      <c r="L743" s="93" t="e">
        <f>INDEX(Activities!F:F, MATCH(A743, Activities!A:A, 0))</f>
        <v>#N/A</v>
      </c>
      <c r="M743" s="93" t="e">
        <f>INDEX(Activities!E:E, MATCH(A743, Activities!A:A, 0))</f>
        <v>#N/A</v>
      </c>
      <c r="N743" s="93" t="e">
        <f>INDEX(Activities!G:G, MATCH(A743, Activities!A:A, 0))</f>
        <v>#N/A</v>
      </c>
      <c r="O743" s="92"/>
      <c r="P743" s="92"/>
      <c r="Q743" s="92"/>
      <c r="R743" s="93"/>
      <c r="S743" s="93" t="e">
        <f>INDEX(Activities!I:I, MATCH(A743, Activities!A:A, 0))</f>
        <v>#N/A</v>
      </c>
    </row>
    <row r="744" spans="1:19" ht="13.5" customHeight="1">
      <c r="A744" s="99"/>
      <c r="B744" s="87">
        <f>COUNTIF(Activities!A:A, A744)</f>
        <v>0</v>
      </c>
      <c r="C744" s="126"/>
      <c r="D744" s="119"/>
      <c r="E744" s="120"/>
      <c r="F744" s="121">
        <v>4</v>
      </c>
      <c r="G744" s="92">
        <f t="shared" ref="G744:G807" si="72">MONTH(E744)</f>
        <v>1</v>
      </c>
      <c r="H744" s="93" t="str">
        <f t="shared" si="70"/>
        <v>Q4</v>
      </c>
      <c r="I744" s="92">
        <f t="shared" ref="I744:I807" si="73">YEAR(D744)</f>
        <v>1900</v>
      </c>
      <c r="J744" s="92">
        <f t="shared" si="71"/>
        <v>1900</v>
      </c>
      <c r="K744" s="93" t="e">
        <f t="shared" ref="K744:K807" si="74">CONCATENATE("Expenditure on ",S744, " (", H744, " FY ", J744, ")")</f>
        <v>#N/A</v>
      </c>
      <c r="L744" s="93" t="e">
        <f>INDEX(Activities!F:F, MATCH(A744, Activities!A:A, 0))</f>
        <v>#N/A</v>
      </c>
      <c r="M744" s="93" t="e">
        <f>INDEX(Activities!E:E, MATCH(A744, Activities!A:A, 0))</f>
        <v>#N/A</v>
      </c>
      <c r="N744" s="93" t="e">
        <f>INDEX(Activities!G:G, MATCH(A744, Activities!A:A, 0))</f>
        <v>#N/A</v>
      </c>
      <c r="O744" s="92"/>
      <c r="P744" s="92"/>
      <c r="Q744" s="92"/>
      <c r="R744" s="93"/>
      <c r="S744" s="93" t="e">
        <f>INDEX(Activities!I:I, MATCH(A744, Activities!A:A, 0))</f>
        <v>#N/A</v>
      </c>
    </row>
    <row r="745" spans="1:19" ht="13.5" customHeight="1">
      <c r="A745" s="99"/>
      <c r="B745" s="87">
        <f>COUNTIF(Activities!A:A, A745)</f>
        <v>0</v>
      </c>
      <c r="C745" s="124"/>
      <c r="D745" s="119"/>
      <c r="E745" s="120"/>
      <c r="F745" s="121">
        <v>4</v>
      </c>
      <c r="G745" s="92">
        <f t="shared" si="72"/>
        <v>1</v>
      </c>
      <c r="H745" s="93" t="str">
        <f t="shared" ref="H745:H808" si="75">_xlfn.IFS(G745=1, "Q4", G745=2, "Q4", G745=3, "Q4", G745=4, "Q1", G745=5, "Q1", G745=6, "Q1", G745=7, "Q2", G745=8, "Q2", G745=9, "Q2",  G745=10, "Q3",  G745=11, "Q3", G745=12, "Q3")</f>
        <v>Q4</v>
      </c>
      <c r="I745" s="92">
        <f t="shared" si="73"/>
        <v>1900</v>
      </c>
      <c r="J745" s="92">
        <f t="shared" si="71"/>
        <v>1900</v>
      </c>
      <c r="K745" s="93" t="e">
        <f t="shared" si="74"/>
        <v>#N/A</v>
      </c>
      <c r="L745" s="93" t="e">
        <f>INDEX(Activities!F:F, MATCH(A745, Activities!A:A, 0))</f>
        <v>#N/A</v>
      </c>
      <c r="M745" s="93" t="e">
        <f>INDEX(Activities!E:E, MATCH(A745, Activities!A:A, 0))</f>
        <v>#N/A</v>
      </c>
      <c r="N745" s="93" t="e">
        <f>INDEX(Activities!G:G, MATCH(A745, Activities!A:A, 0))</f>
        <v>#N/A</v>
      </c>
      <c r="O745" s="92"/>
      <c r="P745" s="92"/>
      <c r="Q745" s="92"/>
      <c r="R745" s="93"/>
      <c r="S745" s="93" t="e">
        <f>INDEX(Activities!I:I, MATCH(A745, Activities!A:A, 0))</f>
        <v>#N/A</v>
      </c>
    </row>
    <row r="746" spans="1:19" ht="13.5" customHeight="1">
      <c r="A746" s="99"/>
      <c r="B746" s="87">
        <f>COUNTIF(Activities!A:A, A746)</f>
        <v>0</v>
      </c>
      <c r="C746" s="126"/>
      <c r="D746" s="119"/>
      <c r="E746" s="120"/>
      <c r="F746" s="121">
        <v>4</v>
      </c>
      <c r="G746" s="92">
        <f t="shared" si="72"/>
        <v>1</v>
      </c>
      <c r="H746" s="93" t="str">
        <f t="shared" si="75"/>
        <v>Q4</v>
      </c>
      <c r="I746" s="92">
        <f t="shared" si="73"/>
        <v>1900</v>
      </c>
      <c r="J746" s="92">
        <f t="shared" si="71"/>
        <v>1900</v>
      </c>
      <c r="K746" s="93" t="e">
        <f t="shared" si="74"/>
        <v>#N/A</v>
      </c>
      <c r="L746" s="93" t="e">
        <f>INDEX(Activities!F:F, MATCH(A746, Activities!A:A, 0))</f>
        <v>#N/A</v>
      </c>
      <c r="M746" s="93" t="e">
        <f>INDEX(Activities!E:E, MATCH(A746, Activities!A:A, 0))</f>
        <v>#N/A</v>
      </c>
      <c r="N746" s="93" t="e">
        <f>INDEX(Activities!G:G, MATCH(A746, Activities!A:A, 0))</f>
        <v>#N/A</v>
      </c>
      <c r="O746" s="92"/>
      <c r="P746" s="92"/>
      <c r="Q746" s="92"/>
      <c r="R746" s="93"/>
      <c r="S746" s="93" t="e">
        <f>INDEX(Activities!I:I, MATCH(A746, Activities!A:A, 0))</f>
        <v>#N/A</v>
      </c>
    </row>
    <row r="747" spans="1:19" ht="13.5" customHeight="1">
      <c r="A747" s="99"/>
      <c r="B747" s="87">
        <f>COUNTIF(Activities!A:A, A747)</f>
        <v>0</v>
      </c>
      <c r="C747" s="123"/>
      <c r="D747" s="119"/>
      <c r="E747" s="120"/>
      <c r="F747" s="121">
        <v>4</v>
      </c>
      <c r="G747" s="92">
        <f t="shared" si="72"/>
        <v>1</v>
      </c>
      <c r="H747" s="93" t="str">
        <f t="shared" si="75"/>
        <v>Q4</v>
      </c>
      <c r="I747" s="92">
        <f t="shared" si="73"/>
        <v>1900</v>
      </c>
      <c r="J747" s="92">
        <f t="shared" si="71"/>
        <v>1900</v>
      </c>
      <c r="K747" s="93" t="e">
        <f t="shared" si="74"/>
        <v>#N/A</v>
      </c>
      <c r="L747" s="93" t="e">
        <f>INDEX(Activities!F:F, MATCH(A747, Activities!A:A, 0))</f>
        <v>#N/A</v>
      </c>
      <c r="M747" s="93" t="e">
        <f>INDEX(Activities!E:E, MATCH(A747, Activities!A:A, 0))</f>
        <v>#N/A</v>
      </c>
      <c r="N747" s="93" t="e">
        <f>INDEX(Activities!G:G, MATCH(A747, Activities!A:A, 0))</f>
        <v>#N/A</v>
      </c>
      <c r="O747" s="92"/>
      <c r="P747" s="92"/>
      <c r="Q747" s="92"/>
      <c r="R747" s="93"/>
      <c r="S747" s="93" t="e">
        <f>INDEX(Activities!I:I, MATCH(A747, Activities!A:A, 0))</f>
        <v>#N/A</v>
      </c>
    </row>
    <row r="748" spans="1:19" ht="13.5" customHeight="1">
      <c r="A748" s="99"/>
      <c r="B748" s="87">
        <f>COUNTIF(Activities!A:A, A748)</f>
        <v>0</v>
      </c>
      <c r="C748" s="124"/>
      <c r="D748" s="119"/>
      <c r="E748" s="120"/>
      <c r="F748" s="121">
        <v>4</v>
      </c>
      <c r="G748" s="92">
        <f t="shared" si="72"/>
        <v>1</v>
      </c>
      <c r="H748" s="93" t="str">
        <f t="shared" si="75"/>
        <v>Q4</v>
      </c>
      <c r="I748" s="92">
        <f t="shared" si="73"/>
        <v>1900</v>
      </c>
      <c r="J748" s="92">
        <f t="shared" si="71"/>
        <v>1900</v>
      </c>
      <c r="K748" s="93" t="e">
        <f t="shared" si="74"/>
        <v>#N/A</v>
      </c>
      <c r="L748" s="93" t="e">
        <f>INDEX(Activities!F:F, MATCH(A748, Activities!A:A, 0))</f>
        <v>#N/A</v>
      </c>
      <c r="M748" s="93" t="e">
        <f>INDEX(Activities!E:E, MATCH(A748, Activities!A:A, 0))</f>
        <v>#N/A</v>
      </c>
      <c r="N748" s="93" t="e">
        <f>INDEX(Activities!G:G, MATCH(A748, Activities!A:A, 0))</f>
        <v>#N/A</v>
      </c>
      <c r="O748" s="92"/>
      <c r="P748" s="92"/>
      <c r="Q748" s="92"/>
      <c r="R748" s="93"/>
      <c r="S748" s="93" t="e">
        <f>INDEX(Activities!I:I, MATCH(A748, Activities!A:A, 0))</f>
        <v>#N/A</v>
      </c>
    </row>
    <row r="749" spans="1:19" ht="13.5" customHeight="1">
      <c r="A749" s="99"/>
      <c r="B749" s="87">
        <f>COUNTIF(Activities!A:A, A749)</f>
        <v>0</v>
      </c>
      <c r="C749" s="126"/>
      <c r="D749" s="119"/>
      <c r="E749" s="120"/>
      <c r="F749" s="121">
        <v>4</v>
      </c>
      <c r="G749" s="92">
        <f t="shared" si="72"/>
        <v>1</v>
      </c>
      <c r="H749" s="93" t="str">
        <f t="shared" si="75"/>
        <v>Q4</v>
      </c>
      <c r="I749" s="92">
        <f t="shared" si="73"/>
        <v>1900</v>
      </c>
      <c r="J749" s="92">
        <f t="shared" si="71"/>
        <v>1900</v>
      </c>
      <c r="K749" s="93" t="e">
        <f t="shared" si="74"/>
        <v>#N/A</v>
      </c>
      <c r="L749" s="93" t="e">
        <f>INDEX(Activities!F:F, MATCH(A749, Activities!A:A, 0))</f>
        <v>#N/A</v>
      </c>
      <c r="M749" s="93" t="e">
        <f>INDEX(Activities!E:E, MATCH(A749, Activities!A:A, 0))</f>
        <v>#N/A</v>
      </c>
      <c r="N749" s="93" t="e">
        <f>INDEX(Activities!G:G, MATCH(A749, Activities!A:A, 0))</f>
        <v>#N/A</v>
      </c>
      <c r="O749" s="92"/>
      <c r="P749" s="92"/>
      <c r="Q749" s="92"/>
      <c r="R749" s="93"/>
      <c r="S749" s="93" t="e">
        <f>INDEX(Activities!I:I, MATCH(A749, Activities!A:A, 0))</f>
        <v>#N/A</v>
      </c>
    </row>
    <row r="750" spans="1:19" ht="13.5" customHeight="1">
      <c r="A750" s="99"/>
      <c r="B750" s="87">
        <f>COUNTIF(Activities!A:A, A750)</f>
        <v>0</v>
      </c>
      <c r="C750" s="124"/>
      <c r="D750" s="119"/>
      <c r="E750" s="120"/>
      <c r="F750" s="121">
        <v>4</v>
      </c>
      <c r="G750" s="92">
        <f t="shared" si="72"/>
        <v>1</v>
      </c>
      <c r="H750" s="93" t="str">
        <f t="shared" si="75"/>
        <v>Q4</v>
      </c>
      <c r="I750" s="92">
        <f t="shared" si="73"/>
        <v>1900</v>
      </c>
      <c r="J750" s="92">
        <f t="shared" si="71"/>
        <v>1900</v>
      </c>
      <c r="K750" s="93" t="e">
        <f t="shared" si="74"/>
        <v>#N/A</v>
      </c>
      <c r="L750" s="93" t="e">
        <f>INDEX(Activities!F:F, MATCH(A750, Activities!A:A, 0))</f>
        <v>#N/A</v>
      </c>
      <c r="M750" s="93" t="e">
        <f>INDEX(Activities!E:E, MATCH(A750, Activities!A:A, 0))</f>
        <v>#N/A</v>
      </c>
      <c r="N750" s="93" t="e">
        <f>INDEX(Activities!G:G, MATCH(A750, Activities!A:A, 0))</f>
        <v>#N/A</v>
      </c>
      <c r="O750" s="92"/>
      <c r="P750" s="92"/>
      <c r="Q750" s="92"/>
      <c r="R750" s="93"/>
      <c r="S750" s="93" t="e">
        <f>INDEX(Activities!I:I, MATCH(A750, Activities!A:A, 0))</f>
        <v>#N/A</v>
      </c>
    </row>
    <row r="751" spans="1:19" ht="13.5" customHeight="1">
      <c r="A751" s="99"/>
      <c r="B751" s="87">
        <f>COUNTIF(Activities!A:A, A751)</f>
        <v>0</v>
      </c>
      <c r="C751" s="126"/>
      <c r="D751" s="119"/>
      <c r="E751" s="120"/>
      <c r="F751" s="121">
        <v>4</v>
      </c>
      <c r="G751" s="92">
        <f t="shared" si="72"/>
        <v>1</v>
      </c>
      <c r="H751" s="93" t="str">
        <f t="shared" si="75"/>
        <v>Q4</v>
      </c>
      <c r="I751" s="92">
        <f t="shared" si="73"/>
        <v>1900</v>
      </c>
      <c r="J751" s="92">
        <f t="shared" si="71"/>
        <v>1900</v>
      </c>
      <c r="K751" s="93" t="e">
        <f t="shared" si="74"/>
        <v>#N/A</v>
      </c>
      <c r="L751" s="93" t="e">
        <f>INDEX(Activities!F:F, MATCH(A751, Activities!A:A, 0))</f>
        <v>#N/A</v>
      </c>
      <c r="M751" s="93" t="e">
        <f>INDEX(Activities!E:E, MATCH(A751, Activities!A:A, 0))</f>
        <v>#N/A</v>
      </c>
      <c r="N751" s="93" t="e">
        <f>INDEX(Activities!G:G, MATCH(A751, Activities!A:A, 0))</f>
        <v>#N/A</v>
      </c>
      <c r="O751" s="92"/>
      <c r="P751" s="92"/>
      <c r="Q751" s="92"/>
      <c r="R751" s="93"/>
      <c r="S751" s="93" t="e">
        <f>INDEX(Activities!I:I, MATCH(A751, Activities!A:A, 0))</f>
        <v>#N/A</v>
      </c>
    </row>
    <row r="752" spans="1:19" ht="13.5" customHeight="1">
      <c r="A752" s="99"/>
      <c r="B752" s="87">
        <f>COUNTIF(Activities!A:A, A752)</f>
        <v>0</v>
      </c>
      <c r="C752" s="124"/>
      <c r="D752" s="119"/>
      <c r="E752" s="120"/>
      <c r="F752" s="121">
        <v>4</v>
      </c>
      <c r="G752" s="92">
        <f t="shared" si="72"/>
        <v>1</v>
      </c>
      <c r="H752" s="93" t="str">
        <f t="shared" si="75"/>
        <v>Q4</v>
      </c>
      <c r="I752" s="92">
        <f t="shared" si="73"/>
        <v>1900</v>
      </c>
      <c r="J752" s="92">
        <f t="shared" si="71"/>
        <v>1900</v>
      </c>
      <c r="K752" s="93" t="e">
        <f t="shared" si="74"/>
        <v>#N/A</v>
      </c>
      <c r="L752" s="93" t="e">
        <f>INDEX(Activities!F:F, MATCH(A752, Activities!A:A, 0))</f>
        <v>#N/A</v>
      </c>
      <c r="M752" s="93" t="e">
        <f>INDEX(Activities!E:E, MATCH(A752, Activities!A:A, 0))</f>
        <v>#N/A</v>
      </c>
      <c r="N752" s="93" t="e">
        <f>INDEX(Activities!G:G, MATCH(A752, Activities!A:A, 0))</f>
        <v>#N/A</v>
      </c>
      <c r="O752" s="92"/>
      <c r="P752" s="92"/>
      <c r="Q752" s="92"/>
      <c r="R752" s="93"/>
      <c r="S752" s="93" t="e">
        <f>INDEX(Activities!I:I, MATCH(A752, Activities!A:A, 0))</f>
        <v>#N/A</v>
      </c>
    </row>
    <row r="753" spans="1:19" ht="13.5" customHeight="1">
      <c r="A753" s="99"/>
      <c r="B753" s="87">
        <f>COUNTIF(Activities!A:A, A753)</f>
        <v>0</v>
      </c>
      <c r="C753" s="126"/>
      <c r="D753" s="119"/>
      <c r="E753" s="120"/>
      <c r="F753" s="121">
        <v>4</v>
      </c>
      <c r="G753" s="92">
        <f t="shared" si="72"/>
        <v>1</v>
      </c>
      <c r="H753" s="93" t="str">
        <f t="shared" si="75"/>
        <v>Q4</v>
      </c>
      <c r="I753" s="92">
        <f t="shared" si="73"/>
        <v>1900</v>
      </c>
      <c r="J753" s="92">
        <f t="shared" si="71"/>
        <v>1900</v>
      </c>
      <c r="K753" s="93" t="e">
        <f t="shared" si="74"/>
        <v>#N/A</v>
      </c>
      <c r="L753" s="93" t="e">
        <f>INDEX(Activities!F:F, MATCH(A753, Activities!A:A, 0))</f>
        <v>#N/A</v>
      </c>
      <c r="M753" s="93" t="e">
        <f>INDEX(Activities!E:E, MATCH(A753, Activities!A:A, 0))</f>
        <v>#N/A</v>
      </c>
      <c r="N753" s="93" t="e">
        <f>INDEX(Activities!G:G, MATCH(A753, Activities!A:A, 0))</f>
        <v>#N/A</v>
      </c>
      <c r="O753" s="92"/>
      <c r="P753" s="92"/>
      <c r="Q753" s="92"/>
      <c r="R753" s="93"/>
      <c r="S753" s="93" t="e">
        <f>INDEX(Activities!I:I, MATCH(A753, Activities!A:A, 0))</f>
        <v>#N/A</v>
      </c>
    </row>
    <row r="754" spans="1:19" ht="13.5" customHeight="1">
      <c r="A754" s="99"/>
      <c r="B754" s="87">
        <f>COUNTIF(Activities!A:A, A754)</f>
        <v>0</v>
      </c>
      <c r="C754" s="124"/>
      <c r="D754" s="119"/>
      <c r="E754" s="120"/>
      <c r="F754" s="121">
        <v>4</v>
      </c>
      <c r="G754" s="92">
        <f t="shared" si="72"/>
        <v>1</v>
      </c>
      <c r="H754" s="93" t="str">
        <f t="shared" si="75"/>
        <v>Q4</v>
      </c>
      <c r="I754" s="92">
        <f t="shared" si="73"/>
        <v>1900</v>
      </c>
      <c r="J754" s="92">
        <f t="shared" si="71"/>
        <v>1900</v>
      </c>
      <c r="K754" s="93" t="e">
        <f t="shared" si="74"/>
        <v>#N/A</v>
      </c>
      <c r="L754" s="93" t="e">
        <f>INDEX(Activities!F:F, MATCH(A754, Activities!A:A, 0))</f>
        <v>#N/A</v>
      </c>
      <c r="M754" s="93" t="e">
        <f>INDEX(Activities!E:E, MATCH(A754, Activities!A:A, 0))</f>
        <v>#N/A</v>
      </c>
      <c r="N754" s="93" t="e">
        <f>INDEX(Activities!G:G, MATCH(A754, Activities!A:A, 0))</f>
        <v>#N/A</v>
      </c>
      <c r="O754" s="92"/>
      <c r="P754" s="92"/>
      <c r="Q754" s="92"/>
      <c r="R754" s="93"/>
      <c r="S754" s="93" t="e">
        <f>INDEX(Activities!I:I, MATCH(A754, Activities!A:A, 0))</f>
        <v>#N/A</v>
      </c>
    </row>
    <row r="755" spans="1:19" ht="13.5" customHeight="1">
      <c r="A755" s="99"/>
      <c r="B755" s="87">
        <f>COUNTIF(Activities!A:A, A755)</f>
        <v>0</v>
      </c>
      <c r="C755" s="126"/>
      <c r="D755" s="119"/>
      <c r="E755" s="120"/>
      <c r="F755" s="121">
        <v>4</v>
      </c>
      <c r="G755" s="92">
        <f t="shared" si="72"/>
        <v>1</v>
      </c>
      <c r="H755" s="93" t="str">
        <f t="shared" si="75"/>
        <v>Q4</v>
      </c>
      <c r="I755" s="92">
        <f t="shared" si="73"/>
        <v>1900</v>
      </c>
      <c r="J755" s="92">
        <f t="shared" si="71"/>
        <v>1900</v>
      </c>
      <c r="K755" s="93" t="e">
        <f t="shared" si="74"/>
        <v>#N/A</v>
      </c>
      <c r="L755" s="93" t="e">
        <f>INDEX(Activities!F:F, MATCH(A755, Activities!A:A, 0))</f>
        <v>#N/A</v>
      </c>
      <c r="M755" s="93" t="e">
        <f>INDEX(Activities!E:E, MATCH(A755, Activities!A:A, 0))</f>
        <v>#N/A</v>
      </c>
      <c r="N755" s="93" t="e">
        <f>INDEX(Activities!G:G, MATCH(A755, Activities!A:A, 0))</f>
        <v>#N/A</v>
      </c>
      <c r="O755" s="92"/>
      <c r="P755" s="92"/>
      <c r="Q755" s="92"/>
      <c r="R755" s="93"/>
      <c r="S755" s="93" t="e">
        <f>INDEX(Activities!I:I, MATCH(A755, Activities!A:A, 0))</f>
        <v>#N/A</v>
      </c>
    </row>
    <row r="756" spans="1:19" ht="13.5" customHeight="1">
      <c r="A756" s="86"/>
      <c r="B756" s="87">
        <f>COUNTIF(Activities!A:A, A756)</f>
        <v>0</v>
      </c>
      <c r="C756" s="124"/>
      <c r="D756" s="119"/>
      <c r="E756" s="120"/>
      <c r="F756" s="121">
        <v>4</v>
      </c>
      <c r="G756" s="92">
        <f t="shared" si="72"/>
        <v>1</v>
      </c>
      <c r="H756" s="93" t="str">
        <f t="shared" si="75"/>
        <v>Q4</v>
      </c>
      <c r="I756" s="92">
        <f t="shared" si="73"/>
        <v>1900</v>
      </c>
      <c r="J756" s="92">
        <f t="shared" si="71"/>
        <v>1900</v>
      </c>
      <c r="K756" s="93" t="e">
        <f t="shared" si="74"/>
        <v>#N/A</v>
      </c>
      <c r="L756" s="93" t="e">
        <f>INDEX(Activities!F:F, MATCH(A756, Activities!A:A, 0))</f>
        <v>#N/A</v>
      </c>
      <c r="M756" s="93" t="e">
        <f>INDEX(Activities!E:E, MATCH(A756, Activities!A:A, 0))</f>
        <v>#N/A</v>
      </c>
      <c r="N756" s="93" t="e">
        <f>INDEX(Activities!G:G, MATCH(A756, Activities!A:A, 0))</f>
        <v>#N/A</v>
      </c>
      <c r="O756" s="92"/>
      <c r="P756" s="92"/>
      <c r="Q756" s="92"/>
      <c r="R756" s="93"/>
      <c r="S756" s="93" t="e">
        <f>INDEX(Activities!I:I, MATCH(A756, Activities!A:A, 0))</f>
        <v>#N/A</v>
      </c>
    </row>
    <row r="757" spans="1:19" ht="13.5" customHeight="1">
      <c r="A757" s="86"/>
      <c r="B757" s="87">
        <f>COUNTIF(Activities!A:A, A757)</f>
        <v>0</v>
      </c>
      <c r="C757" s="126"/>
      <c r="D757" s="119"/>
      <c r="E757" s="120"/>
      <c r="F757" s="121">
        <v>4</v>
      </c>
      <c r="G757" s="92">
        <f t="shared" si="72"/>
        <v>1</v>
      </c>
      <c r="H757" s="93" t="str">
        <f t="shared" si="75"/>
        <v>Q4</v>
      </c>
      <c r="I757" s="92">
        <f t="shared" si="73"/>
        <v>1900</v>
      </c>
      <c r="J757" s="92">
        <f t="shared" si="71"/>
        <v>1900</v>
      </c>
      <c r="K757" s="93" t="e">
        <f t="shared" si="74"/>
        <v>#N/A</v>
      </c>
      <c r="L757" s="93" t="e">
        <f>INDEX(Activities!F:F, MATCH(A757, Activities!A:A, 0))</f>
        <v>#N/A</v>
      </c>
      <c r="M757" s="93" t="e">
        <f>INDEX(Activities!E:E, MATCH(A757, Activities!A:A, 0))</f>
        <v>#N/A</v>
      </c>
      <c r="N757" s="93" t="e">
        <f>INDEX(Activities!G:G, MATCH(A757, Activities!A:A, 0))</f>
        <v>#N/A</v>
      </c>
      <c r="O757" s="92"/>
      <c r="P757" s="92"/>
      <c r="Q757" s="92"/>
      <c r="R757" s="93"/>
      <c r="S757" s="93" t="e">
        <f>INDEX(Activities!I:I, MATCH(A757, Activities!A:A, 0))</f>
        <v>#N/A</v>
      </c>
    </row>
    <row r="758" spans="1:19" ht="13.5" customHeight="1">
      <c r="A758" s="86"/>
      <c r="B758" s="87">
        <f>COUNTIF(Activities!A:A, A758)</f>
        <v>0</v>
      </c>
      <c r="C758" s="124"/>
      <c r="D758" s="119"/>
      <c r="E758" s="120"/>
      <c r="F758" s="121">
        <v>4</v>
      </c>
      <c r="G758" s="92">
        <f t="shared" si="72"/>
        <v>1</v>
      </c>
      <c r="H758" s="93" t="str">
        <f t="shared" si="75"/>
        <v>Q4</v>
      </c>
      <c r="I758" s="92">
        <f t="shared" si="73"/>
        <v>1900</v>
      </c>
      <c r="J758" s="92">
        <f t="shared" si="71"/>
        <v>1900</v>
      </c>
      <c r="K758" s="93" t="e">
        <f t="shared" si="74"/>
        <v>#N/A</v>
      </c>
      <c r="L758" s="93" t="e">
        <f>INDEX(Activities!F:F, MATCH(A758, Activities!A:A, 0))</f>
        <v>#N/A</v>
      </c>
      <c r="M758" s="93" t="e">
        <f>INDEX(Activities!E:E, MATCH(A758, Activities!A:A, 0))</f>
        <v>#N/A</v>
      </c>
      <c r="N758" s="93" t="e">
        <f>INDEX(Activities!G:G, MATCH(A758, Activities!A:A, 0))</f>
        <v>#N/A</v>
      </c>
      <c r="O758" s="92"/>
      <c r="P758" s="92"/>
      <c r="Q758" s="92"/>
      <c r="R758" s="93"/>
      <c r="S758" s="93" t="e">
        <f>INDEX(Activities!I:I, MATCH(A758, Activities!A:A, 0))</f>
        <v>#N/A</v>
      </c>
    </row>
    <row r="759" spans="1:19" ht="13.5" customHeight="1">
      <c r="A759" s="86"/>
      <c r="B759" s="87">
        <f>COUNTIF(Activities!A:A, A759)</f>
        <v>0</v>
      </c>
      <c r="C759" s="126"/>
      <c r="D759" s="119"/>
      <c r="E759" s="120"/>
      <c r="F759" s="121">
        <v>4</v>
      </c>
      <c r="G759" s="92">
        <f t="shared" si="72"/>
        <v>1</v>
      </c>
      <c r="H759" s="93" t="str">
        <f t="shared" si="75"/>
        <v>Q4</v>
      </c>
      <c r="I759" s="92">
        <f t="shared" si="73"/>
        <v>1900</v>
      </c>
      <c r="J759" s="92">
        <f t="shared" si="71"/>
        <v>1900</v>
      </c>
      <c r="K759" s="93" t="e">
        <f t="shared" si="74"/>
        <v>#N/A</v>
      </c>
      <c r="L759" s="93" t="e">
        <f>INDEX(Activities!F:F, MATCH(A759, Activities!A:A, 0))</f>
        <v>#N/A</v>
      </c>
      <c r="M759" s="93" t="e">
        <f>INDEX(Activities!E:E, MATCH(A759, Activities!A:A, 0))</f>
        <v>#N/A</v>
      </c>
      <c r="N759" s="93" t="e">
        <f>INDEX(Activities!G:G, MATCH(A759, Activities!A:A, 0))</f>
        <v>#N/A</v>
      </c>
      <c r="O759" s="92"/>
      <c r="P759" s="92"/>
      <c r="Q759" s="92"/>
      <c r="R759" s="93"/>
      <c r="S759" s="93" t="e">
        <f>INDEX(Activities!I:I, MATCH(A759, Activities!A:A, 0))</f>
        <v>#N/A</v>
      </c>
    </row>
    <row r="760" spans="1:19" ht="13.5" customHeight="1">
      <c r="A760" s="86"/>
      <c r="B760" s="87">
        <f>COUNTIF(Activities!A:A, A760)</f>
        <v>0</v>
      </c>
      <c r="C760" s="124"/>
      <c r="D760" s="119"/>
      <c r="E760" s="120"/>
      <c r="F760" s="121">
        <v>4</v>
      </c>
      <c r="G760" s="92">
        <f t="shared" si="72"/>
        <v>1</v>
      </c>
      <c r="H760" s="93" t="str">
        <f t="shared" si="75"/>
        <v>Q4</v>
      </c>
      <c r="I760" s="92">
        <f t="shared" si="73"/>
        <v>1900</v>
      </c>
      <c r="J760" s="92">
        <f t="shared" si="71"/>
        <v>1900</v>
      </c>
      <c r="K760" s="93" t="e">
        <f t="shared" si="74"/>
        <v>#N/A</v>
      </c>
      <c r="L760" s="93" t="e">
        <f>INDEX(Activities!F:F, MATCH(A760, Activities!A:A, 0))</f>
        <v>#N/A</v>
      </c>
      <c r="M760" s="93" t="e">
        <f>INDEX(Activities!E:E, MATCH(A760, Activities!A:A, 0))</f>
        <v>#N/A</v>
      </c>
      <c r="N760" s="93" t="e">
        <f>INDEX(Activities!G:G, MATCH(A760, Activities!A:A, 0))</f>
        <v>#N/A</v>
      </c>
      <c r="O760" s="92"/>
      <c r="P760" s="92"/>
      <c r="Q760" s="92"/>
      <c r="R760" s="93"/>
      <c r="S760" s="93" t="e">
        <f>INDEX(Activities!I:I, MATCH(A760, Activities!A:A, 0))</f>
        <v>#N/A</v>
      </c>
    </row>
    <row r="761" spans="1:19" ht="13.5" customHeight="1">
      <c r="A761" s="86"/>
      <c r="B761" s="87">
        <f>COUNTIF(Activities!A:A, A761)</f>
        <v>0</v>
      </c>
      <c r="C761" s="126"/>
      <c r="D761" s="119"/>
      <c r="E761" s="120"/>
      <c r="F761" s="121">
        <v>4</v>
      </c>
      <c r="G761" s="92">
        <f t="shared" si="72"/>
        <v>1</v>
      </c>
      <c r="H761" s="93" t="str">
        <f t="shared" si="75"/>
        <v>Q4</v>
      </c>
      <c r="I761" s="92">
        <f t="shared" si="73"/>
        <v>1900</v>
      </c>
      <c r="J761" s="92">
        <f t="shared" si="71"/>
        <v>1900</v>
      </c>
      <c r="K761" s="93" t="e">
        <f t="shared" si="74"/>
        <v>#N/A</v>
      </c>
      <c r="L761" s="93" t="e">
        <f>INDEX(Activities!F:F, MATCH(A761, Activities!A:A, 0))</f>
        <v>#N/A</v>
      </c>
      <c r="M761" s="93" t="e">
        <f>INDEX(Activities!E:E, MATCH(A761, Activities!A:A, 0))</f>
        <v>#N/A</v>
      </c>
      <c r="N761" s="93" t="e">
        <f>INDEX(Activities!G:G, MATCH(A761, Activities!A:A, 0))</f>
        <v>#N/A</v>
      </c>
      <c r="O761" s="92"/>
      <c r="P761" s="92"/>
      <c r="Q761" s="92"/>
      <c r="R761" s="93"/>
      <c r="S761" s="93" t="e">
        <f>INDEX(Activities!I:I, MATCH(A761, Activities!A:A, 0))</f>
        <v>#N/A</v>
      </c>
    </row>
    <row r="762" spans="1:19" ht="13.5" customHeight="1">
      <c r="A762" s="86"/>
      <c r="B762" s="87">
        <f>COUNTIF(Activities!A:A, A762)</f>
        <v>0</v>
      </c>
      <c r="C762" s="124"/>
      <c r="D762" s="119"/>
      <c r="E762" s="120"/>
      <c r="F762" s="121">
        <v>4</v>
      </c>
      <c r="G762" s="92">
        <f t="shared" si="72"/>
        <v>1</v>
      </c>
      <c r="H762" s="93" t="str">
        <f t="shared" si="75"/>
        <v>Q4</v>
      </c>
      <c r="I762" s="92">
        <f t="shared" si="73"/>
        <v>1900</v>
      </c>
      <c r="J762" s="92">
        <f t="shared" si="71"/>
        <v>1900</v>
      </c>
      <c r="K762" s="93" t="e">
        <f t="shared" si="74"/>
        <v>#N/A</v>
      </c>
      <c r="L762" s="93" t="e">
        <f>INDEX(Activities!F:F, MATCH(A762, Activities!A:A, 0))</f>
        <v>#N/A</v>
      </c>
      <c r="M762" s="93" t="e">
        <f>INDEX(Activities!E:E, MATCH(A762, Activities!A:A, 0))</f>
        <v>#N/A</v>
      </c>
      <c r="N762" s="93" t="e">
        <f>INDEX(Activities!G:G, MATCH(A762, Activities!A:A, 0))</f>
        <v>#N/A</v>
      </c>
      <c r="O762" s="92"/>
      <c r="P762" s="92"/>
      <c r="Q762" s="92"/>
      <c r="R762" s="93"/>
      <c r="S762" s="93" t="e">
        <f>INDEX(Activities!I:I, MATCH(A762, Activities!A:A, 0))</f>
        <v>#N/A</v>
      </c>
    </row>
    <row r="763" spans="1:19" ht="13.5" customHeight="1">
      <c r="A763" s="86"/>
      <c r="B763" s="87">
        <f>COUNTIF(Activities!A:A, A763)</f>
        <v>0</v>
      </c>
      <c r="C763" s="126"/>
      <c r="D763" s="119"/>
      <c r="E763" s="120"/>
      <c r="F763" s="121">
        <v>4</v>
      </c>
      <c r="G763" s="92">
        <f t="shared" si="72"/>
        <v>1</v>
      </c>
      <c r="H763" s="93" t="str">
        <f t="shared" si="75"/>
        <v>Q4</v>
      </c>
      <c r="I763" s="92">
        <f t="shared" si="73"/>
        <v>1900</v>
      </c>
      <c r="J763" s="92">
        <f t="shared" si="71"/>
        <v>1900</v>
      </c>
      <c r="K763" s="93" t="e">
        <f t="shared" si="74"/>
        <v>#N/A</v>
      </c>
      <c r="L763" s="93" t="e">
        <f>INDEX(Activities!F:F, MATCH(A763, Activities!A:A, 0))</f>
        <v>#N/A</v>
      </c>
      <c r="M763" s="93" t="e">
        <f>INDEX(Activities!E:E, MATCH(A763, Activities!A:A, 0))</f>
        <v>#N/A</v>
      </c>
      <c r="N763" s="93" t="e">
        <f>INDEX(Activities!G:G, MATCH(A763, Activities!A:A, 0))</f>
        <v>#N/A</v>
      </c>
      <c r="O763" s="92"/>
      <c r="P763" s="92"/>
      <c r="Q763" s="92"/>
      <c r="R763" s="93"/>
      <c r="S763" s="93" t="e">
        <f>INDEX(Activities!I:I, MATCH(A763, Activities!A:A, 0))</f>
        <v>#N/A</v>
      </c>
    </row>
    <row r="764" spans="1:19" ht="13.5" customHeight="1">
      <c r="A764" s="86"/>
      <c r="B764" s="87">
        <f>COUNTIF(Activities!A:A, A764)</f>
        <v>0</v>
      </c>
      <c r="C764" s="124"/>
      <c r="D764" s="119"/>
      <c r="E764" s="120"/>
      <c r="F764" s="121">
        <v>4</v>
      </c>
      <c r="G764" s="92">
        <f t="shared" si="72"/>
        <v>1</v>
      </c>
      <c r="H764" s="93" t="str">
        <f t="shared" si="75"/>
        <v>Q4</v>
      </c>
      <c r="I764" s="92">
        <f t="shared" si="73"/>
        <v>1900</v>
      </c>
      <c r="J764" s="92">
        <f t="shared" si="71"/>
        <v>1900</v>
      </c>
      <c r="K764" s="93" t="e">
        <f t="shared" si="74"/>
        <v>#N/A</v>
      </c>
      <c r="L764" s="93" t="e">
        <f>INDEX(Activities!F:F, MATCH(A764, Activities!A:A, 0))</f>
        <v>#N/A</v>
      </c>
      <c r="M764" s="93" t="e">
        <f>INDEX(Activities!E:E, MATCH(A764, Activities!A:A, 0))</f>
        <v>#N/A</v>
      </c>
      <c r="N764" s="93" t="e">
        <f>INDEX(Activities!G:G, MATCH(A764, Activities!A:A, 0))</f>
        <v>#N/A</v>
      </c>
      <c r="O764" s="92"/>
      <c r="P764" s="92"/>
      <c r="Q764" s="92"/>
      <c r="R764" s="93"/>
      <c r="S764" s="93" t="e">
        <f>INDEX(Activities!I:I, MATCH(A764, Activities!A:A, 0))</f>
        <v>#N/A</v>
      </c>
    </row>
    <row r="765" spans="1:19" ht="13.5" customHeight="1">
      <c r="A765" s="86"/>
      <c r="B765" s="87">
        <f>COUNTIF(Activities!A:A, A765)</f>
        <v>0</v>
      </c>
      <c r="C765" s="126"/>
      <c r="D765" s="119"/>
      <c r="E765" s="120"/>
      <c r="F765" s="121">
        <v>4</v>
      </c>
      <c r="G765" s="92">
        <f t="shared" si="72"/>
        <v>1</v>
      </c>
      <c r="H765" s="93" t="str">
        <f t="shared" si="75"/>
        <v>Q4</v>
      </c>
      <c r="I765" s="92">
        <f t="shared" si="73"/>
        <v>1900</v>
      </c>
      <c r="J765" s="92">
        <f t="shared" si="71"/>
        <v>1900</v>
      </c>
      <c r="K765" s="93" t="e">
        <f t="shared" si="74"/>
        <v>#N/A</v>
      </c>
      <c r="L765" s="93" t="e">
        <f>INDEX(Activities!F:F, MATCH(A765, Activities!A:A, 0))</f>
        <v>#N/A</v>
      </c>
      <c r="M765" s="93" t="e">
        <f>INDEX(Activities!E:E, MATCH(A765, Activities!A:A, 0))</f>
        <v>#N/A</v>
      </c>
      <c r="N765" s="93" t="e">
        <f>INDEX(Activities!G:G, MATCH(A765, Activities!A:A, 0))</f>
        <v>#N/A</v>
      </c>
      <c r="O765" s="92"/>
      <c r="P765" s="92"/>
      <c r="Q765" s="92"/>
      <c r="R765" s="93"/>
      <c r="S765" s="93" t="e">
        <f>INDEX(Activities!I:I, MATCH(A765, Activities!A:A, 0))</f>
        <v>#N/A</v>
      </c>
    </row>
    <row r="766" spans="1:19" ht="13.5" customHeight="1">
      <c r="A766" s="86"/>
      <c r="B766" s="87">
        <f>COUNTIF(Activities!A:A, A766)</f>
        <v>0</v>
      </c>
      <c r="C766" s="124"/>
      <c r="D766" s="119"/>
      <c r="E766" s="120"/>
      <c r="F766" s="121">
        <v>4</v>
      </c>
      <c r="G766" s="92">
        <f t="shared" si="72"/>
        <v>1</v>
      </c>
      <c r="H766" s="93" t="str">
        <f t="shared" si="75"/>
        <v>Q4</v>
      </c>
      <c r="I766" s="92">
        <f t="shared" si="73"/>
        <v>1900</v>
      </c>
      <c r="J766" s="92">
        <f t="shared" si="71"/>
        <v>1900</v>
      </c>
      <c r="K766" s="93" t="e">
        <f t="shared" si="74"/>
        <v>#N/A</v>
      </c>
      <c r="L766" s="93" t="e">
        <f>INDEX(Activities!F:F, MATCH(A766, Activities!A:A, 0))</f>
        <v>#N/A</v>
      </c>
      <c r="M766" s="93" t="e">
        <f>INDEX(Activities!E:E, MATCH(A766, Activities!A:A, 0))</f>
        <v>#N/A</v>
      </c>
      <c r="N766" s="93" t="e">
        <f>INDEX(Activities!G:G, MATCH(A766, Activities!A:A, 0))</f>
        <v>#N/A</v>
      </c>
      <c r="O766" s="92"/>
      <c r="P766" s="92"/>
      <c r="Q766" s="92"/>
      <c r="R766" s="93"/>
      <c r="S766" s="93" t="e">
        <f>INDEX(Activities!I:I, MATCH(A766, Activities!A:A, 0))</f>
        <v>#N/A</v>
      </c>
    </row>
    <row r="767" spans="1:19" ht="13.5" customHeight="1">
      <c r="A767" s="86"/>
      <c r="B767" s="87">
        <f>COUNTIF(Activities!A:A, A767)</f>
        <v>0</v>
      </c>
      <c r="C767" s="126"/>
      <c r="D767" s="119"/>
      <c r="E767" s="120"/>
      <c r="F767" s="121">
        <v>4</v>
      </c>
      <c r="G767" s="92">
        <f t="shared" si="72"/>
        <v>1</v>
      </c>
      <c r="H767" s="93" t="str">
        <f t="shared" si="75"/>
        <v>Q4</v>
      </c>
      <c r="I767" s="92">
        <f t="shared" si="73"/>
        <v>1900</v>
      </c>
      <c r="J767" s="92">
        <f t="shared" si="71"/>
        <v>1900</v>
      </c>
      <c r="K767" s="93" t="e">
        <f t="shared" si="74"/>
        <v>#N/A</v>
      </c>
      <c r="L767" s="93" t="e">
        <f>INDEX(Activities!F:F, MATCH(A767, Activities!A:A, 0))</f>
        <v>#N/A</v>
      </c>
      <c r="M767" s="93" t="e">
        <f>INDEX(Activities!E:E, MATCH(A767, Activities!A:A, 0))</f>
        <v>#N/A</v>
      </c>
      <c r="N767" s="93" t="e">
        <f>INDEX(Activities!G:G, MATCH(A767, Activities!A:A, 0))</f>
        <v>#N/A</v>
      </c>
      <c r="O767" s="92"/>
      <c r="P767" s="92"/>
      <c r="Q767" s="92"/>
      <c r="R767" s="93"/>
      <c r="S767" s="93" t="e">
        <f>INDEX(Activities!I:I, MATCH(A767, Activities!A:A, 0))</f>
        <v>#N/A</v>
      </c>
    </row>
    <row r="768" spans="1:19" ht="13.5" customHeight="1">
      <c r="A768" s="86"/>
      <c r="B768" s="87">
        <f>COUNTIF(Activities!A:A, A768)</f>
        <v>0</v>
      </c>
      <c r="C768" s="124"/>
      <c r="D768" s="119"/>
      <c r="E768" s="120"/>
      <c r="F768" s="121">
        <v>4</v>
      </c>
      <c r="G768" s="92">
        <f t="shared" si="72"/>
        <v>1</v>
      </c>
      <c r="H768" s="93" t="str">
        <f t="shared" si="75"/>
        <v>Q4</v>
      </c>
      <c r="I768" s="92">
        <f t="shared" si="73"/>
        <v>1900</v>
      </c>
      <c r="J768" s="92">
        <f t="shared" si="71"/>
        <v>1900</v>
      </c>
      <c r="K768" s="93" t="e">
        <f t="shared" si="74"/>
        <v>#N/A</v>
      </c>
      <c r="L768" s="93" t="e">
        <f>INDEX(Activities!F:F, MATCH(A768, Activities!A:A, 0))</f>
        <v>#N/A</v>
      </c>
      <c r="M768" s="93" t="e">
        <f>INDEX(Activities!E:E, MATCH(A768, Activities!A:A, 0))</f>
        <v>#N/A</v>
      </c>
      <c r="N768" s="93" t="e">
        <f>INDEX(Activities!G:G, MATCH(A768, Activities!A:A, 0))</f>
        <v>#N/A</v>
      </c>
      <c r="O768" s="92"/>
      <c r="P768" s="92"/>
      <c r="Q768" s="92"/>
      <c r="R768" s="93"/>
      <c r="S768" s="93" t="e">
        <f>INDEX(Activities!I:I, MATCH(A768, Activities!A:A, 0))</f>
        <v>#N/A</v>
      </c>
    </row>
    <row r="769" spans="1:19" ht="13.5" customHeight="1">
      <c r="A769" s="86"/>
      <c r="B769" s="87">
        <f>COUNTIF(Activities!A:A, A769)</f>
        <v>0</v>
      </c>
      <c r="C769" s="126"/>
      <c r="D769" s="119"/>
      <c r="E769" s="120"/>
      <c r="F769" s="121">
        <v>4</v>
      </c>
      <c r="G769" s="92">
        <f t="shared" si="72"/>
        <v>1</v>
      </c>
      <c r="H769" s="93" t="str">
        <f t="shared" si="75"/>
        <v>Q4</v>
      </c>
      <c r="I769" s="92">
        <f t="shared" si="73"/>
        <v>1900</v>
      </c>
      <c r="J769" s="92">
        <f t="shared" si="71"/>
        <v>1900</v>
      </c>
      <c r="K769" s="93" t="e">
        <f t="shared" si="74"/>
        <v>#N/A</v>
      </c>
      <c r="L769" s="93" t="e">
        <f>INDEX(Activities!F:F, MATCH(A769, Activities!A:A, 0))</f>
        <v>#N/A</v>
      </c>
      <c r="M769" s="93" t="e">
        <f>INDEX(Activities!E:E, MATCH(A769, Activities!A:A, 0))</f>
        <v>#N/A</v>
      </c>
      <c r="N769" s="93" t="e">
        <f>INDEX(Activities!G:G, MATCH(A769, Activities!A:A, 0))</f>
        <v>#N/A</v>
      </c>
      <c r="O769" s="92"/>
      <c r="P769" s="92"/>
      <c r="Q769" s="92"/>
      <c r="R769" s="93"/>
      <c r="S769" s="93" t="e">
        <f>INDEX(Activities!I:I, MATCH(A769, Activities!A:A, 0))</f>
        <v>#N/A</v>
      </c>
    </row>
    <row r="770" spans="1:19" ht="13.5" customHeight="1">
      <c r="A770" s="86"/>
      <c r="B770" s="87">
        <f>COUNTIF(Activities!A:A, A770)</f>
        <v>0</v>
      </c>
      <c r="C770" s="124"/>
      <c r="D770" s="119"/>
      <c r="E770" s="120"/>
      <c r="F770" s="121">
        <v>4</v>
      </c>
      <c r="G770" s="92">
        <f t="shared" si="72"/>
        <v>1</v>
      </c>
      <c r="H770" s="93" t="str">
        <f t="shared" si="75"/>
        <v>Q4</v>
      </c>
      <c r="I770" s="92">
        <f t="shared" si="73"/>
        <v>1900</v>
      </c>
      <c r="J770" s="92">
        <f t="shared" si="71"/>
        <v>1900</v>
      </c>
      <c r="K770" s="93" t="e">
        <f t="shared" si="74"/>
        <v>#N/A</v>
      </c>
      <c r="L770" s="93" t="e">
        <f>INDEX(Activities!F:F, MATCH(A770, Activities!A:A, 0))</f>
        <v>#N/A</v>
      </c>
      <c r="M770" s="93" t="e">
        <f>INDEX(Activities!E:E, MATCH(A770, Activities!A:A, 0))</f>
        <v>#N/A</v>
      </c>
      <c r="N770" s="93" t="e">
        <f>INDEX(Activities!G:G, MATCH(A770, Activities!A:A, 0))</f>
        <v>#N/A</v>
      </c>
      <c r="O770" s="92"/>
      <c r="P770" s="92"/>
      <c r="Q770" s="92"/>
      <c r="R770" s="93"/>
      <c r="S770" s="93" t="e">
        <f>INDEX(Activities!I:I, MATCH(A770, Activities!A:A, 0))</f>
        <v>#N/A</v>
      </c>
    </row>
    <row r="771" spans="1:19" ht="13.5" customHeight="1">
      <c r="A771" s="86"/>
      <c r="B771" s="87">
        <f>COUNTIF(Activities!A:A, A771)</f>
        <v>0</v>
      </c>
      <c r="C771" s="126"/>
      <c r="D771" s="119"/>
      <c r="E771" s="120"/>
      <c r="F771" s="121">
        <v>4</v>
      </c>
      <c r="G771" s="92">
        <f t="shared" si="72"/>
        <v>1</v>
      </c>
      <c r="H771" s="93" t="str">
        <f t="shared" si="75"/>
        <v>Q4</v>
      </c>
      <c r="I771" s="92">
        <f t="shared" si="73"/>
        <v>1900</v>
      </c>
      <c r="J771" s="92">
        <f t="shared" si="71"/>
        <v>1900</v>
      </c>
      <c r="K771" s="93" t="e">
        <f t="shared" si="74"/>
        <v>#N/A</v>
      </c>
      <c r="L771" s="93" t="e">
        <f>INDEX(Activities!F:F, MATCH(A771, Activities!A:A, 0))</f>
        <v>#N/A</v>
      </c>
      <c r="M771" s="93" t="e">
        <f>INDEX(Activities!E:E, MATCH(A771, Activities!A:A, 0))</f>
        <v>#N/A</v>
      </c>
      <c r="N771" s="93" t="e">
        <f>INDEX(Activities!G:G, MATCH(A771, Activities!A:A, 0))</f>
        <v>#N/A</v>
      </c>
      <c r="O771" s="92"/>
      <c r="P771" s="92"/>
      <c r="Q771" s="92"/>
      <c r="R771" s="93"/>
      <c r="S771" s="93" t="e">
        <f>INDEX(Activities!I:I, MATCH(A771, Activities!A:A, 0))</f>
        <v>#N/A</v>
      </c>
    </row>
    <row r="772" spans="1:19" ht="13.5" customHeight="1">
      <c r="A772" s="86"/>
      <c r="B772" s="87">
        <f>COUNTIF(Activities!A:A, A772)</f>
        <v>0</v>
      </c>
      <c r="C772" s="124"/>
      <c r="D772" s="119"/>
      <c r="E772" s="120"/>
      <c r="F772" s="121">
        <v>4</v>
      </c>
      <c r="G772" s="92">
        <f t="shared" si="72"/>
        <v>1</v>
      </c>
      <c r="H772" s="93" t="str">
        <f t="shared" si="75"/>
        <v>Q4</v>
      </c>
      <c r="I772" s="92">
        <f t="shared" si="73"/>
        <v>1900</v>
      </c>
      <c r="J772" s="92">
        <f t="shared" ref="J772:J835" si="76">IF(H772="Q4", I772, I772+1)</f>
        <v>1900</v>
      </c>
      <c r="K772" s="93" t="e">
        <f t="shared" si="74"/>
        <v>#N/A</v>
      </c>
      <c r="L772" s="93" t="e">
        <f>INDEX(Activities!F:F, MATCH(A772, Activities!A:A, 0))</f>
        <v>#N/A</v>
      </c>
      <c r="M772" s="93" t="e">
        <f>INDEX(Activities!E:E, MATCH(A772, Activities!A:A, 0))</f>
        <v>#N/A</v>
      </c>
      <c r="N772" s="93" t="e">
        <f>INDEX(Activities!G:G, MATCH(A772, Activities!A:A, 0))</f>
        <v>#N/A</v>
      </c>
      <c r="O772" s="92"/>
      <c r="P772" s="92"/>
      <c r="Q772" s="92"/>
      <c r="R772" s="93"/>
      <c r="S772" s="93" t="e">
        <f>INDEX(Activities!I:I, MATCH(A772, Activities!A:A, 0))</f>
        <v>#N/A</v>
      </c>
    </row>
    <row r="773" spans="1:19" ht="13.5" customHeight="1">
      <c r="A773" s="86"/>
      <c r="B773" s="87">
        <f>COUNTIF(Activities!A:A, A773)</f>
        <v>0</v>
      </c>
      <c r="C773" s="126"/>
      <c r="D773" s="119"/>
      <c r="E773" s="120"/>
      <c r="F773" s="121">
        <v>4</v>
      </c>
      <c r="G773" s="92">
        <f t="shared" si="72"/>
        <v>1</v>
      </c>
      <c r="H773" s="93" t="str">
        <f t="shared" si="75"/>
        <v>Q4</v>
      </c>
      <c r="I773" s="92">
        <f t="shared" si="73"/>
        <v>1900</v>
      </c>
      <c r="J773" s="92">
        <f t="shared" si="76"/>
        <v>1900</v>
      </c>
      <c r="K773" s="93" t="e">
        <f t="shared" si="74"/>
        <v>#N/A</v>
      </c>
      <c r="L773" s="93" t="e">
        <f>INDEX(Activities!F:F, MATCH(A773, Activities!A:A, 0))</f>
        <v>#N/A</v>
      </c>
      <c r="M773" s="93" t="e">
        <f>INDEX(Activities!E:E, MATCH(A773, Activities!A:A, 0))</f>
        <v>#N/A</v>
      </c>
      <c r="N773" s="93" t="e">
        <f>INDEX(Activities!G:G, MATCH(A773, Activities!A:A, 0))</f>
        <v>#N/A</v>
      </c>
      <c r="O773" s="92"/>
      <c r="P773" s="92"/>
      <c r="Q773" s="92"/>
      <c r="R773" s="93"/>
      <c r="S773" s="93" t="e">
        <f>INDEX(Activities!I:I, MATCH(A773, Activities!A:A, 0))</f>
        <v>#N/A</v>
      </c>
    </row>
    <row r="774" spans="1:19" ht="13.5" customHeight="1">
      <c r="A774" s="86"/>
      <c r="B774" s="87">
        <f>COUNTIF(Activities!A:A, A774)</f>
        <v>0</v>
      </c>
      <c r="C774" s="124"/>
      <c r="D774" s="119"/>
      <c r="E774" s="120"/>
      <c r="F774" s="121">
        <v>4</v>
      </c>
      <c r="G774" s="92">
        <f t="shared" si="72"/>
        <v>1</v>
      </c>
      <c r="H774" s="93" t="str">
        <f t="shared" si="75"/>
        <v>Q4</v>
      </c>
      <c r="I774" s="92">
        <f t="shared" si="73"/>
        <v>1900</v>
      </c>
      <c r="J774" s="92">
        <f t="shared" si="76"/>
        <v>1900</v>
      </c>
      <c r="K774" s="93" t="e">
        <f t="shared" si="74"/>
        <v>#N/A</v>
      </c>
      <c r="L774" s="93" t="e">
        <f>INDEX(Activities!F:F, MATCH(A774, Activities!A:A, 0))</f>
        <v>#N/A</v>
      </c>
      <c r="M774" s="93" t="e">
        <f>INDEX(Activities!E:E, MATCH(A774, Activities!A:A, 0))</f>
        <v>#N/A</v>
      </c>
      <c r="N774" s="93" t="e">
        <f>INDEX(Activities!G:G, MATCH(A774, Activities!A:A, 0))</f>
        <v>#N/A</v>
      </c>
      <c r="O774" s="92"/>
      <c r="P774" s="92"/>
      <c r="Q774" s="92"/>
      <c r="R774" s="93"/>
      <c r="S774" s="93" t="e">
        <f>INDEX(Activities!I:I, MATCH(A774, Activities!A:A, 0))</f>
        <v>#N/A</v>
      </c>
    </row>
    <row r="775" spans="1:19" ht="13.5" customHeight="1">
      <c r="A775" s="86"/>
      <c r="B775" s="87">
        <f>COUNTIF(Activities!A:A, A775)</f>
        <v>0</v>
      </c>
      <c r="C775" s="126"/>
      <c r="D775" s="119"/>
      <c r="E775" s="120"/>
      <c r="F775" s="121">
        <v>4</v>
      </c>
      <c r="G775" s="92">
        <f t="shared" si="72"/>
        <v>1</v>
      </c>
      <c r="H775" s="93" t="str">
        <f t="shared" si="75"/>
        <v>Q4</v>
      </c>
      <c r="I775" s="92">
        <f t="shared" si="73"/>
        <v>1900</v>
      </c>
      <c r="J775" s="92">
        <f t="shared" si="76"/>
        <v>1900</v>
      </c>
      <c r="K775" s="93" t="e">
        <f t="shared" si="74"/>
        <v>#N/A</v>
      </c>
      <c r="L775" s="93" t="e">
        <f>INDEX(Activities!F:F, MATCH(A775, Activities!A:A, 0))</f>
        <v>#N/A</v>
      </c>
      <c r="M775" s="93" t="e">
        <f>INDEX(Activities!E:E, MATCH(A775, Activities!A:A, 0))</f>
        <v>#N/A</v>
      </c>
      <c r="N775" s="93" t="e">
        <f>INDEX(Activities!G:G, MATCH(A775, Activities!A:A, 0))</f>
        <v>#N/A</v>
      </c>
      <c r="O775" s="92"/>
      <c r="P775" s="92"/>
      <c r="Q775" s="92"/>
      <c r="R775" s="93"/>
      <c r="S775" s="93" t="e">
        <f>INDEX(Activities!I:I, MATCH(A775, Activities!A:A, 0))</f>
        <v>#N/A</v>
      </c>
    </row>
    <row r="776" spans="1:19" ht="13.5" customHeight="1">
      <c r="A776" s="86"/>
      <c r="B776" s="87">
        <f>COUNTIF(Activities!A:A, A776)</f>
        <v>0</v>
      </c>
      <c r="C776" s="124"/>
      <c r="D776" s="119"/>
      <c r="E776" s="120"/>
      <c r="F776" s="121">
        <v>4</v>
      </c>
      <c r="G776" s="92">
        <f t="shared" si="72"/>
        <v>1</v>
      </c>
      <c r="H776" s="93" t="str">
        <f t="shared" si="75"/>
        <v>Q4</v>
      </c>
      <c r="I776" s="92">
        <f t="shared" si="73"/>
        <v>1900</v>
      </c>
      <c r="J776" s="92">
        <f t="shared" si="76"/>
        <v>1900</v>
      </c>
      <c r="K776" s="93" t="e">
        <f t="shared" si="74"/>
        <v>#N/A</v>
      </c>
      <c r="L776" s="93" t="e">
        <f>INDEX(Activities!F:F, MATCH(A776, Activities!A:A, 0))</f>
        <v>#N/A</v>
      </c>
      <c r="M776" s="93" t="e">
        <f>INDEX(Activities!E:E, MATCH(A776, Activities!A:A, 0))</f>
        <v>#N/A</v>
      </c>
      <c r="N776" s="93" t="e">
        <f>INDEX(Activities!G:G, MATCH(A776, Activities!A:A, 0))</f>
        <v>#N/A</v>
      </c>
      <c r="O776" s="92"/>
      <c r="P776" s="92"/>
      <c r="Q776" s="92"/>
      <c r="R776" s="93"/>
      <c r="S776" s="93" t="e">
        <f>INDEX(Activities!I:I, MATCH(A776, Activities!A:A, 0))</f>
        <v>#N/A</v>
      </c>
    </row>
    <row r="777" spans="1:19" ht="13.5" customHeight="1">
      <c r="A777" s="86"/>
      <c r="B777" s="87">
        <f>COUNTIF(Activities!A:A, A777)</f>
        <v>0</v>
      </c>
      <c r="C777" s="124"/>
      <c r="D777" s="119"/>
      <c r="E777" s="120"/>
      <c r="F777" s="121">
        <v>4</v>
      </c>
      <c r="G777" s="92">
        <f t="shared" si="72"/>
        <v>1</v>
      </c>
      <c r="H777" s="93" t="str">
        <f t="shared" si="75"/>
        <v>Q4</v>
      </c>
      <c r="I777" s="92">
        <f t="shared" si="73"/>
        <v>1900</v>
      </c>
      <c r="J777" s="92">
        <f t="shared" si="76"/>
        <v>1900</v>
      </c>
      <c r="K777" s="93" t="e">
        <f t="shared" si="74"/>
        <v>#N/A</v>
      </c>
      <c r="L777" s="93" t="e">
        <f>INDEX(Activities!F:F, MATCH(A777, Activities!A:A, 0))</f>
        <v>#N/A</v>
      </c>
      <c r="M777" s="93" t="e">
        <f>INDEX(Activities!E:E, MATCH(A777, Activities!A:A, 0))</f>
        <v>#N/A</v>
      </c>
      <c r="N777" s="93" t="e">
        <f>INDEX(Activities!G:G, MATCH(A777, Activities!A:A, 0))</f>
        <v>#N/A</v>
      </c>
      <c r="O777" s="92"/>
      <c r="P777" s="92"/>
      <c r="Q777" s="92"/>
      <c r="R777" s="93"/>
      <c r="S777" s="93" t="e">
        <f>INDEX(Activities!I:I, MATCH(A777, Activities!A:A, 0))</f>
        <v>#N/A</v>
      </c>
    </row>
    <row r="778" spans="1:19" ht="13.5" customHeight="1">
      <c r="A778" s="86"/>
      <c r="B778" s="87">
        <f>COUNTIF(Activities!A:A, A778)</f>
        <v>0</v>
      </c>
      <c r="C778" s="124"/>
      <c r="D778" s="119"/>
      <c r="E778" s="120"/>
      <c r="F778" s="121">
        <v>4</v>
      </c>
      <c r="G778" s="92">
        <f t="shared" si="72"/>
        <v>1</v>
      </c>
      <c r="H778" s="93" t="str">
        <f t="shared" si="75"/>
        <v>Q4</v>
      </c>
      <c r="I778" s="92">
        <f t="shared" si="73"/>
        <v>1900</v>
      </c>
      <c r="J778" s="92">
        <f t="shared" si="76"/>
        <v>1900</v>
      </c>
      <c r="K778" s="93" t="e">
        <f t="shared" si="74"/>
        <v>#N/A</v>
      </c>
      <c r="L778" s="93" t="e">
        <f>INDEX(Activities!F:F, MATCH(A778, Activities!A:A, 0))</f>
        <v>#N/A</v>
      </c>
      <c r="M778" s="93" t="e">
        <f>INDEX(Activities!E:E, MATCH(A778, Activities!A:A, 0))</f>
        <v>#N/A</v>
      </c>
      <c r="N778" s="93" t="e">
        <f>INDEX(Activities!G:G, MATCH(A778, Activities!A:A, 0))</f>
        <v>#N/A</v>
      </c>
      <c r="O778" s="92"/>
      <c r="P778" s="92"/>
      <c r="Q778" s="92"/>
      <c r="R778" s="93"/>
      <c r="S778" s="93" t="e">
        <f>INDEX(Activities!I:I, MATCH(A778, Activities!A:A, 0))</f>
        <v>#N/A</v>
      </c>
    </row>
    <row r="779" spans="1:19" ht="13.5" customHeight="1">
      <c r="A779" s="86"/>
      <c r="B779" s="87">
        <f>COUNTIF(Activities!A:A, A779)</f>
        <v>0</v>
      </c>
      <c r="C779" s="126"/>
      <c r="D779" s="119"/>
      <c r="E779" s="120"/>
      <c r="F779" s="121">
        <v>4</v>
      </c>
      <c r="G779" s="92">
        <f t="shared" si="72"/>
        <v>1</v>
      </c>
      <c r="H779" s="93" t="str">
        <f t="shared" si="75"/>
        <v>Q4</v>
      </c>
      <c r="I779" s="92">
        <f t="shared" si="73"/>
        <v>1900</v>
      </c>
      <c r="J779" s="92">
        <f t="shared" si="76"/>
        <v>1900</v>
      </c>
      <c r="K779" s="93" t="e">
        <f t="shared" si="74"/>
        <v>#N/A</v>
      </c>
      <c r="L779" s="93" t="e">
        <f>INDEX(Activities!F:F, MATCH(A779, Activities!A:A, 0))</f>
        <v>#N/A</v>
      </c>
      <c r="M779" s="93" t="e">
        <f>INDEX(Activities!E:E, MATCH(A779, Activities!A:A, 0))</f>
        <v>#N/A</v>
      </c>
      <c r="N779" s="93" t="e">
        <f>INDEX(Activities!G:G, MATCH(A779, Activities!A:A, 0))</f>
        <v>#N/A</v>
      </c>
      <c r="O779" s="92"/>
      <c r="P779" s="92"/>
      <c r="Q779" s="92"/>
      <c r="R779" s="93"/>
      <c r="S779" s="93" t="e">
        <f>INDEX(Activities!I:I, MATCH(A779, Activities!A:A, 0))</f>
        <v>#N/A</v>
      </c>
    </row>
    <row r="780" spans="1:19" ht="13.5" customHeight="1">
      <c r="A780" s="99"/>
      <c r="B780" s="87">
        <f>COUNTIF(Activities!A:A, A780)</f>
        <v>0</v>
      </c>
      <c r="C780" s="124"/>
      <c r="D780" s="120"/>
      <c r="E780" s="120"/>
      <c r="F780" s="121">
        <v>4</v>
      </c>
      <c r="G780" s="92">
        <f t="shared" si="72"/>
        <v>1</v>
      </c>
      <c r="H780" s="93" t="str">
        <f t="shared" si="75"/>
        <v>Q4</v>
      </c>
      <c r="I780" s="92">
        <f t="shared" si="73"/>
        <v>1900</v>
      </c>
      <c r="J780" s="92">
        <f t="shared" si="76"/>
        <v>1900</v>
      </c>
      <c r="K780" s="93" t="e">
        <f t="shared" si="74"/>
        <v>#N/A</v>
      </c>
      <c r="L780" s="93" t="e">
        <f>INDEX(Activities!F:F, MATCH(A780, Activities!A:A, 0))</f>
        <v>#N/A</v>
      </c>
      <c r="M780" s="93" t="e">
        <f>INDEX(Activities!E:E, MATCH(A780, Activities!A:A, 0))</f>
        <v>#N/A</v>
      </c>
      <c r="N780" s="93" t="e">
        <f>INDEX(Activities!G:G, MATCH(A780, Activities!A:A, 0))</f>
        <v>#N/A</v>
      </c>
      <c r="O780" s="92"/>
      <c r="P780" s="92"/>
      <c r="Q780" s="92"/>
      <c r="R780" s="93"/>
      <c r="S780" s="93" t="e">
        <f>INDEX(Activities!I:I, MATCH(A780, Activities!A:A, 0))</f>
        <v>#N/A</v>
      </c>
    </row>
    <row r="781" spans="1:19" ht="13.5" customHeight="1">
      <c r="A781" s="99"/>
      <c r="B781" s="87">
        <f>COUNTIF(Activities!A:A, A781)</f>
        <v>0</v>
      </c>
      <c r="C781" s="125"/>
      <c r="D781" s="133"/>
      <c r="E781" s="120"/>
      <c r="F781" s="121">
        <v>4</v>
      </c>
      <c r="G781" s="92">
        <f t="shared" si="72"/>
        <v>1</v>
      </c>
      <c r="H781" s="93" t="str">
        <f t="shared" si="75"/>
        <v>Q4</v>
      </c>
      <c r="I781" s="92">
        <f t="shared" si="73"/>
        <v>1900</v>
      </c>
      <c r="J781" s="92">
        <f t="shared" si="76"/>
        <v>1900</v>
      </c>
      <c r="K781" s="93" t="e">
        <f t="shared" si="74"/>
        <v>#N/A</v>
      </c>
      <c r="L781" s="93" t="e">
        <f>INDEX(Activities!F:F, MATCH(A781, Activities!A:A, 0))</f>
        <v>#N/A</v>
      </c>
      <c r="M781" s="93" t="e">
        <f>INDEX(Activities!E:E, MATCH(A781, Activities!A:A, 0))</f>
        <v>#N/A</v>
      </c>
      <c r="N781" s="93" t="e">
        <f>INDEX(Activities!G:G, MATCH(A781, Activities!A:A, 0))</f>
        <v>#N/A</v>
      </c>
      <c r="O781" s="92"/>
      <c r="P781" s="92"/>
      <c r="Q781" s="92"/>
      <c r="R781" s="93"/>
      <c r="S781" s="93" t="e">
        <f>INDEX(Activities!I:I, MATCH(A781, Activities!A:A, 0))</f>
        <v>#N/A</v>
      </c>
    </row>
    <row r="782" spans="1:19" ht="13.5" customHeight="1">
      <c r="A782" s="99"/>
      <c r="B782" s="87">
        <f>COUNTIF(Activities!A:A, A782)</f>
        <v>0</v>
      </c>
      <c r="C782" s="126"/>
      <c r="D782" s="129"/>
      <c r="E782" s="120"/>
      <c r="F782" s="121">
        <v>4</v>
      </c>
      <c r="G782" s="92">
        <f t="shared" si="72"/>
        <v>1</v>
      </c>
      <c r="H782" s="93" t="str">
        <f t="shared" si="75"/>
        <v>Q4</v>
      </c>
      <c r="I782" s="92">
        <f t="shared" si="73"/>
        <v>1900</v>
      </c>
      <c r="J782" s="92">
        <f t="shared" si="76"/>
        <v>1900</v>
      </c>
      <c r="K782" s="93" t="e">
        <f t="shared" si="74"/>
        <v>#N/A</v>
      </c>
      <c r="L782" s="93" t="e">
        <f>INDEX(Activities!F:F, MATCH(A782, Activities!A:A, 0))</f>
        <v>#N/A</v>
      </c>
      <c r="M782" s="93" t="e">
        <f>INDEX(Activities!E:E, MATCH(A782, Activities!A:A, 0))</f>
        <v>#N/A</v>
      </c>
      <c r="N782" s="93" t="e">
        <f>INDEX(Activities!G:G, MATCH(A782, Activities!A:A, 0))</f>
        <v>#N/A</v>
      </c>
      <c r="O782" s="92"/>
      <c r="P782" s="92"/>
      <c r="Q782" s="92"/>
      <c r="R782" s="93"/>
      <c r="S782" s="93" t="e">
        <f>INDEX(Activities!I:I, MATCH(A782, Activities!A:A, 0))</f>
        <v>#N/A</v>
      </c>
    </row>
    <row r="783" spans="1:19" ht="13.5" customHeight="1">
      <c r="A783" s="99"/>
      <c r="B783" s="87">
        <f>COUNTIF(Activities!A:A, A783)</f>
        <v>0</v>
      </c>
      <c r="C783" s="124"/>
      <c r="D783" s="119"/>
      <c r="E783" s="120"/>
      <c r="F783" s="121">
        <v>4</v>
      </c>
      <c r="G783" s="92">
        <f t="shared" si="72"/>
        <v>1</v>
      </c>
      <c r="H783" s="93" t="str">
        <f t="shared" si="75"/>
        <v>Q4</v>
      </c>
      <c r="I783" s="92">
        <f t="shared" si="73"/>
        <v>1900</v>
      </c>
      <c r="J783" s="92">
        <f t="shared" si="76"/>
        <v>1900</v>
      </c>
      <c r="K783" s="93" t="e">
        <f t="shared" si="74"/>
        <v>#N/A</v>
      </c>
      <c r="L783" s="93" t="e">
        <f>INDEX(Activities!F:F, MATCH(A783, Activities!A:A, 0))</f>
        <v>#N/A</v>
      </c>
      <c r="M783" s="93" t="e">
        <f>INDEX(Activities!E:E, MATCH(A783, Activities!A:A, 0))</f>
        <v>#N/A</v>
      </c>
      <c r="N783" s="93" t="e">
        <f>INDEX(Activities!G:G, MATCH(A783, Activities!A:A, 0))</f>
        <v>#N/A</v>
      </c>
      <c r="O783" s="92"/>
      <c r="P783" s="92"/>
      <c r="Q783" s="92"/>
      <c r="R783" s="93"/>
      <c r="S783" s="93" t="e">
        <f>INDEX(Activities!I:I, MATCH(A783, Activities!A:A, 0))</f>
        <v>#N/A</v>
      </c>
    </row>
    <row r="784" spans="1:19" ht="13.5" customHeight="1">
      <c r="A784" s="99"/>
      <c r="B784" s="87">
        <f>COUNTIF(Activities!A:A, A784)</f>
        <v>0</v>
      </c>
      <c r="C784" s="126"/>
      <c r="D784" s="119"/>
      <c r="E784" s="120"/>
      <c r="F784" s="121">
        <v>4</v>
      </c>
      <c r="G784" s="92">
        <f t="shared" si="72"/>
        <v>1</v>
      </c>
      <c r="H784" s="93" t="str">
        <f t="shared" si="75"/>
        <v>Q4</v>
      </c>
      <c r="I784" s="92">
        <f t="shared" si="73"/>
        <v>1900</v>
      </c>
      <c r="J784" s="92">
        <f t="shared" si="76"/>
        <v>1900</v>
      </c>
      <c r="K784" s="93" t="e">
        <f t="shared" si="74"/>
        <v>#N/A</v>
      </c>
      <c r="L784" s="93" t="e">
        <f>INDEX(Activities!F:F, MATCH(A784, Activities!A:A, 0))</f>
        <v>#N/A</v>
      </c>
      <c r="M784" s="93" t="e">
        <f>INDEX(Activities!E:E, MATCH(A784, Activities!A:A, 0))</f>
        <v>#N/A</v>
      </c>
      <c r="N784" s="93" t="e">
        <f>INDEX(Activities!G:G, MATCH(A784, Activities!A:A, 0))</f>
        <v>#N/A</v>
      </c>
      <c r="O784" s="92"/>
      <c r="P784" s="92"/>
      <c r="Q784" s="92"/>
      <c r="R784" s="93"/>
      <c r="S784" s="93" t="e">
        <f>INDEX(Activities!I:I, MATCH(A784, Activities!A:A, 0))</f>
        <v>#N/A</v>
      </c>
    </row>
    <row r="785" spans="1:19" ht="13.5" customHeight="1">
      <c r="A785" s="99"/>
      <c r="B785" s="87">
        <f>COUNTIF(Activities!A:A, A785)</f>
        <v>0</v>
      </c>
      <c r="C785" s="124"/>
      <c r="D785" s="119"/>
      <c r="E785" s="120"/>
      <c r="F785" s="121">
        <v>4</v>
      </c>
      <c r="G785" s="92">
        <f t="shared" si="72"/>
        <v>1</v>
      </c>
      <c r="H785" s="93" t="str">
        <f t="shared" si="75"/>
        <v>Q4</v>
      </c>
      <c r="I785" s="92">
        <f t="shared" si="73"/>
        <v>1900</v>
      </c>
      <c r="J785" s="92">
        <f t="shared" si="76"/>
        <v>1900</v>
      </c>
      <c r="K785" s="93" t="e">
        <f t="shared" si="74"/>
        <v>#N/A</v>
      </c>
      <c r="L785" s="93" t="e">
        <f>INDEX(Activities!F:F, MATCH(A785, Activities!A:A, 0))</f>
        <v>#N/A</v>
      </c>
      <c r="M785" s="93" t="e">
        <f>INDEX(Activities!E:E, MATCH(A785, Activities!A:A, 0))</f>
        <v>#N/A</v>
      </c>
      <c r="N785" s="93" t="e">
        <f>INDEX(Activities!G:G, MATCH(A785, Activities!A:A, 0))</f>
        <v>#N/A</v>
      </c>
      <c r="O785" s="92"/>
      <c r="P785" s="92"/>
      <c r="Q785" s="92"/>
      <c r="R785" s="93"/>
      <c r="S785" s="93" t="e">
        <f>INDEX(Activities!I:I, MATCH(A785, Activities!A:A, 0))</f>
        <v>#N/A</v>
      </c>
    </row>
    <row r="786" spans="1:19" ht="13.5" customHeight="1">
      <c r="A786" s="99"/>
      <c r="B786" s="87">
        <f>COUNTIF(Activities!A:A, A786)</f>
        <v>0</v>
      </c>
      <c r="C786" s="126"/>
      <c r="D786" s="119"/>
      <c r="E786" s="120"/>
      <c r="F786" s="121">
        <v>4</v>
      </c>
      <c r="G786" s="92">
        <f t="shared" si="72"/>
        <v>1</v>
      </c>
      <c r="H786" s="93" t="str">
        <f t="shared" si="75"/>
        <v>Q4</v>
      </c>
      <c r="I786" s="92">
        <f t="shared" si="73"/>
        <v>1900</v>
      </c>
      <c r="J786" s="92">
        <f t="shared" si="76"/>
        <v>1900</v>
      </c>
      <c r="K786" s="93" t="e">
        <f t="shared" si="74"/>
        <v>#N/A</v>
      </c>
      <c r="L786" s="93" t="e">
        <f>INDEX(Activities!F:F, MATCH(A786, Activities!A:A, 0))</f>
        <v>#N/A</v>
      </c>
      <c r="M786" s="93" t="e">
        <f>INDEX(Activities!E:E, MATCH(A786, Activities!A:A, 0))</f>
        <v>#N/A</v>
      </c>
      <c r="N786" s="93" t="e">
        <f>INDEX(Activities!G:G, MATCH(A786, Activities!A:A, 0))</f>
        <v>#N/A</v>
      </c>
      <c r="O786" s="92"/>
      <c r="P786" s="92"/>
      <c r="Q786" s="92"/>
      <c r="R786" s="93"/>
      <c r="S786" s="93" t="e">
        <f>INDEX(Activities!I:I, MATCH(A786, Activities!A:A, 0))</f>
        <v>#N/A</v>
      </c>
    </row>
    <row r="787" spans="1:19" ht="13.5" customHeight="1">
      <c r="A787" s="86"/>
      <c r="B787" s="87">
        <f>COUNTIF(Activities!A:A, A787)</f>
        <v>0</v>
      </c>
      <c r="C787" s="124"/>
      <c r="D787" s="119"/>
      <c r="E787" s="120"/>
      <c r="F787" s="121">
        <v>4</v>
      </c>
      <c r="G787" s="92">
        <f t="shared" si="72"/>
        <v>1</v>
      </c>
      <c r="H787" s="93" t="str">
        <f t="shared" si="75"/>
        <v>Q4</v>
      </c>
      <c r="I787" s="92">
        <f t="shared" si="73"/>
        <v>1900</v>
      </c>
      <c r="J787" s="92">
        <f t="shared" si="76"/>
        <v>1900</v>
      </c>
      <c r="K787" s="93" t="e">
        <f t="shared" si="74"/>
        <v>#N/A</v>
      </c>
      <c r="L787" s="93" t="e">
        <f>INDEX(Activities!F:F, MATCH(A787, Activities!A:A, 0))</f>
        <v>#N/A</v>
      </c>
      <c r="M787" s="93" t="e">
        <f>INDEX(Activities!E:E, MATCH(A787, Activities!A:A, 0))</f>
        <v>#N/A</v>
      </c>
      <c r="N787" s="93" t="e">
        <f>INDEX(Activities!G:G, MATCH(A787, Activities!A:A, 0))</f>
        <v>#N/A</v>
      </c>
      <c r="O787" s="92"/>
      <c r="P787" s="92"/>
      <c r="Q787" s="92"/>
      <c r="R787" s="93"/>
      <c r="S787" s="93" t="e">
        <f>INDEX(Activities!I:I, MATCH(A787, Activities!A:A, 0))</f>
        <v>#N/A</v>
      </c>
    </row>
    <row r="788" spans="1:19" ht="13.5" customHeight="1">
      <c r="A788" s="86"/>
      <c r="B788" s="87">
        <f>COUNTIF(Activities!A:A, A788)</f>
        <v>0</v>
      </c>
      <c r="C788" s="126"/>
      <c r="D788" s="119"/>
      <c r="E788" s="120"/>
      <c r="F788" s="121">
        <v>4</v>
      </c>
      <c r="G788" s="92">
        <f t="shared" si="72"/>
        <v>1</v>
      </c>
      <c r="H788" s="93" t="str">
        <f t="shared" si="75"/>
        <v>Q4</v>
      </c>
      <c r="I788" s="92">
        <f t="shared" si="73"/>
        <v>1900</v>
      </c>
      <c r="J788" s="92">
        <f t="shared" si="76"/>
        <v>1900</v>
      </c>
      <c r="K788" s="93" t="e">
        <f t="shared" si="74"/>
        <v>#N/A</v>
      </c>
      <c r="L788" s="93" t="e">
        <f>INDEX(Activities!F:F, MATCH(A788, Activities!A:A, 0))</f>
        <v>#N/A</v>
      </c>
      <c r="M788" s="93" t="e">
        <f>INDEX(Activities!E:E, MATCH(A788, Activities!A:A, 0))</f>
        <v>#N/A</v>
      </c>
      <c r="N788" s="93" t="e">
        <f>INDEX(Activities!G:G, MATCH(A788, Activities!A:A, 0))</f>
        <v>#N/A</v>
      </c>
      <c r="O788" s="92"/>
      <c r="P788" s="92"/>
      <c r="Q788" s="92"/>
      <c r="R788" s="93"/>
      <c r="S788" s="93" t="e">
        <f>INDEX(Activities!I:I, MATCH(A788, Activities!A:A, 0))</f>
        <v>#N/A</v>
      </c>
    </row>
    <row r="789" spans="1:19" ht="13.5" customHeight="1">
      <c r="A789" s="86"/>
      <c r="B789" s="87">
        <f>COUNTIF(Activities!A:A, A789)</f>
        <v>0</v>
      </c>
      <c r="C789" s="124"/>
      <c r="D789" s="119"/>
      <c r="E789" s="120"/>
      <c r="F789" s="121">
        <v>4</v>
      </c>
      <c r="G789" s="92">
        <f t="shared" si="72"/>
        <v>1</v>
      </c>
      <c r="H789" s="93" t="str">
        <f t="shared" si="75"/>
        <v>Q4</v>
      </c>
      <c r="I789" s="92">
        <f t="shared" si="73"/>
        <v>1900</v>
      </c>
      <c r="J789" s="92">
        <f t="shared" si="76"/>
        <v>1900</v>
      </c>
      <c r="K789" s="93" t="e">
        <f t="shared" si="74"/>
        <v>#N/A</v>
      </c>
      <c r="L789" s="93" t="e">
        <f>INDEX(Activities!F:F, MATCH(A789, Activities!A:A, 0))</f>
        <v>#N/A</v>
      </c>
      <c r="M789" s="93" t="e">
        <f>INDEX(Activities!E:E, MATCH(A789, Activities!A:A, 0))</f>
        <v>#N/A</v>
      </c>
      <c r="N789" s="93" t="e">
        <f>INDEX(Activities!G:G, MATCH(A789, Activities!A:A, 0))</f>
        <v>#N/A</v>
      </c>
      <c r="O789" s="92"/>
      <c r="P789" s="92"/>
      <c r="Q789" s="92"/>
      <c r="R789" s="93"/>
      <c r="S789" s="93" t="e">
        <f>INDEX(Activities!I:I, MATCH(A789, Activities!A:A, 0))</f>
        <v>#N/A</v>
      </c>
    </row>
    <row r="790" spans="1:19" ht="13.5" customHeight="1">
      <c r="A790" s="86"/>
      <c r="B790" s="87">
        <f>COUNTIF(Activities!A:A, A790)</f>
        <v>0</v>
      </c>
      <c r="C790" s="126"/>
      <c r="D790" s="119"/>
      <c r="E790" s="120"/>
      <c r="F790" s="121">
        <v>4</v>
      </c>
      <c r="G790" s="92">
        <f t="shared" si="72"/>
        <v>1</v>
      </c>
      <c r="H790" s="93" t="str">
        <f t="shared" si="75"/>
        <v>Q4</v>
      </c>
      <c r="I790" s="92">
        <f t="shared" si="73"/>
        <v>1900</v>
      </c>
      <c r="J790" s="92">
        <f t="shared" si="76"/>
        <v>1900</v>
      </c>
      <c r="K790" s="93" t="e">
        <f t="shared" si="74"/>
        <v>#N/A</v>
      </c>
      <c r="L790" s="93" t="e">
        <f>INDEX(Activities!F:F, MATCH(A790, Activities!A:A, 0))</f>
        <v>#N/A</v>
      </c>
      <c r="M790" s="93" t="e">
        <f>INDEX(Activities!E:E, MATCH(A790, Activities!A:A, 0))</f>
        <v>#N/A</v>
      </c>
      <c r="N790" s="93" t="e">
        <f>INDEX(Activities!G:G, MATCH(A790, Activities!A:A, 0))</f>
        <v>#N/A</v>
      </c>
      <c r="O790" s="92"/>
      <c r="P790" s="92"/>
      <c r="Q790" s="92"/>
      <c r="R790" s="93"/>
      <c r="S790" s="93" t="e">
        <f>INDEX(Activities!I:I, MATCH(A790, Activities!A:A, 0))</f>
        <v>#N/A</v>
      </c>
    </row>
    <row r="791" spans="1:19" ht="13.5" customHeight="1">
      <c r="A791" s="86"/>
      <c r="B791" s="87">
        <f>COUNTIF(Activities!A:A, A791)</f>
        <v>0</v>
      </c>
      <c r="C791" s="124"/>
      <c r="D791" s="119"/>
      <c r="E791" s="120"/>
      <c r="F791" s="121">
        <v>4</v>
      </c>
      <c r="G791" s="92">
        <f t="shared" si="72"/>
        <v>1</v>
      </c>
      <c r="H791" s="93" t="str">
        <f t="shared" si="75"/>
        <v>Q4</v>
      </c>
      <c r="I791" s="92">
        <f t="shared" si="73"/>
        <v>1900</v>
      </c>
      <c r="J791" s="92">
        <f t="shared" si="76"/>
        <v>1900</v>
      </c>
      <c r="K791" s="93" t="e">
        <f t="shared" si="74"/>
        <v>#N/A</v>
      </c>
      <c r="L791" s="93" t="e">
        <f>INDEX(Activities!F:F, MATCH(A791, Activities!A:A, 0))</f>
        <v>#N/A</v>
      </c>
      <c r="M791" s="93" t="e">
        <f>INDEX(Activities!E:E, MATCH(A791, Activities!A:A, 0))</f>
        <v>#N/A</v>
      </c>
      <c r="N791" s="93" t="e">
        <f>INDEX(Activities!G:G, MATCH(A791, Activities!A:A, 0))</f>
        <v>#N/A</v>
      </c>
      <c r="O791" s="92"/>
      <c r="P791" s="92"/>
      <c r="Q791" s="92"/>
      <c r="R791" s="93"/>
      <c r="S791" s="93" t="e">
        <f>INDEX(Activities!I:I, MATCH(A791, Activities!A:A, 0))</f>
        <v>#N/A</v>
      </c>
    </row>
    <row r="792" spans="1:19" ht="13.5" customHeight="1">
      <c r="A792" s="86"/>
      <c r="B792" s="87">
        <f>COUNTIF(Activities!A:A, A792)</f>
        <v>0</v>
      </c>
      <c r="C792" s="126"/>
      <c r="D792" s="119"/>
      <c r="E792" s="120"/>
      <c r="F792" s="121">
        <v>4</v>
      </c>
      <c r="G792" s="92">
        <f t="shared" si="72"/>
        <v>1</v>
      </c>
      <c r="H792" s="93" t="str">
        <f t="shared" si="75"/>
        <v>Q4</v>
      </c>
      <c r="I792" s="92">
        <f t="shared" si="73"/>
        <v>1900</v>
      </c>
      <c r="J792" s="92">
        <f t="shared" si="76"/>
        <v>1900</v>
      </c>
      <c r="K792" s="93" t="e">
        <f t="shared" si="74"/>
        <v>#N/A</v>
      </c>
      <c r="L792" s="93" t="e">
        <f>INDEX(Activities!F:F, MATCH(A792, Activities!A:A, 0))</f>
        <v>#N/A</v>
      </c>
      <c r="M792" s="93" t="e">
        <f>INDEX(Activities!E:E, MATCH(A792, Activities!A:A, 0))</f>
        <v>#N/A</v>
      </c>
      <c r="N792" s="93" t="e">
        <f>INDEX(Activities!G:G, MATCH(A792, Activities!A:A, 0))</f>
        <v>#N/A</v>
      </c>
      <c r="O792" s="92"/>
      <c r="P792" s="92"/>
      <c r="Q792" s="92"/>
      <c r="R792" s="93"/>
      <c r="S792" s="93" t="e">
        <f>INDEX(Activities!I:I, MATCH(A792, Activities!A:A, 0))</f>
        <v>#N/A</v>
      </c>
    </row>
    <row r="793" spans="1:19" ht="13.5" customHeight="1">
      <c r="A793" s="86"/>
      <c r="B793" s="87">
        <f>COUNTIF(Activities!A:A, A793)</f>
        <v>0</v>
      </c>
      <c r="C793" s="124"/>
      <c r="D793" s="119"/>
      <c r="E793" s="120"/>
      <c r="F793" s="121">
        <v>4</v>
      </c>
      <c r="G793" s="92">
        <f t="shared" si="72"/>
        <v>1</v>
      </c>
      <c r="H793" s="93" t="str">
        <f t="shared" si="75"/>
        <v>Q4</v>
      </c>
      <c r="I793" s="92">
        <f t="shared" si="73"/>
        <v>1900</v>
      </c>
      <c r="J793" s="92">
        <f t="shared" si="76"/>
        <v>1900</v>
      </c>
      <c r="K793" s="93" t="e">
        <f t="shared" si="74"/>
        <v>#N/A</v>
      </c>
      <c r="L793" s="93" t="e">
        <f>INDEX(Activities!F:F, MATCH(A793, Activities!A:A, 0))</f>
        <v>#N/A</v>
      </c>
      <c r="M793" s="93" t="e">
        <f>INDEX(Activities!E:E, MATCH(A793, Activities!A:A, 0))</f>
        <v>#N/A</v>
      </c>
      <c r="N793" s="93" t="e">
        <f>INDEX(Activities!G:G, MATCH(A793, Activities!A:A, 0))</f>
        <v>#N/A</v>
      </c>
      <c r="O793" s="92"/>
      <c r="P793" s="92"/>
      <c r="Q793" s="92"/>
      <c r="R793" s="93"/>
      <c r="S793" s="93" t="e">
        <f>INDEX(Activities!I:I, MATCH(A793, Activities!A:A, 0))</f>
        <v>#N/A</v>
      </c>
    </row>
    <row r="794" spans="1:19" ht="13.5" customHeight="1">
      <c r="A794" s="34"/>
      <c r="B794" s="87">
        <f>COUNTIF(Activities!A:A, A794)</f>
        <v>0</v>
      </c>
      <c r="C794" s="126"/>
      <c r="D794" s="119"/>
      <c r="E794" s="120"/>
      <c r="F794" s="121">
        <v>4</v>
      </c>
      <c r="G794" s="92">
        <f t="shared" si="72"/>
        <v>1</v>
      </c>
      <c r="H794" s="93" t="str">
        <f t="shared" si="75"/>
        <v>Q4</v>
      </c>
      <c r="I794" s="92">
        <f t="shared" si="73"/>
        <v>1900</v>
      </c>
      <c r="J794" s="92">
        <f t="shared" si="76"/>
        <v>1900</v>
      </c>
      <c r="K794" s="93" t="e">
        <f t="shared" si="74"/>
        <v>#N/A</v>
      </c>
      <c r="L794" s="93" t="e">
        <f>INDEX(Activities!F:F, MATCH(A794, Activities!A:A, 0))</f>
        <v>#N/A</v>
      </c>
      <c r="M794" s="93" t="e">
        <f>INDEX(Activities!E:E, MATCH(A794, Activities!A:A, 0))</f>
        <v>#N/A</v>
      </c>
      <c r="N794" s="93" t="e">
        <f>INDEX(Activities!G:G, MATCH(A794, Activities!A:A, 0))</f>
        <v>#N/A</v>
      </c>
      <c r="O794" s="92"/>
      <c r="P794" s="92"/>
      <c r="Q794" s="92"/>
      <c r="R794" s="93"/>
      <c r="S794" s="93" t="e">
        <f>INDEX(Activities!I:I, MATCH(A794, Activities!A:A, 0))</f>
        <v>#N/A</v>
      </c>
    </row>
    <row r="795" spans="1:19" ht="13.5" customHeight="1">
      <c r="A795" s="34"/>
      <c r="B795" s="87">
        <f>COUNTIF(Activities!A:A, A795)</f>
        <v>0</v>
      </c>
      <c r="C795" s="124"/>
      <c r="D795" s="119"/>
      <c r="E795" s="120"/>
      <c r="F795" s="121">
        <v>4</v>
      </c>
      <c r="G795" s="92">
        <f t="shared" si="72"/>
        <v>1</v>
      </c>
      <c r="H795" s="93" t="str">
        <f t="shared" si="75"/>
        <v>Q4</v>
      </c>
      <c r="I795" s="92">
        <f t="shared" si="73"/>
        <v>1900</v>
      </c>
      <c r="J795" s="92">
        <f t="shared" si="76"/>
        <v>1900</v>
      </c>
      <c r="K795" s="93" t="e">
        <f t="shared" si="74"/>
        <v>#N/A</v>
      </c>
      <c r="L795" s="93" t="e">
        <f>INDEX(Activities!F:F, MATCH(A795, Activities!A:A, 0))</f>
        <v>#N/A</v>
      </c>
      <c r="M795" s="93" t="e">
        <f>INDEX(Activities!E:E, MATCH(A795, Activities!A:A, 0))</f>
        <v>#N/A</v>
      </c>
      <c r="N795" s="93" t="e">
        <f>INDEX(Activities!G:G, MATCH(A795, Activities!A:A, 0))</f>
        <v>#N/A</v>
      </c>
      <c r="O795" s="92"/>
      <c r="P795" s="92"/>
      <c r="Q795" s="92"/>
      <c r="R795" s="93"/>
      <c r="S795" s="93" t="e">
        <f>INDEX(Activities!I:I, MATCH(A795, Activities!A:A, 0))</f>
        <v>#N/A</v>
      </c>
    </row>
    <row r="796" spans="1:19" ht="13.5" customHeight="1">
      <c r="A796" s="34"/>
      <c r="B796" s="87">
        <f>COUNTIF(Activities!A:A, A796)</f>
        <v>0</v>
      </c>
      <c r="C796" s="126"/>
      <c r="D796" s="119"/>
      <c r="E796" s="120"/>
      <c r="F796" s="121">
        <v>4</v>
      </c>
      <c r="G796" s="92">
        <f t="shared" si="72"/>
        <v>1</v>
      </c>
      <c r="H796" s="93" t="str">
        <f t="shared" si="75"/>
        <v>Q4</v>
      </c>
      <c r="I796" s="92">
        <f t="shared" si="73"/>
        <v>1900</v>
      </c>
      <c r="J796" s="92">
        <f t="shared" si="76"/>
        <v>1900</v>
      </c>
      <c r="K796" s="93" t="e">
        <f t="shared" si="74"/>
        <v>#N/A</v>
      </c>
      <c r="L796" s="93" t="e">
        <f>INDEX(Activities!F:F, MATCH(A796, Activities!A:A, 0))</f>
        <v>#N/A</v>
      </c>
      <c r="M796" s="93" t="e">
        <f>INDEX(Activities!E:E, MATCH(A796, Activities!A:A, 0))</f>
        <v>#N/A</v>
      </c>
      <c r="N796" s="93" t="e">
        <f>INDEX(Activities!G:G, MATCH(A796, Activities!A:A, 0))</f>
        <v>#N/A</v>
      </c>
      <c r="O796" s="92"/>
      <c r="P796" s="92"/>
      <c r="Q796" s="92"/>
      <c r="R796" s="93"/>
      <c r="S796" s="93" t="e">
        <f>INDEX(Activities!I:I, MATCH(A796, Activities!A:A, 0))</f>
        <v>#N/A</v>
      </c>
    </row>
    <row r="797" spans="1:19" ht="13.5" customHeight="1">
      <c r="A797" s="34"/>
      <c r="B797" s="87">
        <f>COUNTIF(Activities!A:A, A797)</f>
        <v>0</v>
      </c>
      <c r="C797" s="124"/>
      <c r="D797" s="119"/>
      <c r="E797" s="120"/>
      <c r="F797" s="121">
        <v>4</v>
      </c>
      <c r="G797" s="92">
        <f t="shared" si="72"/>
        <v>1</v>
      </c>
      <c r="H797" s="93" t="str">
        <f t="shared" si="75"/>
        <v>Q4</v>
      </c>
      <c r="I797" s="92">
        <f t="shared" si="73"/>
        <v>1900</v>
      </c>
      <c r="J797" s="92">
        <f t="shared" si="76"/>
        <v>1900</v>
      </c>
      <c r="K797" s="93" t="e">
        <f t="shared" si="74"/>
        <v>#N/A</v>
      </c>
      <c r="L797" s="93" t="e">
        <f>INDEX(Activities!F:F, MATCH(A797, Activities!A:A, 0))</f>
        <v>#N/A</v>
      </c>
      <c r="M797" s="93" t="e">
        <f>INDEX(Activities!E:E, MATCH(A797, Activities!A:A, 0))</f>
        <v>#N/A</v>
      </c>
      <c r="N797" s="93" t="e">
        <f>INDEX(Activities!G:G, MATCH(A797, Activities!A:A, 0))</f>
        <v>#N/A</v>
      </c>
      <c r="O797" s="92"/>
      <c r="P797" s="92"/>
      <c r="Q797" s="92"/>
      <c r="R797" s="93"/>
      <c r="S797" s="93" t="e">
        <f>INDEX(Activities!I:I, MATCH(A797, Activities!A:A, 0))</f>
        <v>#N/A</v>
      </c>
    </row>
    <row r="798" spans="1:19" ht="13.5" customHeight="1">
      <c r="A798" s="34"/>
      <c r="B798" s="87">
        <f>COUNTIF(Activities!A:A, A798)</f>
        <v>0</v>
      </c>
      <c r="C798" s="126"/>
      <c r="D798" s="119"/>
      <c r="E798" s="120"/>
      <c r="F798" s="121">
        <v>4</v>
      </c>
      <c r="G798" s="92">
        <f t="shared" si="72"/>
        <v>1</v>
      </c>
      <c r="H798" s="93" t="str">
        <f t="shared" si="75"/>
        <v>Q4</v>
      </c>
      <c r="I798" s="92">
        <f t="shared" si="73"/>
        <v>1900</v>
      </c>
      <c r="J798" s="92">
        <f t="shared" si="76"/>
        <v>1900</v>
      </c>
      <c r="K798" s="93" t="e">
        <f t="shared" si="74"/>
        <v>#N/A</v>
      </c>
      <c r="L798" s="93" t="e">
        <f>INDEX(Activities!F:F, MATCH(A798, Activities!A:A, 0))</f>
        <v>#N/A</v>
      </c>
      <c r="M798" s="93" t="e">
        <f>INDEX(Activities!E:E, MATCH(A798, Activities!A:A, 0))</f>
        <v>#N/A</v>
      </c>
      <c r="N798" s="93" t="e">
        <f>INDEX(Activities!G:G, MATCH(A798, Activities!A:A, 0))</f>
        <v>#N/A</v>
      </c>
      <c r="O798" s="92"/>
      <c r="P798" s="92"/>
      <c r="Q798" s="92"/>
      <c r="R798" s="93"/>
      <c r="S798" s="93" t="e">
        <f>INDEX(Activities!I:I, MATCH(A798, Activities!A:A, 0))</f>
        <v>#N/A</v>
      </c>
    </row>
    <row r="799" spans="1:19" ht="13.5" customHeight="1">
      <c r="A799" s="34"/>
      <c r="B799" s="87">
        <f>COUNTIF(Activities!A:A, A799)</f>
        <v>0</v>
      </c>
      <c r="C799" s="124"/>
      <c r="D799" s="119"/>
      <c r="E799" s="120"/>
      <c r="F799" s="121">
        <v>4</v>
      </c>
      <c r="G799" s="92">
        <f t="shared" si="72"/>
        <v>1</v>
      </c>
      <c r="H799" s="93" t="str">
        <f t="shared" si="75"/>
        <v>Q4</v>
      </c>
      <c r="I799" s="92">
        <f t="shared" si="73"/>
        <v>1900</v>
      </c>
      <c r="J799" s="92">
        <f t="shared" si="76"/>
        <v>1900</v>
      </c>
      <c r="K799" s="93" t="e">
        <f t="shared" si="74"/>
        <v>#N/A</v>
      </c>
      <c r="L799" s="93" t="e">
        <f>INDEX(Activities!F:F, MATCH(A799, Activities!A:A, 0))</f>
        <v>#N/A</v>
      </c>
      <c r="M799" s="93" t="e">
        <f>INDEX(Activities!E:E, MATCH(A799, Activities!A:A, 0))</f>
        <v>#N/A</v>
      </c>
      <c r="N799" s="93" t="e">
        <f>INDEX(Activities!G:G, MATCH(A799, Activities!A:A, 0))</f>
        <v>#N/A</v>
      </c>
      <c r="O799" s="92"/>
      <c r="P799" s="92"/>
      <c r="Q799" s="92"/>
      <c r="R799" s="93"/>
      <c r="S799" s="93" t="e">
        <f>INDEX(Activities!I:I, MATCH(A799, Activities!A:A, 0))</f>
        <v>#N/A</v>
      </c>
    </row>
    <row r="800" spans="1:19" ht="15" customHeight="1">
      <c r="A800" s="99"/>
      <c r="B800" s="87">
        <f>COUNTIF(Activities!A:A, A800)</f>
        <v>0</v>
      </c>
      <c r="C800" s="134"/>
      <c r="D800" s="119"/>
      <c r="E800" s="120"/>
      <c r="F800" s="121">
        <v>4</v>
      </c>
      <c r="G800" s="92">
        <f t="shared" si="72"/>
        <v>1</v>
      </c>
      <c r="H800" s="93" t="str">
        <f t="shared" si="75"/>
        <v>Q4</v>
      </c>
      <c r="I800" s="92">
        <f t="shared" si="73"/>
        <v>1900</v>
      </c>
      <c r="J800" s="92">
        <f t="shared" si="76"/>
        <v>1900</v>
      </c>
      <c r="K800" s="93" t="e">
        <f t="shared" si="74"/>
        <v>#N/A</v>
      </c>
      <c r="L800" s="93" t="e">
        <f>INDEX(Activities!F:F, MATCH(A800, Activities!A:A, 0))</f>
        <v>#N/A</v>
      </c>
      <c r="M800" s="93" t="e">
        <f>INDEX(Activities!E:E, MATCH(A800, Activities!A:A, 0))</f>
        <v>#N/A</v>
      </c>
      <c r="N800" s="93" t="e">
        <f>INDEX(Activities!G:G, MATCH(A800, Activities!A:A, 0))</f>
        <v>#N/A</v>
      </c>
      <c r="O800" s="92"/>
      <c r="P800" s="92"/>
      <c r="Q800" s="92"/>
      <c r="R800" s="93"/>
      <c r="S800" s="93" t="e">
        <f>INDEX(Activities!I:I, MATCH(A800, Activities!A:A, 0))</f>
        <v>#N/A</v>
      </c>
    </row>
    <row r="801" spans="1:19" ht="13.5" customHeight="1">
      <c r="A801" s="99"/>
      <c r="B801" s="87">
        <f>COUNTIF(Activities!A:A, A801)</f>
        <v>0</v>
      </c>
      <c r="C801" s="135"/>
      <c r="D801" s="119"/>
      <c r="E801" s="120"/>
      <c r="F801" s="121">
        <v>4</v>
      </c>
      <c r="G801" s="92">
        <f t="shared" si="72"/>
        <v>1</v>
      </c>
      <c r="H801" s="93" t="str">
        <f t="shared" si="75"/>
        <v>Q4</v>
      </c>
      <c r="I801" s="92">
        <f t="shared" si="73"/>
        <v>1900</v>
      </c>
      <c r="J801" s="92">
        <f t="shared" si="76"/>
        <v>1900</v>
      </c>
      <c r="K801" s="93" t="e">
        <f t="shared" si="74"/>
        <v>#N/A</v>
      </c>
      <c r="L801" s="93" t="e">
        <f>INDEX(Activities!F:F, MATCH(A801, Activities!A:A, 0))</f>
        <v>#N/A</v>
      </c>
      <c r="M801" s="93" t="e">
        <f>INDEX(Activities!E:E, MATCH(A801, Activities!A:A, 0))</f>
        <v>#N/A</v>
      </c>
      <c r="N801" s="93" t="e">
        <f>INDEX(Activities!G:G, MATCH(A801, Activities!A:A, 0))</f>
        <v>#N/A</v>
      </c>
      <c r="O801" s="92"/>
      <c r="P801" s="92"/>
      <c r="Q801" s="92"/>
      <c r="R801" s="93"/>
      <c r="S801" s="93" t="e">
        <f>INDEX(Activities!I:I, MATCH(A801, Activities!A:A, 0))</f>
        <v>#N/A</v>
      </c>
    </row>
    <row r="802" spans="1:19" ht="13.5" customHeight="1">
      <c r="A802" s="99"/>
      <c r="B802" s="87">
        <f>COUNTIF(Activities!A:A, A802)</f>
        <v>0</v>
      </c>
      <c r="C802" s="126"/>
      <c r="D802" s="119"/>
      <c r="E802" s="120"/>
      <c r="F802" s="121">
        <v>4</v>
      </c>
      <c r="G802" s="92">
        <f t="shared" si="72"/>
        <v>1</v>
      </c>
      <c r="H802" s="93" t="str">
        <f t="shared" si="75"/>
        <v>Q4</v>
      </c>
      <c r="I802" s="92">
        <f t="shared" si="73"/>
        <v>1900</v>
      </c>
      <c r="J802" s="92">
        <f t="shared" si="76"/>
        <v>1900</v>
      </c>
      <c r="K802" s="93" t="e">
        <f t="shared" si="74"/>
        <v>#N/A</v>
      </c>
      <c r="L802" s="93" t="e">
        <f>INDEX(Activities!F:F, MATCH(A802, Activities!A:A, 0))</f>
        <v>#N/A</v>
      </c>
      <c r="M802" s="93" t="e">
        <f>INDEX(Activities!E:E, MATCH(A802, Activities!A:A, 0))</f>
        <v>#N/A</v>
      </c>
      <c r="N802" s="93" t="e">
        <f>INDEX(Activities!G:G, MATCH(A802, Activities!A:A, 0))</f>
        <v>#N/A</v>
      </c>
      <c r="O802" s="92"/>
      <c r="P802" s="92"/>
      <c r="Q802" s="92"/>
      <c r="R802" s="93"/>
      <c r="S802" s="93" t="e">
        <f>INDEX(Activities!I:I, MATCH(A802, Activities!A:A, 0))</f>
        <v>#N/A</v>
      </c>
    </row>
    <row r="803" spans="1:19" ht="13.5" customHeight="1">
      <c r="A803" s="99"/>
      <c r="B803" s="87">
        <f>COUNTIF(Activities!A:A, A803)</f>
        <v>0</v>
      </c>
      <c r="C803" s="124"/>
      <c r="D803" s="119"/>
      <c r="E803" s="120"/>
      <c r="F803" s="121">
        <v>4</v>
      </c>
      <c r="G803" s="92">
        <f t="shared" si="72"/>
        <v>1</v>
      </c>
      <c r="H803" s="93" t="str">
        <f t="shared" si="75"/>
        <v>Q4</v>
      </c>
      <c r="I803" s="92">
        <f t="shared" si="73"/>
        <v>1900</v>
      </c>
      <c r="J803" s="92">
        <f t="shared" si="76"/>
        <v>1900</v>
      </c>
      <c r="K803" s="93" t="e">
        <f t="shared" si="74"/>
        <v>#N/A</v>
      </c>
      <c r="L803" s="93" t="e">
        <f>INDEX(Activities!F:F, MATCH(A803, Activities!A:A, 0))</f>
        <v>#N/A</v>
      </c>
      <c r="M803" s="93" t="e">
        <f>INDEX(Activities!E:E, MATCH(A803, Activities!A:A, 0))</f>
        <v>#N/A</v>
      </c>
      <c r="N803" s="93" t="e">
        <f>INDEX(Activities!G:G, MATCH(A803, Activities!A:A, 0))</f>
        <v>#N/A</v>
      </c>
      <c r="O803" s="92"/>
      <c r="P803" s="92"/>
      <c r="Q803" s="92"/>
      <c r="R803" s="93"/>
      <c r="S803" s="93" t="e">
        <f>INDEX(Activities!I:I, MATCH(A803, Activities!A:A, 0))</f>
        <v>#N/A</v>
      </c>
    </row>
    <row r="804" spans="1:19" ht="13.5" customHeight="1">
      <c r="A804" s="99"/>
      <c r="B804" s="87">
        <f>COUNTIF(Activities!A:A, A804)</f>
        <v>0</v>
      </c>
      <c r="C804" s="126"/>
      <c r="D804" s="119"/>
      <c r="E804" s="120"/>
      <c r="F804" s="121">
        <v>4</v>
      </c>
      <c r="G804" s="92">
        <f t="shared" si="72"/>
        <v>1</v>
      </c>
      <c r="H804" s="93" t="str">
        <f t="shared" si="75"/>
        <v>Q4</v>
      </c>
      <c r="I804" s="92">
        <f t="shared" si="73"/>
        <v>1900</v>
      </c>
      <c r="J804" s="92">
        <f t="shared" si="76"/>
        <v>1900</v>
      </c>
      <c r="K804" s="93" t="e">
        <f t="shared" si="74"/>
        <v>#N/A</v>
      </c>
      <c r="L804" s="93" t="e">
        <f>INDEX(Activities!F:F, MATCH(A804, Activities!A:A, 0))</f>
        <v>#N/A</v>
      </c>
      <c r="M804" s="93" t="e">
        <f>INDEX(Activities!E:E, MATCH(A804, Activities!A:A, 0))</f>
        <v>#N/A</v>
      </c>
      <c r="N804" s="93" t="e">
        <f>INDEX(Activities!G:G, MATCH(A804, Activities!A:A, 0))</f>
        <v>#N/A</v>
      </c>
      <c r="O804" s="92"/>
      <c r="P804" s="92"/>
      <c r="Q804" s="92"/>
      <c r="R804" s="93"/>
      <c r="S804" s="93" t="e">
        <f>INDEX(Activities!I:I, MATCH(A804, Activities!A:A, 0))</f>
        <v>#N/A</v>
      </c>
    </row>
    <row r="805" spans="1:19" ht="13.5" customHeight="1">
      <c r="A805" s="86"/>
      <c r="B805" s="87">
        <f>COUNTIF(Activities!A:A, A805)</f>
        <v>0</v>
      </c>
      <c r="C805" s="123"/>
      <c r="D805" s="119"/>
      <c r="E805" s="120"/>
      <c r="F805" s="121">
        <v>4</v>
      </c>
      <c r="G805" s="92">
        <f t="shared" si="72"/>
        <v>1</v>
      </c>
      <c r="H805" s="93" t="str">
        <f t="shared" si="75"/>
        <v>Q4</v>
      </c>
      <c r="I805" s="92">
        <f t="shared" si="73"/>
        <v>1900</v>
      </c>
      <c r="J805" s="92">
        <f t="shared" si="76"/>
        <v>1900</v>
      </c>
      <c r="K805" s="93" t="e">
        <f t="shared" si="74"/>
        <v>#N/A</v>
      </c>
      <c r="L805" s="93" t="e">
        <f>INDEX(Activities!F:F, MATCH(A805, Activities!A:A, 0))</f>
        <v>#N/A</v>
      </c>
      <c r="M805" s="93" t="e">
        <f>INDEX(Activities!E:E, MATCH(A805, Activities!A:A, 0))</f>
        <v>#N/A</v>
      </c>
      <c r="N805" s="93" t="e">
        <f>INDEX(Activities!G:G, MATCH(A805, Activities!A:A, 0))</f>
        <v>#N/A</v>
      </c>
      <c r="O805" s="92"/>
      <c r="P805" s="92"/>
      <c r="Q805" s="92"/>
      <c r="R805" s="93"/>
      <c r="S805" s="93" t="e">
        <f>INDEX(Activities!I:I, MATCH(A805, Activities!A:A, 0))</f>
        <v>#N/A</v>
      </c>
    </row>
    <row r="806" spans="1:19" ht="13.5" customHeight="1">
      <c r="A806" s="86"/>
      <c r="B806" s="87">
        <f>COUNTIF(Activities!A:A, A806)</f>
        <v>0</v>
      </c>
      <c r="C806" s="123"/>
      <c r="D806" s="119"/>
      <c r="E806" s="120"/>
      <c r="F806" s="121">
        <v>4</v>
      </c>
      <c r="G806" s="92">
        <f t="shared" si="72"/>
        <v>1</v>
      </c>
      <c r="H806" s="93" t="str">
        <f t="shared" si="75"/>
        <v>Q4</v>
      </c>
      <c r="I806" s="92">
        <f t="shared" si="73"/>
        <v>1900</v>
      </c>
      <c r="J806" s="92">
        <f t="shared" si="76"/>
        <v>1900</v>
      </c>
      <c r="K806" s="93" t="e">
        <f t="shared" si="74"/>
        <v>#N/A</v>
      </c>
      <c r="L806" s="93" t="e">
        <f>INDEX(Activities!F:F, MATCH(A806, Activities!A:A, 0))</f>
        <v>#N/A</v>
      </c>
      <c r="M806" s="93" t="e">
        <f>INDEX(Activities!E:E, MATCH(A806, Activities!A:A, 0))</f>
        <v>#N/A</v>
      </c>
      <c r="N806" s="93" t="e">
        <f>INDEX(Activities!G:G, MATCH(A806, Activities!A:A, 0))</f>
        <v>#N/A</v>
      </c>
      <c r="O806" s="92"/>
      <c r="P806" s="92"/>
      <c r="Q806" s="92"/>
      <c r="R806" s="93"/>
      <c r="S806" s="93" t="e">
        <f>INDEX(Activities!I:I, MATCH(A806, Activities!A:A, 0))</f>
        <v>#N/A</v>
      </c>
    </row>
    <row r="807" spans="1:19" ht="13.5" customHeight="1">
      <c r="A807" s="102"/>
      <c r="B807" s="87">
        <f>COUNTIF(Activities!A:A, A807)</f>
        <v>0</v>
      </c>
      <c r="C807" s="124"/>
      <c r="D807" s="119"/>
      <c r="E807" s="120"/>
      <c r="F807" s="121">
        <v>4</v>
      </c>
      <c r="G807" s="92">
        <f t="shared" si="72"/>
        <v>1</v>
      </c>
      <c r="H807" s="93" t="str">
        <f t="shared" si="75"/>
        <v>Q4</v>
      </c>
      <c r="I807" s="92">
        <f t="shared" si="73"/>
        <v>1900</v>
      </c>
      <c r="J807" s="92">
        <f t="shared" si="76"/>
        <v>1900</v>
      </c>
      <c r="K807" s="93" t="e">
        <f t="shared" si="74"/>
        <v>#N/A</v>
      </c>
      <c r="L807" s="93" t="e">
        <f>INDEX(Activities!F:F, MATCH(A807, Activities!A:A, 0))</f>
        <v>#N/A</v>
      </c>
      <c r="M807" s="93" t="e">
        <f>INDEX(Activities!E:E, MATCH(A807, Activities!A:A, 0))</f>
        <v>#N/A</v>
      </c>
      <c r="N807" s="93" t="e">
        <f>INDEX(Activities!G:G, MATCH(A807, Activities!A:A, 0))</f>
        <v>#N/A</v>
      </c>
      <c r="O807" s="92"/>
      <c r="P807" s="92"/>
      <c r="Q807" s="92"/>
      <c r="R807" s="93"/>
      <c r="S807" s="93" t="e">
        <f>INDEX(Activities!I:I, MATCH(A807, Activities!A:A, 0))</f>
        <v>#N/A</v>
      </c>
    </row>
    <row r="808" spans="1:19" ht="13.5" customHeight="1">
      <c r="A808" s="103"/>
      <c r="B808" s="87">
        <f>COUNTIF(Activities!A:A, A808)</f>
        <v>0</v>
      </c>
      <c r="C808" s="126"/>
      <c r="D808" s="119"/>
      <c r="E808" s="120"/>
      <c r="F808" s="121">
        <v>4</v>
      </c>
      <c r="G808" s="92">
        <f t="shared" ref="G808:G871" si="77">MONTH(E808)</f>
        <v>1</v>
      </c>
      <c r="H808" s="93" t="str">
        <f t="shared" si="75"/>
        <v>Q4</v>
      </c>
      <c r="I808" s="92">
        <f t="shared" ref="I808:I871" si="78">YEAR(D808)</f>
        <v>1900</v>
      </c>
      <c r="J808" s="92">
        <f t="shared" si="76"/>
        <v>1900</v>
      </c>
      <c r="K808" s="93" t="e">
        <f t="shared" ref="K808:K871" si="79">CONCATENATE("Expenditure on ",S808, " (", H808, " FY ", J808, ")")</f>
        <v>#N/A</v>
      </c>
      <c r="L808" s="93" t="e">
        <f>INDEX(Activities!F:F, MATCH(A808, Activities!A:A, 0))</f>
        <v>#N/A</v>
      </c>
      <c r="M808" s="93" t="e">
        <f>INDEX(Activities!E:E, MATCH(A808, Activities!A:A, 0))</f>
        <v>#N/A</v>
      </c>
      <c r="N808" s="93" t="e">
        <f>INDEX(Activities!G:G, MATCH(A808, Activities!A:A, 0))</f>
        <v>#N/A</v>
      </c>
      <c r="O808" s="92"/>
      <c r="P808" s="92"/>
      <c r="Q808" s="92"/>
      <c r="R808" s="93"/>
      <c r="S808" s="93" t="e">
        <f>INDEX(Activities!I:I, MATCH(A808, Activities!A:A, 0))</f>
        <v>#N/A</v>
      </c>
    </row>
    <row r="809" spans="1:19" ht="13.5" customHeight="1">
      <c r="A809" s="103"/>
      <c r="B809" s="87">
        <f>COUNTIF(Activities!A:A, A809)</f>
        <v>0</v>
      </c>
      <c r="C809" s="123"/>
      <c r="D809" s="119"/>
      <c r="E809" s="120"/>
      <c r="F809" s="121">
        <v>4</v>
      </c>
      <c r="G809" s="92">
        <f t="shared" si="77"/>
        <v>1</v>
      </c>
      <c r="H809" s="93" t="str">
        <f t="shared" ref="H809:H872" si="80">_xlfn.IFS(G809=1, "Q4", G809=2, "Q4", G809=3, "Q4", G809=4, "Q1", G809=5, "Q1", G809=6, "Q1", G809=7, "Q2", G809=8, "Q2", G809=9, "Q2",  G809=10, "Q3",  G809=11, "Q3", G809=12, "Q3")</f>
        <v>Q4</v>
      </c>
      <c r="I809" s="92">
        <f t="shared" si="78"/>
        <v>1900</v>
      </c>
      <c r="J809" s="92">
        <f t="shared" si="76"/>
        <v>1900</v>
      </c>
      <c r="K809" s="93" t="e">
        <f t="shared" si="79"/>
        <v>#N/A</v>
      </c>
      <c r="L809" s="93" t="e">
        <f>INDEX(Activities!F:F, MATCH(A809, Activities!A:A, 0))</f>
        <v>#N/A</v>
      </c>
      <c r="M809" s="93" t="e">
        <f>INDEX(Activities!E:E, MATCH(A809, Activities!A:A, 0))</f>
        <v>#N/A</v>
      </c>
      <c r="N809" s="93" t="e">
        <f>INDEX(Activities!G:G, MATCH(A809, Activities!A:A, 0))</f>
        <v>#N/A</v>
      </c>
      <c r="O809" s="92"/>
      <c r="P809" s="92"/>
      <c r="Q809" s="92"/>
      <c r="R809" s="93"/>
      <c r="S809" s="93" t="e">
        <f>INDEX(Activities!I:I, MATCH(A809, Activities!A:A, 0))</f>
        <v>#N/A</v>
      </c>
    </row>
    <row r="810" spans="1:19" ht="13.5" customHeight="1">
      <c r="A810" s="103"/>
      <c r="B810" s="87">
        <f>COUNTIF(Activities!A:A, A810)</f>
        <v>0</v>
      </c>
      <c r="C810" s="123"/>
      <c r="D810" s="119"/>
      <c r="E810" s="120"/>
      <c r="F810" s="121">
        <v>4</v>
      </c>
      <c r="G810" s="92">
        <f t="shared" si="77"/>
        <v>1</v>
      </c>
      <c r="H810" s="93" t="str">
        <f t="shared" si="80"/>
        <v>Q4</v>
      </c>
      <c r="I810" s="92">
        <f t="shared" si="78"/>
        <v>1900</v>
      </c>
      <c r="J810" s="92">
        <f t="shared" si="76"/>
        <v>1900</v>
      </c>
      <c r="K810" s="93" t="e">
        <f t="shared" si="79"/>
        <v>#N/A</v>
      </c>
      <c r="L810" s="93" t="e">
        <f>INDEX(Activities!F:F, MATCH(A810, Activities!A:A, 0))</f>
        <v>#N/A</v>
      </c>
      <c r="M810" s="93" t="e">
        <f>INDEX(Activities!E:E, MATCH(A810, Activities!A:A, 0))</f>
        <v>#N/A</v>
      </c>
      <c r="N810" s="93" t="e">
        <f>INDEX(Activities!G:G, MATCH(A810, Activities!A:A, 0))</f>
        <v>#N/A</v>
      </c>
      <c r="O810" s="92"/>
      <c r="P810" s="92"/>
      <c r="Q810" s="92"/>
      <c r="R810" s="93"/>
      <c r="S810" s="93" t="e">
        <f>INDEX(Activities!I:I, MATCH(A810, Activities!A:A, 0))</f>
        <v>#N/A</v>
      </c>
    </row>
    <row r="811" spans="1:19" ht="13.5" customHeight="1">
      <c r="A811" s="103"/>
      <c r="B811" s="87">
        <f>COUNTIF(Activities!A:A, A811)</f>
        <v>0</v>
      </c>
      <c r="C811" s="124"/>
      <c r="D811" s="119"/>
      <c r="E811" s="120"/>
      <c r="F811" s="121">
        <v>4</v>
      </c>
      <c r="G811" s="92">
        <f t="shared" si="77"/>
        <v>1</v>
      </c>
      <c r="H811" s="93" t="str">
        <f t="shared" si="80"/>
        <v>Q4</v>
      </c>
      <c r="I811" s="92">
        <f t="shared" si="78"/>
        <v>1900</v>
      </c>
      <c r="J811" s="92">
        <f t="shared" si="76"/>
        <v>1900</v>
      </c>
      <c r="K811" s="93" t="e">
        <f t="shared" si="79"/>
        <v>#N/A</v>
      </c>
      <c r="L811" s="93" t="e">
        <f>INDEX(Activities!F:F, MATCH(A811, Activities!A:A, 0))</f>
        <v>#N/A</v>
      </c>
      <c r="M811" s="93" t="e">
        <f>INDEX(Activities!E:E, MATCH(A811, Activities!A:A, 0))</f>
        <v>#N/A</v>
      </c>
      <c r="N811" s="93" t="e">
        <f>INDEX(Activities!G:G, MATCH(A811, Activities!A:A, 0))</f>
        <v>#N/A</v>
      </c>
      <c r="O811" s="92"/>
      <c r="P811" s="92"/>
      <c r="Q811" s="92"/>
      <c r="R811" s="93"/>
      <c r="S811" s="93" t="e">
        <f>INDEX(Activities!I:I, MATCH(A811, Activities!A:A, 0))</f>
        <v>#N/A</v>
      </c>
    </row>
    <row r="812" spans="1:19" ht="13.5" customHeight="1">
      <c r="A812" s="86"/>
      <c r="B812" s="87">
        <f>COUNTIF(Activities!A:A, A812)</f>
        <v>0</v>
      </c>
      <c r="C812" s="125"/>
      <c r="D812" s="119"/>
      <c r="E812" s="120"/>
      <c r="F812" s="121">
        <v>4</v>
      </c>
      <c r="G812" s="92">
        <f t="shared" si="77"/>
        <v>1</v>
      </c>
      <c r="H812" s="93" t="str">
        <f t="shared" si="80"/>
        <v>Q4</v>
      </c>
      <c r="I812" s="92">
        <f t="shared" si="78"/>
        <v>1900</v>
      </c>
      <c r="J812" s="92">
        <f t="shared" si="76"/>
        <v>1900</v>
      </c>
      <c r="K812" s="93" t="e">
        <f t="shared" si="79"/>
        <v>#N/A</v>
      </c>
      <c r="L812" s="93" t="e">
        <f>INDEX(Activities!F:F, MATCH(A812, Activities!A:A, 0))</f>
        <v>#N/A</v>
      </c>
      <c r="M812" s="93" t="e">
        <f>INDEX(Activities!E:E, MATCH(A812, Activities!A:A, 0))</f>
        <v>#N/A</v>
      </c>
      <c r="N812" s="93" t="e">
        <f>INDEX(Activities!G:G, MATCH(A812, Activities!A:A, 0))</f>
        <v>#N/A</v>
      </c>
      <c r="O812" s="92"/>
      <c r="P812" s="92"/>
      <c r="Q812" s="92"/>
      <c r="R812" s="93"/>
      <c r="S812" s="93" t="e">
        <f>INDEX(Activities!I:I, MATCH(A812, Activities!A:A, 0))</f>
        <v>#N/A</v>
      </c>
    </row>
    <row r="813" spans="1:19" ht="13.5" customHeight="1">
      <c r="A813" s="86"/>
      <c r="B813" s="87">
        <f>COUNTIF(Activities!A:A, A813)</f>
        <v>0</v>
      </c>
      <c r="C813" s="126"/>
      <c r="D813" s="119"/>
      <c r="E813" s="120"/>
      <c r="F813" s="121">
        <v>4</v>
      </c>
      <c r="G813" s="92">
        <f t="shared" si="77"/>
        <v>1</v>
      </c>
      <c r="H813" s="93" t="str">
        <f t="shared" si="80"/>
        <v>Q4</v>
      </c>
      <c r="I813" s="92">
        <f t="shared" si="78"/>
        <v>1900</v>
      </c>
      <c r="J813" s="92">
        <f t="shared" si="76"/>
        <v>1900</v>
      </c>
      <c r="K813" s="93" t="e">
        <f t="shared" si="79"/>
        <v>#N/A</v>
      </c>
      <c r="L813" s="93" t="e">
        <f>INDEX(Activities!F:F, MATCH(A813, Activities!A:A, 0))</f>
        <v>#N/A</v>
      </c>
      <c r="M813" s="93" t="e">
        <f>INDEX(Activities!E:E, MATCH(A813, Activities!A:A, 0))</f>
        <v>#N/A</v>
      </c>
      <c r="N813" s="93" t="e">
        <f>INDEX(Activities!G:G, MATCH(A813, Activities!A:A, 0))</f>
        <v>#N/A</v>
      </c>
      <c r="O813" s="92"/>
      <c r="P813" s="92"/>
      <c r="Q813" s="92"/>
      <c r="R813" s="93"/>
      <c r="S813" s="93" t="e">
        <f>INDEX(Activities!I:I, MATCH(A813, Activities!A:A, 0))</f>
        <v>#N/A</v>
      </c>
    </row>
    <row r="814" spans="1:19" ht="13.5" customHeight="1">
      <c r="A814" s="86"/>
      <c r="B814" s="87">
        <f>COUNTIF(Activities!A:A, A814)</f>
        <v>0</v>
      </c>
      <c r="C814" s="124"/>
      <c r="D814" s="119"/>
      <c r="E814" s="120"/>
      <c r="F814" s="121">
        <v>4</v>
      </c>
      <c r="G814" s="92">
        <f t="shared" si="77"/>
        <v>1</v>
      </c>
      <c r="H814" s="93" t="str">
        <f t="shared" si="80"/>
        <v>Q4</v>
      </c>
      <c r="I814" s="92">
        <f t="shared" si="78"/>
        <v>1900</v>
      </c>
      <c r="J814" s="92">
        <f t="shared" si="76"/>
        <v>1900</v>
      </c>
      <c r="K814" s="93" t="e">
        <f t="shared" si="79"/>
        <v>#N/A</v>
      </c>
      <c r="L814" s="93" t="e">
        <f>INDEX(Activities!F:F, MATCH(A814, Activities!A:A, 0))</f>
        <v>#N/A</v>
      </c>
      <c r="M814" s="93" t="e">
        <f>INDEX(Activities!E:E, MATCH(A814, Activities!A:A, 0))</f>
        <v>#N/A</v>
      </c>
      <c r="N814" s="93" t="e">
        <f>INDEX(Activities!G:G, MATCH(A814, Activities!A:A, 0))</f>
        <v>#N/A</v>
      </c>
      <c r="O814" s="92"/>
      <c r="P814" s="92"/>
      <c r="Q814" s="92"/>
      <c r="R814" s="93"/>
      <c r="S814" s="93" t="e">
        <f>INDEX(Activities!I:I, MATCH(A814, Activities!A:A, 0))</f>
        <v>#N/A</v>
      </c>
    </row>
    <row r="815" spans="1:19" ht="13.5" customHeight="1">
      <c r="A815" s="86"/>
      <c r="B815" s="87">
        <f>COUNTIF(Activities!A:A, A815)</f>
        <v>0</v>
      </c>
      <c r="C815" s="126"/>
      <c r="D815" s="119"/>
      <c r="E815" s="120"/>
      <c r="F815" s="121">
        <v>4</v>
      </c>
      <c r="G815" s="92">
        <f t="shared" si="77"/>
        <v>1</v>
      </c>
      <c r="H815" s="93" t="str">
        <f t="shared" si="80"/>
        <v>Q4</v>
      </c>
      <c r="I815" s="92">
        <f t="shared" si="78"/>
        <v>1900</v>
      </c>
      <c r="J815" s="92">
        <f t="shared" si="76"/>
        <v>1900</v>
      </c>
      <c r="K815" s="93" t="e">
        <f t="shared" si="79"/>
        <v>#N/A</v>
      </c>
      <c r="L815" s="93" t="e">
        <f>INDEX(Activities!F:F, MATCH(A815, Activities!A:A, 0))</f>
        <v>#N/A</v>
      </c>
      <c r="M815" s="93" t="e">
        <f>INDEX(Activities!E:E, MATCH(A815, Activities!A:A, 0))</f>
        <v>#N/A</v>
      </c>
      <c r="N815" s="93" t="e">
        <f>INDEX(Activities!G:G, MATCH(A815, Activities!A:A, 0))</f>
        <v>#N/A</v>
      </c>
      <c r="O815" s="92"/>
      <c r="P815" s="92"/>
      <c r="Q815" s="92"/>
      <c r="R815" s="93"/>
      <c r="S815" s="93" t="e">
        <f>INDEX(Activities!I:I, MATCH(A815, Activities!A:A, 0))</f>
        <v>#N/A</v>
      </c>
    </row>
    <row r="816" spans="1:19" ht="15.75" customHeight="1">
      <c r="A816" s="86"/>
      <c r="B816" s="87">
        <f>COUNTIF(Activities!A:A, A816)</f>
        <v>0</v>
      </c>
      <c r="C816" s="124"/>
      <c r="D816" s="119"/>
      <c r="E816" s="120"/>
      <c r="F816" s="121">
        <v>4</v>
      </c>
      <c r="G816" s="92">
        <f t="shared" si="77"/>
        <v>1</v>
      </c>
      <c r="H816" s="93" t="str">
        <f t="shared" si="80"/>
        <v>Q4</v>
      </c>
      <c r="I816" s="92">
        <f t="shared" si="78"/>
        <v>1900</v>
      </c>
      <c r="J816" s="92">
        <f t="shared" si="76"/>
        <v>1900</v>
      </c>
      <c r="K816" s="93" t="e">
        <f t="shared" si="79"/>
        <v>#N/A</v>
      </c>
      <c r="L816" s="93" t="e">
        <f>INDEX(Activities!F:F, MATCH(A816, Activities!A:A, 0))</f>
        <v>#N/A</v>
      </c>
      <c r="M816" s="93" t="e">
        <f>INDEX(Activities!E:E, MATCH(A816, Activities!A:A, 0))</f>
        <v>#N/A</v>
      </c>
      <c r="N816" s="93" t="e">
        <f>INDEX(Activities!G:G, MATCH(A816, Activities!A:A, 0))</f>
        <v>#N/A</v>
      </c>
      <c r="O816" s="92"/>
      <c r="P816" s="92"/>
      <c r="Q816" s="92"/>
      <c r="R816" s="93"/>
      <c r="S816" s="93" t="e">
        <f>INDEX(Activities!I:I, MATCH(A816, Activities!A:A, 0))</f>
        <v>#N/A</v>
      </c>
    </row>
    <row r="817" spans="1:19" ht="15.75" customHeight="1">
      <c r="A817" s="86"/>
      <c r="B817" s="87">
        <f>COUNTIF(Activities!A:A, A817)</f>
        <v>0</v>
      </c>
      <c r="C817" s="126"/>
      <c r="D817" s="119"/>
      <c r="E817" s="120"/>
      <c r="F817" s="121">
        <v>4</v>
      </c>
      <c r="G817" s="92">
        <f t="shared" si="77"/>
        <v>1</v>
      </c>
      <c r="H817" s="93" t="str">
        <f t="shared" si="80"/>
        <v>Q4</v>
      </c>
      <c r="I817" s="92">
        <f t="shared" si="78"/>
        <v>1900</v>
      </c>
      <c r="J817" s="92">
        <f t="shared" si="76"/>
        <v>1900</v>
      </c>
      <c r="K817" s="93" t="e">
        <f t="shared" si="79"/>
        <v>#N/A</v>
      </c>
      <c r="L817" s="93" t="e">
        <f>INDEX(Activities!F:F, MATCH(A817, Activities!A:A, 0))</f>
        <v>#N/A</v>
      </c>
      <c r="M817" s="93" t="e">
        <f>INDEX(Activities!E:E, MATCH(A817, Activities!A:A, 0))</f>
        <v>#N/A</v>
      </c>
      <c r="N817" s="93" t="e">
        <f>INDEX(Activities!G:G, MATCH(A817, Activities!A:A, 0))</f>
        <v>#N/A</v>
      </c>
      <c r="O817" s="92"/>
      <c r="P817" s="92"/>
      <c r="Q817" s="92"/>
      <c r="R817" s="93"/>
      <c r="S817" s="93" t="e">
        <f>INDEX(Activities!I:I, MATCH(A817, Activities!A:A, 0))</f>
        <v>#N/A</v>
      </c>
    </row>
    <row r="818" spans="1:19" ht="15.75" customHeight="1">
      <c r="A818" s="86"/>
      <c r="B818" s="87">
        <f>COUNTIF(Activities!A:A, A818)</f>
        <v>0</v>
      </c>
      <c r="C818" s="124"/>
      <c r="D818" s="119"/>
      <c r="E818" s="120"/>
      <c r="F818" s="121">
        <v>4</v>
      </c>
      <c r="G818" s="92">
        <f t="shared" si="77"/>
        <v>1</v>
      </c>
      <c r="H818" s="93" t="str">
        <f t="shared" si="80"/>
        <v>Q4</v>
      </c>
      <c r="I818" s="92">
        <f t="shared" si="78"/>
        <v>1900</v>
      </c>
      <c r="J818" s="92">
        <f t="shared" si="76"/>
        <v>1900</v>
      </c>
      <c r="K818" s="93" t="e">
        <f t="shared" si="79"/>
        <v>#N/A</v>
      </c>
      <c r="L818" s="93" t="e">
        <f>INDEX(Activities!F:F, MATCH(A818, Activities!A:A, 0))</f>
        <v>#N/A</v>
      </c>
      <c r="M818" s="93" t="e">
        <f>INDEX(Activities!E:E, MATCH(A818, Activities!A:A, 0))</f>
        <v>#N/A</v>
      </c>
      <c r="N818" s="93" t="e">
        <f>INDEX(Activities!G:G, MATCH(A818, Activities!A:A, 0))</f>
        <v>#N/A</v>
      </c>
      <c r="O818" s="92"/>
      <c r="P818" s="92"/>
      <c r="Q818" s="92"/>
      <c r="R818" s="93"/>
      <c r="S818" s="93" t="e">
        <f>INDEX(Activities!I:I, MATCH(A818, Activities!A:A, 0))</f>
        <v>#N/A</v>
      </c>
    </row>
    <row r="819" spans="1:19" ht="15.75" customHeight="1">
      <c r="A819" s="86"/>
      <c r="B819" s="87">
        <f>COUNTIF(Activities!A:A, A819)</f>
        <v>0</v>
      </c>
      <c r="C819" s="126"/>
      <c r="D819" s="119"/>
      <c r="E819" s="120"/>
      <c r="F819" s="121">
        <v>4</v>
      </c>
      <c r="G819" s="92">
        <f t="shared" si="77"/>
        <v>1</v>
      </c>
      <c r="H819" s="93" t="str">
        <f t="shared" si="80"/>
        <v>Q4</v>
      </c>
      <c r="I819" s="92">
        <f t="shared" si="78"/>
        <v>1900</v>
      </c>
      <c r="J819" s="92">
        <f t="shared" si="76"/>
        <v>1900</v>
      </c>
      <c r="K819" s="93" t="e">
        <f t="shared" si="79"/>
        <v>#N/A</v>
      </c>
      <c r="L819" s="93" t="e">
        <f>INDEX(Activities!F:F, MATCH(A819, Activities!A:A, 0))</f>
        <v>#N/A</v>
      </c>
      <c r="M819" s="93" t="e">
        <f>INDEX(Activities!E:E, MATCH(A819, Activities!A:A, 0))</f>
        <v>#N/A</v>
      </c>
      <c r="N819" s="93" t="e">
        <f>INDEX(Activities!G:G, MATCH(A819, Activities!A:A, 0))</f>
        <v>#N/A</v>
      </c>
      <c r="O819" s="92"/>
      <c r="P819" s="92"/>
      <c r="Q819" s="92"/>
      <c r="R819" s="93"/>
      <c r="S819" s="93" t="e">
        <f>INDEX(Activities!I:I, MATCH(A819, Activities!A:A, 0))</f>
        <v>#N/A</v>
      </c>
    </row>
    <row r="820" spans="1:19" ht="15" customHeight="1">
      <c r="A820" s="86"/>
      <c r="B820" s="87">
        <f>COUNTIF(Activities!A:A, A820)</f>
        <v>0</v>
      </c>
      <c r="C820" s="123"/>
      <c r="D820" s="119"/>
      <c r="E820" s="120"/>
      <c r="F820" s="121">
        <v>4</v>
      </c>
      <c r="G820" s="92">
        <f t="shared" si="77"/>
        <v>1</v>
      </c>
      <c r="H820" s="93" t="str">
        <f t="shared" si="80"/>
        <v>Q4</v>
      </c>
      <c r="I820" s="92">
        <f t="shared" si="78"/>
        <v>1900</v>
      </c>
      <c r="J820" s="92">
        <f t="shared" si="76"/>
        <v>1900</v>
      </c>
      <c r="K820" s="93" t="e">
        <f t="shared" si="79"/>
        <v>#N/A</v>
      </c>
      <c r="L820" s="93" t="e">
        <f>INDEX(Activities!F:F, MATCH(A820, Activities!A:A, 0))</f>
        <v>#N/A</v>
      </c>
      <c r="M820" s="93" t="e">
        <f>INDEX(Activities!E:E, MATCH(A820, Activities!A:A, 0))</f>
        <v>#N/A</v>
      </c>
      <c r="N820" s="93" t="e">
        <f>INDEX(Activities!G:G, MATCH(A820, Activities!A:A, 0))</f>
        <v>#N/A</v>
      </c>
      <c r="O820" s="92"/>
      <c r="P820" s="92"/>
      <c r="Q820" s="92"/>
      <c r="R820" s="93"/>
      <c r="S820" s="93" t="e">
        <f>INDEX(Activities!I:I, MATCH(A820, Activities!A:A, 0))</f>
        <v>#N/A</v>
      </c>
    </row>
    <row r="821" spans="1:19" ht="15" customHeight="1">
      <c r="A821" s="86"/>
      <c r="B821" s="87">
        <f>COUNTIF(Activities!A:A, A821)</f>
        <v>0</v>
      </c>
      <c r="C821" s="123"/>
      <c r="D821" s="119"/>
      <c r="E821" s="120"/>
      <c r="F821" s="121">
        <v>4</v>
      </c>
      <c r="G821" s="92">
        <f t="shared" si="77"/>
        <v>1</v>
      </c>
      <c r="H821" s="93" t="str">
        <f t="shared" si="80"/>
        <v>Q4</v>
      </c>
      <c r="I821" s="92">
        <f t="shared" si="78"/>
        <v>1900</v>
      </c>
      <c r="J821" s="92">
        <f t="shared" si="76"/>
        <v>1900</v>
      </c>
      <c r="K821" s="93" t="e">
        <f t="shared" si="79"/>
        <v>#N/A</v>
      </c>
      <c r="L821" s="93" t="e">
        <f>INDEX(Activities!F:F, MATCH(A821, Activities!A:A, 0))</f>
        <v>#N/A</v>
      </c>
      <c r="M821" s="93" t="e">
        <f>INDEX(Activities!E:E, MATCH(A821, Activities!A:A, 0))</f>
        <v>#N/A</v>
      </c>
      <c r="N821" s="93" t="e">
        <f>INDEX(Activities!G:G, MATCH(A821, Activities!A:A, 0))</f>
        <v>#N/A</v>
      </c>
      <c r="O821" s="92"/>
      <c r="P821" s="92"/>
      <c r="Q821" s="92"/>
      <c r="R821" s="93"/>
      <c r="S821" s="93" t="e">
        <f>INDEX(Activities!I:I, MATCH(A821, Activities!A:A, 0))</f>
        <v>#N/A</v>
      </c>
    </row>
    <row r="822" spans="1:19" ht="15" customHeight="1">
      <c r="A822" s="86"/>
      <c r="B822" s="87">
        <f>COUNTIF(Activities!A:A, A822)</f>
        <v>0</v>
      </c>
      <c r="C822" s="124"/>
      <c r="D822" s="120"/>
      <c r="E822" s="120"/>
      <c r="F822" s="121">
        <v>4</v>
      </c>
      <c r="G822" s="92">
        <f t="shared" si="77"/>
        <v>1</v>
      </c>
      <c r="H822" s="93" t="str">
        <f t="shared" si="80"/>
        <v>Q4</v>
      </c>
      <c r="I822" s="92">
        <f t="shared" si="78"/>
        <v>1900</v>
      </c>
      <c r="J822" s="92">
        <f t="shared" si="76"/>
        <v>1900</v>
      </c>
      <c r="K822" s="93" t="e">
        <f t="shared" si="79"/>
        <v>#N/A</v>
      </c>
      <c r="L822" s="93" t="e">
        <f>INDEX(Activities!F:F, MATCH(A822, Activities!A:A, 0))</f>
        <v>#N/A</v>
      </c>
      <c r="M822" s="93" t="e">
        <f>INDEX(Activities!E:E, MATCH(A822, Activities!A:A, 0))</f>
        <v>#N/A</v>
      </c>
      <c r="N822" s="93" t="e">
        <f>INDEX(Activities!G:G, MATCH(A822, Activities!A:A, 0))</f>
        <v>#N/A</v>
      </c>
      <c r="O822" s="92"/>
      <c r="P822" s="92"/>
      <c r="Q822" s="92"/>
      <c r="R822" s="93"/>
      <c r="S822" s="93" t="e">
        <f>INDEX(Activities!I:I, MATCH(A822, Activities!A:A, 0))</f>
        <v>#N/A</v>
      </c>
    </row>
    <row r="823" spans="1:19" ht="15" customHeight="1">
      <c r="A823" s="86"/>
      <c r="B823" s="87">
        <f>COUNTIF(Activities!A:A, A823)</f>
        <v>0</v>
      </c>
      <c r="C823" s="126"/>
      <c r="D823" s="129"/>
      <c r="E823" s="120"/>
      <c r="F823" s="121">
        <v>4</v>
      </c>
      <c r="G823" s="92">
        <f t="shared" si="77"/>
        <v>1</v>
      </c>
      <c r="H823" s="93" t="str">
        <f t="shared" si="80"/>
        <v>Q4</v>
      </c>
      <c r="I823" s="92">
        <f t="shared" si="78"/>
        <v>1900</v>
      </c>
      <c r="J823" s="92">
        <f t="shared" si="76"/>
        <v>1900</v>
      </c>
      <c r="K823" s="93" t="e">
        <f t="shared" si="79"/>
        <v>#N/A</v>
      </c>
      <c r="L823" s="93" t="e">
        <f>INDEX(Activities!F:F, MATCH(A823, Activities!A:A, 0))</f>
        <v>#N/A</v>
      </c>
      <c r="M823" s="93" t="e">
        <f>INDEX(Activities!E:E, MATCH(A823, Activities!A:A, 0))</f>
        <v>#N/A</v>
      </c>
      <c r="N823" s="93" t="e">
        <f>INDEX(Activities!G:G, MATCH(A823, Activities!A:A, 0))</f>
        <v>#N/A</v>
      </c>
      <c r="O823" s="92"/>
      <c r="P823" s="92"/>
      <c r="Q823" s="92"/>
      <c r="R823" s="93"/>
      <c r="S823" s="93" t="e">
        <f>INDEX(Activities!I:I, MATCH(A823, Activities!A:A, 0))</f>
        <v>#N/A</v>
      </c>
    </row>
    <row r="824" spans="1:19" ht="15" customHeight="1">
      <c r="A824" s="86"/>
      <c r="B824" s="87">
        <f>COUNTIF(Activities!A:A, A824)</f>
        <v>0</v>
      </c>
      <c r="C824" s="124"/>
      <c r="D824" s="119"/>
      <c r="E824" s="120"/>
      <c r="F824" s="121">
        <v>4</v>
      </c>
      <c r="G824" s="92">
        <f t="shared" si="77"/>
        <v>1</v>
      </c>
      <c r="H824" s="93" t="str">
        <f t="shared" si="80"/>
        <v>Q4</v>
      </c>
      <c r="I824" s="92">
        <f t="shared" si="78"/>
        <v>1900</v>
      </c>
      <c r="J824" s="92">
        <f t="shared" si="76"/>
        <v>1900</v>
      </c>
      <c r="K824" s="93" t="e">
        <f t="shared" si="79"/>
        <v>#N/A</v>
      </c>
      <c r="L824" s="93" t="e">
        <f>INDEX(Activities!F:F, MATCH(A824, Activities!A:A, 0))</f>
        <v>#N/A</v>
      </c>
      <c r="M824" s="93" t="e">
        <f>INDEX(Activities!E:E, MATCH(A824, Activities!A:A, 0))</f>
        <v>#N/A</v>
      </c>
      <c r="N824" s="93" t="e">
        <f>INDEX(Activities!G:G, MATCH(A824, Activities!A:A, 0))</f>
        <v>#N/A</v>
      </c>
      <c r="O824" s="92"/>
      <c r="P824" s="92"/>
      <c r="Q824" s="92"/>
      <c r="R824" s="93"/>
      <c r="S824" s="93" t="e">
        <f>INDEX(Activities!I:I, MATCH(A824, Activities!A:A, 0))</f>
        <v>#N/A</v>
      </c>
    </row>
    <row r="825" spans="1:19" ht="15" customHeight="1">
      <c r="A825" s="86"/>
      <c r="B825" s="87">
        <f>COUNTIF(Activities!A:A, A825)</f>
        <v>0</v>
      </c>
      <c r="C825" s="126"/>
      <c r="D825" s="119"/>
      <c r="E825" s="120"/>
      <c r="F825" s="121">
        <v>4</v>
      </c>
      <c r="G825" s="92">
        <f t="shared" si="77"/>
        <v>1</v>
      </c>
      <c r="H825" s="93" t="str">
        <f t="shared" si="80"/>
        <v>Q4</v>
      </c>
      <c r="I825" s="92">
        <f t="shared" si="78"/>
        <v>1900</v>
      </c>
      <c r="J825" s="92">
        <f t="shared" si="76"/>
        <v>1900</v>
      </c>
      <c r="K825" s="93" t="e">
        <f t="shared" si="79"/>
        <v>#N/A</v>
      </c>
      <c r="L825" s="93" t="e">
        <f>INDEX(Activities!F:F, MATCH(A825, Activities!A:A, 0))</f>
        <v>#N/A</v>
      </c>
      <c r="M825" s="93" t="e">
        <f>INDEX(Activities!E:E, MATCH(A825, Activities!A:A, 0))</f>
        <v>#N/A</v>
      </c>
      <c r="N825" s="93" t="e">
        <f>INDEX(Activities!G:G, MATCH(A825, Activities!A:A, 0))</f>
        <v>#N/A</v>
      </c>
      <c r="O825" s="92"/>
      <c r="P825" s="92"/>
      <c r="Q825" s="92"/>
      <c r="R825" s="93"/>
      <c r="S825" s="93" t="e">
        <f>INDEX(Activities!I:I, MATCH(A825, Activities!A:A, 0))</f>
        <v>#N/A</v>
      </c>
    </row>
    <row r="826" spans="1:19" ht="15" customHeight="1">
      <c r="A826" s="86"/>
      <c r="B826" s="87">
        <f>COUNTIF(Activities!A:A, A826)</f>
        <v>0</v>
      </c>
      <c r="C826" s="124"/>
      <c r="D826" s="119"/>
      <c r="E826" s="120"/>
      <c r="F826" s="121">
        <v>4</v>
      </c>
      <c r="G826" s="92">
        <f t="shared" si="77"/>
        <v>1</v>
      </c>
      <c r="H826" s="93" t="str">
        <f t="shared" si="80"/>
        <v>Q4</v>
      </c>
      <c r="I826" s="92">
        <f t="shared" si="78"/>
        <v>1900</v>
      </c>
      <c r="J826" s="92">
        <f t="shared" si="76"/>
        <v>1900</v>
      </c>
      <c r="K826" s="93" t="e">
        <f t="shared" si="79"/>
        <v>#N/A</v>
      </c>
      <c r="L826" s="93" t="e">
        <f>INDEX(Activities!F:F, MATCH(A826, Activities!A:A, 0))</f>
        <v>#N/A</v>
      </c>
      <c r="M826" s="93" t="e">
        <f>INDEX(Activities!E:E, MATCH(A826, Activities!A:A, 0))</f>
        <v>#N/A</v>
      </c>
      <c r="N826" s="93" t="e">
        <f>INDEX(Activities!G:G, MATCH(A826, Activities!A:A, 0))</f>
        <v>#N/A</v>
      </c>
      <c r="O826" s="92"/>
      <c r="P826" s="92"/>
      <c r="Q826" s="92"/>
      <c r="R826" s="93"/>
      <c r="S826" s="93" t="e">
        <f>INDEX(Activities!I:I, MATCH(A826, Activities!A:A, 0))</f>
        <v>#N/A</v>
      </c>
    </row>
    <row r="827" spans="1:19" ht="15" customHeight="1">
      <c r="A827" s="86"/>
      <c r="B827" s="87">
        <f>COUNTIF(Activities!A:A, A827)</f>
        <v>0</v>
      </c>
      <c r="C827" s="126"/>
      <c r="D827" s="119"/>
      <c r="E827" s="120"/>
      <c r="F827" s="121">
        <v>4</v>
      </c>
      <c r="G827" s="92">
        <f t="shared" si="77"/>
        <v>1</v>
      </c>
      <c r="H827" s="93" t="str">
        <f t="shared" si="80"/>
        <v>Q4</v>
      </c>
      <c r="I827" s="92">
        <f t="shared" si="78"/>
        <v>1900</v>
      </c>
      <c r="J827" s="92">
        <f t="shared" si="76"/>
        <v>1900</v>
      </c>
      <c r="K827" s="93" t="e">
        <f t="shared" si="79"/>
        <v>#N/A</v>
      </c>
      <c r="L827" s="93" t="e">
        <f>INDEX(Activities!F:F, MATCH(A827, Activities!A:A, 0))</f>
        <v>#N/A</v>
      </c>
      <c r="M827" s="93" t="e">
        <f>INDEX(Activities!E:E, MATCH(A827, Activities!A:A, 0))</f>
        <v>#N/A</v>
      </c>
      <c r="N827" s="93" t="e">
        <f>INDEX(Activities!G:G, MATCH(A827, Activities!A:A, 0))</f>
        <v>#N/A</v>
      </c>
      <c r="O827" s="92"/>
      <c r="P827" s="92"/>
      <c r="Q827" s="92"/>
      <c r="R827" s="93"/>
      <c r="S827" s="93" t="e">
        <f>INDEX(Activities!I:I, MATCH(A827, Activities!A:A, 0))</f>
        <v>#N/A</v>
      </c>
    </row>
    <row r="828" spans="1:19" ht="15" customHeight="1">
      <c r="A828" s="86"/>
      <c r="B828" s="87">
        <f>COUNTIF(Activities!A:A, A828)</f>
        <v>0</v>
      </c>
      <c r="C828" s="124"/>
      <c r="D828" s="119"/>
      <c r="E828" s="120"/>
      <c r="F828" s="121">
        <v>4</v>
      </c>
      <c r="G828" s="92">
        <f t="shared" si="77"/>
        <v>1</v>
      </c>
      <c r="H828" s="93" t="str">
        <f t="shared" si="80"/>
        <v>Q4</v>
      </c>
      <c r="I828" s="92">
        <f t="shared" si="78"/>
        <v>1900</v>
      </c>
      <c r="J828" s="92">
        <f t="shared" si="76"/>
        <v>1900</v>
      </c>
      <c r="K828" s="93" t="e">
        <f t="shared" si="79"/>
        <v>#N/A</v>
      </c>
      <c r="L828" s="93" t="e">
        <f>INDEX(Activities!F:F, MATCH(A828, Activities!A:A, 0))</f>
        <v>#N/A</v>
      </c>
      <c r="M828" s="93" t="e">
        <f>INDEX(Activities!E:E, MATCH(A828, Activities!A:A, 0))</f>
        <v>#N/A</v>
      </c>
      <c r="N828" s="93" t="e">
        <f>INDEX(Activities!G:G, MATCH(A828, Activities!A:A, 0))</f>
        <v>#N/A</v>
      </c>
      <c r="O828" s="92"/>
      <c r="P828" s="92"/>
      <c r="Q828" s="92"/>
      <c r="R828" s="93"/>
      <c r="S828" s="93" t="e">
        <f>INDEX(Activities!I:I, MATCH(A828, Activities!A:A, 0))</f>
        <v>#N/A</v>
      </c>
    </row>
    <row r="829" spans="1:19" ht="15" customHeight="1">
      <c r="A829" s="86"/>
      <c r="B829" s="87">
        <f>COUNTIF(Activities!A:A, A829)</f>
        <v>0</v>
      </c>
      <c r="C829" s="126"/>
      <c r="D829" s="119"/>
      <c r="E829" s="120"/>
      <c r="F829" s="121">
        <v>4</v>
      </c>
      <c r="G829" s="92">
        <f t="shared" si="77"/>
        <v>1</v>
      </c>
      <c r="H829" s="93" t="str">
        <f t="shared" si="80"/>
        <v>Q4</v>
      </c>
      <c r="I829" s="92">
        <f t="shared" si="78"/>
        <v>1900</v>
      </c>
      <c r="J829" s="92">
        <f t="shared" si="76"/>
        <v>1900</v>
      </c>
      <c r="K829" s="93" t="e">
        <f t="shared" si="79"/>
        <v>#N/A</v>
      </c>
      <c r="L829" s="93" t="e">
        <f>INDEX(Activities!F:F, MATCH(A829, Activities!A:A, 0))</f>
        <v>#N/A</v>
      </c>
      <c r="M829" s="93" t="e">
        <f>INDEX(Activities!E:E, MATCH(A829, Activities!A:A, 0))</f>
        <v>#N/A</v>
      </c>
      <c r="N829" s="93" t="e">
        <f>INDEX(Activities!G:G, MATCH(A829, Activities!A:A, 0))</f>
        <v>#N/A</v>
      </c>
      <c r="O829" s="92"/>
      <c r="P829" s="92"/>
      <c r="Q829" s="92"/>
      <c r="R829" s="93"/>
      <c r="S829" s="93" t="e">
        <f>INDEX(Activities!I:I, MATCH(A829, Activities!A:A, 0))</f>
        <v>#N/A</v>
      </c>
    </row>
    <row r="830" spans="1:19" ht="15" customHeight="1">
      <c r="A830" s="86"/>
      <c r="B830" s="87">
        <f>COUNTIF(Activities!A:A, A830)</f>
        <v>0</v>
      </c>
      <c r="C830" s="124"/>
      <c r="D830" s="119"/>
      <c r="E830" s="120"/>
      <c r="F830" s="121">
        <v>4</v>
      </c>
      <c r="G830" s="92">
        <f t="shared" si="77"/>
        <v>1</v>
      </c>
      <c r="H830" s="93" t="str">
        <f t="shared" si="80"/>
        <v>Q4</v>
      </c>
      <c r="I830" s="92">
        <f t="shared" si="78"/>
        <v>1900</v>
      </c>
      <c r="J830" s="92">
        <f t="shared" si="76"/>
        <v>1900</v>
      </c>
      <c r="K830" s="93" t="e">
        <f t="shared" si="79"/>
        <v>#N/A</v>
      </c>
      <c r="L830" s="93" t="e">
        <f>INDEX(Activities!F:F, MATCH(A830, Activities!A:A, 0))</f>
        <v>#N/A</v>
      </c>
      <c r="M830" s="93" t="e">
        <f>INDEX(Activities!E:E, MATCH(A830, Activities!A:A, 0))</f>
        <v>#N/A</v>
      </c>
      <c r="N830" s="93" t="e">
        <f>INDEX(Activities!G:G, MATCH(A830, Activities!A:A, 0))</f>
        <v>#N/A</v>
      </c>
      <c r="O830" s="92"/>
      <c r="P830" s="92"/>
      <c r="Q830" s="92"/>
      <c r="R830" s="93"/>
      <c r="S830" s="93" t="e">
        <f>INDEX(Activities!I:I, MATCH(A830, Activities!A:A, 0))</f>
        <v>#N/A</v>
      </c>
    </row>
    <row r="831" spans="1:19" ht="15" customHeight="1">
      <c r="A831" s="86"/>
      <c r="B831" s="87">
        <f>COUNTIF(Activities!A:A, A831)</f>
        <v>0</v>
      </c>
      <c r="C831" s="126"/>
      <c r="D831" s="119"/>
      <c r="E831" s="120"/>
      <c r="F831" s="121">
        <v>4</v>
      </c>
      <c r="G831" s="92">
        <f t="shared" si="77"/>
        <v>1</v>
      </c>
      <c r="H831" s="93" t="str">
        <f t="shared" si="80"/>
        <v>Q4</v>
      </c>
      <c r="I831" s="92">
        <f t="shared" si="78"/>
        <v>1900</v>
      </c>
      <c r="J831" s="92">
        <f t="shared" si="76"/>
        <v>1900</v>
      </c>
      <c r="K831" s="93" t="e">
        <f t="shared" si="79"/>
        <v>#N/A</v>
      </c>
      <c r="L831" s="93" t="e">
        <f>INDEX(Activities!F:F, MATCH(A831, Activities!A:A, 0))</f>
        <v>#N/A</v>
      </c>
      <c r="M831" s="93" t="e">
        <f>INDEX(Activities!E:E, MATCH(A831, Activities!A:A, 0))</f>
        <v>#N/A</v>
      </c>
      <c r="N831" s="93" t="e">
        <f>INDEX(Activities!G:G, MATCH(A831, Activities!A:A, 0))</f>
        <v>#N/A</v>
      </c>
      <c r="O831" s="92"/>
      <c r="P831" s="92"/>
      <c r="Q831" s="92"/>
      <c r="R831" s="93"/>
      <c r="S831" s="93" t="e">
        <f>INDEX(Activities!I:I, MATCH(A831, Activities!A:A, 0))</f>
        <v>#N/A</v>
      </c>
    </row>
    <row r="832" spans="1:19" ht="15" customHeight="1">
      <c r="A832" s="86"/>
      <c r="B832" s="87">
        <f>COUNTIF(Activities!A:A, A832)</f>
        <v>0</v>
      </c>
      <c r="C832" s="123"/>
      <c r="D832" s="119"/>
      <c r="E832" s="120"/>
      <c r="F832" s="121">
        <v>4</v>
      </c>
      <c r="G832" s="92">
        <f t="shared" si="77"/>
        <v>1</v>
      </c>
      <c r="H832" s="93" t="str">
        <f t="shared" si="80"/>
        <v>Q4</v>
      </c>
      <c r="I832" s="92">
        <f t="shared" si="78"/>
        <v>1900</v>
      </c>
      <c r="J832" s="92">
        <f t="shared" si="76"/>
        <v>1900</v>
      </c>
      <c r="K832" s="93" t="e">
        <f t="shared" si="79"/>
        <v>#N/A</v>
      </c>
      <c r="L832" s="93" t="e">
        <f>INDEX(Activities!F:F, MATCH(A832, Activities!A:A, 0))</f>
        <v>#N/A</v>
      </c>
      <c r="M832" s="93" t="e">
        <f>INDEX(Activities!E:E, MATCH(A832, Activities!A:A, 0))</f>
        <v>#N/A</v>
      </c>
      <c r="N832" s="93" t="e">
        <f>INDEX(Activities!G:G, MATCH(A832, Activities!A:A, 0))</f>
        <v>#N/A</v>
      </c>
      <c r="O832" s="92"/>
      <c r="P832" s="92"/>
      <c r="Q832" s="92"/>
      <c r="R832" s="93"/>
      <c r="S832" s="93" t="e">
        <f>INDEX(Activities!I:I, MATCH(A832, Activities!A:A, 0))</f>
        <v>#N/A</v>
      </c>
    </row>
    <row r="833" spans="1:19" ht="15" customHeight="1">
      <c r="A833" s="99"/>
      <c r="B833" s="87">
        <f>COUNTIF(Activities!A:A, A833)</f>
        <v>0</v>
      </c>
      <c r="C833" s="124"/>
      <c r="D833" s="119"/>
      <c r="E833" s="120"/>
      <c r="F833" s="121">
        <v>4</v>
      </c>
      <c r="G833" s="92">
        <f t="shared" si="77"/>
        <v>1</v>
      </c>
      <c r="H833" s="93" t="str">
        <f t="shared" si="80"/>
        <v>Q4</v>
      </c>
      <c r="I833" s="92">
        <f t="shared" si="78"/>
        <v>1900</v>
      </c>
      <c r="J833" s="92">
        <f t="shared" si="76"/>
        <v>1900</v>
      </c>
      <c r="K833" s="93" t="e">
        <f t="shared" si="79"/>
        <v>#N/A</v>
      </c>
      <c r="L833" s="93" t="e">
        <f>INDEX(Activities!F:F, MATCH(A833, Activities!A:A, 0))</f>
        <v>#N/A</v>
      </c>
      <c r="M833" s="93" t="e">
        <f>INDEX(Activities!E:E, MATCH(A833, Activities!A:A, 0))</f>
        <v>#N/A</v>
      </c>
      <c r="N833" s="93" t="e">
        <f>INDEX(Activities!G:G, MATCH(A833, Activities!A:A, 0))</f>
        <v>#N/A</v>
      </c>
      <c r="O833" s="92"/>
      <c r="P833" s="92"/>
      <c r="Q833" s="92"/>
      <c r="R833" s="93"/>
      <c r="S833" s="93" t="e">
        <f>INDEX(Activities!I:I, MATCH(A833, Activities!A:A, 0))</f>
        <v>#N/A</v>
      </c>
    </row>
    <row r="834" spans="1:19" ht="15" customHeight="1">
      <c r="A834" s="99"/>
      <c r="B834" s="87">
        <f>COUNTIF(Activities!A:A, A834)</f>
        <v>0</v>
      </c>
      <c r="C834" s="126"/>
      <c r="D834" s="119"/>
      <c r="E834" s="120"/>
      <c r="F834" s="121">
        <v>4</v>
      </c>
      <c r="G834" s="92">
        <f t="shared" si="77"/>
        <v>1</v>
      </c>
      <c r="H834" s="93" t="str">
        <f t="shared" si="80"/>
        <v>Q4</v>
      </c>
      <c r="I834" s="92">
        <f t="shared" si="78"/>
        <v>1900</v>
      </c>
      <c r="J834" s="92">
        <f t="shared" si="76"/>
        <v>1900</v>
      </c>
      <c r="K834" s="93" t="e">
        <f t="shared" si="79"/>
        <v>#N/A</v>
      </c>
      <c r="L834" s="93" t="e">
        <f>INDEX(Activities!F:F, MATCH(A834, Activities!A:A, 0))</f>
        <v>#N/A</v>
      </c>
      <c r="M834" s="93" t="e">
        <f>INDEX(Activities!E:E, MATCH(A834, Activities!A:A, 0))</f>
        <v>#N/A</v>
      </c>
      <c r="N834" s="93" t="e">
        <f>INDEX(Activities!G:G, MATCH(A834, Activities!A:A, 0))</f>
        <v>#N/A</v>
      </c>
      <c r="O834" s="92"/>
      <c r="P834" s="92"/>
      <c r="Q834" s="92"/>
      <c r="R834" s="93"/>
      <c r="S834" s="93" t="e">
        <f>INDEX(Activities!I:I, MATCH(A834, Activities!A:A, 0))</f>
        <v>#N/A</v>
      </c>
    </row>
    <row r="835" spans="1:19" ht="15" customHeight="1">
      <c r="A835" s="99"/>
      <c r="B835" s="87">
        <f>COUNTIF(Activities!A:A, A835)</f>
        <v>0</v>
      </c>
      <c r="C835" s="124"/>
      <c r="D835" s="119"/>
      <c r="E835" s="120"/>
      <c r="F835" s="121">
        <v>4</v>
      </c>
      <c r="G835" s="92">
        <f t="shared" si="77"/>
        <v>1</v>
      </c>
      <c r="H835" s="93" t="str">
        <f t="shared" si="80"/>
        <v>Q4</v>
      </c>
      <c r="I835" s="92">
        <f t="shared" si="78"/>
        <v>1900</v>
      </c>
      <c r="J835" s="92">
        <f t="shared" si="76"/>
        <v>1900</v>
      </c>
      <c r="K835" s="93" t="e">
        <f t="shared" si="79"/>
        <v>#N/A</v>
      </c>
      <c r="L835" s="93" t="e">
        <f>INDEX(Activities!F:F, MATCH(A835, Activities!A:A, 0))</f>
        <v>#N/A</v>
      </c>
      <c r="M835" s="93" t="e">
        <f>INDEX(Activities!E:E, MATCH(A835, Activities!A:A, 0))</f>
        <v>#N/A</v>
      </c>
      <c r="N835" s="93" t="e">
        <f>INDEX(Activities!G:G, MATCH(A835, Activities!A:A, 0))</f>
        <v>#N/A</v>
      </c>
      <c r="O835" s="92"/>
      <c r="P835" s="92"/>
      <c r="Q835" s="92"/>
      <c r="R835" s="93"/>
      <c r="S835" s="93" t="e">
        <f>INDEX(Activities!I:I, MATCH(A835, Activities!A:A, 0))</f>
        <v>#N/A</v>
      </c>
    </row>
    <row r="836" spans="1:19" ht="15" customHeight="1">
      <c r="A836" s="99"/>
      <c r="B836" s="87">
        <f>COUNTIF(Activities!A:A, A836)</f>
        <v>0</v>
      </c>
      <c r="C836" s="125"/>
      <c r="D836" s="119"/>
      <c r="E836" s="120"/>
      <c r="F836" s="121">
        <v>4</v>
      </c>
      <c r="G836" s="92">
        <f t="shared" si="77"/>
        <v>1</v>
      </c>
      <c r="H836" s="93" t="str">
        <f t="shared" si="80"/>
        <v>Q4</v>
      </c>
      <c r="I836" s="92">
        <f t="shared" si="78"/>
        <v>1900</v>
      </c>
      <c r="J836" s="92">
        <f t="shared" ref="J836:J899" si="81">IF(H836="Q4", I836, I836+1)</f>
        <v>1900</v>
      </c>
      <c r="K836" s="93" t="e">
        <f t="shared" si="79"/>
        <v>#N/A</v>
      </c>
      <c r="L836" s="93" t="e">
        <f>INDEX(Activities!F:F, MATCH(A836, Activities!A:A, 0))</f>
        <v>#N/A</v>
      </c>
      <c r="M836" s="93" t="e">
        <f>INDEX(Activities!E:E, MATCH(A836, Activities!A:A, 0))</f>
        <v>#N/A</v>
      </c>
      <c r="N836" s="93" t="e">
        <f>INDEX(Activities!G:G, MATCH(A836, Activities!A:A, 0))</f>
        <v>#N/A</v>
      </c>
      <c r="O836" s="92"/>
      <c r="P836" s="92"/>
      <c r="Q836" s="92"/>
      <c r="R836" s="93"/>
      <c r="S836" s="93" t="e">
        <f>INDEX(Activities!I:I, MATCH(A836, Activities!A:A, 0))</f>
        <v>#N/A</v>
      </c>
    </row>
    <row r="837" spans="1:19" ht="15" customHeight="1">
      <c r="A837" s="99"/>
      <c r="B837" s="87">
        <f>COUNTIF(Activities!A:A, A837)</f>
        <v>0</v>
      </c>
      <c r="C837" s="126"/>
      <c r="D837" s="119"/>
      <c r="E837" s="120"/>
      <c r="F837" s="121">
        <v>4</v>
      </c>
      <c r="G837" s="92">
        <f t="shared" si="77"/>
        <v>1</v>
      </c>
      <c r="H837" s="93" t="str">
        <f t="shared" si="80"/>
        <v>Q4</v>
      </c>
      <c r="I837" s="92">
        <f t="shared" si="78"/>
        <v>1900</v>
      </c>
      <c r="J837" s="92">
        <f t="shared" si="81"/>
        <v>1900</v>
      </c>
      <c r="K837" s="93" t="e">
        <f t="shared" si="79"/>
        <v>#N/A</v>
      </c>
      <c r="L837" s="93" t="e">
        <f>INDEX(Activities!F:F, MATCH(A837, Activities!A:A, 0))</f>
        <v>#N/A</v>
      </c>
      <c r="M837" s="93" t="e">
        <f>INDEX(Activities!E:E, MATCH(A837, Activities!A:A, 0))</f>
        <v>#N/A</v>
      </c>
      <c r="N837" s="93" t="e">
        <f>INDEX(Activities!G:G, MATCH(A837, Activities!A:A, 0))</f>
        <v>#N/A</v>
      </c>
      <c r="O837" s="92"/>
      <c r="P837" s="92"/>
      <c r="Q837" s="92"/>
      <c r="R837" s="93"/>
      <c r="S837" s="93" t="e">
        <f>INDEX(Activities!I:I, MATCH(A837, Activities!A:A, 0))</f>
        <v>#N/A</v>
      </c>
    </row>
    <row r="838" spans="1:19" ht="15" customHeight="1">
      <c r="A838" s="99"/>
      <c r="B838" s="87">
        <f>COUNTIF(Activities!A:A, A838)</f>
        <v>0</v>
      </c>
      <c r="C838" s="124"/>
      <c r="D838" s="119"/>
      <c r="E838" s="120"/>
      <c r="F838" s="121">
        <v>4</v>
      </c>
      <c r="G838" s="92">
        <f t="shared" si="77"/>
        <v>1</v>
      </c>
      <c r="H838" s="93" t="str">
        <f t="shared" si="80"/>
        <v>Q4</v>
      </c>
      <c r="I838" s="92">
        <f t="shared" si="78"/>
        <v>1900</v>
      </c>
      <c r="J838" s="92">
        <f t="shared" si="81"/>
        <v>1900</v>
      </c>
      <c r="K838" s="93" t="e">
        <f t="shared" si="79"/>
        <v>#N/A</v>
      </c>
      <c r="L838" s="93" t="e">
        <f>INDEX(Activities!F:F, MATCH(A838, Activities!A:A, 0))</f>
        <v>#N/A</v>
      </c>
      <c r="M838" s="93" t="e">
        <f>INDEX(Activities!E:E, MATCH(A838, Activities!A:A, 0))</f>
        <v>#N/A</v>
      </c>
      <c r="N838" s="93" t="e">
        <f>INDEX(Activities!G:G, MATCH(A838, Activities!A:A, 0))</f>
        <v>#N/A</v>
      </c>
      <c r="O838" s="92"/>
      <c r="P838" s="92"/>
      <c r="Q838" s="92"/>
      <c r="R838" s="93"/>
      <c r="S838" s="93" t="e">
        <f>INDEX(Activities!I:I, MATCH(A838, Activities!A:A, 0))</f>
        <v>#N/A</v>
      </c>
    </row>
    <row r="839" spans="1:19" ht="15" customHeight="1">
      <c r="A839" s="99"/>
      <c r="B839" s="87">
        <f>COUNTIF(Activities!A:A, A839)</f>
        <v>0</v>
      </c>
      <c r="C839" s="126"/>
      <c r="D839" s="119"/>
      <c r="E839" s="120"/>
      <c r="F839" s="121">
        <v>4</v>
      </c>
      <c r="G839" s="92">
        <f t="shared" si="77"/>
        <v>1</v>
      </c>
      <c r="H839" s="93" t="str">
        <f t="shared" si="80"/>
        <v>Q4</v>
      </c>
      <c r="I839" s="92">
        <f t="shared" si="78"/>
        <v>1900</v>
      </c>
      <c r="J839" s="92">
        <f t="shared" si="81"/>
        <v>1900</v>
      </c>
      <c r="K839" s="93" t="e">
        <f t="shared" si="79"/>
        <v>#N/A</v>
      </c>
      <c r="L839" s="93" t="e">
        <f>INDEX(Activities!F:F, MATCH(A839, Activities!A:A, 0))</f>
        <v>#N/A</v>
      </c>
      <c r="M839" s="93" t="e">
        <f>INDEX(Activities!E:E, MATCH(A839, Activities!A:A, 0))</f>
        <v>#N/A</v>
      </c>
      <c r="N839" s="93" t="e">
        <f>INDEX(Activities!G:G, MATCH(A839, Activities!A:A, 0))</f>
        <v>#N/A</v>
      </c>
      <c r="O839" s="92"/>
      <c r="P839" s="92"/>
      <c r="Q839" s="92"/>
      <c r="R839" s="93"/>
      <c r="S839" s="93" t="e">
        <f>INDEX(Activities!I:I, MATCH(A839, Activities!A:A, 0))</f>
        <v>#N/A</v>
      </c>
    </row>
    <row r="840" spans="1:19" ht="15" customHeight="1">
      <c r="A840" s="99"/>
      <c r="B840" s="87">
        <f>COUNTIF(Activities!A:A, A840)</f>
        <v>0</v>
      </c>
      <c r="C840" s="124"/>
      <c r="D840" s="119"/>
      <c r="E840" s="120"/>
      <c r="F840" s="121">
        <v>4</v>
      </c>
      <c r="G840" s="92">
        <f t="shared" si="77"/>
        <v>1</v>
      </c>
      <c r="H840" s="93" t="str">
        <f t="shared" si="80"/>
        <v>Q4</v>
      </c>
      <c r="I840" s="92">
        <f t="shared" si="78"/>
        <v>1900</v>
      </c>
      <c r="J840" s="92">
        <f t="shared" si="81"/>
        <v>1900</v>
      </c>
      <c r="K840" s="93" t="e">
        <f t="shared" si="79"/>
        <v>#N/A</v>
      </c>
      <c r="L840" s="93" t="e">
        <f>INDEX(Activities!F:F, MATCH(A840, Activities!A:A, 0))</f>
        <v>#N/A</v>
      </c>
      <c r="M840" s="93" t="e">
        <f>INDEX(Activities!E:E, MATCH(A840, Activities!A:A, 0))</f>
        <v>#N/A</v>
      </c>
      <c r="N840" s="93" t="e">
        <f>INDEX(Activities!G:G, MATCH(A840, Activities!A:A, 0))</f>
        <v>#N/A</v>
      </c>
      <c r="O840" s="92"/>
      <c r="P840" s="92"/>
      <c r="Q840" s="92"/>
      <c r="R840" s="93"/>
      <c r="S840" s="93" t="e">
        <f>INDEX(Activities!I:I, MATCH(A840, Activities!A:A, 0))</f>
        <v>#N/A</v>
      </c>
    </row>
    <row r="841" spans="1:19" ht="15" customHeight="1">
      <c r="A841" s="99"/>
      <c r="B841" s="87">
        <f>COUNTIF(Activities!A:A, A841)</f>
        <v>0</v>
      </c>
      <c r="C841" s="126"/>
      <c r="D841" s="119"/>
      <c r="E841" s="120"/>
      <c r="F841" s="121">
        <v>4</v>
      </c>
      <c r="G841" s="92">
        <f t="shared" si="77"/>
        <v>1</v>
      </c>
      <c r="H841" s="93" t="str">
        <f t="shared" si="80"/>
        <v>Q4</v>
      </c>
      <c r="I841" s="92">
        <f t="shared" si="78"/>
        <v>1900</v>
      </c>
      <c r="J841" s="92">
        <f t="shared" si="81"/>
        <v>1900</v>
      </c>
      <c r="K841" s="93" t="e">
        <f t="shared" si="79"/>
        <v>#N/A</v>
      </c>
      <c r="L841" s="93" t="e">
        <f>INDEX(Activities!F:F, MATCH(A841, Activities!A:A, 0))</f>
        <v>#N/A</v>
      </c>
      <c r="M841" s="93" t="e">
        <f>INDEX(Activities!E:E, MATCH(A841, Activities!A:A, 0))</f>
        <v>#N/A</v>
      </c>
      <c r="N841" s="93" t="e">
        <f>INDEX(Activities!G:G, MATCH(A841, Activities!A:A, 0))</f>
        <v>#N/A</v>
      </c>
      <c r="O841" s="92"/>
      <c r="P841" s="92"/>
      <c r="Q841" s="92"/>
      <c r="R841" s="93"/>
      <c r="S841" s="93" t="e">
        <f>INDEX(Activities!I:I, MATCH(A841, Activities!A:A, 0))</f>
        <v>#N/A</v>
      </c>
    </row>
    <row r="842" spans="1:19" ht="15" customHeight="1">
      <c r="A842" s="99"/>
      <c r="B842" s="87">
        <f>COUNTIF(Activities!A:A, A842)</f>
        <v>0</v>
      </c>
      <c r="C842" s="124"/>
      <c r="D842" s="119"/>
      <c r="E842" s="120"/>
      <c r="F842" s="121">
        <v>4</v>
      </c>
      <c r="G842" s="92">
        <f t="shared" si="77"/>
        <v>1</v>
      </c>
      <c r="H842" s="93" t="str">
        <f t="shared" si="80"/>
        <v>Q4</v>
      </c>
      <c r="I842" s="92">
        <f t="shared" si="78"/>
        <v>1900</v>
      </c>
      <c r="J842" s="92">
        <f t="shared" si="81"/>
        <v>1900</v>
      </c>
      <c r="K842" s="93" t="e">
        <f t="shared" si="79"/>
        <v>#N/A</v>
      </c>
      <c r="L842" s="93" t="e">
        <f>INDEX(Activities!F:F, MATCH(A842, Activities!A:A, 0))</f>
        <v>#N/A</v>
      </c>
      <c r="M842" s="93" t="e">
        <f>INDEX(Activities!E:E, MATCH(A842, Activities!A:A, 0))</f>
        <v>#N/A</v>
      </c>
      <c r="N842" s="93" t="e">
        <f>INDEX(Activities!G:G, MATCH(A842, Activities!A:A, 0))</f>
        <v>#N/A</v>
      </c>
      <c r="O842" s="92"/>
      <c r="P842" s="92"/>
      <c r="Q842" s="92"/>
      <c r="R842" s="93"/>
      <c r="S842" s="93" t="e">
        <f>INDEX(Activities!I:I, MATCH(A842, Activities!A:A, 0))</f>
        <v>#N/A</v>
      </c>
    </row>
    <row r="843" spans="1:19" ht="15" customHeight="1">
      <c r="A843" s="99"/>
      <c r="B843" s="87">
        <f>COUNTIF(Activities!A:A, A843)</f>
        <v>0</v>
      </c>
      <c r="C843" s="126"/>
      <c r="D843" s="119"/>
      <c r="E843" s="120"/>
      <c r="F843" s="121">
        <v>4</v>
      </c>
      <c r="G843" s="92">
        <f t="shared" si="77"/>
        <v>1</v>
      </c>
      <c r="H843" s="93" t="str">
        <f t="shared" si="80"/>
        <v>Q4</v>
      </c>
      <c r="I843" s="92">
        <f t="shared" si="78"/>
        <v>1900</v>
      </c>
      <c r="J843" s="92">
        <f t="shared" si="81"/>
        <v>1900</v>
      </c>
      <c r="K843" s="93" t="e">
        <f t="shared" si="79"/>
        <v>#N/A</v>
      </c>
      <c r="L843" s="93" t="e">
        <f>INDEX(Activities!F:F, MATCH(A843, Activities!A:A, 0))</f>
        <v>#N/A</v>
      </c>
      <c r="M843" s="93" t="e">
        <f>INDEX(Activities!E:E, MATCH(A843, Activities!A:A, 0))</f>
        <v>#N/A</v>
      </c>
      <c r="N843" s="93" t="e">
        <f>INDEX(Activities!G:G, MATCH(A843, Activities!A:A, 0))</f>
        <v>#N/A</v>
      </c>
      <c r="O843" s="92"/>
      <c r="P843" s="92"/>
      <c r="Q843" s="92"/>
      <c r="R843" s="93"/>
      <c r="S843" s="93" t="e">
        <f>INDEX(Activities!I:I, MATCH(A843, Activities!A:A, 0))</f>
        <v>#N/A</v>
      </c>
    </row>
    <row r="844" spans="1:19" ht="15" customHeight="1">
      <c r="A844" s="99"/>
      <c r="B844" s="87">
        <f>COUNTIF(Activities!A:A, A844)</f>
        <v>0</v>
      </c>
      <c r="C844" s="124"/>
      <c r="D844" s="119"/>
      <c r="E844" s="120"/>
      <c r="F844" s="121">
        <v>4</v>
      </c>
      <c r="G844" s="92">
        <f t="shared" si="77"/>
        <v>1</v>
      </c>
      <c r="H844" s="93" t="str">
        <f t="shared" si="80"/>
        <v>Q4</v>
      </c>
      <c r="I844" s="92">
        <f t="shared" si="78"/>
        <v>1900</v>
      </c>
      <c r="J844" s="92">
        <f t="shared" si="81"/>
        <v>1900</v>
      </c>
      <c r="K844" s="93" t="e">
        <f t="shared" si="79"/>
        <v>#N/A</v>
      </c>
      <c r="L844" s="93" t="e">
        <f>INDEX(Activities!F:F, MATCH(A844, Activities!A:A, 0))</f>
        <v>#N/A</v>
      </c>
      <c r="M844" s="93" t="e">
        <f>INDEX(Activities!E:E, MATCH(A844, Activities!A:A, 0))</f>
        <v>#N/A</v>
      </c>
      <c r="N844" s="93" t="e">
        <f>INDEX(Activities!G:G, MATCH(A844, Activities!A:A, 0))</f>
        <v>#N/A</v>
      </c>
      <c r="O844" s="92"/>
      <c r="P844" s="92"/>
      <c r="Q844" s="92"/>
      <c r="R844" s="93"/>
      <c r="S844" s="93" t="e">
        <f>INDEX(Activities!I:I, MATCH(A844, Activities!A:A, 0))</f>
        <v>#N/A</v>
      </c>
    </row>
    <row r="845" spans="1:19" ht="15" customHeight="1">
      <c r="A845" s="99"/>
      <c r="B845" s="87">
        <f>COUNTIF(Activities!A:A, A845)</f>
        <v>0</v>
      </c>
      <c r="C845" s="126"/>
      <c r="D845" s="119"/>
      <c r="E845" s="120"/>
      <c r="F845" s="121">
        <v>4</v>
      </c>
      <c r="G845" s="92">
        <f t="shared" si="77"/>
        <v>1</v>
      </c>
      <c r="H845" s="93" t="str">
        <f t="shared" si="80"/>
        <v>Q4</v>
      </c>
      <c r="I845" s="92">
        <f t="shared" si="78"/>
        <v>1900</v>
      </c>
      <c r="J845" s="92">
        <f t="shared" si="81"/>
        <v>1900</v>
      </c>
      <c r="K845" s="93" t="e">
        <f t="shared" si="79"/>
        <v>#N/A</v>
      </c>
      <c r="L845" s="93" t="e">
        <f>INDEX(Activities!F:F, MATCH(A845, Activities!A:A, 0))</f>
        <v>#N/A</v>
      </c>
      <c r="M845" s="93" t="e">
        <f>INDEX(Activities!E:E, MATCH(A845, Activities!A:A, 0))</f>
        <v>#N/A</v>
      </c>
      <c r="N845" s="93" t="e">
        <f>INDEX(Activities!G:G, MATCH(A845, Activities!A:A, 0))</f>
        <v>#N/A</v>
      </c>
      <c r="O845" s="92"/>
      <c r="P845" s="92"/>
      <c r="Q845" s="92"/>
      <c r="R845" s="93"/>
      <c r="S845" s="93" t="e">
        <f>INDEX(Activities!I:I, MATCH(A845, Activities!A:A, 0))</f>
        <v>#N/A</v>
      </c>
    </row>
    <row r="846" spans="1:19" ht="15" customHeight="1">
      <c r="A846" s="99"/>
      <c r="B846" s="87">
        <f>COUNTIF(Activities!A:A, A846)</f>
        <v>0</v>
      </c>
      <c r="C846" s="124"/>
      <c r="D846" s="119"/>
      <c r="E846" s="120"/>
      <c r="F846" s="121">
        <v>4</v>
      </c>
      <c r="G846" s="92">
        <f t="shared" si="77"/>
        <v>1</v>
      </c>
      <c r="H846" s="93" t="str">
        <f t="shared" si="80"/>
        <v>Q4</v>
      </c>
      <c r="I846" s="92">
        <f t="shared" si="78"/>
        <v>1900</v>
      </c>
      <c r="J846" s="92">
        <f t="shared" si="81"/>
        <v>1900</v>
      </c>
      <c r="K846" s="93" t="e">
        <f t="shared" si="79"/>
        <v>#N/A</v>
      </c>
      <c r="L846" s="93" t="e">
        <f>INDEX(Activities!F:F, MATCH(A846, Activities!A:A, 0))</f>
        <v>#N/A</v>
      </c>
      <c r="M846" s="93" t="e">
        <f>INDEX(Activities!E:E, MATCH(A846, Activities!A:A, 0))</f>
        <v>#N/A</v>
      </c>
      <c r="N846" s="93" t="e">
        <f>INDEX(Activities!G:G, MATCH(A846, Activities!A:A, 0))</f>
        <v>#N/A</v>
      </c>
      <c r="O846" s="92"/>
      <c r="P846" s="92"/>
      <c r="Q846" s="92"/>
      <c r="R846" s="93"/>
      <c r="S846" s="93" t="e">
        <f>INDEX(Activities!I:I, MATCH(A846, Activities!A:A, 0))</f>
        <v>#N/A</v>
      </c>
    </row>
    <row r="847" spans="1:19" ht="15" customHeight="1">
      <c r="A847" s="99"/>
      <c r="B847" s="87">
        <f>COUNTIF(Activities!A:A, A847)</f>
        <v>0</v>
      </c>
      <c r="C847" s="126"/>
      <c r="D847" s="119"/>
      <c r="E847" s="120"/>
      <c r="F847" s="121">
        <v>4</v>
      </c>
      <c r="G847" s="92">
        <f t="shared" si="77"/>
        <v>1</v>
      </c>
      <c r="H847" s="93" t="str">
        <f t="shared" si="80"/>
        <v>Q4</v>
      </c>
      <c r="I847" s="92">
        <f t="shared" si="78"/>
        <v>1900</v>
      </c>
      <c r="J847" s="92">
        <f t="shared" si="81"/>
        <v>1900</v>
      </c>
      <c r="K847" s="93" t="e">
        <f t="shared" si="79"/>
        <v>#N/A</v>
      </c>
      <c r="L847" s="93" t="e">
        <f>INDEX(Activities!F:F, MATCH(A847, Activities!A:A, 0))</f>
        <v>#N/A</v>
      </c>
      <c r="M847" s="93" t="e">
        <f>INDEX(Activities!E:E, MATCH(A847, Activities!A:A, 0))</f>
        <v>#N/A</v>
      </c>
      <c r="N847" s="93" t="e">
        <f>INDEX(Activities!G:G, MATCH(A847, Activities!A:A, 0))</f>
        <v>#N/A</v>
      </c>
      <c r="O847" s="92"/>
      <c r="P847" s="92"/>
      <c r="Q847" s="92"/>
      <c r="R847" s="93"/>
      <c r="S847" s="93" t="e">
        <f>INDEX(Activities!I:I, MATCH(A847, Activities!A:A, 0))</f>
        <v>#N/A</v>
      </c>
    </row>
    <row r="848" spans="1:19" ht="15" customHeight="1">
      <c r="A848" s="99"/>
      <c r="B848" s="87">
        <f>COUNTIF(Activities!A:A, A848)</f>
        <v>0</v>
      </c>
      <c r="C848" s="124"/>
      <c r="D848" s="119"/>
      <c r="E848" s="120"/>
      <c r="F848" s="121">
        <v>4</v>
      </c>
      <c r="G848" s="92">
        <f t="shared" si="77"/>
        <v>1</v>
      </c>
      <c r="H848" s="93" t="str">
        <f t="shared" si="80"/>
        <v>Q4</v>
      </c>
      <c r="I848" s="92">
        <f t="shared" si="78"/>
        <v>1900</v>
      </c>
      <c r="J848" s="92">
        <f t="shared" si="81"/>
        <v>1900</v>
      </c>
      <c r="K848" s="93" t="e">
        <f t="shared" si="79"/>
        <v>#N/A</v>
      </c>
      <c r="L848" s="93" t="e">
        <f>INDEX(Activities!F:F, MATCH(A848, Activities!A:A, 0))</f>
        <v>#N/A</v>
      </c>
      <c r="M848" s="93" t="e">
        <f>INDEX(Activities!E:E, MATCH(A848, Activities!A:A, 0))</f>
        <v>#N/A</v>
      </c>
      <c r="N848" s="93" t="e">
        <f>INDEX(Activities!G:G, MATCH(A848, Activities!A:A, 0))</f>
        <v>#N/A</v>
      </c>
      <c r="O848" s="92"/>
      <c r="P848" s="92"/>
      <c r="Q848" s="92"/>
      <c r="R848" s="93"/>
      <c r="S848" s="93" t="e">
        <f>INDEX(Activities!I:I, MATCH(A848, Activities!A:A, 0))</f>
        <v>#N/A</v>
      </c>
    </row>
    <row r="849" spans="1:19" ht="15" customHeight="1">
      <c r="A849" s="99"/>
      <c r="B849" s="87">
        <f>COUNTIF(Activities!A:A, A849)</f>
        <v>0</v>
      </c>
      <c r="C849" s="126"/>
      <c r="D849" s="119"/>
      <c r="E849" s="120"/>
      <c r="F849" s="121">
        <v>4</v>
      </c>
      <c r="G849" s="92">
        <f t="shared" si="77"/>
        <v>1</v>
      </c>
      <c r="H849" s="93" t="str">
        <f t="shared" si="80"/>
        <v>Q4</v>
      </c>
      <c r="I849" s="92">
        <f t="shared" si="78"/>
        <v>1900</v>
      </c>
      <c r="J849" s="92">
        <f t="shared" si="81"/>
        <v>1900</v>
      </c>
      <c r="K849" s="93" t="e">
        <f t="shared" si="79"/>
        <v>#N/A</v>
      </c>
      <c r="L849" s="93" t="e">
        <f>INDEX(Activities!F:F, MATCH(A849, Activities!A:A, 0))</f>
        <v>#N/A</v>
      </c>
      <c r="M849" s="93" t="e">
        <f>INDEX(Activities!E:E, MATCH(A849, Activities!A:A, 0))</f>
        <v>#N/A</v>
      </c>
      <c r="N849" s="93" t="e">
        <f>INDEX(Activities!G:G, MATCH(A849, Activities!A:A, 0))</f>
        <v>#N/A</v>
      </c>
      <c r="O849" s="92"/>
      <c r="P849" s="92"/>
      <c r="Q849" s="92"/>
      <c r="R849" s="93"/>
      <c r="S849" s="93" t="e">
        <f>INDEX(Activities!I:I, MATCH(A849, Activities!A:A, 0))</f>
        <v>#N/A</v>
      </c>
    </row>
    <row r="850" spans="1:19" ht="15" customHeight="1">
      <c r="A850" s="86"/>
      <c r="B850" s="87">
        <f>COUNTIF(Activities!A:A, A850)</f>
        <v>0</v>
      </c>
      <c r="C850" s="124"/>
      <c r="D850" s="119"/>
      <c r="E850" s="120"/>
      <c r="F850" s="121">
        <v>4</v>
      </c>
      <c r="G850" s="92">
        <f t="shared" si="77"/>
        <v>1</v>
      </c>
      <c r="H850" s="93" t="str">
        <f t="shared" si="80"/>
        <v>Q4</v>
      </c>
      <c r="I850" s="92">
        <f t="shared" si="78"/>
        <v>1900</v>
      </c>
      <c r="J850" s="92">
        <f t="shared" si="81"/>
        <v>1900</v>
      </c>
      <c r="K850" s="93" t="e">
        <f t="shared" si="79"/>
        <v>#N/A</v>
      </c>
      <c r="L850" s="93" t="e">
        <f>INDEX(Activities!F:F, MATCH(A850, Activities!A:A, 0))</f>
        <v>#N/A</v>
      </c>
      <c r="M850" s="93" t="e">
        <f>INDEX(Activities!E:E, MATCH(A850, Activities!A:A, 0))</f>
        <v>#N/A</v>
      </c>
      <c r="N850" s="93" t="e">
        <f>INDEX(Activities!G:G, MATCH(A850, Activities!A:A, 0))</f>
        <v>#N/A</v>
      </c>
      <c r="O850" s="92"/>
      <c r="P850" s="92"/>
      <c r="Q850" s="92"/>
      <c r="R850" s="93"/>
      <c r="S850" s="93" t="e">
        <f>INDEX(Activities!I:I, MATCH(A850, Activities!A:A, 0))</f>
        <v>#N/A</v>
      </c>
    </row>
    <row r="851" spans="1:19" ht="15" customHeight="1">
      <c r="A851" s="86"/>
      <c r="B851" s="87">
        <f>COUNTIF(Activities!A:A, A851)</f>
        <v>0</v>
      </c>
      <c r="C851" s="126"/>
      <c r="D851" s="119"/>
      <c r="E851" s="120"/>
      <c r="F851" s="121">
        <v>4</v>
      </c>
      <c r="G851" s="92">
        <f t="shared" si="77"/>
        <v>1</v>
      </c>
      <c r="H851" s="93" t="str">
        <f t="shared" si="80"/>
        <v>Q4</v>
      </c>
      <c r="I851" s="92">
        <f t="shared" si="78"/>
        <v>1900</v>
      </c>
      <c r="J851" s="92">
        <f t="shared" si="81"/>
        <v>1900</v>
      </c>
      <c r="K851" s="93" t="e">
        <f t="shared" si="79"/>
        <v>#N/A</v>
      </c>
      <c r="L851" s="93" t="e">
        <f>INDEX(Activities!F:F, MATCH(A851, Activities!A:A, 0))</f>
        <v>#N/A</v>
      </c>
      <c r="M851" s="93" t="e">
        <f>INDEX(Activities!E:E, MATCH(A851, Activities!A:A, 0))</f>
        <v>#N/A</v>
      </c>
      <c r="N851" s="93" t="e">
        <f>INDEX(Activities!G:G, MATCH(A851, Activities!A:A, 0))</f>
        <v>#N/A</v>
      </c>
      <c r="O851" s="92"/>
      <c r="P851" s="92"/>
      <c r="Q851" s="92"/>
      <c r="R851" s="93"/>
      <c r="S851" s="93" t="e">
        <f>INDEX(Activities!I:I, MATCH(A851, Activities!A:A, 0))</f>
        <v>#N/A</v>
      </c>
    </row>
    <row r="852" spans="1:19" ht="15" customHeight="1">
      <c r="A852" s="86"/>
      <c r="B852" s="87">
        <f>COUNTIF(Activities!A:A, A852)</f>
        <v>0</v>
      </c>
      <c r="C852" s="123"/>
      <c r="D852" s="120"/>
      <c r="E852" s="120"/>
      <c r="F852" s="121">
        <v>4</v>
      </c>
      <c r="G852" s="92">
        <f t="shared" si="77"/>
        <v>1</v>
      </c>
      <c r="H852" s="93" t="str">
        <f t="shared" si="80"/>
        <v>Q4</v>
      </c>
      <c r="I852" s="92">
        <f t="shared" si="78"/>
        <v>1900</v>
      </c>
      <c r="J852" s="92">
        <f t="shared" si="81"/>
        <v>1900</v>
      </c>
      <c r="K852" s="93" t="e">
        <f t="shared" si="79"/>
        <v>#N/A</v>
      </c>
      <c r="L852" s="93" t="e">
        <f>INDEX(Activities!F:F, MATCH(A852, Activities!A:A, 0))</f>
        <v>#N/A</v>
      </c>
      <c r="M852" s="93" t="e">
        <f>INDEX(Activities!E:E, MATCH(A852, Activities!A:A, 0))</f>
        <v>#N/A</v>
      </c>
      <c r="N852" s="93" t="e">
        <f>INDEX(Activities!G:G, MATCH(A852, Activities!A:A, 0))</f>
        <v>#N/A</v>
      </c>
      <c r="O852" s="92"/>
      <c r="P852" s="92"/>
      <c r="Q852" s="92"/>
      <c r="R852" s="93"/>
      <c r="S852" s="93" t="e">
        <f>INDEX(Activities!I:I, MATCH(A852, Activities!A:A, 0))</f>
        <v>#N/A</v>
      </c>
    </row>
    <row r="853" spans="1:19" ht="15" customHeight="1">
      <c r="A853" s="86"/>
      <c r="B853" s="87">
        <f>COUNTIF(Activities!A:A, A853)</f>
        <v>0</v>
      </c>
      <c r="C853" s="123"/>
      <c r="D853" s="129"/>
      <c r="E853" s="120"/>
      <c r="F853" s="121">
        <v>4</v>
      </c>
      <c r="G853" s="92">
        <f t="shared" si="77"/>
        <v>1</v>
      </c>
      <c r="H853" s="93" t="str">
        <f t="shared" si="80"/>
        <v>Q4</v>
      </c>
      <c r="I853" s="92">
        <f t="shared" si="78"/>
        <v>1900</v>
      </c>
      <c r="J853" s="92">
        <f t="shared" si="81"/>
        <v>1900</v>
      </c>
      <c r="K853" s="93" t="e">
        <f t="shared" si="79"/>
        <v>#N/A</v>
      </c>
      <c r="L853" s="93" t="e">
        <f>INDEX(Activities!F:F, MATCH(A853, Activities!A:A, 0))</f>
        <v>#N/A</v>
      </c>
      <c r="M853" s="93" t="e">
        <f>INDEX(Activities!E:E, MATCH(A853, Activities!A:A, 0))</f>
        <v>#N/A</v>
      </c>
      <c r="N853" s="93" t="e">
        <f>INDEX(Activities!G:G, MATCH(A853, Activities!A:A, 0))</f>
        <v>#N/A</v>
      </c>
      <c r="O853" s="92"/>
      <c r="P853" s="92"/>
      <c r="Q853" s="92"/>
      <c r="R853" s="93"/>
      <c r="S853" s="93" t="e">
        <f>INDEX(Activities!I:I, MATCH(A853, Activities!A:A, 0))</f>
        <v>#N/A</v>
      </c>
    </row>
    <row r="854" spans="1:19" ht="15" customHeight="1">
      <c r="A854" s="86"/>
      <c r="B854" s="87">
        <f>COUNTIF(Activities!A:A, A854)</f>
        <v>0</v>
      </c>
      <c r="C854" s="124"/>
      <c r="D854" s="119"/>
      <c r="E854" s="120"/>
      <c r="F854" s="121">
        <v>4</v>
      </c>
      <c r="G854" s="92">
        <f t="shared" si="77"/>
        <v>1</v>
      </c>
      <c r="H854" s="93" t="str">
        <f t="shared" si="80"/>
        <v>Q4</v>
      </c>
      <c r="I854" s="92">
        <f t="shared" si="78"/>
        <v>1900</v>
      </c>
      <c r="J854" s="92">
        <f t="shared" si="81"/>
        <v>1900</v>
      </c>
      <c r="K854" s="93" t="e">
        <f t="shared" si="79"/>
        <v>#N/A</v>
      </c>
      <c r="L854" s="93" t="e">
        <f>INDEX(Activities!F:F, MATCH(A854, Activities!A:A, 0))</f>
        <v>#N/A</v>
      </c>
      <c r="M854" s="93" t="e">
        <f>INDEX(Activities!E:E, MATCH(A854, Activities!A:A, 0))</f>
        <v>#N/A</v>
      </c>
      <c r="N854" s="93" t="e">
        <f>INDEX(Activities!G:G, MATCH(A854, Activities!A:A, 0))</f>
        <v>#N/A</v>
      </c>
      <c r="O854" s="92"/>
      <c r="P854" s="92"/>
      <c r="Q854" s="92"/>
      <c r="R854" s="93"/>
      <c r="S854" s="93" t="e">
        <f>INDEX(Activities!I:I, MATCH(A854, Activities!A:A, 0))</f>
        <v>#N/A</v>
      </c>
    </row>
    <row r="855" spans="1:19" ht="15" customHeight="1">
      <c r="A855" s="86"/>
      <c r="B855" s="87">
        <f>COUNTIF(Activities!A:A, A855)</f>
        <v>0</v>
      </c>
      <c r="C855" s="126"/>
      <c r="D855" s="119"/>
      <c r="E855" s="120"/>
      <c r="F855" s="121">
        <v>4</v>
      </c>
      <c r="G855" s="92">
        <f t="shared" si="77"/>
        <v>1</v>
      </c>
      <c r="H855" s="93" t="str">
        <f t="shared" si="80"/>
        <v>Q4</v>
      </c>
      <c r="I855" s="92">
        <f t="shared" si="78"/>
        <v>1900</v>
      </c>
      <c r="J855" s="92">
        <f t="shared" si="81"/>
        <v>1900</v>
      </c>
      <c r="K855" s="93" t="e">
        <f t="shared" si="79"/>
        <v>#N/A</v>
      </c>
      <c r="L855" s="93" t="e">
        <f>INDEX(Activities!F:F, MATCH(A855, Activities!A:A, 0))</f>
        <v>#N/A</v>
      </c>
      <c r="M855" s="93" t="e">
        <f>INDEX(Activities!E:E, MATCH(A855, Activities!A:A, 0))</f>
        <v>#N/A</v>
      </c>
      <c r="N855" s="93" t="e">
        <f>INDEX(Activities!G:G, MATCH(A855, Activities!A:A, 0))</f>
        <v>#N/A</v>
      </c>
      <c r="O855" s="92"/>
      <c r="P855" s="92"/>
      <c r="Q855" s="92"/>
      <c r="R855" s="93"/>
      <c r="S855" s="93" t="e">
        <f>INDEX(Activities!I:I, MATCH(A855, Activities!A:A, 0))</f>
        <v>#N/A</v>
      </c>
    </row>
    <row r="856" spans="1:19" ht="15" customHeight="1">
      <c r="A856" s="86"/>
      <c r="B856" s="87">
        <f>COUNTIF(Activities!A:A, A856)</f>
        <v>0</v>
      </c>
      <c r="C856" s="124"/>
      <c r="D856" s="119"/>
      <c r="E856" s="120"/>
      <c r="F856" s="121">
        <v>4</v>
      </c>
      <c r="G856" s="92">
        <f t="shared" si="77"/>
        <v>1</v>
      </c>
      <c r="H856" s="93" t="str">
        <f t="shared" si="80"/>
        <v>Q4</v>
      </c>
      <c r="I856" s="92">
        <f t="shared" si="78"/>
        <v>1900</v>
      </c>
      <c r="J856" s="92">
        <f t="shared" si="81"/>
        <v>1900</v>
      </c>
      <c r="K856" s="93" t="e">
        <f t="shared" si="79"/>
        <v>#N/A</v>
      </c>
      <c r="L856" s="93" t="e">
        <f>INDEX(Activities!F:F, MATCH(A856, Activities!A:A, 0))</f>
        <v>#N/A</v>
      </c>
      <c r="M856" s="93" t="e">
        <f>INDEX(Activities!E:E, MATCH(A856, Activities!A:A, 0))</f>
        <v>#N/A</v>
      </c>
      <c r="N856" s="93" t="e">
        <f>INDEX(Activities!G:G, MATCH(A856, Activities!A:A, 0))</f>
        <v>#N/A</v>
      </c>
      <c r="O856" s="92"/>
      <c r="P856" s="92"/>
      <c r="Q856" s="92"/>
      <c r="R856" s="93"/>
      <c r="S856" s="93" t="e">
        <f>INDEX(Activities!I:I, MATCH(A856, Activities!A:A, 0))</f>
        <v>#N/A</v>
      </c>
    </row>
    <row r="857" spans="1:19" ht="15" customHeight="1">
      <c r="A857" s="86"/>
      <c r="B857" s="87">
        <f>COUNTIF(Activities!A:A, A857)</f>
        <v>0</v>
      </c>
      <c r="C857" s="126"/>
      <c r="D857" s="119"/>
      <c r="E857" s="120"/>
      <c r="F857" s="121">
        <v>4</v>
      </c>
      <c r="G857" s="92">
        <f t="shared" si="77"/>
        <v>1</v>
      </c>
      <c r="H857" s="93" t="str">
        <f t="shared" si="80"/>
        <v>Q4</v>
      </c>
      <c r="I857" s="92">
        <f t="shared" si="78"/>
        <v>1900</v>
      </c>
      <c r="J857" s="92">
        <f t="shared" si="81"/>
        <v>1900</v>
      </c>
      <c r="K857" s="93" t="e">
        <f t="shared" si="79"/>
        <v>#N/A</v>
      </c>
      <c r="L857" s="93" t="e">
        <f>INDEX(Activities!F:F, MATCH(A857, Activities!A:A, 0))</f>
        <v>#N/A</v>
      </c>
      <c r="M857" s="93" t="e">
        <f>INDEX(Activities!E:E, MATCH(A857, Activities!A:A, 0))</f>
        <v>#N/A</v>
      </c>
      <c r="N857" s="93" t="e">
        <f>INDEX(Activities!G:G, MATCH(A857, Activities!A:A, 0))</f>
        <v>#N/A</v>
      </c>
      <c r="O857" s="92"/>
      <c r="P857" s="92"/>
      <c r="Q857" s="92"/>
      <c r="R857" s="93"/>
      <c r="S857" s="93" t="e">
        <f>INDEX(Activities!I:I, MATCH(A857, Activities!A:A, 0))</f>
        <v>#N/A</v>
      </c>
    </row>
    <row r="858" spans="1:19" ht="15" customHeight="1">
      <c r="A858" s="86"/>
      <c r="B858" s="87">
        <f>COUNTIF(Activities!A:A, A858)</f>
        <v>0</v>
      </c>
      <c r="C858" s="124"/>
      <c r="D858" s="119"/>
      <c r="E858" s="120"/>
      <c r="F858" s="121">
        <v>4</v>
      </c>
      <c r="G858" s="92">
        <f t="shared" si="77"/>
        <v>1</v>
      </c>
      <c r="H858" s="93" t="str">
        <f t="shared" si="80"/>
        <v>Q4</v>
      </c>
      <c r="I858" s="92">
        <f t="shared" si="78"/>
        <v>1900</v>
      </c>
      <c r="J858" s="92">
        <f t="shared" si="81"/>
        <v>1900</v>
      </c>
      <c r="K858" s="93" t="e">
        <f t="shared" si="79"/>
        <v>#N/A</v>
      </c>
      <c r="L858" s="93" t="e">
        <f>INDEX(Activities!F:F, MATCH(A858, Activities!A:A, 0))</f>
        <v>#N/A</v>
      </c>
      <c r="M858" s="93" t="e">
        <f>INDEX(Activities!E:E, MATCH(A858, Activities!A:A, 0))</f>
        <v>#N/A</v>
      </c>
      <c r="N858" s="93" t="e">
        <f>INDEX(Activities!G:G, MATCH(A858, Activities!A:A, 0))</f>
        <v>#N/A</v>
      </c>
      <c r="O858" s="92"/>
      <c r="P858" s="92"/>
      <c r="Q858" s="92"/>
      <c r="R858" s="93"/>
      <c r="S858" s="93" t="e">
        <f>INDEX(Activities!I:I, MATCH(A858, Activities!A:A, 0))</f>
        <v>#N/A</v>
      </c>
    </row>
    <row r="859" spans="1:19" ht="15" customHeight="1">
      <c r="A859" s="86"/>
      <c r="B859" s="87">
        <f>COUNTIF(Activities!A:A, A859)</f>
        <v>0</v>
      </c>
      <c r="C859" s="126"/>
      <c r="D859" s="119"/>
      <c r="E859" s="120"/>
      <c r="F859" s="121">
        <v>4</v>
      </c>
      <c r="G859" s="92">
        <f t="shared" si="77"/>
        <v>1</v>
      </c>
      <c r="H859" s="93" t="str">
        <f t="shared" si="80"/>
        <v>Q4</v>
      </c>
      <c r="I859" s="92">
        <f t="shared" si="78"/>
        <v>1900</v>
      </c>
      <c r="J859" s="92">
        <f t="shared" si="81"/>
        <v>1900</v>
      </c>
      <c r="K859" s="93" t="e">
        <f t="shared" si="79"/>
        <v>#N/A</v>
      </c>
      <c r="L859" s="93" t="e">
        <f>INDEX(Activities!F:F, MATCH(A859, Activities!A:A, 0))</f>
        <v>#N/A</v>
      </c>
      <c r="M859" s="93" t="e">
        <f>INDEX(Activities!E:E, MATCH(A859, Activities!A:A, 0))</f>
        <v>#N/A</v>
      </c>
      <c r="N859" s="93" t="e">
        <f>INDEX(Activities!G:G, MATCH(A859, Activities!A:A, 0))</f>
        <v>#N/A</v>
      </c>
      <c r="O859" s="92"/>
      <c r="P859" s="92"/>
      <c r="Q859" s="92"/>
      <c r="R859" s="93"/>
      <c r="S859" s="93" t="e">
        <f>INDEX(Activities!I:I, MATCH(A859, Activities!A:A, 0))</f>
        <v>#N/A</v>
      </c>
    </row>
    <row r="860" spans="1:19" ht="15" customHeight="1">
      <c r="A860" s="86"/>
      <c r="B860" s="87">
        <f>COUNTIF(Activities!A:A, A860)</f>
        <v>0</v>
      </c>
      <c r="C860" s="124"/>
      <c r="D860" s="119"/>
      <c r="E860" s="120"/>
      <c r="F860" s="121">
        <v>4</v>
      </c>
      <c r="G860" s="92">
        <f t="shared" si="77"/>
        <v>1</v>
      </c>
      <c r="H860" s="93" t="str">
        <f t="shared" si="80"/>
        <v>Q4</v>
      </c>
      <c r="I860" s="92">
        <f t="shared" si="78"/>
        <v>1900</v>
      </c>
      <c r="J860" s="92">
        <f t="shared" si="81"/>
        <v>1900</v>
      </c>
      <c r="K860" s="93" t="e">
        <f t="shared" si="79"/>
        <v>#N/A</v>
      </c>
      <c r="L860" s="93" t="e">
        <f>INDEX(Activities!F:F, MATCH(A860, Activities!A:A, 0))</f>
        <v>#N/A</v>
      </c>
      <c r="M860" s="93" t="e">
        <f>INDEX(Activities!E:E, MATCH(A860, Activities!A:A, 0))</f>
        <v>#N/A</v>
      </c>
      <c r="N860" s="93" t="e">
        <f>INDEX(Activities!G:G, MATCH(A860, Activities!A:A, 0))</f>
        <v>#N/A</v>
      </c>
      <c r="O860" s="92"/>
      <c r="P860" s="92"/>
      <c r="Q860" s="92"/>
      <c r="R860" s="93"/>
      <c r="S860" s="93" t="e">
        <f>INDEX(Activities!I:I, MATCH(A860, Activities!A:A, 0))</f>
        <v>#N/A</v>
      </c>
    </row>
    <row r="861" spans="1:19" ht="15" customHeight="1">
      <c r="A861" s="86"/>
      <c r="B861" s="87">
        <f>COUNTIF(Activities!A:A, A861)</f>
        <v>0</v>
      </c>
      <c r="C861" s="126"/>
      <c r="D861" s="119"/>
      <c r="E861" s="120"/>
      <c r="F861" s="121">
        <v>4</v>
      </c>
      <c r="G861" s="92">
        <f t="shared" si="77"/>
        <v>1</v>
      </c>
      <c r="H861" s="93" t="str">
        <f t="shared" si="80"/>
        <v>Q4</v>
      </c>
      <c r="I861" s="92">
        <f t="shared" si="78"/>
        <v>1900</v>
      </c>
      <c r="J861" s="92">
        <f t="shared" si="81"/>
        <v>1900</v>
      </c>
      <c r="K861" s="93" t="e">
        <f t="shared" si="79"/>
        <v>#N/A</v>
      </c>
      <c r="L861" s="93" t="e">
        <f>INDEX(Activities!F:F, MATCH(A861, Activities!A:A, 0))</f>
        <v>#N/A</v>
      </c>
      <c r="M861" s="93" t="e">
        <f>INDEX(Activities!E:E, MATCH(A861, Activities!A:A, 0))</f>
        <v>#N/A</v>
      </c>
      <c r="N861" s="93" t="e">
        <f>INDEX(Activities!G:G, MATCH(A861, Activities!A:A, 0))</f>
        <v>#N/A</v>
      </c>
      <c r="O861" s="92"/>
      <c r="P861" s="92"/>
      <c r="Q861" s="92"/>
      <c r="R861" s="93"/>
      <c r="S861" s="93" t="e">
        <f>INDEX(Activities!I:I, MATCH(A861, Activities!A:A, 0))</f>
        <v>#N/A</v>
      </c>
    </row>
    <row r="862" spans="1:19" ht="15" customHeight="1">
      <c r="A862" s="86"/>
      <c r="B862" s="87">
        <f>COUNTIF(Activities!A:A, A862)</f>
        <v>0</v>
      </c>
      <c r="C862" s="124"/>
      <c r="D862" s="119"/>
      <c r="E862" s="120"/>
      <c r="F862" s="121">
        <v>4</v>
      </c>
      <c r="G862" s="92">
        <f t="shared" si="77"/>
        <v>1</v>
      </c>
      <c r="H862" s="93" t="str">
        <f t="shared" si="80"/>
        <v>Q4</v>
      </c>
      <c r="I862" s="92">
        <f t="shared" si="78"/>
        <v>1900</v>
      </c>
      <c r="J862" s="92">
        <f t="shared" si="81"/>
        <v>1900</v>
      </c>
      <c r="K862" s="93" t="e">
        <f t="shared" si="79"/>
        <v>#N/A</v>
      </c>
      <c r="L862" s="93" t="e">
        <f>INDEX(Activities!F:F, MATCH(A862, Activities!A:A, 0))</f>
        <v>#N/A</v>
      </c>
      <c r="M862" s="93" t="e">
        <f>INDEX(Activities!E:E, MATCH(A862, Activities!A:A, 0))</f>
        <v>#N/A</v>
      </c>
      <c r="N862" s="93" t="e">
        <f>INDEX(Activities!G:G, MATCH(A862, Activities!A:A, 0))</f>
        <v>#N/A</v>
      </c>
      <c r="O862" s="92"/>
      <c r="P862" s="92"/>
      <c r="Q862" s="92"/>
      <c r="R862" s="93"/>
      <c r="S862" s="93" t="e">
        <f>INDEX(Activities!I:I, MATCH(A862, Activities!A:A, 0))</f>
        <v>#N/A</v>
      </c>
    </row>
    <row r="863" spans="1:19" ht="15" customHeight="1">
      <c r="A863" s="86"/>
      <c r="B863" s="87">
        <f>COUNTIF(Activities!A:A, A863)</f>
        <v>0</v>
      </c>
      <c r="C863" s="126"/>
      <c r="D863" s="119"/>
      <c r="E863" s="120"/>
      <c r="F863" s="121">
        <v>4</v>
      </c>
      <c r="G863" s="92">
        <f t="shared" si="77"/>
        <v>1</v>
      </c>
      <c r="H863" s="93" t="str">
        <f t="shared" si="80"/>
        <v>Q4</v>
      </c>
      <c r="I863" s="92">
        <f t="shared" si="78"/>
        <v>1900</v>
      </c>
      <c r="J863" s="92">
        <f t="shared" si="81"/>
        <v>1900</v>
      </c>
      <c r="K863" s="93" t="e">
        <f t="shared" si="79"/>
        <v>#N/A</v>
      </c>
      <c r="L863" s="93" t="e">
        <f>INDEX(Activities!F:F, MATCH(A863, Activities!A:A, 0))</f>
        <v>#N/A</v>
      </c>
      <c r="M863" s="93" t="e">
        <f>INDEX(Activities!E:E, MATCH(A863, Activities!A:A, 0))</f>
        <v>#N/A</v>
      </c>
      <c r="N863" s="93" t="e">
        <f>INDEX(Activities!G:G, MATCH(A863, Activities!A:A, 0))</f>
        <v>#N/A</v>
      </c>
      <c r="O863" s="92"/>
      <c r="P863" s="92"/>
      <c r="Q863" s="92"/>
      <c r="R863" s="93"/>
      <c r="S863" s="93" t="e">
        <f>INDEX(Activities!I:I, MATCH(A863, Activities!A:A, 0))</f>
        <v>#N/A</v>
      </c>
    </row>
    <row r="864" spans="1:19" ht="15" customHeight="1">
      <c r="A864" s="86"/>
      <c r="B864" s="87">
        <f>COUNTIF(Activities!A:A, A864)</f>
        <v>0</v>
      </c>
      <c r="C864" s="123"/>
      <c r="D864" s="119"/>
      <c r="E864" s="120"/>
      <c r="F864" s="121">
        <v>4</v>
      </c>
      <c r="G864" s="92">
        <f t="shared" si="77"/>
        <v>1</v>
      </c>
      <c r="H864" s="93" t="str">
        <f t="shared" si="80"/>
        <v>Q4</v>
      </c>
      <c r="I864" s="92">
        <f t="shared" si="78"/>
        <v>1900</v>
      </c>
      <c r="J864" s="92">
        <f t="shared" si="81"/>
        <v>1900</v>
      </c>
      <c r="K864" s="93" t="e">
        <f t="shared" si="79"/>
        <v>#N/A</v>
      </c>
      <c r="L864" s="93" t="e">
        <f>INDEX(Activities!F:F, MATCH(A864, Activities!A:A, 0))</f>
        <v>#N/A</v>
      </c>
      <c r="M864" s="93" t="e">
        <f>INDEX(Activities!E:E, MATCH(A864, Activities!A:A, 0))</f>
        <v>#N/A</v>
      </c>
      <c r="N864" s="93" t="e">
        <f>INDEX(Activities!G:G, MATCH(A864, Activities!A:A, 0))</f>
        <v>#N/A</v>
      </c>
      <c r="O864" s="92"/>
      <c r="P864" s="92"/>
      <c r="Q864" s="92"/>
      <c r="R864" s="93"/>
      <c r="S864" s="93" t="e">
        <f>INDEX(Activities!I:I, MATCH(A864, Activities!A:A, 0))</f>
        <v>#N/A</v>
      </c>
    </row>
    <row r="865" spans="1:19" ht="15" customHeight="1">
      <c r="A865" s="86"/>
      <c r="B865" s="87">
        <f>COUNTIF(Activities!A:A, A865)</f>
        <v>0</v>
      </c>
      <c r="C865" s="124"/>
      <c r="D865" s="119"/>
      <c r="E865" s="120"/>
      <c r="F865" s="121">
        <v>4</v>
      </c>
      <c r="G865" s="92">
        <f t="shared" si="77"/>
        <v>1</v>
      </c>
      <c r="H865" s="93" t="str">
        <f t="shared" si="80"/>
        <v>Q4</v>
      </c>
      <c r="I865" s="92">
        <f t="shared" si="78"/>
        <v>1900</v>
      </c>
      <c r="J865" s="92">
        <f t="shared" si="81"/>
        <v>1900</v>
      </c>
      <c r="K865" s="93" t="e">
        <f t="shared" si="79"/>
        <v>#N/A</v>
      </c>
      <c r="L865" s="93" t="e">
        <f>INDEX(Activities!F:F, MATCH(A865, Activities!A:A, 0))</f>
        <v>#N/A</v>
      </c>
      <c r="M865" s="93" t="e">
        <f>INDEX(Activities!E:E, MATCH(A865, Activities!A:A, 0))</f>
        <v>#N/A</v>
      </c>
      <c r="N865" s="93" t="e">
        <f>INDEX(Activities!G:G, MATCH(A865, Activities!A:A, 0))</f>
        <v>#N/A</v>
      </c>
      <c r="O865" s="92"/>
      <c r="P865" s="92"/>
      <c r="Q865" s="92"/>
      <c r="R865" s="93"/>
      <c r="S865" s="93" t="e">
        <f>INDEX(Activities!I:I, MATCH(A865, Activities!A:A, 0))</f>
        <v>#N/A</v>
      </c>
    </row>
    <row r="866" spans="1:19" ht="15" customHeight="1">
      <c r="A866" s="86"/>
      <c r="B866" s="87">
        <f>COUNTIF(Activities!A:A, A866)</f>
        <v>0</v>
      </c>
      <c r="C866" s="126"/>
      <c r="D866" s="119"/>
      <c r="E866" s="120"/>
      <c r="F866" s="121">
        <v>4</v>
      </c>
      <c r="G866" s="92">
        <f t="shared" si="77"/>
        <v>1</v>
      </c>
      <c r="H866" s="93" t="str">
        <f t="shared" si="80"/>
        <v>Q4</v>
      </c>
      <c r="I866" s="92">
        <f t="shared" si="78"/>
        <v>1900</v>
      </c>
      <c r="J866" s="92">
        <f t="shared" si="81"/>
        <v>1900</v>
      </c>
      <c r="K866" s="93" t="e">
        <f t="shared" si="79"/>
        <v>#N/A</v>
      </c>
      <c r="L866" s="93" t="e">
        <f>INDEX(Activities!F:F, MATCH(A866, Activities!A:A, 0))</f>
        <v>#N/A</v>
      </c>
      <c r="M866" s="93" t="e">
        <f>INDEX(Activities!E:E, MATCH(A866, Activities!A:A, 0))</f>
        <v>#N/A</v>
      </c>
      <c r="N866" s="93" t="e">
        <f>INDEX(Activities!G:G, MATCH(A866, Activities!A:A, 0))</f>
        <v>#N/A</v>
      </c>
      <c r="O866" s="92"/>
      <c r="P866" s="92"/>
      <c r="Q866" s="92"/>
      <c r="R866" s="93"/>
      <c r="S866" s="93" t="e">
        <f>INDEX(Activities!I:I, MATCH(A866, Activities!A:A, 0))</f>
        <v>#N/A</v>
      </c>
    </row>
    <row r="867" spans="1:19" ht="15" customHeight="1">
      <c r="A867" s="86"/>
      <c r="B867" s="87">
        <f>COUNTIF(Activities!A:A, A867)</f>
        <v>0</v>
      </c>
      <c r="C867" s="124"/>
      <c r="D867" s="119"/>
      <c r="E867" s="120"/>
      <c r="F867" s="121">
        <v>4</v>
      </c>
      <c r="G867" s="92">
        <f t="shared" si="77"/>
        <v>1</v>
      </c>
      <c r="H867" s="93" t="str">
        <f t="shared" si="80"/>
        <v>Q4</v>
      </c>
      <c r="I867" s="92">
        <f t="shared" si="78"/>
        <v>1900</v>
      </c>
      <c r="J867" s="92">
        <f t="shared" si="81"/>
        <v>1900</v>
      </c>
      <c r="K867" s="93" t="e">
        <f t="shared" si="79"/>
        <v>#N/A</v>
      </c>
      <c r="L867" s="93" t="e">
        <f>INDEX(Activities!F:F, MATCH(A867, Activities!A:A, 0))</f>
        <v>#N/A</v>
      </c>
      <c r="M867" s="93" t="e">
        <f>INDEX(Activities!E:E, MATCH(A867, Activities!A:A, 0))</f>
        <v>#N/A</v>
      </c>
      <c r="N867" s="93" t="e">
        <f>INDEX(Activities!G:G, MATCH(A867, Activities!A:A, 0))</f>
        <v>#N/A</v>
      </c>
      <c r="O867" s="92"/>
      <c r="P867" s="92"/>
      <c r="Q867" s="92"/>
      <c r="R867" s="93"/>
      <c r="S867" s="93" t="e">
        <f>INDEX(Activities!I:I, MATCH(A867, Activities!A:A, 0))</f>
        <v>#N/A</v>
      </c>
    </row>
    <row r="868" spans="1:19" ht="15" customHeight="1">
      <c r="A868" s="86"/>
      <c r="B868" s="87">
        <f>COUNTIF(Activities!A:A, A868)</f>
        <v>0</v>
      </c>
      <c r="C868" s="125"/>
      <c r="D868" s="119"/>
      <c r="E868" s="120"/>
      <c r="F868" s="121">
        <v>4</v>
      </c>
      <c r="G868" s="92">
        <f t="shared" si="77"/>
        <v>1</v>
      </c>
      <c r="H868" s="93" t="str">
        <f t="shared" si="80"/>
        <v>Q4</v>
      </c>
      <c r="I868" s="92">
        <f t="shared" si="78"/>
        <v>1900</v>
      </c>
      <c r="J868" s="92">
        <f t="shared" si="81"/>
        <v>1900</v>
      </c>
      <c r="K868" s="93" t="e">
        <f t="shared" si="79"/>
        <v>#N/A</v>
      </c>
      <c r="L868" s="93" t="e">
        <f>INDEX(Activities!F:F, MATCH(A868, Activities!A:A, 0))</f>
        <v>#N/A</v>
      </c>
      <c r="M868" s="93" t="e">
        <f>INDEX(Activities!E:E, MATCH(A868, Activities!A:A, 0))</f>
        <v>#N/A</v>
      </c>
      <c r="N868" s="93" t="e">
        <f>INDEX(Activities!G:G, MATCH(A868, Activities!A:A, 0))</f>
        <v>#N/A</v>
      </c>
      <c r="O868" s="92"/>
      <c r="P868" s="92"/>
      <c r="Q868" s="92"/>
      <c r="R868" s="93"/>
      <c r="S868" s="93" t="e">
        <f>INDEX(Activities!I:I, MATCH(A868, Activities!A:A, 0))</f>
        <v>#N/A</v>
      </c>
    </row>
    <row r="869" spans="1:19" ht="15" customHeight="1">
      <c r="A869" s="86"/>
      <c r="B869" s="87">
        <f>COUNTIF(Activities!A:A, A869)</f>
        <v>0</v>
      </c>
      <c r="C869" s="126"/>
      <c r="D869" s="119"/>
      <c r="E869" s="120"/>
      <c r="F869" s="121">
        <v>4</v>
      </c>
      <c r="G869" s="92">
        <f t="shared" si="77"/>
        <v>1</v>
      </c>
      <c r="H869" s="93" t="str">
        <f t="shared" si="80"/>
        <v>Q4</v>
      </c>
      <c r="I869" s="92">
        <f t="shared" si="78"/>
        <v>1900</v>
      </c>
      <c r="J869" s="92">
        <f t="shared" si="81"/>
        <v>1900</v>
      </c>
      <c r="K869" s="93" t="e">
        <f t="shared" si="79"/>
        <v>#N/A</v>
      </c>
      <c r="L869" s="93" t="e">
        <f>INDEX(Activities!F:F, MATCH(A869, Activities!A:A, 0))</f>
        <v>#N/A</v>
      </c>
      <c r="M869" s="93" t="e">
        <f>INDEX(Activities!E:E, MATCH(A869, Activities!A:A, 0))</f>
        <v>#N/A</v>
      </c>
      <c r="N869" s="93" t="e">
        <f>INDEX(Activities!G:G, MATCH(A869, Activities!A:A, 0))</f>
        <v>#N/A</v>
      </c>
      <c r="O869" s="92"/>
      <c r="P869" s="92"/>
      <c r="Q869" s="92"/>
      <c r="R869" s="93"/>
      <c r="S869" s="93" t="e">
        <f>INDEX(Activities!I:I, MATCH(A869, Activities!A:A, 0))</f>
        <v>#N/A</v>
      </c>
    </row>
    <row r="870" spans="1:19" ht="15" customHeight="1">
      <c r="A870" s="86"/>
      <c r="B870" s="87">
        <f>COUNTIF(Activities!A:A, A870)</f>
        <v>0</v>
      </c>
      <c r="C870" s="124"/>
      <c r="D870" s="119"/>
      <c r="E870" s="120"/>
      <c r="F870" s="121">
        <v>4</v>
      </c>
      <c r="G870" s="92">
        <f t="shared" si="77"/>
        <v>1</v>
      </c>
      <c r="H870" s="93" t="str">
        <f t="shared" si="80"/>
        <v>Q4</v>
      </c>
      <c r="I870" s="92">
        <f t="shared" si="78"/>
        <v>1900</v>
      </c>
      <c r="J870" s="92">
        <f t="shared" si="81"/>
        <v>1900</v>
      </c>
      <c r="K870" s="93" t="e">
        <f t="shared" si="79"/>
        <v>#N/A</v>
      </c>
      <c r="L870" s="93" t="e">
        <f>INDEX(Activities!F:F, MATCH(A870, Activities!A:A, 0))</f>
        <v>#N/A</v>
      </c>
      <c r="M870" s="93" t="e">
        <f>INDEX(Activities!E:E, MATCH(A870, Activities!A:A, 0))</f>
        <v>#N/A</v>
      </c>
      <c r="N870" s="93" t="e">
        <f>INDEX(Activities!G:G, MATCH(A870, Activities!A:A, 0))</f>
        <v>#N/A</v>
      </c>
      <c r="O870" s="92"/>
      <c r="P870" s="92"/>
      <c r="Q870" s="92"/>
      <c r="R870" s="93"/>
      <c r="S870" s="93" t="e">
        <f>INDEX(Activities!I:I, MATCH(A870, Activities!A:A, 0))</f>
        <v>#N/A</v>
      </c>
    </row>
    <row r="871" spans="1:19" ht="15" customHeight="1">
      <c r="A871" s="86"/>
      <c r="B871" s="87">
        <f>COUNTIF(Activities!A:A, A871)</f>
        <v>0</v>
      </c>
      <c r="C871" s="125"/>
      <c r="D871" s="119"/>
      <c r="E871" s="120"/>
      <c r="F871" s="121">
        <v>4</v>
      </c>
      <c r="G871" s="92">
        <f t="shared" si="77"/>
        <v>1</v>
      </c>
      <c r="H871" s="93" t="str">
        <f t="shared" si="80"/>
        <v>Q4</v>
      </c>
      <c r="I871" s="92">
        <f t="shared" si="78"/>
        <v>1900</v>
      </c>
      <c r="J871" s="92">
        <f t="shared" si="81"/>
        <v>1900</v>
      </c>
      <c r="K871" s="93" t="e">
        <f t="shared" si="79"/>
        <v>#N/A</v>
      </c>
      <c r="L871" s="93" t="e">
        <f>INDEX(Activities!F:F, MATCH(A871, Activities!A:A, 0))</f>
        <v>#N/A</v>
      </c>
      <c r="M871" s="93" t="e">
        <f>INDEX(Activities!E:E, MATCH(A871, Activities!A:A, 0))</f>
        <v>#N/A</v>
      </c>
      <c r="N871" s="93" t="e">
        <f>INDEX(Activities!G:G, MATCH(A871, Activities!A:A, 0))</f>
        <v>#N/A</v>
      </c>
      <c r="O871" s="92"/>
      <c r="P871" s="92"/>
      <c r="Q871" s="92"/>
      <c r="R871" s="93"/>
      <c r="S871" s="93" t="e">
        <f>INDEX(Activities!I:I, MATCH(A871, Activities!A:A, 0))</f>
        <v>#N/A</v>
      </c>
    </row>
    <row r="872" spans="1:19" ht="15" customHeight="1">
      <c r="A872" s="86"/>
      <c r="B872" s="87">
        <f>COUNTIF(Activities!A:A, A872)</f>
        <v>0</v>
      </c>
      <c r="C872" s="124"/>
      <c r="D872" s="119"/>
      <c r="E872" s="120"/>
      <c r="F872" s="121">
        <v>4</v>
      </c>
      <c r="G872" s="92">
        <f t="shared" ref="G872:G935" si="82">MONTH(E872)</f>
        <v>1</v>
      </c>
      <c r="H872" s="93" t="str">
        <f t="shared" si="80"/>
        <v>Q4</v>
      </c>
      <c r="I872" s="92">
        <f t="shared" ref="I872:I935" si="83">YEAR(D872)</f>
        <v>1900</v>
      </c>
      <c r="J872" s="92">
        <f t="shared" si="81"/>
        <v>1900</v>
      </c>
      <c r="K872" s="93" t="e">
        <f t="shared" ref="K872:K935" si="84">CONCATENATE("Expenditure on ",S872, " (", H872, " FY ", J872, ")")</f>
        <v>#N/A</v>
      </c>
      <c r="L872" s="93" t="e">
        <f>INDEX(Activities!F:F, MATCH(A872, Activities!A:A, 0))</f>
        <v>#N/A</v>
      </c>
      <c r="M872" s="93" t="e">
        <f>INDEX(Activities!E:E, MATCH(A872, Activities!A:A, 0))</f>
        <v>#N/A</v>
      </c>
      <c r="N872" s="93" t="e">
        <f>INDEX(Activities!G:G, MATCH(A872, Activities!A:A, 0))</f>
        <v>#N/A</v>
      </c>
      <c r="O872" s="92"/>
      <c r="P872" s="92"/>
      <c r="Q872" s="92"/>
      <c r="R872" s="93"/>
      <c r="S872" s="93" t="e">
        <f>INDEX(Activities!I:I, MATCH(A872, Activities!A:A, 0))</f>
        <v>#N/A</v>
      </c>
    </row>
    <row r="873" spans="1:19" ht="15" customHeight="1">
      <c r="A873" s="86"/>
      <c r="B873" s="87">
        <f>COUNTIF(Activities!A:A, A873)</f>
        <v>0</v>
      </c>
      <c r="C873" s="126"/>
      <c r="D873" s="119"/>
      <c r="E873" s="120"/>
      <c r="F873" s="121">
        <v>4</v>
      </c>
      <c r="G873" s="92">
        <f t="shared" si="82"/>
        <v>1</v>
      </c>
      <c r="H873" s="93" t="str">
        <f t="shared" ref="H873:H936" si="85">_xlfn.IFS(G873=1, "Q4", G873=2, "Q4", G873=3, "Q4", G873=4, "Q1", G873=5, "Q1", G873=6, "Q1", G873=7, "Q2", G873=8, "Q2", G873=9, "Q2",  G873=10, "Q3",  G873=11, "Q3", G873=12, "Q3")</f>
        <v>Q4</v>
      </c>
      <c r="I873" s="92">
        <f t="shared" si="83"/>
        <v>1900</v>
      </c>
      <c r="J873" s="92">
        <f t="shared" si="81"/>
        <v>1900</v>
      </c>
      <c r="K873" s="93" t="e">
        <f t="shared" si="84"/>
        <v>#N/A</v>
      </c>
      <c r="L873" s="93" t="e">
        <f>INDEX(Activities!F:F, MATCH(A873, Activities!A:A, 0))</f>
        <v>#N/A</v>
      </c>
      <c r="M873" s="93" t="e">
        <f>INDEX(Activities!E:E, MATCH(A873, Activities!A:A, 0))</f>
        <v>#N/A</v>
      </c>
      <c r="N873" s="93" t="e">
        <f>INDEX(Activities!G:G, MATCH(A873, Activities!A:A, 0))</f>
        <v>#N/A</v>
      </c>
      <c r="O873" s="92"/>
      <c r="P873" s="92"/>
      <c r="Q873" s="92"/>
      <c r="R873" s="93"/>
      <c r="S873" s="93" t="e">
        <f>INDEX(Activities!I:I, MATCH(A873, Activities!A:A, 0))</f>
        <v>#N/A</v>
      </c>
    </row>
    <row r="874" spans="1:19" ht="15" customHeight="1">
      <c r="A874" s="99"/>
      <c r="B874" s="87">
        <f>COUNTIF(Activities!A:A, A874)</f>
        <v>0</v>
      </c>
      <c r="C874" s="124"/>
      <c r="D874" s="120"/>
      <c r="E874" s="120"/>
      <c r="F874" s="121">
        <v>4</v>
      </c>
      <c r="G874" s="92">
        <f t="shared" si="82"/>
        <v>1</v>
      </c>
      <c r="H874" s="93" t="str">
        <f t="shared" si="85"/>
        <v>Q4</v>
      </c>
      <c r="I874" s="92">
        <f t="shared" si="83"/>
        <v>1900</v>
      </c>
      <c r="J874" s="92">
        <f t="shared" si="81"/>
        <v>1900</v>
      </c>
      <c r="K874" s="93" t="e">
        <f t="shared" si="84"/>
        <v>#N/A</v>
      </c>
      <c r="L874" s="93" t="e">
        <f>INDEX(Activities!F:F, MATCH(A874, Activities!A:A, 0))</f>
        <v>#N/A</v>
      </c>
      <c r="M874" s="93" t="e">
        <f>INDEX(Activities!E:E, MATCH(A874, Activities!A:A, 0))</f>
        <v>#N/A</v>
      </c>
      <c r="N874" s="93" t="e">
        <f>INDEX(Activities!G:G, MATCH(A874, Activities!A:A, 0))</f>
        <v>#N/A</v>
      </c>
      <c r="O874" s="92"/>
      <c r="P874" s="92"/>
      <c r="Q874" s="92"/>
      <c r="R874" s="93"/>
      <c r="S874" s="93" t="e">
        <f>INDEX(Activities!I:I, MATCH(A874, Activities!A:A, 0))</f>
        <v>#N/A</v>
      </c>
    </row>
    <row r="875" spans="1:19" ht="15" customHeight="1">
      <c r="A875" s="99"/>
      <c r="B875" s="87">
        <f>COUNTIF(Activities!A:A, A875)</f>
        <v>0</v>
      </c>
      <c r="C875" s="126"/>
      <c r="D875" s="129"/>
      <c r="E875" s="120"/>
      <c r="F875" s="121">
        <v>4</v>
      </c>
      <c r="G875" s="92">
        <f t="shared" si="82"/>
        <v>1</v>
      </c>
      <c r="H875" s="93" t="str">
        <f t="shared" si="85"/>
        <v>Q4</v>
      </c>
      <c r="I875" s="92">
        <f t="shared" si="83"/>
        <v>1900</v>
      </c>
      <c r="J875" s="92">
        <f t="shared" si="81"/>
        <v>1900</v>
      </c>
      <c r="K875" s="93" t="e">
        <f t="shared" si="84"/>
        <v>#N/A</v>
      </c>
      <c r="L875" s="93" t="e">
        <f>INDEX(Activities!F:F, MATCH(A875, Activities!A:A, 0))</f>
        <v>#N/A</v>
      </c>
      <c r="M875" s="93" t="e">
        <f>INDEX(Activities!E:E, MATCH(A875, Activities!A:A, 0))</f>
        <v>#N/A</v>
      </c>
      <c r="N875" s="93" t="e">
        <f>INDEX(Activities!G:G, MATCH(A875, Activities!A:A, 0))</f>
        <v>#N/A</v>
      </c>
      <c r="O875" s="92"/>
      <c r="P875" s="92"/>
      <c r="Q875" s="92"/>
      <c r="R875" s="93"/>
      <c r="S875" s="93" t="e">
        <f>INDEX(Activities!I:I, MATCH(A875, Activities!A:A, 0))</f>
        <v>#N/A</v>
      </c>
    </row>
    <row r="876" spans="1:19" ht="15" customHeight="1">
      <c r="A876" s="99"/>
      <c r="B876" s="87">
        <f>COUNTIF(Activities!A:A, A876)</f>
        <v>0</v>
      </c>
      <c r="C876" s="124"/>
      <c r="D876" s="119"/>
      <c r="E876" s="120"/>
      <c r="F876" s="121">
        <v>4</v>
      </c>
      <c r="G876" s="92">
        <f t="shared" si="82"/>
        <v>1</v>
      </c>
      <c r="H876" s="93" t="str">
        <f t="shared" si="85"/>
        <v>Q4</v>
      </c>
      <c r="I876" s="92">
        <f t="shared" si="83"/>
        <v>1900</v>
      </c>
      <c r="J876" s="92">
        <f t="shared" si="81"/>
        <v>1900</v>
      </c>
      <c r="K876" s="93" t="e">
        <f t="shared" si="84"/>
        <v>#N/A</v>
      </c>
      <c r="L876" s="93" t="e">
        <f>INDEX(Activities!F:F, MATCH(A876, Activities!A:A, 0))</f>
        <v>#N/A</v>
      </c>
      <c r="M876" s="93" t="e">
        <f>INDEX(Activities!E:E, MATCH(A876, Activities!A:A, 0))</f>
        <v>#N/A</v>
      </c>
      <c r="N876" s="93" t="e">
        <f>INDEX(Activities!G:G, MATCH(A876, Activities!A:A, 0))</f>
        <v>#N/A</v>
      </c>
      <c r="O876" s="92"/>
      <c r="P876" s="92"/>
      <c r="Q876" s="92"/>
      <c r="R876" s="93"/>
      <c r="S876" s="93" t="e">
        <f>INDEX(Activities!I:I, MATCH(A876, Activities!A:A, 0))</f>
        <v>#N/A</v>
      </c>
    </row>
    <row r="877" spans="1:19" ht="15" customHeight="1">
      <c r="A877" s="99"/>
      <c r="B877" s="87">
        <f>COUNTIF(Activities!A:A, A877)</f>
        <v>0</v>
      </c>
      <c r="C877" s="126"/>
      <c r="D877" s="119"/>
      <c r="E877" s="120"/>
      <c r="F877" s="121">
        <v>4</v>
      </c>
      <c r="G877" s="92">
        <f t="shared" si="82"/>
        <v>1</v>
      </c>
      <c r="H877" s="93" t="str">
        <f t="shared" si="85"/>
        <v>Q4</v>
      </c>
      <c r="I877" s="92">
        <f t="shared" si="83"/>
        <v>1900</v>
      </c>
      <c r="J877" s="92">
        <f t="shared" si="81"/>
        <v>1900</v>
      </c>
      <c r="K877" s="93" t="e">
        <f t="shared" si="84"/>
        <v>#N/A</v>
      </c>
      <c r="L877" s="93" t="e">
        <f>INDEX(Activities!F:F, MATCH(A877, Activities!A:A, 0))</f>
        <v>#N/A</v>
      </c>
      <c r="M877" s="93" t="e">
        <f>INDEX(Activities!E:E, MATCH(A877, Activities!A:A, 0))</f>
        <v>#N/A</v>
      </c>
      <c r="N877" s="93" t="e">
        <f>INDEX(Activities!G:G, MATCH(A877, Activities!A:A, 0))</f>
        <v>#N/A</v>
      </c>
      <c r="O877" s="92"/>
      <c r="P877" s="92"/>
      <c r="Q877" s="92"/>
      <c r="R877" s="93"/>
      <c r="S877" s="93" t="e">
        <f>INDEX(Activities!I:I, MATCH(A877, Activities!A:A, 0))</f>
        <v>#N/A</v>
      </c>
    </row>
    <row r="878" spans="1:19" ht="15" customHeight="1">
      <c r="A878" s="99"/>
      <c r="B878" s="87">
        <f>COUNTIF(Activities!A:A, A878)</f>
        <v>0</v>
      </c>
      <c r="C878" s="124"/>
      <c r="D878" s="119"/>
      <c r="E878" s="120"/>
      <c r="F878" s="121">
        <v>4</v>
      </c>
      <c r="G878" s="92">
        <f t="shared" si="82"/>
        <v>1</v>
      </c>
      <c r="H878" s="93" t="str">
        <f t="shared" si="85"/>
        <v>Q4</v>
      </c>
      <c r="I878" s="92">
        <f t="shared" si="83"/>
        <v>1900</v>
      </c>
      <c r="J878" s="92">
        <f t="shared" si="81"/>
        <v>1900</v>
      </c>
      <c r="K878" s="93" t="e">
        <f t="shared" si="84"/>
        <v>#N/A</v>
      </c>
      <c r="L878" s="93" t="e">
        <f>INDEX(Activities!F:F, MATCH(A878, Activities!A:A, 0))</f>
        <v>#N/A</v>
      </c>
      <c r="M878" s="93" t="e">
        <f>INDEX(Activities!E:E, MATCH(A878, Activities!A:A, 0))</f>
        <v>#N/A</v>
      </c>
      <c r="N878" s="93" t="e">
        <f>INDEX(Activities!G:G, MATCH(A878, Activities!A:A, 0))</f>
        <v>#N/A</v>
      </c>
      <c r="O878" s="92"/>
      <c r="P878" s="92"/>
      <c r="Q878" s="92"/>
      <c r="R878" s="93"/>
      <c r="S878" s="93" t="e">
        <f>INDEX(Activities!I:I, MATCH(A878, Activities!A:A, 0))</f>
        <v>#N/A</v>
      </c>
    </row>
    <row r="879" spans="1:19" ht="15" customHeight="1">
      <c r="A879" s="99"/>
      <c r="B879" s="87">
        <f>COUNTIF(Activities!A:A, A879)</f>
        <v>0</v>
      </c>
      <c r="C879" s="126"/>
      <c r="D879" s="119"/>
      <c r="E879" s="120"/>
      <c r="F879" s="121">
        <v>4</v>
      </c>
      <c r="G879" s="92">
        <f t="shared" si="82"/>
        <v>1</v>
      </c>
      <c r="H879" s="93" t="str">
        <f t="shared" si="85"/>
        <v>Q4</v>
      </c>
      <c r="I879" s="92">
        <f t="shared" si="83"/>
        <v>1900</v>
      </c>
      <c r="J879" s="92">
        <f t="shared" si="81"/>
        <v>1900</v>
      </c>
      <c r="K879" s="93" t="e">
        <f t="shared" si="84"/>
        <v>#N/A</v>
      </c>
      <c r="L879" s="93" t="e">
        <f>INDEX(Activities!F:F, MATCH(A879, Activities!A:A, 0))</f>
        <v>#N/A</v>
      </c>
      <c r="M879" s="93" t="e">
        <f>INDEX(Activities!E:E, MATCH(A879, Activities!A:A, 0))</f>
        <v>#N/A</v>
      </c>
      <c r="N879" s="93" t="e">
        <f>INDEX(Activities!G:G, MATCH(A879, Activities!A:A, 0))</f>
        <v>#N/A</v>
      </c>
      <c r="O879" s="92"/>
      <c r="P879" s="92"/>
      <c r="Q879" s="92"/>
      <c r="R879" s="93"/>
      <c r="S879" s="93" t="e">
        <f>INDEX(Activities!I:I, MATCH(A879, Activities!A:A, 0))</f>
        <v>#N/A</v>
      </c>
    </row>
    <row r="880" spans="1:19" ht="15" customHeight="1">
      <c r="A880" s="99"/>
      <c r="B880" s="87">
        <f>COUNTIF(Activities!A:A, A880)</f>
        <v>0</v>
      </c>
      <c r="C880" s="124"/>
      <c r="D880" s="119"/>
      <c r="E880" s="120"/>
      <c r="F880" s="121">
        <v>4</v>
      </c>
      <c r="G880" s="92">
        <f t="shared" si="82"/>
        <v>1</v>
      </c>
      <c r="H880" s="93" t="str">
        <f t="shared" si="85"/>
        <v>Q4</v>
      </c>
      <c r="I880" s="92">
        <f t="shared" si="83"/>
        <v>1900</v>
      </c>
      <c r="J880" s="92">
        <f t="shared" si="81"/>
        <v>1900</v>
      </c>
      <c r="K880" s="93" t="e">
        <f t="shared" si="84"/>
        <v>#N/A</v>
      </c>
      <c r="L880" s="93" t="e">
        <f>INDEX(Activities!F:F, MATCH(A880, Activities!A:A, 0))</f>
        <v>#N/A</v>
      </c>
      <c r="M880" s="93" t="e">
        <f>INDEX(Activities!E:E, MATCH(A880, Activities!A:A, 0))</f>
        <v>#N/A</v>
      </c>
      <c r="N880" s="93" t="e">
        <f>INDEX(Activities!G:G, MATCH(A880, Activities!A:A, 0))</f>
        <v>#N/A</v>
      </c>
      <c r="O880" s="92"/>
      <c r="P880" s="92"/>
      <c r="Q880" s="92"/>
      <c r="R880" s="93"/>
      <c r="S880" s="93" t="e">
        <f>INDEX(Activities!I:I, MATCH(A880, Activities!A:A, 0))</f>
        <v>#N/A</v>
      </c>
    </row>
    <row r="881" spans="1:19" ht="15" customHeight="1">
      <c r="A881" s="86"/>
      <c r="B881" s="87">
        <f>COUNTIF(Activities!A:A, A881)</f>
        <v>0</v>
      </c>
      <c r="C881" s="126"/>
      <c r="D881" s="119"/>
      <c r="E881" s="120"/>
      <c r="F881" s="121">
        <v>4</v>
      </c>
      <c r="G881" s="92">
        <f t="shared" si="82"/>
        <v>1</v>
      </c>
      <c r="H881" s="93" t="str">
        <f t="shared" si="85"/>
        <v>Q4</v>
      </c>
      <c r="I881" s="92">
        <f t="shared" si="83"/>
        <v>1900</v>
      </c>
      <c r="J881" s="92">
        <f t="shared" si="81"/>
        <v>1900</v>
      </c>
      <c r="K881" s="93" t="e">
        <f t="shared" si="84"/>
        <v>#N/A</v>
      </c>
      <c r="L881" s="93" t="e">
        <f>INDEX(Activities!F:F, MATCH(A881, Activities!A:A, 0))</f>
        <v>#N/A</v>
      </c>
      <c r="M881" s="93" t="e">
        <f>INDEX(Activities!E:E, MATCH(A881, Activities!A:A, 0))</f>
        <v>#N/A</v>
      </c>
      <c r="N881" s="93" t="e">
        <f>INDEX(Activities!G:G, MATCH(A881, Activities!A:A, 0))</f>
        <v>#N/A</v>
      </c>
      <c r="O881" s="92"/>
      <c r="P881" s="92"/>
      <c r="Q881" s="92"/>
      <c r="R881" s="93"/>
      <c r="S881" s="93" t="e">
        <f>INDEX(Activities!I:I, MATCH(A881, Activities!A:A, 0))</f>
        <v>#N/A</v>
      </c>
    </row>
    <row r="882" spans="1:19" ht="15" customHeight="1">
      <c r="A882" s="86"/>
      <c r="B882" s="87">
        <f>COUNTIF(Activities!A:A, A882)</f>
        <v>0</v>
      </c>
      <c r="C882" s="124"/>
      <c r="D882" s="119"/>
      <c r="E882" s="120"/>
      <c r="F882" s="121">
        <v>4</v>
      </c>
      <c r="G882" s="92">
        <f t="shared" si="82"/>
        <v>1</v>
      </c>
      <c r="H882" s="93" t="str">
        <f t="shared" si="85"/>
        <v>Q4</v>
      </c>
      <c r="I882" s="92">
        <f t="shared" si="83"/>
        <v>1900</v>
      </c>
      <c r="J882" s="92">
        <f t="shared" si="81"/>
        <v>1900</v>
      </c>
      <c r="K882" s="93" t="e">
        <f t="shared" si="84"/>
        <v>#N/A</v>
      </c>
      <c r="L882" s="93" t="e">
        <f>INDEX(Activities!F:F, MATCH(A882, Activities!A:A, 0))</f>
        <v>#N/A</v>
      </c>
      <c r="M882" s="93" t="e">
        <f>INDEX(Activities!E:E, MATCH(A882, Activities!A:A, 0))</f>
        <v>#N/A</v>
      </c>
      <c r="N882" s="93" t="e">
        <f>INDEX(Activities!G:G, MATCH(A882, Activities!A:A, 0))</f>
        <v>#N/A</v>
      </c>
      <c r="O882" s="92"/>
      <c r="P882" s="92"/>
      <c r="Q882" s="92"/>
      <c r="R882" s="93"/>
      <c r="S882" s="93" t="e">
        <f>INDEX(Activities!I:I, MATCH(A882, Activities!A:A, 0))</f>
        <v>#N/A</v>
      </c>
    </row>
    <row r="883" spans="1:19" ht="15" customHeight="1">
      <c r="A883" s="86"/>
      <c r="B883" s="87">
        <f>COUNTIF(Activities!A:A, A883)</f>
        <v>0</v>
      </c>
      <c r="C883" s="126"/>
      <c r="D883" s="119"/>
      <c r="E883" s="120"/>
      <c r="F883" s="121">
        <v>4</v>
      </c>
      <c r="G883" s="92">
        <f t="shared" si="82"/>
        <v>1</v>
      </c>
      <c r="H883" s="93" t="str">
        <f t="shared" si="85"/>
        <v>Q4</v>
      </c>
      <c r="I883" s="92">
        <f t="shared" si="83"/>
        <v>1900</v>
      </c>
      <c r="J883" s="92">
        <f t="shared" si="81"/>
        <v>1900</v>
      </c>
      <c r="K883" s="93" t="e">
        <f t="shared" si="84"/>
        <v>#N/A</v>
      </c>
      <c r="L883" s="93" t="e">
        <f>INDEX(Activities!F:F, MATCH(A883, Activities!A:A, 0))</f>
        <v>#N/A</v>
      </c>
      <c r="M883" s="93" t="e">
        <f>INDEX(Activities!E:E, MATCH(A883, Activities!A:A, 0))</f>
        <v>#N/A</v>
      </c>
      <c r="N883" s="93" t="e">
        <f>INDEX(Activities!G:G, MATCH(A883, Activities!A:A, 0))</f>
        <v>#N/A</v>
      </c>
      <c r="O883" s="92"/>
      <c r="P883" s="92"/>
      <c r="Q883" s="92"/>
      <c r="R883" s="93"/>
      <c r="S883" s="93" t="e">
        <f>INDEX(Activities!I:I, MATCH(A883, Activities!A:A, 0))</f>
        <v>#N/A</v>
      </c>
    </row>
    <row r="884" spans="1:19" ht="15" customHeight="1">
      <c r="A884" s="86"/>
      <c r="B884" s="87">
        <f>COUNTIF(Activities!A:A, A884)</f>
        <v>0</v>
      </c>
      <c r="C884" s="124"/>
      <c r="D884" s="119"/>
      <c r="E884" s="120"/>
      <c r="F884" s="121">
        <v>4</v>
      </c>
      <c r="G884" s="92">
        <f t="shared" si="82"/>
        <v>1</v>
      </c>
      <c r="H884" s="93" t="str">
        <f t="shared" si="85"/>
        <v>Q4</v>
      </c>
      <c r="I884" s="92">
        <f t="shared" si="83"/>
        <v>1900</v>
      </c>
      <c r="J884" s="92">
        <f t="shared" si="81"/>
        <v>1900</v>
      </c>
      <c r="K884" s="93" t="e">
        <f t="shared" si="84"/>
        <v>#N/A</v>
      </c>
      <c r="L884" s="93" t="e">
        <f>INDEX(Activities!F:F, MATCH(A884, Activities!A:A, 0))</f>
        <v>#N/A</v>
      </c>
      <c r="M884" s="93" t="e">
        <f>INDEX(Activities!E:E, MATCH(A884, Activities!A:A, 0))</f>
        <v>#N/A</v>
      </c>
      <c r="N884" s="93" t="e">
        <f>INDEX(Activities!G:G, MATCH(A884, Activities!A:A, 0))</f>
        <v>#N/A</v>
      </c>
      <c r="O884" s="92"/>
      <c r="P884" s="92"/>
      <c r="Q884" s="92"/>
      <c r="R884" s="93"/>
      <c r="S884" s="93" t="e">
        <f>INDEX(Activities!I:I, MATCH(A884, Activities!A:A, 0))</f>
        <v>#N/A</v>
      </c>
    </row>
    <row r="885" spans="1:19" ht="15" customHeight="1">
      <c r="A885" s="86"/>
      <c r="B885" s="87">
        <f>COUNTIF(Activities!A:A, A885)</f>
        <v>0</v>
      </c>
      <c r="C885" s="126"/>
      <c r="D885" s="119"/>
      <c r="E885" s="120"/>
      <c r="F885" s="121">
        <v>4</v>
      </c>
      <c r="G885" s="92">
        <f t="shared" si="82"/>
        <v>1</v>
      </c>
      <c r="H885" s="93" t="str">
        <f t="shared" si="85"/>
        <v>Q4</v>
      </c>
      <c r="I885" s="92">
        <f t="shared" si="83"/>
        <v>1900</v>
      </c>
      <c r="J885" s="92">
        <f t="shared" si="81"/>
        <v>1900</v>
      </c>
      <c r="K885" s="93" t="e">
        <f t="shared" si="84"/>
        <v>#N/A</v>
      </c>
      <c r="L885" s="93" t="e">
        <f>INDEX(Activities!F:F, MATCH(A885, Activities!A:A, 0))</f>
        <v>#N/A</v>
      </c>
      <c r="M885" s="93" t="e">
        <f>INDEX(Activities!E:E, MATCH(A885, Activities!A:A, 0))</f>
        <v>#N/A</v>
      </c>
      <c r="N885" s="93" t="e">
        <f>INDEX(Activities!G:G, MATCH(A885, Activities!A:A, 0))</f>
        <v>#N/A</v>
      </c>
      <c r="O885" s="92"/>
      <c r="P885" s="92"/>
      <c r="Q885" s="92"/>
      <c r="R885" s="93"/>
      <c r="S885" s="93" t="e">
        <f>INDEX(Activities!I:I, MATCH(A885, Activities!A:A, 0))</f>
        <v>#N/A</v>
      </c>
    </row>
    <row r="886" spans="1:19" ht="15" customHeight="1">
      <c r="A886" s="86"/>
      <c r="B886" s="87">
        <f>COUNTIF(Activities!A:A, A886)</f>
        <v>0</v>
      </c>
      <c r="C886" s="124"/>
      <c r="D886" s="119"/>
      <c r="E886" s="120"/>
      <c r="F886" s="121">
        <v>4</v>
      </c>
      <c r="G886" s="92">
        <f t="shared" si="82"/>
        <v>1</v>
      </c>
      <c r="H886" s="93" t="str">
        <f t="shared" si="85"/>
        <v>Q4</v>
      </c>
      <c r="I886" s="92">
        <f t="shared" si="83"/>
        <v>1900</v>
      </c>
      <c r="J886" s="92">
        <f t="shared" si="81"/>
        <v>1900</v>
      </c>
      <c r="K886" s="93" t="e">
        <f t="shared" si="84"/>
        <v>#N/A</v>
      </c>
      <c r="L886" s="93" t="e">
        <f>INDEX(Activities!F:F, MATCH(A886, Activities!A:A, 0))</f>
        <v>#N/A</v>
      </c>
      <c r="M886" s="93" t="e">
        <f>INDEX(Activities!E:E, MATCH(A886, Activities!A:A, 0))</f>
        <v>#N/A</v>
      </c>
      <c r="N886" s="93" t="e">
        <f>INDEX(Activities!G:G, MATCH(A886, Activities!A:A, 0))</f>
        <v>#N/A</v>
      </c>
      <c r="O886" s="92"/>
      <c r="P886" s="92"/>
      <c r="Q886" s="92"/>
      <c r="R886" s="93"/>
      <c r="S886" s="93" t="e">
        <f>INDEX(Activities!I:I, MATCH(A886, Activities!A:A, 0))</f>
        <v>#N/A</v>
      </c>
    </row>
    <row r="887" spans="1:19" ht="15" customHeight="1">
      <c r="A887" s="86"/>
      <c r="B887" s="87">
        <f>COUNTIF(Activities!A:A, A887)</f>
        <v>0</v>
      </c>
      <c r="C887" s="126"/>
      <c r="D887" s="119"/>
      <c r="E887" s="120"/>
      <c r="F887" s="121">
        <v>4</v>
      </c>
      <c r="G887" s="92">
        <f t="shared" si="82"/>
        <v>1</v>
      </c>
      <c r="H887" s="93" t="str">
        <f t="shared" si="85"/>
        <v>Q4</v>
      </c>
      <c r="I887" s="92">
        <f t="shared" si="83"/>
        <v>1900</v>
      </c>
      <c r="J887" s="92">
        <f t="shared" si="81"/>
        <v>1900</v>
      </c>
      <c r="K887" s="93" t="e">
        <f t="shared" si="84"/>
        <v>#N/A</v>
      </c>
      <c r="L887" s="93" t="e">
        <f>INDEX(Activities!F:F, MATCH(A887, Activities!A:A, 0))</f>
        <v>#N/A</v>
      </c>
      <c r="M887" s="93" t="e">
        <f>INDEX(Activities!E:E, MATCH(A887, Activities!A:A, 0))</f>
        <v>#N/A</v>
      </c>
      <c r="N887" s="93" t="e">
        <f>INDEX(Activities!G:G, MATCH(A887, Activities!A:A, 0))</f>
        <v>#N/A</v>
      </c>
      <c r="O887" s="92"/>
      <c r="P887" s="92"/>
      <c r="Q887" s="92"/>
      <c r="R887" s="93"/>
      <c r="S887" s="93" t="e">
        <f>INDEX(Activities!I:I, MATCH(A887, Activities!A:A, 0))</f>
        <v>#N/A</v>
      </c>
    </row>
    <row r="888" spans="1:19" ht="15" customHeight="1">
      <c r="A888" s="34"/>
      <c r="B888" s="87">
        <f>COUNTIF(Activities!A:A, A888)</f>
        <v>0</v>
      </c>
      <c r="C888" s="124"/>
      <c r="D888" s="119"/>
      <c r="E888" s="120"/>
      <c r="F888" s="121">
        <v>4</v>
      </c>
      <c r="G888" s="92">
        <f t="shared" si="82"/>
        <v>1</v>
      </c>
      <c r="H888" s="93" t="str">
        <f t="shared" si="85"/>
        <v>Q4</v>
      </c>
      <c r="I888" s="92">
        <f t="shared" si="83"/>
        <v>1900</v>
      </c>
      <c r="J888" s="92">
        <f t="shared" si="81"/>
        <v>1900</v>
      </c>
      <c r="K888" s="93" t="e">
        <f t="shared" si="84"/>
        <v>#N/A</v>
      </c>
      <c r="L888" s="93" t="e">
        <f>INDEX(Activities!F:F, MATCH(A888, Activities!A:A, 0))</f>
        <v>#N/A</v>
      </c>
      <c r="M888" s="93" t="e">
        <f>INDEX(Activities!E:E, MATCH(A888, Activities!A:A, 0))</f>
        <v>#N/A</v>
      </c>
      <c r="N888" s="93" t="e">
        <f>INDEX(Activities!G:G, MATCH(A888, Activities!A:A, 0))</f>
        <v>#N/A</v>
      </c>
      <c r="O888" s="92"/>
      <c r="P888" s="92"/>
      <c r="Q888" s="92"/>
      <c r="R888" s="93"/>
      <c r="S888" s="93" t="e">
        <f>INDEX(Activities!I:I, MATCH(A888, Activities!A:A, 0))</f>
        <v>#N/A</v>
      </c>
    </row>
    <row r="889" spans="1:19" ht="15" customHeight="1">
      <c r="A889" s="34"/>
      <c r="B889" s="87">
        <f>COUNTIF(Activities!A:A, A889)</f>
        <v>0</v>
      </c>
      <c r="C889" s="126"/>
      <c r="D889" s="119"/>
      <c r="E889" s="120"/>
      <c r="F889" s="121">
        <v>4</v>
      </c>
      <c r="G889" s="92">
        <f t="shared" si="82"/>
        <v>1</v>
      </c>
      <c r="H889" s="93" t="str">
        <f t="shared" si="85"/>
        <v>Q4</v>
      </c>
      <c r="I889" s="92">
        <f t="shared" si="83"/>
        <v>1900</v>
      </c>
      <c r="J889" s="92">
        <f t="shared" si="81"/>
        <v>1900</v>
      </c>
      <c r="K889" s="93" t="e">
        <f t="shared" si="84"/>
        <v>#N/A</v>
      </c>
      <c r="L889" s="93" t="e">
        <f>INDEX(Activities!F:F, MATCH(A889, Activities!A:A, 0))</f>
        <v>#N/A</v>
      </c>
      <c r="M889" s="93" t="e">
        <f>INDEX(Activities!E:E, MATCH(A889, Activities!A:A, 0))</f>
        <v>#N/A</v>
      </c>
      <c r="N889" s="93" t="e">
        <f>INDEX(Activities!G:G, MATCH(A889, Activities!A:A, 0))</f>
        <v>#N/A</v>
      </c>
      <c r="O889" s="92"/>
      <c r="P889" s="92"/>
      <c r="Q889" s="92"/>
      <c r="R889" s="93"/>
      <c r="S889" s="93" t="e">
        <f>INDEX(Activities!I:I, MATCH(A889, Activities!A:A, 0))</f>
        <v>#N/A</v>
      </c>
    </row>
    <row r="890" spans="1:19" ht="15" customHeight="1">
      <c r="A890" s="34"/>
      <c r="B890" s="87">
        <f>COUNTIF(Activities!A:A, A890)</f>
        <v>0</v>
      </c>
      <c r="C890" s="124"/>
      <c r="D890" s="119"/>
      <c r="E890" s="120"/>
      <c r="F890" s="121">
        <v>4</v>
      </c>
      <c r="G890" s="92">
        <f t="shared" si="82"/>
        <v>1</v>
      </c>
      <c r="H890" s="93" t="str">
        <f t="shared" si="85"/>
        <v>Q4</v>
      </c>
      <c r="I890" s="92">
        <f t="shared" si="83"/>
        <v>1900</v>
      </c>
      <c r="J890" s="92">
        <f t="shared" si="81"/>
        <v>1900</v>
      </c>
      <c r="K890" s="93" t="e">
        <f t="shared" si="84"/>
        <v>#N/A</v>
      </c>
      <c r="L890" s="93" t="e">
        <f>INDEX(Activities!F:F, MATCH(A890, Activities!A:A, 0))</f>
        <v>#N/A</v>
      </c>
      <c r="M890" s="93" t="e">
        <f>INDEX(Activities!E:E, MATCH(A890, Activities!A:A, 0))</f>
        <v>#N/A</v>
      </c>
      <c r="N890" s="93" t="e">
        <f>INDEX(Activities!G:G, MATCH(A890, Activities!A:A, 0))</f>
        <v>#N/A</v>
      </c>
      <c r="O890" s="92"/>
      <c r="P890" s="92"/>
      <c r="Q890" s="92"/>
      <c r="R890" s="93"/>
      <c r="S890" s="93" t="e">
        <f>INDEX(Activities!I:I, MATCH(A890, Activities!A:A, 0))</f>
        <v>#N/A</v>
      </c>
    </row>
    <row r="891" spans="1:19" ht="15" customHeight="1">
      <c r="A891" s="34"/>
      <c r="B891" s="87">
        <f>COUNTIF(Activities!A:A, A891)</f>
        <v>0</v>
      </c>
      <c r="C891" s="126"/>
      <c r="D891" s="119"/>
      <c r="E891" s="120"/>
      <c r="F891" s="121">
        <v>4</v>
      </c>
      <c r="G891" s="92">
        <f t="shared" si="82"/>
        <v>1</v>
      </c>
      <c r="H891" s="93" t="str">
        <f t="shared" si="85"/>
        <v>Q4</v>
      </c>
      <c r="I891" s="92">
        <f t="shared" si="83"/>
        <v>1900</v>
      </c>
      <c r="J891" s="92">
        <f t="shared" si="81"/>
        <v>1900</v>
      </c>
      <c r="K891" s="93" t="e">
        <f t="shared" si="84"/>
        <v>#N/A</v>
      </c>
      <c r="L891" s="93" t="e">
        <f>INDEX(Activities!F:F, MATCH(A891, Activities!A:A, 0))</f>
        <v>#N/A</v>
      </c>
      <c r="M891" s="93" t="e">
        <f>INDEX(Activities!E:E, MATCH(A891, Activities!A:A, 0))</f>
        <v>#N/A</v>
      </c>
      <c r="N891" s="93" t="e">
        <f>INDEX(Activities!G:G, MATCH(A891, Activities!A:A, 0))</f>
        <v>#N/A</v>
      </c>
      <c r="O891" s="92"/>
      <c r="P891" s="92"/>
      <c r="Q891" s="92"/>
      <c r="R891" s="93"/>
      <c r="S891" s="93" t="e">
        <f>INDEX(Activities!I:I, MATCH(A891, Activities!A:A, 0))</f>
        <v>#N/A</v>
      </c>
    </row>
    <row r="892" spans="1:19" ht="15" customHeight="1">
      <c r="A892" s="34"/>
      <c r="B892" s="87">
        <f>COUNTIF(Activities!A:A, A892)</f>
        <v>0</v>
      </c>
      <c r="C892" s="123"/>
      <c r="D892" s="119"/>
      <c r="E892" s="120"/>
      <c r="F892" s="121">
        <v>4</v>
      </c>
      <c r="G892" s="92">
        <f t="shared" si="82"/>
        <v>1</v>
      </c>
      <c r="H892" s="93" t="str">
        <f t="shared" si="85"/>
        <v>Q4</v>
      </c>
      <c r="I892" s="92">
        <f t="shared" si="83"/>
        <v>1900</v>
      </c>
      <c r="J892" s="92">
        <f t="shared" si="81"/>
        <v>1900</v>
      </c>
      <c r="K892" s="93" t="e">
        <f t="shared" si="84"/>
        <v>#N/A</v>
      </c>
      <c r="L892" s="93" t="e">
        <f>INDEX(Activities!F:F, MATCH(A892, Activities!A:A, 0))</f>
        <v>#N/A</v>
      </c>
      <c r="M892" s="93" t="e">
        <f>INDEX(Activities!E:E, MATCH(A892, Activities!A:A, 0))</f>
        <v>#N/A</v>
      </c>
      <c r="N892" s="93" t="e">
        <f>INDEX(Activities!G:G, MATCH(A892, Activities!A:A, 0))</f>
        <v>#N/A</v>
      </c>
      <c r="O892" s="92"/>
      <c r="P892" s="92"/>
      <c r="Q892" s="92"/>
      <c r="R892" s="93"/>
      <c r="S892" s="93" t="e">
        <f>INDEX(Activities!I:I, MATCH(A892, Activities!A:A, 0))</f>
        <v>#N/A</v>
      </c>
    </row>
    <row r="893" spans="1:19" ht="15" customHeight="1">
      <c r="A893" s="34"/>
      <c r="B893" s="87">
        <f>COUNTIF(Activities!A:A, A893)</f>
        <v>0</v>
      </c>
      <c r="C893" s="123"/>
      <c r="D893" s="119"/>
      <c r="E893" s="120"/>
      <c r="F893" s="121">
        <v>4</v>
      </c>
      <c r="G893" s="92">
        <f t="shared" si="82"/>
        <v>1</v>
      </c>
      <c r="H893" s="93" t="str">
        <f t="shared" si="85"/>
        <v>Q4</v>
      </c>
      <c r="I893" s="92">
        <f t="shared" si="83"/>
        <v>1900</v>
      </c>
      <c r="J893" s="92">
        <f t="shared" si="81"/>
        <v>1900</v>
      </c>
      <c r="K893" s="93" t="e">
        <f t="shared" si="84"/>
        <v>#N/A</v>
      </c>
      <c r="L893" s="93" t="e">
        <f>INDEX(Activities!F:F, MATCH(A893, Activities!A:A, 0))</f>
        <v>#N/A</v>
      </c>
      <c r="M893" s="93" t="e">
        <f>INDEX(Activities!E:E, MATCH(A893, Activities!A:A, 0))</f>
        <v>#N/A</v>
      </c>
      <c r="N893" s="93" t="e">
        <f>INDEX(Activities!G:G, MATCH(A893, Activities!A:A, 0))</f>
        <v>#N/A</v>
      </c>
      <c r="O893" s="92"/>
      <c r="P893" s="92"/>
      <c r="Q893" s="92"/>
      <c r="R893" s="93"/>
      <c r="S893" s="93" t="e">
        <f>INDEX(Activities!I:I, MATCH(A893, Activities!A:A, 0))</f>
        <v>#N/A</v>
      </c>
    </row>
    <row r="894" spans="1:19" ht="15" customHeight="1">
      <c r="A894" s="99"/>
      <c r="B894" s="87">
        <f>COUNTIF(Activities!A:A, A894)</f>
        <v>0</v>
      </c>
      <c r="C894" s="136"/>
      <c r="D894" s="119"/>
      <c r="E894" s="120"/>
      <c r="F894" s="121">
        <v>4</v>
      </c>
      <c r="G894" s="92">
        <f t="shared" si="82"/>
        <v>1</v>
      </c>
      <c r="H894" s="93" t="str">
        <f t="shared" si="85"/>
        <v>Q4</v>
      </c>
      <c r="I894" s="92">
        <f t="shared" si="83"/>
        <v>1900</v>
      </c>
      <c r="J894" s="92">
        <f t="shared" si="81"/>
        <v>1900</v>
      </c>
      <c r="K894" s="93" t="e">
        <f t="shared" si="84"/>
        <v>#N/A</v>
      </c>
      <c r="L894" s="93" t="e">
        <f>INDEX(Activities!F:F, MATCH(A894, Activities!A:A, 0))</f>
        <v>#N/A</v>
      </c>
      <c r="M894" s="93" t="e">
        <f>INDEX(Activities!E:E, MATCH(A894, Activities!A:A, 0))</f>
        <v>#N/A</v>
      </c>
      <c r="N894" s="93" t="e">
        <f>INDEX(Activities!G:G, MATCH(A894, Activities!A:A, 0))</f>
        <v>#N/A</v>
      </c>
      <c r="O894" s="92"/>
      <c r="P894" s="92"/>
      <c r="Q894" s="92"/>
      <c r="R894" s="93"/>
      <c r="S894" s="93" t="e">
        <f>INDEX(Activities!I:I, MATCH(A894, Activities!A:A, 0))</f>
        <v>#N/A</v>
      </c>
    </row>
    <row r="895" spans="1:19" ht="15" customHeight="1">
      <c r="A895" s="99"/>
      <c r="B895" s="87">
        <f>COUNTIF(Activities!A:A, A895)</f>
        <v>0</v>
      </c>
      <c r="C895" s="137"/>
      <c r="D895" s="119"/>
      <c r="E895" s="120"/>
      <c r="F895" s="121">
        <v>4</v>
      </c>
      <c r="G895" s="92">
        <f t="shared" si="82"/>
        <v>1</v>
      </c>
      <c r="H895" s="93" t="str">
        <f t="shared" si="85"/>
        <v>Q4</v>
      </c>
      <c r="I895" s="92">
        <f t="shared" si="83"/>
        <v>1900</v>
      </c>
      <c r="J895" s="92">
        <f t="shared" si="81"/>
        <v>1900</v>
      </c>
      <c r="K895" s="93" t="e">
        <f t="shared" si="84"/>
        <v>#N/A</v>
      </c>
      <c r="L895" s="93" t="e">
        <f>INDEX(Activities!F:F, MATCH(A895, Activities!A:A, 0))</f>
        <v>#N/A</v>
      </c>
      <c r="M895" s="93" t="e">
        <f>INDEX(Activities!E:E, MATCH(A895, Activities!A:A, 0))</f>
        <v>#N/A</v>
      </c>
      <c r="N895" s="93" t="e">
        <f>INDEX(Activities!G:G, MATCH(A895, Activities!A:A, 0))</f>
        <v>#N/A</v>
      </c>
      <c r="O895" s="92"/>
      <c r="P895" s="92"/>
      <c r="Q895" s="92"/>
      <c r="R895" s="93"/>
      <c r="S895" s="93" t="e">
        <f>INDEX(Activities!I:I, MATCH(A895, Activities!A:A, 0))</f>
        <v>#N/A</v>
      </c>
    </row>
    <row r="896" spans="1:19" ht="15" customHeight="1">
      <c r="A896" s="99"/>
      <c r="B896" s="87">
        <f>COUNTIF(Activities!A:A, A896)</f>
        <v>0</v>
      </c>
      <c r="C896" s="125"/>
      <c r="D896" s="119"/>
      <c r="E896" s="120"/>
      <c r="F896" s="121">
        <v>4</v>
      </c>
      <c r="G896" s="92">
        <f t="shared" si="82"/>
        <v>1</v>
      </c>
      <c r="H896" s="93" t="str">
        <f t="shared" si="85"/>
        <v>Q4</v>
      </c>
      <c r="I896" s="92">
        <f t="shared" si="83"/>
        <v>1900</v>
      </c>
      <c r="J896" s="92">
        <f t="shared" si="81"/>
        <v>1900</v>
      </c>
      <c r="K896" s="93" t="e">
        <f t="shared" si="84"/>
        <v>#N/A</v>
      </c>
      <c r="L896" s="93" t="e">
        <f>INDEX(Activities!F:F, MATCH(A896, Activities!A:A, 0))</f>
        <v>#N/A</v>
      </c>
      <c r="M896" s="93" t="e">
        <f>INDEX(Activities!E:E, MATCH(A896, Activities!A:A, 0))</f>
        <v>#N/A</v>
      </c>
      <c r="N896" s="93" t="e">
        <f>INDEX(Activities!G:G, MATCH(A896, Activities!A:A, 0))</f>
        <v>#N/A</v>
      </c>
      <c r="O896" s="92"/>
      <c r="P896" s="92"/>
      <c r="Q896" s="92"/>
      <c r="R896" s="93"/>
      <c r="S896" s="93" t="e">
        <f>INDEX(Activities!I:I, MATCH(A896, Activities!A:A, 0))</f>
        <v>#N/A</v>
      </c>
    </row>
    <row r="897" spans="1:19" ht="15" customHeight="1">
      <c r="A897" s="99"/>
      <c r="B897" s="87">
        <f>COUNTIF(Activities!A:A, A897)</f>
        <v>0</v>
      </c>
      <c r="C897" s="126"/>
      <c r="D897" s="119"/>
      <c r="E897" s="120"/>
      <c r="F897" s="121">
        <v>4</v>
      </c>
      <c r="G897" s="92">
        <f t="shared" si="82"/>
        <v>1</v>
      </c>
      <c r="H897" s="93" t="str">
        <f t="shared" si="85"/>
        <v>Q4</v>
      </c>
      <c r="I897" s="92">
        <f t="shared" si="83"/>
        <v>1900</v>
      </c>
      <c r="J897" s="92">
        <f t="shared" si="81"/>
        <v>1900</v>
      </c>
      <c r="K897" s="93" t="e">
        <f t="shared" si="84"/>
        <v>#N/A</v>
      </c>
      <c r="L897" s="93" t="e">
        <f>INDEX(Activities!F:F, MATCH(A897, Activities!A:A, 0))</f>
        <v>#N/A</v>
      </c>
      <c r="M897" s="93" t="e">
        <f>INDEX(Activities!E:E, MATCH(A897, Activities!A:A, 0))</f>
        <v>#N/A</v>
      </c>
      <c r="N897" s="93" t="e">
        <f>INDEX(Activities!G:G, MATCH(A897, Activities!A:A, 0))</f>
        <v>#N/A</v>
      </c>
      <c r="O897" s="92"/>
      <c r="P897" s="92"/>
      <c r="Q897" s="92"/>
      <c r="R897" s="93"/>
      <c r="S897" s="93" t="e">
        <f>INDEX(Activities!I:I, MATCH(A897, Activities!A:A, 0))</f>
        <v>#N/A</v>
      </c>
    </row>
    <row r="898" spans="1:19" ht="15" customHeight="1">
      <c r="A898" s="99"/>
      <c r="B898" s="87">
        <f>COUNTIF(Activities!A:A, A898)</f>
        <v>0</v>
      </c>
      <c r="C898" s="123"/>
      <c r="D898" s="119"/>
      <c r="E898" s="120"/>
      <c r="F898" s="121">
        <v>4</v>
      </c>
      <c r="G898" s="92">
        <f t="shared" si="82"/>
        <v>1</v>
      </c>
      <c r="H898" s="93" t="str">
        <f t="shared" si="85"/>
        <v>Q4</v>
      </c>
      <c r="I898" s="92">
        <f t="shared" si="83"/>
        <v>1900</v>
      </c>
      <c r="J898" s="92">
        <f t="shared" si="81"/>
        <v>1900</v>
      </c>
      <c r="K898" s="93" t="e">
        <f t="shared" si="84"/>
        <v>#N/A</v>
      </c>
      <c r="L898" s="93" t="e">
        <f>INDEX(Activities!F:F, MATCH(A898, Activities!A:A, 0))</f>
        <v>#N/A</v>
      </c>
      <c r="M898" s="93" t="e">
        <f>INDEX(Activities!E:E, MATCH(A898, Activities!A:A, 0))</f>
        <v>#N/A</v>
      </c>
      <c r="N898" s="93" t="e">
        <f>INDEX(Activities!G:G, MATCH(A898, Activities!A:A, 0))</f>
        <v>#N/A</v>
      </c>
      <c r="O898" s="92"/>
      <c r="P898" s="92"/>
      <c r="Q898" s="92"/>
      <c r="R898" s="93"/>
      <c r="S898" s="93" t="e">
        <f>INDEX(Activities!I:I, MATCH(A898, Activities!A:A, 0))</f>
        <v>#N/A</v>
      </c>
    </row>
    <row r="899" spans="1:19" ht="15" customHeight="1">
      <c r="A899" s="86"/>
      <c r="B899" s="87">
        <f>COUNTIF(Activities!A:A, A899)</f>
        <v>0</v>
      </c>
      <c r="C899" s="124"/>
      <c r="D899" s="119"/>
      <c r="E899" s="120"/>
      <c r="F899" s="121">
        <v>4</v>
      </c>
      <c r="G899" s="92">
        <f t="shared" si="82"/>
        <v>1</v>
      </c>
      <c r="H899" s="93" t="str">
        <f t="shared" si="85"/>
        <v>Q4</v>
      </c>
      <c r="I899" s="92">
        <f t="shared" si="83"/>
        <v>1900</v>
      </c>
      <c r="J899" s="92">
        <f t="shared" si="81"/>
        <v>1900</v>
      </c>
      <c r="K899" s="93" t="e">
        <f t="shared" si="84"/>
        <v>#N/A</v>
      </c>
      <c r="L899" s="93" t="e">
        <f>INDEX(Activities!F:F, MATCH(A899, Activities!A:A, 0))</f>
        <v>#N/A</v>
      </c>
      <c r="M899" s="93" t="e">
        <f>INDEX(Activities!E:E, MATCH(A899, Activities!A:A, 0))</f>
        <v>#N/A</v>
      </c>
      <c r="N899" s="93" t="e">
        <f>INDEX(Activities!G:G, MATCH(A899, Activities!A:A, 0))</f>
        <v>#N/A</v>
      </c>
      <c r="O899" s="92"/>
      <c r="P899" s="92"/>
      <c r="Q899" s="92"/>
      <c r="R899" s="93"/>
      <c r="S899" s="93" t="e">
        <f>INDEX(Activities!I:I, MATCH(A899, Activities!A:A, 0))</f>
        <v>#N/A</v>
      </c>
    </row>
    <row r="900" spans="1:19" ht="15" customHeight="1">
      <c r="A900" s="86"/>
      <c r="B900" s="87">
        <f>COUNTIF(Activities!A:A, A900)</f>
        <v>0</v>
      </c>
      <c r="C900" s="126"/>
      <c r="D900" s="119"/>
      <c r="E900" s="120"/>
      <c r="F900" s="121">
        <v>4</v>
      </c>
      <c r="G900" s="92">
        <f t="shared" si="82"/>
        <v>1</v>
      </c>
      <c r="H900" s="93" t="str">
        <f t="shared" si="85"/>
        <v>Q4</v>
      </c>
      <c r="I900" s="92">
        <f t="shared" si="83"/>
        <v>1900</v>
      </c>
      <c r="J900" s="92">
        <f t="shared" ref="J900:J963" si="86">IF(H900="Q4", I900, I900+1)</f>
        <v>1900</v>
      </c>
      <c r="K900" s="93" t="e">
        <f t="shared" si="84"/>
        <v>#N/A</v>
      </c>
      <c r="L900" s="93" t="e">
        <f>INDEX(Activities!F:F, MATCH(A900, Activities!A:A, 0))</f>
        <v>#N/A</v>
      </c>
      <c r="M900" s="93" t="e">
        <f>INDEX(Activities!E:E, MATCH(A900, Activities!A:A, 0))</f>
        <v>#N/A</v>
      </c>
      <c r="N900" s="93" t="e">
        <f>INDEX(Activities!G:G, MATCH(A900, Activities!A:A, 0))</f>
        <v>#N/A</v>
      </c>
      <c r="O900" s="92"/>
      <c r="P900" s="92"/>
      <c r="Q900" s="92"/>
      <c r="R900" s="93"/>
      <c r="S900" s="93" t="e">
        <f>INDEX(Activities!I:I, MATCH(A900, Activities!A:A, 0))</f>
        <v>#N/A</v>
      </c>
    </row>
    <row r="901" spans="1:19" ht="15" customHeight="1">
      <c r="A901" s="102"/>
      <c r="B901" s="87">
        <f>COUNTIF(Activities!A:A, A901)</f>
        <v>0</v>
      </c>
      <c r="C901" s="124"/>
      <c r="D901" s="119"/>
      <c r="E901" s="120"/>
      <c r="F901" s="121">
        <v>4</v>
      </c>
      <c r="G901" s="92">
        <f t="shared" si="82"/>
        <v>1</v>
      </c>
      <c r="H901" s="93" t="str">
        <f t="shared" si="85"/>
        <v>Q4</v>
      </c>
      <c r="I901" s="92">
        <f t="shared" si="83"/>
        <v>1900</v>
      </c>
      <c r="J901" s="92">
        <f t="shared" si="86"/>
        <v>1900</v>
      </c>
      <c r="K901" s="93" t="e">
        <f t="shared" si="84"/>
        <v>#N/A</v>
      </c>
      <c r="L901" s="93" t="e">
        <f>INDEX(Activities!F:F, MATCH(A901, Activities!A:A, 0))</f>
        <v>#N/A</v>
      </c>
      <c r="M901" s="93" t="e">
        <f>INDEX(Activities!E:E, MATCH(A901, Activities!A:A, 0))</f>
        <v>#N/A</v>
      </c>
      <c r="N901" s="93" t="e">
        <f>INDEX(Activities!G:G, MATCH(A901, Activities!A:A, 0))</f>
        <v>#N/A</v>
      </c>
      <c r="O901" s="92"/>
      <c r="P901" s="92"/>
      <c r="Q901" s="92"/>
      <c r="R901" s="93"/>
      <c r="S901" s="93" t="e">
        <f>INDEX(Activities!I:I, MATCH(A901, Activities!A:A, 0))</f>
        <v>#N/A</v>
      </c>
    </row>
    <row r="902" spans="1:19" ht="15" customHeight="1">
      <c r="A902" s="103"/>
      <c r="B902" s="87">
        <f>COUNTIF(Activities!A:A, A902)</f>
        <v>0</v>
      </c>
      <c r="C902" s="126"/>
      <c r="D902" s="119"/>
      <c r="E902" s="120"/>
      <c r="F902" s="121">
        <v>4</v>
      </c>
      <c r="G902" s="92">
        <f t="shared" si="82"/>
        <v>1</v>
      </c>
      <c r="H902" s="93" t="str">
        <f t="shared" si="85"/>
        <v>Q4</v>
      </c>
      <c r="I902" s="92">
        <f t="shared" si="83"/>
        <v>1900</v>
      </c>
      <c r="J902" s="92">
        <f t="shared" si="86"/>
        <v>1900</v>
      </c>
      <c r="K902" s="93" t="e">
        <f t="shared" si="84"/>
        <v>#N/A</v>
      </c>
      <c r="L902" s="93" t="e">
        <f>INDEX(Activities!F:F, MATCH(A902, Activities!A:A, 0))</f>
        <v>#N/A</v>
      </c>
      <c r="M902" s="93" t="e">
        <f>INDEX(Activities!E:E, MATCH(A902, Activities!A:A, 0))</f>
        <v>#N/A</v>
      </c>
      <c r="N902" s="93" t="e">
        <f>INDEX(Activities!G:G, MATCH(A902, Activities!A:A, 0))</f>
        <v>#N/A</v>
      </c>
      <c r="O902" s="92"/>
      <c r="P902" s="92"/>
      <c r="Q902" s="92"/>
      <c r="R902" s="93"/>
      <c r="S902" s="93" t="e">
        <f>INDEX(Activities!I:I, MATCH(A902, Activities!A:A, 0))</f>
        <v>#N/A</v>
      </c>
    </row>
    <row r="903" spans="1:19" ht="15" customHeight="1">
      <c r="A903" s="103"/>
      <c r="B903" s="87">
        <f>COUNTIF(Activities!A:A, A903)</f>
        <v>0</v>
      </c>
      <c r="C903" s="124"/>
      <c r="D903" s="119"/>
      <c r="E903" s="120"/>
      <c r="F903" s="121">
        <v>4</v>
      </c>
      <c r="G903" s="92">
        <f t="shared" si="82"/>
        <v>1</v>
      </c>
      <c r="H903" s="93" t="str">
        <f t="shared" si="85"/>
        <v>Q4</v>
      </c>
      <c r="I903" s="92">
        <f t="shared" si="83"/>
        <v>1900</v>
      </c>
      <c r="J903" s="92">
        <f t="shared" si="86"/>
        <v>1900</v>
      </c>
      <c r="K903" s="93" t="e">
        <f t="shared" si="84"/>
        <v>#N/A</v>
      </c>
      <c r="L903" s="93" t="e">
        <f>INDEX(Activities!F:F, MATCH(A903, Activities!A:A, 0))</f>
        <v>#N/A</v>
      </c>
      <c r="M903" s="93" t="e">
        <f>INDEX(Activities!E:E, MATCH(A903, Activities!A:A, 0))</f>
        <v>#N/A</v>
      </c>
      <c r="N903" s="93" t="e">
        <f>INDEX(Activities!G:G, MATCH(A903, Activities!A:A, 0))</f>
        <v>#N/A</v>
      </c>
      <c r="O903" s="92"/>
      <c r="P903" s="92"/>
      <c r="Q903" s="92"/>
      <c r="R903" s="93"/>
      <c r="S903" s="93" t="e">
        <f>INDEX(Activities!I:I, MATCH(A903, Activities!A:A, 0))</f>
        <v>#N/A</v>
      </c>
    </row>
    <row r="904" spans="1:19" ht="15" customHeight="1">
      <c r="A904" s="103"/>
      <c r="B904" s="87">
        <f>COUNTIF(Activities!A:A, A904)</f>
        <v>0</v>
      </c>
      <c r="C904" s="126"/>
      <c r="D904" s="119"/>
      <c r="E904" s="120"/>
      <c r="F904" s="121">
        <v>4</v>
      </c>
      <c r="G904" s="92">
        <f t="shared" si="82"/>
        <v>1</v>
      </c>
      <c r="H904" s="93" t="str">
        <f t="shared" si="85"/>
        <v>Q4</v>
      </c>
      <c r="I904" s="92">
        <f t="shared" si="83"/>
        <v>1900</v>
      </c>
      <c r="J904" s="92">
        <f t="shared" si="86"/>
        <v>1900</v>
      </c>
      <c r="K904" s="93" t="e">
        <f t="shared" si="84"/>
        <v>#N/A</v>
      </c>
      <c r="L904" s="93" t="e">
        <f>INDEX(Activities!F:F, MATCH(A904, Activities!A:A, 0))</f>
        <v>#N/A</v>
      </c>
      <c r="M904" s="93" t="e">
        <f>INDEX(Activities!E:E, MATCH(A904, Activities!A:A, 0))</f>
        <v>#N/A</v>
      </c>
      <c r="N904" s="93" t="e">
        <f>INDEX(Activities!G:G, MATCH(A904, Activities!A:A, 0))</f>
        <v>#N/A</v>
      </c>
      <c r="O904" s="92"/>
      <c r="P904" s="92"/>
      <c r="Q904" s="92"/>
      <c r="R904" s="93"/>
      <c r="S904" s="93" t="e">
        <f>INDEX(Activities!I:I, MATCH(A904, Activities!A:A, 0))</f>
        <v>#N/A</v>
      </c>
    </row>
    <row r="905" spans="1:19" ht="15" customHeight="1">
      <c r="A905" s="103"/>
      <c r="B905" s="87">
        <f>COUNTIF(Activities!A:A, A905)</f>
        <v>0</v>
      </c>
      <c r="C905" s="124"/>
      <c r="D905" s="119"/>
      <c r="E905" s="120"/>
      <c r="F905" s="121">
        <v>4</v>
      </c>
      <c r="G905" s="92">
        <f t="shared" si="82"/>
        <v>1</v>
      </c>
      <c r="H905" s="93" t="str">
        <f t="shared" si="85"/>
        <v>Q4</v>
      </c>
      <c r="I905" s="92">
        <f t="shared" si="83"/>
        <v>1900</v>
      </c>
      <c r="J905" s="92">
        <f t="shared" si="86"/>
        <v>1900</v>
      </c>
      <c r="K905" s="93" t="e">
        <f t="shared" si="84"/>
        <v>#N/A</v>
      </c>
      <c r="L905" s="93" t="e">
        <f>INDEX(Activities!F:F, MATCH(A905, Activities!A:A, 0))</f>
        <v>#N/A</v>
      </c>
      <c r="M905" s="93" t="e">
        <f>INDEX(Activities!E:E, MATCH(A905, Activities!A:A, 0))</f>
        <v>#N/A</v>
      </c>
      <c r="N905" s="93" t="e">
        <f>INDEX(Activities!G:G, MATCH(A905, Activities!A:A, 0))</f>
        <v>#N/A</v>
      </c>
      <c r="O905" s="92"/>
      <c r="P905" s="92"/>
      <c r="Q905" s="92"/>
      <c r="R905" s="93"/>
      <c r="S905" s="93" t="e">
        <f>INDEX(Activities!I:I, MATCH(A905, Activities!A:A, 0))</f>
        <v>#N/A</v>
      </c>
    </row>
    <row r="906" spans="1:19" ht="15" customHeight="1">
      <c r="A906" s="86"/>
      <c r="B906" s="87">
        <f>COUNTIF(Activities!A:A, A906)</f>
        <v>0</v>
      </c>
      <c r="C906" s="126"/>
      <c r="D906" s="119"/>
      <c r="E906" s="120"/>
      <c r="F906" s="121">
        <v>4</v>
      </c>
      <c r="G906" s="92">
        <f t="shared" si="82"/>
        <v>1</v>
      </c>
      <c r="H906" s="93" t="str">
        <f t="shared" si="85"/>
        <v>Q4</v>
      </c>
      <c r="I906" s="92">
        <f t="shared" si="83"/>
        <v>1900</v>
      </c>
      <c r="J906" s="92">
        <f t="shared" si="86"/>
        <v>1900</v>
      </c>
      <c r="K906" s="93" t="e">
        <f t="shared" si="84"/>
        <v>#N/A</v>
      </c>
      <c r="L906" s="93" t="e">
        <f>INDEX(Activities!F:F, MATCH(A906, Activities!A:A, 0))</f>
        <v>#N/A</v>
      </c>
      <c r="M906" s="93" t="e">
        <f>INDEX(Activities!E:E, MATCH(A906, Activities!A:A, 0))</f>
        <v>#N/A</v>
      </c>
      <c r="N906" s="93" t="e">
        <f>INDEX(Activities!G:G, MATCH(A906, Activities!A:A, 0))</f>
        <v>#N/A</v>
      </c>
      <c r="O906" s="92"/>
      <c r="P906" s="92"/>
      <c r="Q906" s="92"/>
      <c r="R906" s="93"/>
      <c r="S906" s="93" t="e">
        <f>INDEX(Activities!I:I, MATCH(A906, Activities!A:A, 0))</f>
        <v>#N/A</v>
      </c>
    </row>
    <row r="907" spans="1:19" ht="15" customHeight="1">
      <c r="A907" s="86"/>
      <c r="B907" s="87">
        <f>COUNTIF(Activities!A:A, A907)</f>
        <v>0</v>
      </c>
      <c r="C907" s="123"/>
      <c r="D907" s="119"/>
      <c r="E907" s="120"/>
      <c r="F907" s="121">
        <v>4</v>
      </c>
      <c r="G907" s="92">
        <f t="shared" si="82"/>
        <v>1</v>
      </c>
      <c r="H907" s="93" t="str">
        <f t="shared" si="85"/>
        <v>Q4</v>
      </c>
      <c r="I907" s="92">
        <f t="shared" si="83"/>
        <v>1900</v>
      </c>
      <c r="J907" s="92">
        <f t="shared" si="86"/>
        <v>1900</v>
      </c>
      <c r="K907" s="93" t="e">
        <f t="shared" si="84"/>
        <v>#N/A</v>
      </c>
      <c r="L907" s="93" t="e">
        <f>INDEX(Activities!F:F, MATCH(A907, Activities!A:A, 0))</f>
        <v>#N/A</v>
      </c>
      <c r="M907" s="93" t="e">
        <f>INDEX(Activities!E:E, MATCH(A907, Activities!A:A, 0))</f>
        <v>#N/A</v>
      </c>
      <c r="N907" s="93" t="e">
        <f>INDEX(Activities!G:G, MATCH(A907, Activities!A:A, 0))</f>
        <v>#N/A</v>
      </c>
      <c r="O907" s="92"/>
      <c r="P907" s="92"/>
      <c r="Q907" s="92"/>
      <c r="R907" s="93"/>
      <c r="S907" s="93" t="e">
        <f>INDEX(Activities!I:I, MATCH(A907, Activities!A:A, 0))</f>
        <v>#N/A</v>
      </c>
    </row>
    <row r="908" spans="1:19" ht="15" customHeight="1">
      <c r="A908" s="86"/>
      <c r="B908" s="87">
        <f>COUNTIF(Activities!A:A, A908)</f>
        <v>0</v>
      </c>
      <c r="C908" s="124"/>
      <c r="D908" s="119"/>
      <c r="E908" s="120"/>
      <c r="F908" s="121">
        <v>4</v>
      </c>
      <c r="G908" s="92">
        <f t="shared" si="82"/>
        <v>1</v>
      </c>
      <c r="H908" s="93" t="str">
        <f t="shared" si="85"/>
        <v>Q4</v>
      </c>
      <c r="I908" s="92">
        <f t="shared" si="83"/>
        <v>1900</v>
      </c>
      <c r="J908" s="92">
        <f t="shared" si="86"/>
        <v>1900</v>
      </c>
      <c r="K908" s="93" t="e">
        <f t="shared" si="84"/>
        <v>#N/A</v>
      </c>
      <c r="L908" s="93" t="e">
        <f>INDEX(Activities!F:F, MATCH(A908, Activities!A:A, 0))</f>
        <v>#N/A</v>
      </c>
      <c r="M908" s="93" t="e">
        <f>INDEX(Activities!E:E, MATCH(A908, Activities!A:A, 0))</f>
        <v>#N/A</v>
      </c>
      <c r="N908" s="93" t="e">
        <f>INDEX(Activities!G:G, MATCH(A908, Activities!A:A, 0))</f>
        <v>#N/A</v>
      </c>
      <c r="O908" s="92"/>
      <c r="P908" s="92"/>
      <c r="Q908" s="92"/>
      <c r="R908" s="93"/>
      <c r="S908" s="93" t="e">
        <f>INDEX(Activities!I:I, MATCH(A908, Activities!A:A, 0))</f>
        <v>#N/A</v>
      </c>
    </row>
    <row r="909" spans="1:19" ht="15" customHeight="1">
      <c r="A909" s="86"/>
      <c r="B909" s="87">
        <f>COUNTIF(Activities!A:A, A909)</f>
        <v>0</v>
      </c>
      <c r="C909" s="126"/>
      <c r="D909" s="119"/>
      <c r="E909" s="120"/>
      <c r="F909" s="121">
        <v>4</v>
      </c>
      <c r="G909" s="92">
        <f t="shared" si="82"/>
        <v>1</v>
      </c>
      <c r="H909" s="93" t="str">
        <f t="shared" si="85"/>
        <v>Q4</v>
      </c>
      <c r="I909" s="92">
        <f t="shared" si="83"/>
        <v>1900</v>
      </c>
      <c r="J909" s="92">
        <f t="shared" si="86"/>
        <v>1900</v>
      </c>
      <c r="K909" s="93" t="e">
        <f t="shared" si="84"/>
        <v>#N/A</v>
      </c>
      <c r="L909" s="93" t="e">
        <f>INDEX(Activities!F:F, MATCH(A909, Activities!A:A, 0))</f>
        <v>#N/A</v>
      </c>
      <c r="M909" s="93" t="e">
        <f>INDEX(Activities!E:E, MATCH(A909, Activities!A:A, 0))</f>
        <v>#N/A</v>
      </c>
      <c r="N909" s="93" t="e">
        <f>INDEX(Activities!G:G, MATCH(A909, Activities!A:A, 0))</f>
        <v>#N/A</v>
      </c>
      <c r="O909" s="92"/>
      <c r="P909" s="92"/>
      <c r="Q909" s="92"/>
      <c r="R909" s="93"/>
      <c r="S909" s="93" t="e">
        <f>INDEX(Activities!I:I, MATCH(A909, Activities!A:A, 0))</f>
        <v>#N/A</v>
      </c>
    </row>
    <row r="910" spans="1:19" ht="15" customHeight="1">
      <c r="A910" s="86"/>
      <c r="B910" s="87">
        <f>COUNTIF(Activities!A:A, A910)</f>
        <v>0</v>
      </c>
      <c r="C910" s="124"/>
      <c r="D910" s="119"/>
      <c r="E910" s="120"/>
      <c r="F910" s="121">
        <v>4</v>
      </c>
      <c r="G910" s="92">
        <f t="shared" si="82"/>
        <v>1</v>
      </c>
      <c r="H910" s="93" t="str">
        <f t="shared" si="85"/>
        <v>Q4</v>
      </c>
      <c r="I910" s="92">
        <f t="shared" si="83"/>
        <v>1900</v>
      </c>
      <c r="J910" s="92">
        <f t="shared" si="86"/>
        <v>1900</v>
      </c>
      <c r="K910" s="93" t="e">
        <f t="shared" si="84"/>
        <v>#N/A</v>
      </c>
      <c r="L910" s="93" t="e">
        <f>INDEX(Activities!F:F, MATCH(A910, Activities!A:A, 0))</f>
        <v>#N/A</v>
      </c>
      <c r="M910" s="93" t="e">
        <f>INDEX(Activities!E:E, MATCH(A910, Activities!A:A, 0))</f>
        <v>#N/A</v>
      </c>
      <c r="N910" s="93" t="e">
        <f>INDEX(Activities!G:G, MATCH(A910, Activities!A:A, 0))</f>
        <v>#N/A</v>
      </c>
      <c r="O910" s="92"/>
      <c r="P910" s="92"/>
      <c r="Q910" s="92"/>
      <c r="R910" s="93"/>
      <c r="S910" s="93" t="e">
        <f>INDEX(Activities!I:I, MATCH(A910, Activities!A:A, 0))</f>
        <v>#N/A</v>
      </c>
    </row>
    <row r="911" spans="1:19" ht="15" customHeight="1">
      <c r="A911" s="86"/>
      <c r="B911" s="87">
        <f>COUNTIF(Activities!A:A, A911)</f>
        <v>0</v>
      </c>
      <c r="C911" s="126"/>
      <c r="D911" s="119"/>
      <c r="E911" s="120"/>
      <c r="F911" s="121">
        <v>4</v>
      </c>
      <c r="G911" s="92">
        <f t="shared" si="82"/>
        <v>1</v>
      </c>
      <c r="H911" s="93" t="str">
        <f t="shared" si="85"/>
        <v>Q4</v>
      </c>
      <c r="I911" s="92">
        <f t="shared" si="83"/>
        <v>1900</v>
      </c>
      <c r="J911" s="92">
        <f t="shared" si="86"/>
        <v>1900</v>
      </c>
      <c r="K911" s="93" t="e">
        <f t="shared" si="84"/>
        <v>#N/A</v>
      </c>
      <c r="L911" s="93" t="e">
        <f>INDEX(Activities!F:F, MATCH(A911, Activities!A:A, 0))</f>
        <v>#N/A</v>
      </c>
      <c r="M911" s="93" t="e">
        <f>INDEX(Activities!E:E, MATCH(A911, Activities!A:A, 0))</f>
        <v>#N/A</v>
      </c>
      <c r="N911" s="93" t="e">
        <f>INDEX(Activities!G:G, MATCH(A911, Activities!A:A, 0))</f>
        <v>#N/A</v>
      </c>
      <c r="O911" s="92"/>
      <c r="P911" s="92"/>
      <c r="Q911" s="92"/>
      <c r="R911" s="93"/>
      <c r="S911" s="93" t="e">
        <f>INDEX(Activities!I:I, MATCH(A911, Activities!A:A, 0))</f>
        <v>#N/A</v>
      </c>
    </row>
    <row r="912" spans="1:19" ht="15" customHeight="1">
      <c r="A912" s="86"/>
      <c r="B912" s="87">
        <f>COUNTIF(Activities!A:A, A912)</f>
        <v>0</v>
      </c>
      <c r="C912" s="123"/>
      <c r="D912" s="119"/>
      <c r="E912" s="120"/>
      <c r="F912" s="121">
        <v>4</v>
      </c>
      <c r="G912" s="92">
        <f t="shared" si="82"/>
        <v>1</v>
      </c>
      <c r="H912" s="93" t="str">
        <f t="shared" si="85"/>
        <v>Q4</v>
      </c>
      <c r="I912" s="92">
        <f t="shared" si="83"/>
        <v>1900</v>
      </c>
      <c r="J912" s="92">
        <f t="shared" si="86"/>
        <v>1900</v>
      </c>
      <c r="K912" s="93" t="e">
        <f t="shared" si="84"/>
        <v>#N/A</v>
      </c>
      <c r="L912" s="93" t="e">
        <f>INDEX(Activities!F:F, MATCH(A912, Activities!A:A, 0))</f>
        <v>#N/A</v>
      </c>
      <c r="M912" s="93" t="e">
        <f>INDEX(Activities!E:E, MATCH(A912, Activities!A:A, 0))</f>
        <v>#N/A</v>
      </c>
      <c r="N912" s="93" t="e">
        <f>INDEX(Activities!G:G, MATCH(A912, Activities!A:A, 0))</f>
        <v>#N/A</v>
      </c>
      <c r="O912" s="92"/>
      <c r="P912" s="92"/>
      <c r="Q912" s="92"/>
      <c r="R912" s="93"/>
      <c r="S912" s="93" t="e">
        <f>INDEX(Activities!I:I, MATCH(A912, Activities!A:A, 0))</f>
        <v>#N/A</v>
      </c>
    </row>
    <row r="913" spans="1:19" ht="15" customHeight="1">
      <c r="A913" s="86"/>
      <c r="B913" s="87">
        <f>COUNTIF(Activities!A:A, A913)</f>
        <v>0</v>
      </c>
      <c r="C913" s="124"/>
      <c r="D913" s="119"/>
      <c r="E913" s="120"/>
      <c r="F913" s="121">
        <v>4</v>
      </c>
      <c r="G913" s="92">
        <f t="shared" si="82"/>
        <v>1</v>
      </c>
      <c r="H913" s="93" t="str">
        <f t="shared" si="85"/>
        <v>Q4</v>
      </c>
      <c r="I913" s="92">
        <f t="shared" si="83"/>
        <v>1900</v>
      </c>
      <c r="J913" s="92">
        <f t="shared" si="86"/>
        <v>1900</v>
      </c>
      <c r="K913" s="93" t="e">
        <f t="shared" si="84"/>
        <v>#N/A</v>
      </c>
      <c r="L913" s="93" t="e">
        <f>INDEX(Activities!F:F, MATCH(A913, Activities!A:A, 0))</f>
        <v>#N/A</v>
      </c>
      <c r="M913" s="93" t="e">
        <f>INDEX(Activities!E:E, MATCH(A913, Activities!A:A, 0))</f>
        <v>#N/A</v>
      </c>
      <c r="N913" s="93" t="e">
        <f>INDEX(Activities!G:G, MATCH(A913, Activities!A:A, 0))</f>
        <v>#N/A</v>
      </c>
      <c r="O913" s="92"/>
      <c r="P913" s="92"/>
      <c r="Q913" s="92"/>
      <c r="R913" s="93"/>
      <c r="S913" s="93" t="e">
        <f>INDEX(Activities!I:I, MATCH(A913, Activities!A:A, 0))</f>
        <v>#N/A</v>
      </c>
    </row>
    <row r="914" spans="1:19" ht="15" customHeight="1">
      <c r="A914" s="86"/>
      <c r="B914" s="87">
        <f>COUNTIF(Activities!A:A, A914)</f>
        <v>0</v>
      </c>
      <c r="C914" s="126"/>
      <c r="D914" s="119"/>
      <c r="E914" s="120"/>
      <c r="F914" s="121">
        <v>4</v>
      </c>
      <c r="G914" s="92">
        <f t="shared" si="82"/>
        <v>1</v>
      </c>
      <c r="H914" s="93" t="str">
        <f t="shared" si="85"/>
        <v>Q4</v>
      </c>
      <c r="I914" s="92">
        <f t="shared" si="83"/>
        <v>1900</v>
      </c>
      <c r="J914" s="92">
        <f t="shared" si="86"/>
        <v>1900</v>
      </c>
      <c r="K914" s="93" t="e">
        <f t="shared" si="84"/>
        <v>#N/A</v>
      </c>
      <c r="L914" s="93" t="e">
        <f>INDEX(Activities!F:F, MATCH(A914, Activities!A:A, 0))</f>
        <v>#N/A</v>
      </c>
      <c r="M914" s="93" t="e">
        <f>INDEX(Activities!E:E, MATCH(A914, Activities!A:A, 0))</f>
        <v>#N/A</v>
      </c>
      <c r="N914" s="93" t="e">
        <f>INDEX(Activities!G:G, MATCH(A914, Activities!A:A, 0))</f>
        <v>#N/A</v>
      </c>
      <c r="O914" s="92"/>
      <c r="P914" s="92"/>
      <c r="Q914" s="92"/>
      <c r="R914" s="93"/>
      <c r="S914" s="93" t="e">
        <f>INDEX(Activities!I:I, MATCH(A914, Activities!A:A, 0))</f>
        <v>#N/A</v>
      </c>
    </row>
    <row r="915" spans="1:19" ht="15" customHeight="1">
      <c r="A915" s="86"/>
      <c r="B915" s="87">
        <f>COUNTIF(Activities!A:A, A915)</f>
        <v>0</v>
      </c>
      <c r="C915" s="124"/>
      <c r="D915" s="119"/>
      <c r="E915" s="120"/>
      <c r="F915" s="121">
        <v>4</v>
      </c>
      <c r="G915" s="92">
        <f t="shared" si="82"/>
        <v>1</v>
      </c>
      <c r="H915" s="93" t="str">
        <f t="shared" si="85"/>
        <v>Q4</v>
      </c>
      <c r="I915" s="92">
        <f t="shared" si="83"/>
        <v>1900</v>
      </c>
      <c r="J915" s="92">
        <f t="shared" si="86"/>
        <v>1900</v>
      </c>
      <c r="K915" s="93" t="e">
        <f t="shared" si="84"/>
        <v>#N/A</v>
      </c>
      <c r="L915" s="93" t="e">
        <f>INDEX(Activities!F:F, MATCH(A915, Activities!A:A, 0))</f>
        <v>#N/A</v>
      </c>
      <c r="M915" s="93" t="e">
        <f>INDEX(Activities!E:E, MATCH(A915, Activities!A:A, 0))</f>
        <v>#N/A</v>
      </c>
      <c r="N915" s="93" t="e">
        <f>INDEX(Activities!G:G, MATCH(A915, Activities!A:A, 0))</f>
        <v>#N/A</v>
      </c>
      <c r="O915" s="92"/>
      <c r="P915" s="92"/>
      <c r="Q915" s="92"/>
      <c r="R915" s="93"/>
      <c r="S915" s="93" t="e">
        <f>INDEX(Activities!I:I, MATCH(A915, Activities!A:A, 0))</f>
        <v>#N/A</v>
      </c>
    </row>
    <row r="916" spans="1:19" ht="15" customHeight="1">
      <c r="A916" s="86"/>
      <c r="B916" s="87">
        <f>COUNTIF(Activities!A:A, A916)</f>
        <v>0</v>
      </c>
      <c r="C916" s="126"/>
      <c r="D916" s="119"/>
      <c r="E916" s="120"/>
      <c r="F916" s="121">
        <v>4</v>
      </c>
      <c r="G916" s="92">
        <f t="shared" si="82"/>
        <v>1</v>
      </c>
      <c r="H916" s="93" t="str">
        <f t="shared" si="85"/>
        <v>Q4</v>
      </c>
      <c r="I916" s="92">
        <f t="shared" si="83"/>
        <v>1900</v>
      </c>
      <c r="J916" s="92">
        <f t="shared" si="86"/>
        <v>1900</v>
      </c>
      <c r="K916" s="93" t="e">
        <f t="shared" si="84"/>
        <v>#N/A</v>
      </c>
      <c r="L916" s="93" t="e">
        <f>INDEX(Activities!F:F, MATCH(A916, Activities!A:A, 0))</f>
        <v>#N/A</v>
      </c>
      <c r="M916" s="93" t="e">
        <f>INDEX(Activities!E:E, MATCH(A916, Activities!A:A, 0))</f>
        <v>#N/A</v>
      </c>
      <c r="N916" s="93" t="e">
        <f>INDEX(Activities!G:G, MATCH(A916, Activities!A:A, 0))</f>
        <v>#N/A</v>
      </c>
      <c r="O916" s="92"/>
      <c r="P916" s="92"/>
      <c r="Q916" s="92"/>
      <c r="R916" s="93"/>
      <c r="S916" s="93" t="e">
        <f>INDEX(Activities!I:I, MATCH(A916, Activities!A:A, 0))</f>
        <v>#N/A</v>
      </c>
    </row>
    <row r="917" spans="1:19" ht="15" customHeight="1">
      <c r="A917" s="86"/>
      <c r="B917" s="87">
        <f>COUNTIF(Activities!A:A, A917)</f>
        <v>0</v>
      </c>
      <c r="C917" s="123"/>
      <c r="D917" s="119"/>
      <c r="E917" s="120"/>
      <c r="F917" s="121">
        <v>4</v>
      </c>
      <c r="G917" s="92">
        <f t="shared" si="82"/>
        <v>1</v>
      </c>
      <c r="H917" s="93" t="str">
        <f t="shared" si="85"/>
        <v>Q4</v>
      </c>
      <c r="I917" s="92">
        <f t="shared" si="83"/>
        <v>1900</v>
      </c>
      <c r="J917" s="92">
        <f t="shared" si="86"/>
        <v>1900</v>
      </c>
      <c r="K917" s="93" t="e">
        <f t="shared" si="84"/>
        <v>#N/A</v>
      </c>
      <c r="L917" s="93" t="e">
        <f>INDEX(Activities!F:F, MATCH(A917, Activities!A:A, 0))</f>
        <v>#N/A</v>
      </c>
      <c r="M917" s="93" t="e">
        <f>INDEX(Activities!E:E, MATCH(A917, Activities!A:A, 0))</f>
        <v>#N/A</v>
      </c>
      <c r="N917" s="93" t="e">
        <f>INDEX(Activities!G:G, MATCH(A917, Activities!A:A, 0))</f>
        <v>#N/A</v>
      </c>
      <c r="O917" s="92"/>
      <c r="P917" s="92"/>
      <c r="Q917" s="92"/>
      <c r="R917" s="93"/>
      <c r="S917" s="93" t="e">
        <f>INDEX(Activities!I:I, MATCH(A917, Activities!A:A, 0))</f>
        <v>#N/A</v>
      </c>
    </row>
    <row r="918" spans="1:19" ht="15" customHeight="1">
      <c r="A918" s="86"/>
      <c r="B918" s="87">
        <f>COUNTIF(Activities!A:A, A918)</f>
        <v>0</v>
      </c>
      <c r="C918" s="124"/>
      <c r="D918" s="119"/>
      <c r="E918" s="120"/>
      <c r="F918" s="121">
        <v>4</v>
      </c>
      <c r="G918" s="92">
        <f t="shared" si="82"/>
        <v>1</v>
      </c>
      <c r="H918" s="93" t="str">
        <f t="shared" si="85"/>
        <v>Q4</v>
      </c>
      <c r="I918" s="92">
        <f t="shared" si="83"/>
        <v>1900</v>
      </c>
      <c r="J918" s="92">
        <f t="shared" si="86"/>
        <v>1900</v>
      </c>
      <c r="K918" s="93" t="e">
        <f t="shared" si="84"/>
        <v>#N/A</v>
      </c>
      <c r="L918" s="93" t="e">
        <f>INDEX(Activities!F:F, MATCH(A918, Activities!A:A, 0))</f>
        <v>#N/A</v>
      </c>
      <c r="M918" s="93" t="e">
        <f>INDEX(Activities!E:E, MATCH(A918, Activities!A:A, 0))</f>
        <v>#N/A</v>
      </c>
      <c r="N918" s="93" t="e">
        <f>INDEX(Activities!G:G, MATCH(A918, Activities!A:A, 0))</f>
        <v>#N/A</v>
      </c>
      <c r="O918" s="92"/>
      <c r="P918" s="92"/>
      <c r="Q918" s="92"/>
      <c r="R918" s="93"/>
      <c r="S918" s="93" t="e">
        <f>INDEX(Activities!I:I, MATCH(A918, Activities!A:A, 0))</f>
        <v>#N/A</v>
      </c>
    </row>
    <row r="919" spans="1:19" ht="15" customHeight="1">
      <c r="A919" s="86"/>
      <c r="B919" s="87">
        <f>COUNTIF(Activities!A:A, A919)</f>
        <v>0</v>
      </c>
      <c r="C919" s="126"/>
      <c r="D919" s="119"/>
      <c r="E919" s="120"/>
      <c r="F919" s="121">
        <v>4</v>
      </c>
      <c r="G919" s="92">
        <f t="shared" si="82"/>
        <v>1</v>
      </c>
      <c r="H919" s="93" t="str">
        <f t="shared" si="85"/>
        <v>Q4</v>
      </c>
      <c r="I919" s="92">
        <f t="shared" si="83"/>
        <v>1900</v>
      </c>
      <c r="J919" s="92">
        <f t="shared" si="86"/>
        <v>1900</v>
      </c>
      <c r="K919" s="93" t="e">
        <f t="shared" si="84"/>
        <v>#N/A</v>
      </c>
      <c r="L919" s="93" t="e">
        <f>INDEX(Activities!F:F, MATCH(A919, Activities!A:A, 0))</f>
        <v>#N/A</v>
      </c>
      <c r="M919" s="93" t="e">
        <f>INDEX(Activities!E:E, MATCH(A919, Activities!A:A, 0))</f>
        <v>#N/A</v>
      </c>
      <c r="N919" s="93" t="e">
        <f>INDEX(Activities!G:G, MATCH(A919, Activities!A:A, 0))</f>
        <v>#N/A</v>
      </c>
      <c r="O919" s="92"/>
      <c r="P919" s="92"/>
      <c r="Q919" s="92"/>
      <c r="R919" s="93"/>
      <c r="S919" s="93" t="e">
        <f>INDEX(Activities!I:I, MATCH(A919, Activities!A:A, 0))</f>
        <v>#N/A</v>
      </c>
    </row>
    <row r="920" spans="1:19" ht="15" customHeight="1">
      <c r="A920" s="86"/>
      <c r="B920" s="87">
        <f>COUNTIF(Activities!A:A, A920)</f>
        <v>0</v>
      </c>
      <c r="C920" s="124"/>
      <c r="D920" s="119"/>
      <c r="E920" s="120"/>
      <c r="F920" s="121">
        <v>4</v>
      </c>
      <c r="G920" s="92">
        <f t="shared" si="82"/>
        <v>1</v>
      </c>
      <c r="H920" s="93" t="str">
        <f t="shared" si="85"/>
        <v>Q4</v>
      </c>
      <c r="I920" s="92">
        <f t="shared" si="83"/>
        <v>1900</v>
      </c>
      <c r="J920" s="92">
        <f t="shared" si="86"/>
        <v>1900</v>
      </c>
      <c r="K920" s="93" t="e">
        <f t="shared" si="84"/>
        <v>#N/A</v>
      </c>
      <c r="L920" s="93" t="e">
        <f>INDEX(Activities!F:F, MATCH(A920, Activities!A:A, 0))</f>
        <v>#N/A</v>
      </c>
      <c r="M920" s="93" t="e">
        <f>INDEX(Activities!E:E, MATCH(A920, Activities!A:A, 0))</f>
        <v>#N/A</v>
      </c>
      <c r="N920" s="93" t="e">
        <f>INDEX(Activities!G:G, MATCH(A920, Activities!A:A, 0))</f>
        <v>#N/A</v>
      </c>
      <c r="O920" s="92"/>
      <c r="P920" s="92"/>
      <c r="Q920" s="92"/>
      <c r="R920" s="93"/>
      <c r="S920" s="93" t="e">
        <f>INDEX(Activities!I:I, MATCH(A920, Activities!A:A, 0))</f>
        <v>#N/A</v>
      </c>
    </row>
    <row r="921" spans="1:19" ht="15" customHeight="1">
      <c r="A921" s="86"/>
      <c r="B921" s="87">
        <f>COUNTIF(Activities!A:A, A921)</f>
        <v>0</v>
      </c>
      <c r="C921" s="126"/>
      <c r="D921" s="119"/>
      <c r="E921" s="120"/>
      <c r="F921" s="121">
        <v>4</v>
      </c>
      <c r="G921" s="92">
        <f t="shared" si="82"/>
        <v>1</v>
      </c>
      <c r="H921" s="93" t="str">
        <f t="shared" si="85"/>
        <v>Q4</v>
      </c>
      <c r="I921" s="92">
        <f t="shared" si="83"/>
        <v>1900</v>
      </c>
      <c r="J921" s="92">
        <f t="shared" si="86"/>
        <v>1900</v>
      </c>
      <c r="K921" s="93" t="e">
        <f t="shared" si="84"/>
        <v>#N/A</v>
      </c>
      <c r="L921" s="93" t="e">
        <f>INDEX(Activities!F:F, MATCH(A921, Activities!A:A, 0))</f>
        <v>#N/A</v>
      </c>
      <c r="M921" s="93" t="e">
        <f>INDEX(Activities!E:E, MATCH(A921, Activities!A:A, 0))</f>
        <v>#N/A</v>
      </c>
      <c r="N921" s="93" t="e">
        <f>INDEX(Activities!G:G, MATCH(A921, Activities!A:A, 0))</f>
        <v>#N/A</v>
      </c>
      <c r="O921" s="92"/>
      <c r="P921" s="92"/>
      <c r="Q921" s="92"/>
      <c r="R921" s="93"/>
      <c r="S921" s="93" t="e">
        <f>INDEX(Activities!I:I, MATCH(A921, Activities!A:A, 0))</f>
        <v>#N/A</v>
      </c>
    </row>
    <row r="922" spans="1:19" ht="15" customHeight="1">
      <c r="A922" s="86"/>
      <c r="B922" s="87">
        <f>COUNTIF(Activities!A:A, A922)</f>
        <v>0</v>
      </c>
      <c r="C922" s="124"/>
      <c r="D922" s="119"/>
      <c r="E922" s="120"/>
      <c r="F922" s="121">
        <v>4</v>
      </c>
      <c r="G922" s="92">
        <f t="shared" si="82"/>
        <v>1</v>
      </c>
      <c r="H922" s="93" t="str">
        <f t="shared" si="85"/>
        <v>Q4</v>
      </c>
      <c r="I922" s="92">
        <f t="shared" si="83"/>
        <v>1900</v>
      </c>
      <c r="J922" s="92">
        <f t="shared" si="86"/>
        <v>1900</v>
      </c>
      <c r="K922" s="93" t="e">
        <f t="shared" si="84"/>
        <v>#N/A</v>
      </c>
      <c r="L922" s="93" t="e">
        <f>INDEX(Activities!F:F, MATCH(A922, Activities!A:A, 0))</f>
        <v>#N/A</v>
      </c>
      <c r="M922" s="93" t="e">
        <f>INDEX(Activities!E:E, MATCH(A922, Activities!A:A, 0))</f>
        <v>#N/A</v>
      </c>
      <c r="N922" s="93" t="e">
        <f>INDEX(Activities!G:G, MATCH(A922, Activities!A:A, 0))</f>
        <v>#N/A</v>
      </c>
      <c r="O922" s="92"/>
      <c r="P922" s="92"/>
      <c r="Q922" s="92"/>
      <c r="R922" s="93"/>
      <c r="S922" s="93" t="e">
        <f>INDEX(Activities!I:I, MATCH(A922, Activities!A:A, 0))</f>
        <v>#N/A</v>
      </c>
    </row>
    <row r="923" spans="1:19" ht="15" customHeight="1">
      <c r="A923" s="86"/>
      <c r="B923" s="87">
        <f>COUNTIF(Activities!A:A, A923)</f>
        <v>0</v>
      </c>
      <c r="C923" s="125"/>
      <c r="D923" s="119"/>
      <c r="E923" s="120"/>
      <c r="F923" s="121">
        <v>4</v>
      </c>
      <c r="G923" s="92">
        <f t="shared" si="82"/>
        <v>1</v>
      </c>
      <c r="H923" s="93" t="str">
        <f t="shared" si="85"/>
        <v>Q4</v>
      </c>
      <c r="I923" s="92">
        <f t="shared" si="83"/>
        <v>1900</v>
      </c>
      <c r="J923" s="92">
        <f t="shared" si="86"/>
        <v>1900</v>
      </c>
      <c r="K923" s="93" t="e">
        <f t="shared" si="84"/>
        <v>#N/A</v>
      </c>
      <c r="L923" s="93" t="e">
        <f>INDEX(Activities!F:F, MATCH(A923, Activities!A:A, 0))</f>
        <v>#N/A</v>
      </c>
      <c r="M923" s="93" t="e">
        <f>INDEX(Activities!E:E, MATCH(A923, Activities!A:A, 0))</f>
        <v>#N/A</v>
      </c>
      <c r="N923" s="93" t="e">
        <f>INDEX(Activities!G:G, MATCH(A923, Activities!A:A, 0))</f>
        <v>#N/A</v>
      </c>
      <c r="O923" s="92"/>
      <c r="P923" s="92"/>
      <c r="Q923" s="92"/>
      <c r="R923" s="93"/>
      <c r="S923" s="93" t="e">
        <f>INDEX(Activities!I:I, MATCH(A923, Activities!A:A, 0))</f>
        <v>#N/A</v>
      </c>
    </row>
    <row r="924" spans="1:19" ht="15" customHeight="1">
      <c r="A924" s="86"/>
      <c r="B924" s="87">
        <f>COUNTIF(Activities!A:A, A924)</f>
        <v>0</v>
      </c>
      <c r="C924" s="126"/>
      <c r="D924" s="119"/>
      <c r="E924" s="120"/>
      <c r="F924" s="121">
        <v>4</v>
      </c>
      <c r="G924" s="92">
        <f t="shared" si="82"/>
        <v>1</v>
      </c>
      <c r="H924" s="93" t="str">
        <f t="shared" si="85"/>
        <v>Q4</v>
      </c>
      <c r="I924" s="92">
        <f t="shared" si="83"/>
        <v>1900</v>
      </c>
      <c r="J924" s="92">
        <f t="shared" si="86"/>
        <v>1900</v>
      </c>
      <c r="K924" s="93" t="e">
        <f t="shared" si="84"/>
        <v>#N/A</v>
      </c>
      <c r="L924" s="93" t="e">
        <f>INDEX(Activities!F:F, MATCH(A924, Activities!A:A, 0))</f>
        <v>#N/A</v>
      </c>
      <c r="M924" s="93" t="e">
        <f>INDEX(Activities!E:E, MATCH(A924, Activities!A:A, 0))</f>
        <v>#N/A</v>
      </c>
      <c r="N924" s="93" t="e">
        <f>INDEX(Activities!G:G, MATCH(A924, Activities!A:A, 0))</f>
        <v>#N/A</v>
      </c>
      <c r="O924" s="92"/>
      <c r="P924" s="92"/>
      <c r="Q924" s="92"/>
      <c r="R924" s="93"/>
      <c r="S924" s="93" t="e">
        <f>INDEX(Activities!I:I, MATCH(A924, Activities!A:A, 0))</f>
        <v>#N/A</v>
      </c>
    </row>
    <row r="925" spans="1:19" ht="15" customHeight="1">
      <c r="A925" s="86"/>
      <c r="B925" s="87">
        <f>COUNTIF(Activities!A:A, A925)</f>
        <v>0</v>
      </c>
      <c r="C925" s="123"/>
      <c r="D925" s="119"/>
      <c r="E925" s="120"/>
      <c r="F925" s="121">
        <v>4</v>
      </c>
      <c r="G925" s="92">
        <f t="shared" si="82"/>
        <v>1</v>
      </c>
      <c r="H925" s="93" t="str">
        <f t="shared" si="85"/>
        <v>Q4</v>
      </c>
      <c r="I925" s="92">
        <f t="shared" si="83"/>
        <v>1900</v>
      </c>
      <c r="J925" s="92">
        <f t="shared" si="86"/>
        <v>1900</v>
      </c>
      <c r="K925" s="93" t="e">
        <f t="shared" si="84"/>
        <v>#N/A</v>
      </c>
      <c r="L925" s="93" t="e">
        <f>INDEX(Activities!F:F, MATCH(A925, Activities!A:A, 0))</f>
        <v>#N/A</v>
      </c>
      <c r="M925" s="93" t="e">
        <f>INDEX(Activities!E:E, MATCH(A925, Activities!A:A, 0))</f>
        <v>#N/A</v>
      </c>
      <c r="N925" s="93" t="e">
        <f>INDEX(Activities!G:G, MATCH(A925, Activities!A:A, 0))</f>
        <v>#N/A</v>
      </c>
      <c r="O925" s="92"/>
      <c r="P925" s="92"/>
      <c r="Q925" s="92"/>
      <c r="R925" s="93"/>
      <c r="S925" s="93" t="e">
        <f>INDEX(Activities!I:I, MATCH(A925, Activities!A:A, 0))</f>
        <v>#N/A</v>
      </c>
    </row>
    <row r="926" spans="1:19" ht="15" customHeight="1">
      <c r="A926" s="86"/>
      <c r="B926" s="87">
        <f>COUNTIF(Activities!A:A, A926)</f>
        <v>0</v>
      </c>
      <c r="C926" s="124"/>
      <c r="D926" s="119"/>
      <c r="E926" s="120"/>
      <c r="F926" s="121">
        <v>4</v>
      </c>
      <c r="G926" s="92">
        <f t="shared" si="82"/>
        <v>1</v>
      </c>
      <c r="H926" s="93" t="str">
        <f t="shared" si="85"/>
        <v>Q4</v>
      </c>
      <c r="I926" s="92">
        <f t="shared" si="83"/>
        <v>1900</v>
      </c>
      <c r="J926" s="92">
        <f t="shared" si="86"/>
        <v>1900</v>
      </c>
      <c r="K926" s="93" t="e">
        <f t="shared" si="84"/>
        <v>#N/A</v>
      </c>
      <c r="L926" s="93" t="e">
        <f>INDEX(Activities!F:F, MATCH(A926, Activities!A:A, 0))</f>
        <v>#N/A</v>
      </c>
      <c r="M926" s="93" t="e">
        <f>INDEX(Activities!E:E, MATCH(A926, Activities!A:A, 0))</f>
        <v>#N/A</v>
      </c>
      <c r="N926" s="93" t="e">
        <f>INDEX(Activities!G:G, MATCH(A926, Activities!A:A, 0))</f>
        <v>#N/A</v>
      </c>
      <c r="O926" s="92"/>
      <c r="P926" s="92"/>
      <c r="Q926" s="92"/>
      <c r="R926" s="93"/>
      <c r="S926" s="93" t="e">
        <f>INDEX(Activities!I:I, MATCH(A926, Activities!A:A, 0))</f>
        <v>#N/A</v>
      </c>
    </row>
    <row r="927" spans="1:19" ht="15" customHeight="1">
      <c r="A927" s="99"/>
      <c r="B927" s="87">
        <f>COUNTIF(Activities!A:A, A927)</f>
        <v>0</v>
      </c>
      <c r="C927" s="126"/>
      <c r="D927" s="119"/>
      <c r="E927" s="120"/>
      <c r="F927" s="121">
        <v>4</v>
      </c>
      <c r="G927" s="92">
        <f t="shared" si="82"/>
        <v>1</v>
      </c>
      <c r="H927" s="93" t="str">
        <f t="shared" si="85"/>
        <v>Q4</v>
      </c>
      <c r="I927" s="92">
        <f t="shared" si="83"/>
        <v>1900</v>
      </c>
      <c r="J927" s="92">
        <f t="shared" si="86"/>
        <v>1900</v>
      </c>
      <c r="K927" s="93" t="e">
        <f t="shared" si="84"/>
        <v>#N/A</v>
      </c>
      <c r="L927" s="93" t="e">
        <f>INDEX(Activities!F:F, MATCH(A927, Activities!A:A, 0))</f>
        <v>#N/A</v>
      </c>
      <c r="M927" s="93" t="e">
        <f>INDEX(Activities!E:E, MATCH(A927, Activities!A:A, 0))</f>
        <v>#N/A</v>
      </c>
      <c r="N927" s="93" t="e">
        <f>INDEX(Activities!G:G, MATCH(A927, Activities!A:A, 0))</f>
        <v>#N/A</v>
      </c>
      <c r="O927" s="92"/>
      <c r="P927" s="92"/>
      <c r="Q927" s="92"/>
      <c r="R927" s="93"/>
      <c r="S927" s="93" t="e">
        <f>INDEX(Activities!I:I, MATCH(A927, Activities!A:A, 0))</f>
        <v>#N/A</v>
      </c>
    </row>
    <row r="928" spans="1:19" ht="15" customHeight="1">
      <c r="A928" s="99"/>
      <c r="B928" s="87">
        <f>COUNTIF(Activities!A:A, A928)</f>
        <v>0</v>
      </c>
      <c r="C928" s="124"/>
      <c r="D928" s="119"/>
      <c r="E928" s="120"/>
      <c r="F928" s="121">
        <v>4</v>
      </c>
      <c r="G928" s="92">
        <f t="shared" si="82"/>
        <v>1</v>
      </c>
      <c r="H928" s="93" t="str">
        <f t="shared" si="85"/>
        <v>Q4</v>
      </c>
      <c r="I928" s="92">
        <f t="shared" si="83"/>
        <v>1900</v>
      </c>
      <c r="J928" s="92">
        <f t="shared" si="86"/>
        <v>1900</v>
      </c>
      <c r="K928" s="93" t="e">
        <f t="shared" si="84"/>
        <v>#N/A</v>
      </c>
      <c r="L928" s="93" t="e">
        <f>INDEX(Activities!F:F, MATCH(A928, Activities!A:A, 0))</f>
        <v>#N/A</v>
      </c>
      <c r="M928" s="93" t="e">
        <f>INDEX(Activities!E:E, MATCH(A928, Activities!A:A, 0))</f>
        <v>#N/A</v>
      </c>
      <c r="N928" s="93" t="e">
        <f>INDEX(Activities!G:G, MATCH(A928, Activities!A:A, 0))</f>
        <v>#N/A</v>
      </c>
      <c r="O928" s="92"/>
      <c r="P928" s="92"/>
      <c r="Q928" s="92"/>
      <c r="R928" s="93"/>
      <c r="S928" s="93" t="e">
        <f>INDEX(Activities!I:I, MATCH(A928, Activities!A:A, 0))</f>
        <v>#N/A</v>
      </c>
    </row>
    <row r="929" spans="1:19" ht="15" customHeight="1">
      <c r="A929" s="99"/>
      <c r="B929" s="87">
        <f>COUNTIF(Activities!A:A, A929)</f>
        <v>0</v>
      </c>
      <c r="C929" s="126"/>
      <c r="D929" s="119"/>
      <c r="E929" s="120"/>
      <c r="F929" s="121">
        <v>4</v>
      </c>
      <c r="G929" s="92">
        <f t="shared" si="82"/>
        <v>1</v>
      </c>
      <c r="H929" s="93" t="str">
        <f t="shared" si="85"/>
        <v>Q4</v>
      </c>
      <c r="I929" s="92">
        <f t="shared" si="83"/>
        <v>1900</v>
      </c>
      <c r="J929" s="92">
        <f t="shared" si="86"/>
        <v>1900</v>
      </c>
      <c r="K929" s="93" t="e">
        <f t="shared" si="84"/>
        <v>#N/A</v>
      </c>
      <c r="L929" s="93" t="e">
        <f>INDEX(Activities!F:F, MATCH(A929, Activities!A:A, 0))</f>
        <v>#N/A</v>
      </c>
      <c r="M929" s="93" t="e">
        <f>INDEX(Activities!E:E, MATCH(A929, Activities!A:A, 0))</f>
        <v>#N/A</v>
      </c>
      <c r="N929" s="93" t="e">
        <f>INDEX(Activities!G:G, MATCH(A929, Activities!A:A, 0))</f>
        <v>#N/A</v>
      </c>
      <c r="O929" s="92"/>
      <c r="P929" s="92"/>
      <c r="Q929" s="92"/>
      <c r="R929" s="93"/>
      <c r="S929" s="93" t="e">
        <f>INDEX(Activities!I:I, MATCH(A929, Activities!A:A, 0))</f>
        <v>#N/A</v>
      </c>
    </row>
    <row r="930" spans="1:19" ht="15" customHeight="1">
      <c r="A930" s="99"/>
      <c r="B930" s="87">
        <f>COUNTIF(Activities!A:A, A930)</f>
        <v>0</v>
      </c>
      <c r="C930" s="124"/>
      <c r="D930" s="119"/>
      <c r="E930" s="120"/>
      <c r="F930" s="121">
        <v>4</v>
      </c>
      <c r="G930" s="92">
        <f t="shared" si="82"/>
        <v>1</v>
      </c>
      <c r="H930" s="93" t="str">
        <f t="shared" si="85"/>
        <v>Q4</v>
      </c>
      <c r="I930" s="92">
        <f t="shared" si="83"/>
        <v>1900</v>
      </c>
      <c r="J930" s="92">
        <f t="shared" si="86"/>
        <v>1900</v>
      </c>
      <c r="K930" s="93" t="e">
        <f t="shared" si="84"/>
        <v>#N/A</v>
      </c>
      <c r="L930" s="93" t="e">
        <f>INDEX(Activities!F:F, MATCH(A930, Activities!A:A, 0))</f>
        <v>#N/A</v>
      </c>
      <c r="M930" s="93" t="e">
        <f>INDEX(Activities!E:E, MATCH(A930, Activities!A:A, 0))</f>
        <v>#N/A</v>
      </c>
      <c r="N930" s="93" t="e">
        <f>INDEX(Activities!G:G, MATCH(A930, Activities!A:A, 0))</f>
        <v>#N/A</v>
      </c>
      <c r="O930" s="92"/>
      <c r="P930" s="92"/>
      <c r="Q930" s="92"/>
      <c r="R930" s="93"/>
      <c r="S930" s="93" t="e">
        <f>INDEX(Activities!I:I, MATCH(A930, Activities!A:A, 0))</f>
        <v>#N/A</v>
      </c>
    </row>
    <row r="931" spans="1:19" ht="15" customHeight="1">
      <c r="A931" s="99"/>
      <c r="B931" s="87">
        <f>COUNTIF(Activities!A:A, A931)</f>
        <v>0</v>
      </c>
      <c r="C931" s="126"/>
      <c r="D931" s="119"/>
      <c r="E931" s="120"/>
      <c r="F931" s="121">
        <v>4</v>
      </c>
      <c r="G931" s="92">
        <f t="shared" si="82"/>
        <v>1</v>
      </c>
      <c r="H931" s="93" t="str">
        <f t="shared" si="85"/>
        <v>Q4</v>
      </c>
      <c r="I931" s="92">
        <f t="shared" si="83"/>
        <v>1900</v>
      </c>
      <c r="J931" s="92">
        <f t="shared" si="86"/>
        <v>1900</v>
      </c>
      <c r="K931" s="93" t="e">
        <f t="shared" si="84"/>
        <v>#N/A</v>
      </c>
      <c r="L931" s="93" t="e">
        <f>INDEX(Activities!F:F, MATCH(A931, Activities!A:A, 0))</f>
        <v>#N/A</v>
      </c>
      <c r="M931" s="93" t="e">
        <f>INDEX(Activities!E:E, MATCH(A931, Activities!A:A, 0))</f>
        <v>#N/A</v>
      </c>
      <c r="N931" s="93" t="e">
        <f>INDEX(Activities!G:G, MATCH(A931, Activities!A:A, 0))</f>
        <v>#N/A</v>
      </c>
      <c r="O931" s="92"/>
      <c r="P931" s="92"/>
      <c r="Q931" s="92"/>
      <c r="R931" s="93"/>
      <c r="S931" s="93" t="e">
        <f>INDEX(Activities!I:I, MATCH(A931, Activities!A:A, 0))</f>
        <v>#N/A</v>
      </c>
    </row>
    <row r="932" spans="1:19" ht="15" customHeight="1">
      <c r="A932" s="99"/>
      <c r="B932" s="87">
        <f>COUNTIF(Activities!A:A, A932)</f>
        <v>0</v>
      </c>
      <c r="C932" s="124"/>
      <c r="D932" s="119"/>
      <c r="E932" s="120"/>
      <c r="F932" s="121">
        <v>4</v>
      </c>
      <c r="G932" s="92">
        <f t="shared" si="82"/>
        <v>1</v>
      </c>
      <c r="H932" s="93" t="str">
        <f t="shared" si="85"/>
        <v>Q4</v>
      </c>
      <c r="I932" s="92">
        <f t="shared" si="83"/>
        <v>1900</v>
      </c>
      <c r="J932" s="92">
        <f t="shared" si="86"/>
        <v>1900</v>
      </c>
      <c r="K932" s="93" t="e">
        <f t="shared" si="84"/>
        <v>#N/A</v>
      </c>
      <c r="L932" s="93" t="e">
        <f>INDEX(Activities!F:F, MATCH(A932, Activities!A:A, 0))</f>
        <v>#N/A</v>
      </c>
      <c r="M932" s="93" t="e">
        <f>INDEX(Activities!E:E, MATCH(A932, Activities!A:A, 0))</f>
        <v>#N/A</v>
      </c>
      <c r="N932" s="93" t="e">
        <f>INDEX(Activities!G:G, MATCH(A932, Activities!A:A, 0))</f>
        <v>#N/A</v>
      </c>
      <c r="O932" s="92"/>
      <c r="P932" s="92"/>
      <c r="Q932" s="92"/>
      <c r="R932" s="93"/>
      <c r="S932" s="93" t="e">
        <f>INDEX(Activities!I:I, MATCH(A932, Activities!A:A, 0))</f>
        <v>#N/A</v>
      </c>
    </row>
    <row r="933" spans="1:19" ht="15" customHeight="1">
      <c r="A933" s="99"/>
      <c r="B933" s="87">
        <f>COUNTIF(Activities!A:A, A933)</f>
        <v>0</v>
      </c>
      <c r="C933" s="126"/>
      <c r="D933" s="119"/>
      <c r="E933" s="120"/>
      <c r="F933" s="121">
        <v>4</v>
      </c>
      <c r="G933" s="92">
        <f t="shared" si="82"/>
        <v>1</v>
      </c>
      <c r="H933" s="93" t="str">
        <f t="shared" si="85"/>
        <v>Q4</v>
      </c>
      <c r="I933" s="92">
        <f t="shared" si="83"/>
        <v>1900</v>
      </c>
      <c r="J933" s="92">
        <f t="shared" si="86"/>
        <v>1900</v>
      </c>
      <c r="K933" s="93" t="e">
        <f t="shared" si="84"/>
        <v>#N/A</v>
      </c>
      <c r="L933" s="93" t="e">
        <f>INDEX(Activities!F:F, MATCH(A933, Activities!A:A, 0))</f>
        <v>#N/A</v>
      </c>
      <c r="M933" s="93" t="e">
        <f>INDEX(Activities!E:E, MATCH(A933, Activities!A:A, 0))</f>
        <v>#N/A</v>
      </c>
      <c r="N933" s="93" t="e">
        <f>INDEX(Activities!G:G, MATCH(A933, Activities!A:A, 0))</f>
        <v>#N/A</v>
      </c>
      <c r="O933" s="92"/>
      <c r="P933" s="92"/>
      <c r="Q933" s="92"/>
      <c r="R933" s="93"/>
      <c r="S933" s="93" t="e">
        <f>INDEX(Activities!I:I, MATCH(A933, Activities!A:A, 0))</f>
        <v>#N/A</v>
      </c>
    </row>
    <row r="934" spans="1:19" ht="15" customHeight="1">
      <c r="A934" s="99"/>
      <c r="B934" s="87">
        <f>COUNTIF(Activities!A:A, A934)</f>
        <v>0</v>
      </c>
      <c r="C934" s="124"/>
      <c r="D934" s="119"/>
      <c r="E934" s="120"/>
      <c r="F934" s="121">
        <v>4</v>
      </c>
      <c r="G934" s="92">
        <f t="shared" si="82"/>
        <v>1</v>
      </c>
      <c r="H934" s="93" t="str">
        <f t="shared" si="85"/>
        <v>Q4</v>
      </c>
      <c r="I934" s="92">
        <f t="shared" si="83"/>
        <v>1900</v>
      </c>
      <c r="J934" s="92">
        <f t="shared" si="86"/>
        <v>1900</v>
      </c>
      <c r="K934" s="93" t="e">
        <f t="shared" si="84"/>
        <v>#N/A</v>
      </c>
      <c r="L934" s="93" t="e">
        <f>INDEX(Activities!F:F, MATCH(A934, Activities!A:A, 0))</f>
        <v>#N/A</v>
      </c>
      <c r="M934" s="93" t="e">
        <f>INDEX(Activities!E:E, MATCH(A934, Activities!A:A, 0))</f>
        <v>#N/A</v>
      </c>
      <c r="N934" s="93" t="e">
        <f>INDEX(Activities!G:G, MATCH(A934, Activities!A:A, 0))</f>
        <v>#N/A</v>
      </c>
      <c r="O934" s="92"/>
      <c r="P934" s="92"/>
      <c r="Q934" s="92"/>
      <c r="R934" s="93"/>
      <c r="S934" s="93" t="e">
        <f>INDEX(Activities!I:I, MATCH(A934, Activities!A:A, 0))</f>
        <v>#N/A</v>
      </c>
    </row>
    <row r="935" spans="1:19" ht="15" customHeight="1">
      <c r="A935" s="99"/>
      <c r="B935" s="87">
        <f>COUNTIF(Activities!A:A, A935)</f>
        <v>0</v>
      </c>
      <c r="C935" s="126"/>
      <c r="D935" s="119"/>
      <c r="E935" s="120"/>
      <c r="F935" s="121">
        <v>4</v>
      </c>
      <c r="G935" s="92">
        <f t="shared" si="82"/>
        <v>1</v>
      </c>
      <c r="H935" s="93" t="str">
        <f t="shared" si="85"/>
        <v>Q4</v>
      </c>
      <c r="I935" s="92">
        <f t="shared" si="83"/>
        <v>1900</v>
      </c>
      <c r="J935" s="92">
        <f t="shared" si="86"/>
        <v>1900</v>
      </c>
      <c r="K935" s="93" t="e">
        <f t="shared" si="84"/>
        <v>#N/A</v>
      </c>
      <c r="L935" s="93" t="e">
        <f>INDEX(Activities!F:F, MATCH(A935, Activities!A:A, 0))</f>
        <v>#N/A</v>
      </c>
      <c r="M935" s="93" t="e">
        <f>INDEX(Activities!E:E, MATCH(A935, Activities!A:A, 0))</f>
        <v>#N/A</v>
      </c>
      <c r="N935" s="93" t="e">
        <f>INDEX(Activities!G:G, MATCH(A935, Activities!A:A, 0))</f>
        <v>#N/A</v>
      </c>
      <c r="O935" s="92"/>
      <c r="P935" s="92"/>
      <c r="Q935" s="92"/>
      <c r="R935" s="93"/>
      <c r="S935" s="93" t="e">
        <f>INDEX(Activities!I:I, MATCH(A935, Activities!A:A, 0))</f>
        <v>#N/A</v>
      </c>
    </row>
    <row r="936" spans="1:19" ht="15" customHeight="1">
      <c r="A936" s="99"/>
      <c r="B936" s="87">
        <f>COUNTIF(Activities!A:A, A936)</f>
        <v>0</v>
      </c>
      <c r="C936" s="124"/>
      <c r="D936" s="119"/>
      <c r="E936" s="120"/>
      <c r="F936" s="121">
        <v>4</v>
      </c>
      <c r="G936" s="92">
        <f t="shared" ref="G936:G999" si="87">MONTH(E936)</f>
        <v>1</v>
      </c>
      <c r="H936" s="93" t="str">
        <f t="shared" si="85"/>
        <v>Q4</v>
      </c>
      <c r="I936" s="92">
        <f t="shared" ref="I936:I999" si="88">YEAR(D936)</f>
        <v>1900</v>
      </c>
      <c r="J936" s="92">
        <f t="shared" si="86"/>
        <v>1900</v>
      </c>
      <c r="K936" s="93" t="e">
        <f t="shared" ref="K936:K999" si="89">CONCATENATE("Expenditure on ",S936, " (", H936, " FY ", J936, ")")</f>
        <v>#N/A</v>
      </c>
      <c r="L936" s="93" t="e">
        <f>INDEX(Activities!F:F, MATCH(A936, Activities!A:A, 0))</f>
        <v>#N/A</v>
      </c>
      <c r="M936" s="93" t="e">
        <f>INDEX(Activities!E:E, MATCH(A936, Activities!A:A, 0))</f>
        <v>#N/A</v>
      </c>
      <c r="N936" s="93" t="e">
        <f>INDEX(Activities!G:G, MATCH(A936, Activities!A:A, 0))</f>
        <v>#N/A</v>
      </c>
      <c r="O936" s="92"/>
      <c r="P936" s="92"/>
      <c r="Q936" s="92"/>
      <c r="R936" s="93"/>
      <c r="S936" s="93" t="e">
        <f>INDEX(Activities!I:I, MATCH(A936, Activities!A:A, 0))</f>
        <v>#N/A</v>
      </c>
    </row>
    <row r="937" spans="1:19" ht="15" customHeight="1">
      <c r="A937" s="99"/>
      <c r="B937" s="87">
        <f>COUNTIF(Activities!A:A, A937)</f>
        <v>0</v>
      </c>
      <c r="C937" s="126"/>
      <c r="D937" s="119"/>
      <c r="E937" s="120"/>
      <c r="F937" s="121">
        <v>4</v>
      </c>
      <c r="G937" s="92">
        <f t="shared" si="87"/>
        <v>1</v>
      </c>
      <c r="H937" s="93" t="str">
        <f t="shared" ref="H937:H1000" si="90">_xlfn.IFS(G937=1, "Q4", G937=2, "Q4", G937=3, "Q4", G937=4, "Q1", G937=5, "Q1", G937=6, "Q1", G937=7, "Q2", G937=8, "Q2", G937=9, "Q2",  G937=10, "Q3",  G937=11, "Q3", G937=12, "Q3")</f>
        <v>Q4</v>
      </c>
      <c r="I937" s="92">
        <f t="shared" si="88"/>
        <v>1900</v>
      </c>
      <c r="J937" s="92">
        <f t="shared" si="86"/>
        <v>1900</v>
      </c>
      <c r="K937" s="93" t="e">
        <f t="shared" si="89"/>
        <v>#N/A</v>
      </c>
      <c r="L937" s="93" t="e">
        <f>INDEX(Activities!F:F, MATCH(A937, Activities!A:A, 0))</f>
        <v>#N/A</v>
      </c>
      <c r="M937" s="93" t="e">
        <f>INDEX(Activities!E:E, MATCH(A937, Activities!A:A, 0))</f>
        <v>#N/A</v>
      </c>
      <c r="N937" s="93" t="e">
        <f>INDEX(Activities!G:G, MATCH(A937, Activities!A:A, 0))</f>
        <v>#N/A</v>
      </c>
      <c r="O937" s="92"/>
      <c r="P937" s="92"/>
      <c r="Q937" s="92"/>
      <c r="R937" s="93"/>
      <c r="S937" s="93" t="e">
        <f>INDEX(Activities!I:I, MATCH(A937, Activities!A:A, 0))</f>
        <v>#N/A</v>
      </c>
    </row>
    <row r="938" spans="1:19" ht="15" customHeight="1">
      <c r="A938" s="99"/>
      <c r="B938" s="87">
        <f>COUNTIF(Activities!A:A, A938)</f>
        <v>0</v>
      </c>
      <c r="C938" s="124"/>
      <c r="D938" s="119"/>
      <c r="E938" s="120"/>
      <c r="F938" s="121">
        <v>4</v>
      </c>
      <c r="G938" s="92">
        <f t="shared" si="87"/>
        <v>1</v>
      </c>
      <c r="H938" s="93" t="str">
        <f t="shared" si="90"/>
        <v>Q4</v>
      </c>
      <c r="I938" s="92">
        <f t="shared" si="88"/>
        <v>1900</v>
      </c>
      <c r="J938" s="92">
        <f t="shared" si="86"/>
        <v>1900</v>
      </c>
      <c r="K938" s="93" t="e">
        <f t="shared" si="89"/>
        <v>#N/A</v>
      </c>
      <c r="L938" s="93" t="e">
        <f>INDEX(Activities!F:F, MATCH(A938, Activities!A:A, 0))</f>
        <v>#N/A</v>
      </c>
      <c r="M938" s="93" t="e">
        <f>INDEX(Activities!E:E, MATCH(A938, Activities!A:A, 0))</f>
        <v>#N/A</v>
      </c>
      <c r="N938" s="93" t="e">
        <f>INDEX(Activities!G:G, MATCH(A938, Activities!A:A, 0))</f>
        <v>#N/A</v>
      </c>
      <c r="O938" s="92"/>
      <c r="P938" s="92"/>
      <c r="Q938" s="92"/>
      <c r="R938" s="93"/>
      <c r="S938" s="93" t="e">
        <f>INDEX(Activities!I:I, MATCH(A938, Activities!A:A, 0))</f>
        <v>#N/A</v>
      </c>
    </row>
    <row r="939" spans="1:19" ht="15" customHeight="1">
      <c r="A939" s="99"/>
      <c r="B939" s="87">
        <f>COUNTIF(Activities!A:A, A939)</f>
        <v>0</v>
      </c>
      <c r="C939" s="126"/>
      <c r="D939" s="119"/>
      <c r="E939" s="120"/>
      <c r="F939" s="121">
        <v>4</v>
      </c>
      <c r="G939" s="92">
        <f t="shared" si="87"/>
        <v>1</v>
      </c>
      <c r="H939" s="93" t="str">
        <f t="shared" si="90"/>
        <v>Q4</v>
      </c>
      <c r="I939" s="92">
        <f t="shared" si="88"/>
        <v>1900</v>
      </c>
      <c r="J939" s="92">
        <f t="shared" si="86"/>
        <v>1900</v>
      </c>
      <c r="K939" s="93" t="e">
        <f t="shared" si="89"/>
        <v>#N/A</v>
      </c>
      <c r="L939" s="93" t="e">
        <f>INDEX(Activities!F:F, MATCH(A939, Activities!A:A, 0))</f>
        <v>#N/A</v>
      </c>
      <c r="M939" s="93" t="e">
        <f>INDEX(Activities!E:E, MATCH(A939, Activities!A:A, 0))</f>
        <v>#N/A</v>
      </c>
      <c r="N939" s="93" t="e">
        <f>INDEX(Activities!G:G, MATCH(A939, Activities!A:A, 0))</f>
        <v>#N/A</v>
      </c>
      <c r="O939" s="92"/>
      <c r="P939" s="92"/>
      <c r="Q939" s="92"/>
      <c r="R939" s="93"/>
      <c r="S939" s="93" t="e">
        <f>INDEX(Activities!I:I, MATCH(A939, Activities!A:A, 0))</f>
        <v>#N/A</v>
      </c>
    </row>
    <row r="940" spans="1:19" ht="15" customHeight="1">
      <c r="A940" s="99"/>
      <c r="B940" s="87">
        <f>COUNTIF(Activities!A:A, A940)</f>
        <v>0</v>
      </c>
      <c r="C940" s="123"/>
      <c r="D940" s="119"/>
      <c r="E940" s="120"/>
      <c r="F940" s="121">
        <v>4</v>
      </c>
      <c r="G940" s="92">
        <f t="shared" si="87"/>
        <v>1</v>
      </c>
      <c r="H940" s="93" t="str">
        <f t="shared" si="90"/>
        <v>Q4</v>
      </c>
      <c r="I940" s="92">
        <f t="shared" si="88"/>
        <v>1900</v>
      </c>
      <c r="J940" s="92">
        <f t="shared" si="86"/>
        <v>1900</v>
      </c>
      <c r="K940" s="93" t="e">
        <f t="shared" si="89"/>
        <v>#N/A</v>
      </c>
      <c r="L940" s="93" t="e">
        <f>INDEX(Activities!F:F, MATCH(A940, Activities!A:A, 0))</f>
        <v>#N/A</v>
      </c>
      <c r="M940" s="93" t="e">
        <f>INDEX(Activities!E:E, MATCH(A940, Activities!A:A, 0))</f>
        <v>#N/A</v>
      </c>
      <c r="N940" s="93" t="e">
        <f>INDEX(Activities!G:G, MATCH(A940, Activities!A:A, 0))</f>
        <v>#N/A</v>
      </c>
      <c r="O940" s="92"/>
      <c r="P940" s="92"/>
      <c r="Q940" s="92"/>
      <c r="R940" s="93"/>
      <c r="S940" s="93" t="e">
        <f>INDEX(Activities!I:I, MATCH(A940, Activities!A:A, 0))</f>
        <v>#N/A</v>
      </c>
    </row>
    <row r="941" spans="1:19" ht="15" customHeight="1">
      <c r="A941" s="99"/>
      <c r="B941" s="87">
        <f>COUNTIF(Activities!A:A, A941)</f>
        <v>0</v>
      </c>
      <c r="C941" s="124"/>
      <c r="D941" s="119"/>
      <c r="E941" s="120"/>
      <c r="F941" s="121">
        <v>4</v>
      </c>
      <c r="G941" s="92">
        <f t="shared" si="87"/>
        <v>1</v>
      </c>
      <c r="H941" s="93" t="str">
        <f t="shared" si="90"/>
        <v>Q4</v>
      </c>
      <c r="I941" s="92">
        <f t="shared" si="88"/>
        <v>1900</v>
      </c>
      <c r="J941" s="92">
        <f t="shared" si="86"/>
        <v>1900</v>
      </c>
      <c r="K941" s="93" t="e">
        <f t="shared" si="89"/>
        <v>#N/A</v>
      </c>
      <c r="L941" s="93" t="e">
        <f>INDEX(Activities!F:F, MATCH(A941, Activities!A:A, 0))</f>
        <v>#N/A</v>
      </c>
      <c r="M941" s="93" t="e">
        <f>INDEX(Activities!E:E, MATCH(A941, Activities!A:A, 0))</f>
        <v>#N/A</v>
      </c>
      <c r="N941" s="93" t="e">
        <f>INDEX(Activities!G:G, MATCH(A941, Activities!A:A, 0))</f>
        <v>#N/A</v>
      </c>
      <c r="O941" s="92"/>
      <c r="P941" s="92"/>
      <c r="Q941" s="92"/>
      <c r="R941" s="93"/>
      <c r="S941" s="93" t="e">
        <f>INDEX(Activities!I:I, MATCH(A941, Activities!A:A, 0))</f>
        <v>#N/A</v>
      </c>
    </row>
    <row r="942" spans="1:19" ht="15" customHeight="1">
      <c r="A942" s="99"/>
      <c r="B942" s="87">
        <f>COUNTIF(Activities!A:A, A942)</f>
        <v>0</v>
      </c>
      <c r="C942" s="126"/>
      <c r="D942" s="119"/>
      <c r="E942" s="120"/>
      <c r="F942" s="121">
        <v>4</v>
      </c>
      <c r="G942" s="92">
        <f t="shared" si="87"/>
        <v>1</v>
      </c>
      <c r="H942" s="93" t="str">
        <f t="shared" si="90"/>
        <v>Q4</v>
      </c>
      <c r="I942" s="92">
        <f t="shared" si="88"/>
        <v>1900</v>
      </c>
      <c r="J942" s="92">
        <f t="shared" si="86"/>
        <v>1900</v>
      </c>
      <c r="K942" s="93" t="e">
        <f t="shared" si="89"/>
        <v>#N/A</v>
      </c>
      <c r="L942" s="93" t="e">
        <f>INDEX(Activities!F:F, MATCH(A942, Activities!A:A, 0))</f>
        <v>#N/A</v>
      </c>
      <c r="M942" s="93" t="e">
        <f>INDEX(Activities!E:E, MATCH(A942, Activities!A:A, 0))</f>
        <v>#N/A</v>
      </c>
      <c r="N942" s="93" t="e">
        <f>INDEX(Activities!G:G, MATCH(A942, Activities!A:A, 0))</f>
        <v>#N/A</v>
      </c>
      <c r="O942" s="92"/>
      <c r="P942" s="92"/>
      <c r="Q942" s="92"/>
      <c r="R942" s="93"/>
      <c r="S942" s="93" t="e">
        <f>INDEX(Activities!I:I, MATCH(A942, Activities!A:A, 0))</f>
        <v>#N/A</v>
      </c>
    </row>
    <row r="943" spans="1:19" ht="15" customHeight="1">
      <c r="A943" s="99"/>
      <c r="B943" s="87">
        <f>COUNTIF(Activities!A:A, A943)</f>
        <v>0</v>
      </c>
      <c r="C943" s="124"/>
      <c r="D943" s="119"/>
      <c r="E943" s="120"/>
      <c r="F943" s="121">
        <v>4</v>
      </c>
      <c r="G943" s="92">
        <f t="shared" si="87"/>
        <v>1</v>
      </c>
      <c r="H943" s="93" t="str">
        <f t="shared" si="90"/>
        <v>Q4</v>
      </c>
      <c r="I943" s="92">
        <f t="shared" si="88"/>
        <v>1900</v>
      </c>
      <c r="J943" s="92">
        <f t="shared" si="86"/>
        <v>1900</v>
      </c>
      <c r="K943" s="93" t="e">
        <f t="shared" si="89"/>
        <v>#N/A</v>
      </c>
      <c r="L943" s="93" t="e">
        <f>INDEX(Activities!F:F, MATCH(A943, Activities!A:A, 0))</f>
        <v>#N/A</v>
      </c>
      <c r="M943" s="93" t="e">
        <f>INDEX(Activities!E:E, MATCH(A943, Activities!A:A, 0))</f>
        <v>#N/A</v>
      </c>
      <c r="N943" s="93" t="e">
        <f>INDEX(Activities!G:G, MATCH(A943, Activities!A:A, 0))</f>
        <v>#N/A</v>
      </c>
      <c r="O943" s="92"/>
      <c r="P943" s="92"/>
      <c r="Q943" s="92"/>
      <c r="R943" s="93"/>
      <c r="S943" s="93" t="e">
        <f>INDEX(Activities!I:I, MATCH(A943, Activities!A:A, 0))</f>
        <v>#N/A</v>
      </c>
    </row>
    <row r="944" spans="1:19" ht="15" customHeight="1">
      <c r="A944" s="86"/>
      <c r="B944" s="87">
        <f>COUNTIF(Activities!A:A, A944)</f>
        <v>0</v>
      </c>
      <c r="C944" s="126"/>
      <c r="D944" s="119"/>
      <c r="E944" s="120"/>
      <c r="F944" s="121">
        <v>4</v>
      </c>
      <c r="G944" s="92">
        <f t="shared" si="87"/>
        <v>1</v>
      </c>
      <c r="H944" s="93" t="str">
        <f t="shared" si="90"/>
        <v>Q4</v>
      </c>
      <c r="I944" s="92">
        <f t="shared" si="88"/>
        <v>1900</v>
      </c>
      <c r="J944" s="92">
        <f t="shared" si="86"/>
        <v>1900</v>
      </c>
      <c r="K944" s="93" t="e">
        <f t="shared" si="89"/>
        <v>#N/A</v>
      </c>
      <c r="L944" s="93" t="e">
        <f>INDEX(Activities!F:F, MATCH(A944, Activities!A:A, 0))</f>
        <v>#N/A</v>
      </c>
      <c r="M944" s="93" t="e">
        <f>INDEX(Activities!E:E, MATCH(A944, Activities!A:A, 0))</f>
        <v>#N/A</v>
      </c>
      <c r="N944" s="93" t="e">
        <f>INDEX(Activities!G:G, MATCH(A944, Activities!A:A, 0))</f>
        <v>#N/A</v>
      </c>
      <c r="O944" s="92"/>
      <c r="P944" s="92"/>
      <c r="Q944" s="92"/>
      <c r="R944" s="93"/>
      <c r="S944" s="93" t="e">
        <f>INDEX(Activities!I:I, MATCH(A944, Activities!A:A, 0))</f>
        <v>#N/A</v>
      </c>
    </row>
    <row r="945" spans="1:19" ht="15" customHeight="1">
      <c r="A945" s="86"/>
      <c r="B945" s="87">
        <f>COUNTIF(Activities!A:A, A945)</f>
        <v>0</v>
      </c>
      <c r="C945" s="123"/>
      <c r="D945" s="119"/>
      <c r="E945" s="120"/>
      <c r="F945" s="121">
        <v>4</v>
      </c>
      <c r="G945" s="92">
        <f t="shared" si="87"/>
        <v>1</v>
      </c>
      <c r="H945" s="93" t="str">
        <f t="shared" si="90"/>
        <v>Q4</v>
      </c>
      <c r="I945" s="92">
        <f t="shared" si="88"/>
        <v>1900</v>
      </c>
      <c r="J945" s="92">
        <f t="shared" si="86"/>
        <v>1900</v>
      </c>
      <c r="K945" s="93" t="e">
        <f t="shared" si="89"/>
        <v>#N/A</v>
      </c>
      <c r="L945" s="93" t="e">
        <f>INDEX(Activities!F:F, MATCH(A945, Activities!A:A, 0))</f>
        <v>#N/A</v>
      </c>
      <c r="M945" s="93" t="e">
        <f>INDEX(Activities!E:E, MATCH(A945, Activities!A:A, 0))</f>
        <v>#N/A</v>
      </c>
      <c r="N945" s="93" t="e">
        <f>INDEX(Activities!G:G, MATCH(A945, Activities!A:A, 0))</f>
        <v>#N/A</v>
      </c>
      <c r="O945" s="92"/>
      <c r="P945" s="92"/>
      <c r="Q945" s="92"/>
      <c r="R945" s="93"/>
      <c r="S945" s="93" t="e">
        <f>INDEX(Activities!I:I, MATCH(A945, Activities!A:A, 0))</f>
        <v>#N/A</v>
      </c>
    </row>
    <row r="946" spans="1:19" ht="15" customHeight="1">
      <c r="A946" s="86"/>
      <c r="B946" s="87">
        <f>COUNTIF(Activities!A:A, A946)</f>
        <v>0</v>
      </c>
      <c r="C946" s="124"/>
      <c r="D946" s="119"/>
      <c r="E946" s="120"/>
      <c r="F946" s="121">
        <v>4</v>
      </c>
      <c r="G946" s="92">
        <f t="shared" si="87"/>
        <v>1</v>
      </c>
      <c r="H946" s="93" t="str">
        <f t="shared" si="90"/>
        <v>Q4</v>
      </c>
      <c r="I946" s="92">
        <f t="shared" si="88"/>
        <v>1900</v>
      </c>
      <c r="J946" s="92">
        <f t="shared" si="86"/>
        <v>1900</v>
      </c>
      <c r="K946" s="93" t="e">
        <f t="shared" si="89"/>
        <v>#N/A</v>
      </c>
      <c r="L946" s="93" t="e">
        <f>INDEX(Activities!F:F, MATCH(A946, Activities!A:A, 0))</f>
        <v>#N/A</v>
      </c>
      <c r="M946" s="93" t="e">
        <f>INDEX(Activities!E:E, MATCH(A946, Activities!A:A, 0))</f>
        <v>#N/A</v>
      </c>
      <c r="N946" s="93" t="e">
        <f>INDEX(Activities!G:G, MATCH(A946, Activities!A:A, 0))</f>
        <v>#N/A</v>
      </c>
      <c r="O946" s="92"/>
      <c r="P946" s="92"/>
      <c r="Q946" s="92"/>
      <c r="R946" s="93"/>
      <c r="S946" s="93" t="e">
        <f>INDEX(Activities!I:I, MATCH(A946, Activities!A:A, 0))</f>
        <v>#N/A</v>
      </c>
    </row>
    <row r="947" spans="1:19" ht="15" customHeight="1">
      <c r="A947" s="86"/>
      <c r="B947" s="87">
        <f>COUNTIF(Activities!A:A, A947)</f>
        <v>0</v>
      </c>
      <c r="C947" s="126"/>
      <c r="D947" s="119"/>
      <c r="E947" s="120"/>
      <c r="F947" s="121">
        <v>4</v>
      </c>
      <c r="G947" s="92">
        <f t="shared" si="87"/>
        <v>1</v>
      </c>
      <c r="H947" s="93" t="str">
        <f t="shared" si="90"/>
        <v>Q4</v>
      </c>
      <c r="I947" s="92">
        <f t="shared" si="88"/>
        <v>1900</v>
      </c>
      <c r="J947" s="92">
        <f t="shared" si="86"/>
        <v>1900</v>
      </c>
      <c r="K947" s="93" t="e">
        <f t="shared" si="89"/>
        <v>#N/A</v>
      </c>
      <c r="L947" s="93" t="e">
        <f>INDEX(Activities!F:F, MATCH(A947, Activities!A:A, 0))</f>
        <v>#N/A</v>
      </c>
      <c r="M947" s="93" t="e">
        <f>INDEX(Activities!E:E, MATCH(A947, Activities!A:A, 0))</f>
        <v>#N/A</v>
      </c>
      <c r="N947" s="93" t="e">
        <f>INDEX(Activities!G:G, MATCH(A947, Activities!A:A, 0))</f>
        <v>#N/A</v>
      </c>
      <c r="O947" s="92"/>
      <c r="P947" s="92"/>
      <c r="Q947" s="92"/>
      <c r="R947" s="93"/>
      <c r="S947" s="93" t="e">
        <f>INDEX(Activities!I:I, MATCH(A947, Activities!A:A, 0))</f>
        <v>#N/A</v>
      </c>
    </row>
    <row r="948" spans="1:19" ht="15" customHeight="1">
      <c r="A948" s="86"/>
      <c r="B948" s="87">
        <f>COUNTIF(Activities!A:A, A948)</f>
        <v>0</v>
      </c>
      <c r="C948" s="124"/>
      <c r="D948" s="119"/>
      <c r="E948" s="120"/>
      <c r="F948" s="121">
        <v>4</v>
      </c>
      <c r="G948" s="92">
        <f t="shared" si="87"/>
        <v>1</v>
      </c>
      <c r="H948" s="93" t="str">
        <f t="shared" si="90"/>
        <v>Q4</v>
      </c>
      <c r="I948" s="92">
        <f t="shared" si="88"/>
        <v>1900</v>
      </c>
      <c r="J948" s="92">
        <f t="shared" si="86"/>
        <v>1900</v>
      </c>
      <c r="K948" s="93" t="e">
        <f t="shared" si="89"/>
        <v>#N/A</v>
      </c>
      <c r="L948" s="93" t="e">
        <f>INDEX(Activities!F:F, MATCH(A948, Activities!A:A, 0))</f>
        <v>#N/A</v>
      </c>
      <c r="M948" s="93" t="e">
        <f>INDEX(Activities!E:E, MATCH(A948, Activities!A:A, 0))</f>
        <v>#N/A</v>
      </c>
      <c r="N948" s="93" t="e">
        <f>INDEX(Activities!G:G, MATCH(A948, Activities!A:A, 0))</f>
        <v>#N/A</v>
      </c>
      <c r="O948" s="92"/>
      <c r="P948" s="92"/>
      <c r="Q948" s="92"/>
      <c r="R948" s="93"/>
      <c r="S948" s="93" t="e">
        <f>INDEX(Activities!I:I, MATCH(A948, Activities!A:A, 0))</f>
        <v>#N/A</v>
      </c>
    </row>
    <row r="949" spans="1:19" ht="15" customHeight="1">
      <c r="A949" s="86"/>
      <c r="B949" s="87">
        <f>COUNTIF(Activities!A:A, A949)</f>
        <v>0</v>
      </c>
      <c r="C949" s="126"/>
      <c r="D949" s="119"/>
      <c r="E949" s="120"/>
      <c r="F949" s="121">
        <v>4</v>
      </c>
      <c r="G949" s="92">
        <f t="shared" si="87"/>
        <v>1</v>
      </c>
      <c r="H949" s="93" t="str">
        <f t="shared" si="90"/>
        <v>Q4</v>
      </c>
      <c r="I949" s="92">
        <f t="shared" si="88"/>
        <v>1900</v>
      </c>
      <c r="J949" s="92">
        <f t="shared" si="86"/>
        <v>1900</v>
      </c>
      <c r="K949" s="93" t="e">
        <f t="shared" si="89"/>
        <v>#N/A</v>
      </c>
      <c r="L949" s="93" t="e">
        <f>INDEX(Activities!F:F, MATCH(A949, Activities!A:A, 0))</f>
        <v>#N/A</v>
      </c>
      <c r="M949" s="93" t="e">
        <f>INDEX(Activities!E:E, MATCH(A949, Activities!A:A, 0))</f>
        <v>#N/A</v>
      </c>
      <c r="N949" s="93" t="e">
        <f>INDEX(Activities!G:G, MATCH(A949, Activities!A:A, 0))</f>
        <v>#N/A</v>
      </c>
      <c r="O949" s="92"/>
      <c r="P949" s="92"/>
      <c r="Q949" s="92"/>
      <c r="R949" s="93"/>
      <c r="S949" s="93" t="e">
        <f>INDEX(Activities!I:I, MATCH(A949, Activities!A:A, 0))</f>
        <v>#N/A</v>
      </c>
    </row>
    <row r="950" spans="1:19" ht="15" customHeight="1">
      <c r="A950" s="86"/>
      <c r="B950" s="87">
        <f>COUNTIF(Activities!A:A, A950)</f>
        <v>0</v>
      </c>
      <c r="C950" s="124"/>
      <c r="D950" s="119"/>
      <c r="E950" s="120"/>
      <c r="F950" s="121">
        <v>4</v>
      </c>
      <c r="G950" s="92">
        <f t="shared" si="87"/>
        <v>1</v>
      </c>
      <c r="H950" s="93" t="str">
        <f t="shared" si="90"/>
        <v>Q4</v>
      </c>
      <c r="I950" s="92">
        <f t="shared" si="88"/>
        <v>1900</v>
      </c>
      <c r="J950" s="92">
        <f t="shared" si="86"/>
        <v>1900</v>
      </c>
      <c r="K950" s="93" t="e">
        <f t="shared" si="89"/>
        <v>#N/A</v>
      </c>
      <c r="L950" s="93" t="e">
        <f>INDEX(Activities!F:F, MATCH(A950, Activities!A:A, 0))</f>
        <v>#N/A</v>
      </c>
      <c r="M950" s="93" t="e">
        <f>INDEX(Activities!E:E, MATCH(A950, Activities!A:A, 0))</f>
        <v>#N/A</v>
      </c>
      <c r="N950" s="93" t="e">
        <f>INDEX(Activities!G:G, MATCH(A950, Activities!A:A, 0))</f>
        <v>#N/A</v>
      </c>
      <c r="O950" s="92"/>
      <c r="P950" s="92"/>
      <c r="Q950" s="92"/>
      <c r="R950" s="93"/>
      <c r="S950" s="93" t="e">
        <f>INDEX(Activities!I:I, MATCH(A950, Activities!A:A, 0))</f>
        <v>#N/A</v>
      </c>
    </row>
    <row r="951" spans="1:19" ht="15" customHeight="1">
      <c r="A951" s="86"/>
      <c r="B951" s="87">
        <f>COUNTIF(Activities!A:A, A951)</f>
        <v>0</v>
      </c>
      <c r="C951" s="126"/>
      <c r="D951" s="119"/>
      <c r="E951" s="120"/>
      <c r="F951" s="121">
        <v>4</v>
      </c>
      <c r="G951" s="92">
        <f t="shared" si="87"/>
        <v>1</v>
      </c>
      <c r="H951" s="93" t="str">
        <f t="shared" si="90"/>
        <v>Q4</v>
      </c>
      <c r="I951" s="92">
        <f t="shared" si="88"/>
        <v>1900</v>
      </c>
      <c r="J951" s="92">
        <f t="shared" si="86"/>
        <v>1900</v>
      </c>
      <c r="K951" s="93" t="e">
        <f t="shared" si="89"/>
        <v>#N/A</v>
      </c>
      <c r="L951" s="93" t="e">
        <f>INDEX(Activities!F:F, MATCH(A951, Activities!A:A, 0))</f>
        <v>#N/A</v>
      </c>
      <c r="M951" s="93" t="e">
        <f>INDEX(Activities!E:E, MATCH(A951, Activities!A:A, 0))</f>
        <v>#N/A</v>
      </c>
      <c r="N951" s="93" t="e">
        <f>INDEX(Activities!G:G, MATCH(A951, Activities!A:A, 0))</f>
        <v>#N/A</v>
      </c>
      <c r="O951" s="92"/>
      <c r="P951" s="92"/>
      <c r="Q951" s="92"/>
      <c r="R951" s="93"/>
      <c r="S951" s="93" t="e">
        <f>INDEX(Activities!I:I, MATCH(A951, Activities!A:A, 0))</f>
        <v>#N/A</v>
      </c>
    </row>
    <row r="952" spans="1:19" ht="15" customHeight="1">
      <c r="A952" s="86"/>
      <c r="B952" s="87">
        <f>COUNTIF(Activities!A:A, A952)</f>
        <v>0</v>
      </c>
      <c r="C952" s="123"/>
      <c r="D952" s="119"/>
      <c r="E952" s="120"/>
      <c r="F952" s="121">
        <v>4</v>
      </c>
      <c r="G952" s="92">
        <f t="shared" si="87"/>
        <v>1</v>
      </c>
      <c r="H952" s="93" t="str">
        <f t="shared" si="90"/>
        <v>Q4</v>
      </c>
      <c r="I952" s="92">
        <f t="shared" si="88"/>
        <v>1900</v>
      </c>
      <c r="J952" s="92">
        <f t="shared" si="86"/>
        <v>1900</v>
      </c>
      <c r="K952" s="93" t="e">
        <f t="shared" si="89"/>
        <v>#N/A</v>
      </c>
      <c r="L952" s="93" t="e">
        <f>INDEX(Activities!F:F, MATCH(A952, Activities!A:A, 0))</f>
        <v>#N/A</v>
      </c>
      <c r="M952" s="93" t="e">
        <f>INDEX(Activities!E:E, MATCH(A952, Activities!A:A, 0))</f>
        <v>#N/A</v>
      </c>
      <c r="N952" s="93" t="e">
        <f>INDEX(Activities!G:G, MATCH(A952, Activities!A:A, 0))</f>
        <v>#N/A</v>
      </c>
      <c r="O952" s="92"/>
      <c r="P952" s="92"/>
      <c r="Q952" s="92"/>
      <c r="R952" s="93"/>
      <c r="S952" s="93" t="e">
        <f>INDEX(Activities!I:I, MATCH(A952, Activities!A:A, 0))</f>
        <v>#N/A</v>
      </c>
    </row>
    <row r="953" spans="1:19" ht="15" customHeight="1">
      <c r="A953" s="86"/>
      <c r="B953" s="87">
        <f>COUNTIF(Activities!A:A, A953)</f>
        <v>0</v>
      </c>
      <c r="C953" s="124"/>
      <c r="D953" s="119"/>
      <c r="E953" s="120"/>
      <c r="F953" s="121">
        <v>4</v>
      </c>
      <c r="G953" s="92">
        <f t="shared" si="87"/>
        <v>1</v>
      </c>
      <c r="H953" s="93" t="str">
        <f t="shared" si="90"/>
        <v>Q4</v>
      </c>
      <c r="I953" s="92">
        <f t="shared" si="88"/>
        <v>1900</v>
      </c>
      <c r="J953" s="92">
        <f t="shared" si="86"/>
        <v>1900</v>
      </c>
      <c r="K953" s="93" t="e">
        <f t="shared" si="89"/>
        <v>#N/A</v>
      </c>
      <c r="L953" s="93" t="e">
        <f>INDEX(Activities!F:F, MATCH(A953, Activities!A:A, 0))</f>
        <v>#N/A</v>
      </c>
      <c r="M953" s="93" t="e">
        <f>INDEX(Activities!E:E, MATCH(A953, Activities!A:A, 0))</f>
        <v>#N/A</v>
      </c>
      <c r="N953" s="93" t="e">
        <f>INDEX(Activities!G:G, MATCH(A953, Activities!A:A, 0))</f>
        <v>#N/A</v>
      </c>
      <c r="O953" s="92"/>
      <c r="P953" s="92"/>
      <c r="Q953" s="92"/>
      <c r="R953" s="93"/>
      <c r="S953" s="93" t="e">
        <f>INDEX(Activities!I:I, MATCH(A953, Activities!A:A, 0))</f>
        <v>#N/A</v>
      </c>
    </row>
    <row r="954" spans="1:19" ht="15" customHeight="1">
      <c r="A954" s="86"/>
      <c r="B954" s="87">
        <f>COUNTIF(Activities!A:A, A954)</f>
        <v>0</v>
      </c>
      <c r="C954" s="126"/>
      <c r="D954" s="119"/>
      <c r="E954" s="120"/>
      <c r="F954" s="121">
        <v>4</v>
      </c>
      <c r="G954" s="92">
        <f t="shared" si="87"/>
        <v>1</v>
      </c>
      <c r="H954" s="93" t="str">
        <f t="shared" si="90"/>
        <v>Q4</v>
      </c>
      <c r="I954" s="92">
        <f t="shared" si="88"/>
        <v>1900</v>
      </c>
      <c r="J954" s="92">
        <f t="shared" si="86"/>
        <v>1900</v>
      </c>
      <c r="K954" s="93" t="e">
        <f t="shared" si="89"/>
        <v>#N/A</v>
      </c>
      <c r="L954" s="93" t="e">
        <f>INDEX(Activities!F:F, MATCH(A954, Activities!A:A, 0))</f>
        <v>#N/A</v>
      </c>
      <c r="M954" s="93" t="e">
        <f>INDEX(Activities!E:E, MATCH(A954, Activities!A:A, 0))</f>
        <v>#N/A</v>
      </c>
      <c r="N954" s="93" t="e">
        <f>INDEX(Activities!G:G, MATCH(A954, Activities!A:A, 0))</f>
        <v>#N/A</v>
      </c>
      <c r="O954" s="92"/>
      <c r="P954" s="92"/>
      <c r="Q954" s="92"/>
      <c r="R954" s="93"/>
      <c r="S954" s="93" t="e">
        <f>INDEX(Activities!I:I, MATCH(A954, Activities!A:A, 0))</f>
        <v>#N/A</v>
      </c>
    </row>
    <row r="955" spans="1:19" ht="15" customHeight="1">
      <c r="A955" s="86"/>
      <c r="B955" s="87">
        <f>COUNTIF(Activities!A:A, A955)</f>
        <v>0</v>
      </c>
      <c r="C955" s="124"/>
      <c r="D955" s="119"/>
      <c r="E955" s="120"/>
      <c r="F955" s="121">
        <v>4</v>
      </c>
      <c r="G955" s="92">
        <f t="shared" si="87"/>
        <v>1</v>
      </c>
      <c r="H955" s="93" t="str">
        <f t="shared" si="90"/>
        <v>Q4</v>
      </c>
      <c r="I955" s="92">
        <f t="shared" si="88"/>
        <v>1900</v>
      </c>
      <c r="J955" s="92">
        <f t="shared" si="86"/>
        <v>1900</v>
      </c>
      <c r="K955" s="93" t="e">
        <f t="shared" si="89"/>
        <v>#N/A</v>
      </c>
      <c r="L955" s="93" t="e">
        <f>INDEX(Activities!F:F, MATCH(A955, Activities!A:A, 0))</f>
        <v>#N/A</v>
      </c>
      <c r="M955" s="93" t="e">
        <f>INDEX(Activities!E:E, MATCH(A955, Activities!A:A, 0))</f>
        <v>#N/A</v>
      </c>
      <c r="N955" s="93" t="e">
        <f>INDEX(Activities!G:G, MATCH(A955, Activities!A:A, 0))</f>
        <v>#N/A</v>
      </c>
      <c r="O955" s="92"/>
      <c r="P955" s="92"/>
      <c r="Q955" s="92"/>
      <c r="R955" s="93"/>
      <c r="S955" s="93" t="e">
        <f>INDEX(Activities!I:I, MATCH(A955, Activities!A:A, 0))</f>
        <v>#N/A</v>
      </c>
    </row>
    <row r="956" spans="1:19" ht="15" customHeight="1">
      <c r="A956" s="86"/>
      <c r="B956" s="87">
        <f>COUNTIF(Activities!A:A, A956)</f>
        <v>0</v>
      </c>
      <c r="C956" s="126"/>
      <c r="D956" s="119"/>
      <c r="E956" s="120"/>
      <c r="F956" s="121">
        <v>4</v>
      </c>
      <c r="G956" s="92">
        <f t="shared" si="87"/>
        <v>1</v>
      </c>
      <c r="H956" s="93" t="str">
        <f t="shared" si="90"/>
        <v>Q4</v>
      </c>
      <c r="I956" s="92">
        <f t="shared" si="88"/>
        <v>1900</v>
      </c>
      <c r="J956" s="92">
        <f t="shared" si="86"/>
        <v>1900</v>
      </c>
      <c r="K956" s="93" t="e">
        <f t="shared" si="89"/>
        <v>#N/A</v>
      </c>
      <c r="L956" s="93" t="e">
        <f>INDEX(Activities!F:F, MATCH(A956, Activities!A:A, 0))</f>
        <v>#N/A</v>
      </c>
      <c r="M956" s="93" t="e">
        <f>INDEX(Activities!E:E, MATCH(A956, Activities!A:A, 0))</f>
        <v>#N/A</v>
      </c>
      <c r="N956" s="93" t="e">
        <f>INDEX(Activities!G:G, MATCH(A956, Activities!A:A, 0))</f>
        <v>#N/A</v>
      </c>
      <c r="O956" s="92"/>
      <c r="P956" s="92"/>
      <c r="Q956" s="92"/>
      <c r="R956" s="93"/>
      <c r="S956" s="93" t="e">
        <f>INDEX(Activities!I:I, MATCH(A956, Activities!A:A, 0))</f>
        <v>#N/A</v>
      </c>
    </row>
    <row r="957" spans="1:19" ht="15" customHeight="1">
      <c r="A957" s="86"/>
      <c r="B957" s="87">
        <f>COUNTIF(Activities!A:A, A957)</f>
        <v>0</v>
      </c>
      <c r="C957" s="123"/>
      <c r="D957" s="119"/>
      <c r="E957" s="120"/>
      <c r="F957" s="121">
        <v>4</v>
      </c>
      <c r="G957" s="92">
        <f t="shared" si="87"/>
        <v>1</v>
      </c>
      <c r="H957" s="93" t="str">
        <f t="shared" si="90"/>
        <v>Q4</v>
      </c>
      <c r="I957" s="92">
        <f t="shared" si="88"/>
        <v>1900</v>
      </c>
      <c r="J957" s="92">
        <f t="shared" si="86"/>
        <v>1900</v>
      </c>
      <c r="K957" s="93" t="e">
        <f t="shared" si="89"/>
        <v>#N/A</v>
      </c>
      <c r="L957" s="93" t="e">
        <f>INDEX(Activities!F:F, MATCH(A957, Activities!A:A, 0))</f>
        <v>#N/A</v>
      </c>
      <c r="M957" s="93" t="e">
        <f>INDEX(Activities!E:E, MATCH(A957, Activities!A:A, 0))</f>
        <v>#N/A</v>
      </c>
      <c r="N957" s="93" t="e">
        <f>INDEX(Activities!G:G, MATCH(A957, Activities!A:A, 0))</f>
        <v>#N/A</v>
      </c>
      <c r="O957" s="92"/>
      <c r="P957" s="92"/>
      <c r="Q957" s="92"/>
      <c r="R957" s="93"/>
      <c r="S957" s="93" t="e">
        <f>INDEX(Activities!I:I, MATCH(A957, Activities!A:A, 0))</f>
        <v>#N/A</v>
      </c>
    </row>
    <row r="958" spans="1:19" ht="15" customHeight="1">
      <c r="A958" s="86"/>
      <c r="B958" s="87">
        <f>COUNTIF(Activities!A:A, A958)</f>
        <v>0</v>
      </c>
      <c r="C958" s="123"/>
      <c r="D958" s="119"/>
      <c r="E958" s="120"/>
      <c r="F958" s="121">
        <v>4</v>
      </c>
      <c r="G958" s="92">
        <f t="shared" si="87"/>
        <v>1</v>
      </c>
      <c r="H958" s="93" t="str">
        <f t="shared" si="90"/>
        <v>Q4</v>
      </c>
      <c r="I958" s="92">
        <f t="shared" si="88"/>
        <v>1900</v>
      </c>
      <c r="J958" s="92">
        <f t="shared" si="86"/>
        <v>1900</v>
      </c>
      <c r="K958" s="93" t="e">
        <f t="shared" si="89"/>
        <v>#N/A</v>
      </c>
      <c r="L958" s="93" t="e">
        <f>INDEX(Activities!F:F, MATCH(A958, Activities!A:A, 0))</f>
        <v>#N/A</v>
      </c>
      <c r="M958" s="93" t="e">
        <f>INDEX(Activities!E:E, MATCH(A958, Activities!A:A, 0))</f>
        <v>#N/A</v>
      </c>
      <c r="N958" s="93" t="e">
        <f>INDEX(Activities!G:G, MATCH(A958, Activities!A:A, 0))</f>
        <v>#N/A</v>
      </c>
      <c r="O958" s="92"/>
      <c r="P958" s="92"/>
      <c r="Q958" s="92"/>
      <c r="R958" s="93"/>
      <c r="S958" s="93" t="e">
        <f>INDEX(Activities!I:I, MATCH(A958, Activities!A:A, 0))</f>
        <v>#N/A</v>
      </c>
    </row>
    <row r="959" spans="1:19" ht="15" customHeight="1">
      <c r="A959" s="86"/>
      <c r="B959" s="87">
        <f>COUNTIF(Activities!A:A, A959)</f>
        <v>0</v>
      </c>
      <c r="C959" s="124"/>
      <c r="D959" s="119"/>
      <c r="E959" s="120"/>
      <c r="F959" s="121">
        <v>4</v>
      </c>
      <c r="G959" s="92">
        <f t="shared" si="87"/>
        <v>1</v>
      </c>
      <c r="H959" s="93" t="str">
        <f t="shared" si="90"/>
        <v>Q4</v>
      </c>
      <c r="I959" s="92">
        <f t="shared" si="88"/>
        <v>1900</v>
      </c>
      <c r="J959" s="92">
        <f t="shared" si="86"/>
        <v>1900</v>
      </c>
      <c r="K959" s="93" t="e">
        <f t="shared" si="89"/>
        <v>#N/A</v>
      </c>
      <c r="L959" s="93" t="e">
        <f>INDEX(Activities!F:F, MATCH(A959, Activities!A:A, 0))</f>
        <v>#N/A</v>
      </c>
      <c r="M959" s="93" t="e">
        <f>INDEX(Activities!E:E, MATCH(A959, Activities!A:A, 0))</f>
        <v>#N/A</v>
      </c>
      <c r="N959" s="93" t="e">
        <f>INDEX(Activities!G:G, MATCH(A959, Activities!A:A, 0))</f>
        <v>#N/A</v>
      </c>
      <c r="O959" s="92"/>
      <c r="P959" s="92"/>
      <c r="Q959" s="92"/>
      <c r="R959" s="93"/>
      <c r="S959" s="93" t="e">
        <f>INDEX(Activities!I:I, MATCH(A959, Activities!A:A, 0))</f>
        <v>#N/A</v>
      </c>
    </row>
    <row r="960" spans="1:19" ht="15" customHeight="1">
      <c r="A960" s="86"/>
      <c r="B960" s="87">
        <f>COUNTIF(Activities!A:A, A960)</f>
        <v>0</v>
      </c>
      <c r="C960" s="126"/>
      <c r="D960" s="119"/>
      <c r="E960" s="120"/>
      <c r="F960" s="121">
        <v>4</v>
      </c>
      <c r="G960" s="92">
        <f t="shared" si="87"/>
        <v>1</v>
      </c>
      <c r="H960" s="93" t="str">
        <f t="shared" si="90"/>
        <v>Q4</v>
      </c>
      <c r="I960" s="92">
        <f t="shared" si="88"/>
        <v>1900</v>
      </c>
      <c r="J960" s="92">
        <f t="shared" si="86"/>
        <v>1900</v>
      </c>
      <c r="K960" s="93" t="e">
        <f t="shared" si="89"/>
        <v>#N/A</v>
      </c>
      <c r="L960" s="93" t="e">
        <f>INDEX(Activities!F:F, MATCH(A960, Activities!A:A, 0))</f>
        <v>#N/A</v>
      </c>
      <c r="M960" s="93" t="e">
        <f>INDEX(Activities!E:E, MATCH(A960, Activities!A:A, 0))</f>
        <v>#N/A</v>
      </c>
      <c r="N960" s="93" t="e">
        <f>INDEX(Activities!G:G, MATCH(A960, Activities!A:A, 0))</f>
        <v>#N/A</v>
      </c>
      <c r="O960" s="92"/>
      <c r="P960" s="92"/>
      <c r="Q960" s="92"/>
      <c r="R960" s="93"/>
      <c r="S960" s="93" t="e">
        <f>INDEX(Activities!I:I, MATCH(A960, Activities!A:A, 0))</f>
        <v>#N/A</v>
      </c>
    </row>
    <row r="961" spans="1:19" ht="15" customHeight="1">
      <c r="A961" s="86"/>
      <c r="B961" s="87">
        <f>COUNTIF(Activities!A:A, A961)</f>
        <v>0</v>
      </c>
      <c r="C961" s="123"/>
      <c r="D961" s="119"/>
      <c r="E961" s="120"/>
      <c r="F961" s="121">
        <v>4</v>
      </c>
      <c r="G961" s="92">
        <f t="shared" si="87"/>
        <v>1</v>
      </c>
      <c r="H961" s="93" t="str">
        <f t="shared" si="90"/>
        <v>Q4</v>
      </c>
      <c r="I961" s="92">
        <f t="shared" si="88"/>
        <v>1900</v>
      </c>
      <c r="J961" s="92">
        <f t="shared" si="86"/>
        <v>1900</v>
      </c>
      <c r="K961" s="93" t="e">
        <f t="shared" si="89"/>
        <v>#N/A</v>
      </c>
      <c r="L961" s="93" t="e">
        <f>INDEX(Activities!F:F, MATCH(A961, Activities!A:A, 0))</f>
        <v>#N/A</v>
      </c>
      <c r="M961" s="93" t="e">
        <f>INDEX(Activities!E:E, MATCH(A961, Activities!A:A, 0))</f>
        <v>#N/A</v>
      </c>
      <c r="N961" s="93" t="e">
        <f>INDEX(Activities!G:G, MATCH(A961, Activities!A:A, 0))</f>
        <v>#N/A</v>
      </c>
      <c r="O961" s="92"/>
      <c r="P961" s="92"/>
      <c r="Q961" s="92"/>
      <c r="R961" s="93"/>
      <c r="S961" s="93" t="e">
        <f>INDEX(Activities!I:I, MATCH(A961, Activities!A:A, 0))</f>
        <v>#N/A</v>
      </c>
    </row>
    <row r="962" spans="1:19" ht="15" customHeight="1">
      <c r="A962" s="86"/>
      <c r="B962" s="87">
        <f>COUNTIF(Activities!A:A, A962)</f>
        <v>0</v>
      </c>
      <c r="C962" s="124"/>
      <c r="D962" s="119"/>
      <c r="E962" s="120"/>
      <c r="F962" s="121">
        <v>4</v>
      </c>
      <c r="G962" s="92">
        <f t="shared" si="87"/>
        <v>1</v>
      </c>
      <c r="H962" s="93" t="str">
        <f t="shared" si="90"/>
        <v>Q4</v>
      </c>
      <c r="I962" s="92">
        <f t="shared" si="88"/>
        <v>1900</v>
      </c>
      <c r="J962" s="92">
        <f t="shared" si="86"/>
        <v>1900</v>
      </c>
      <c r="K962" s="93" t="e">
        <f t="shared" si="89"/>
        <v>#N/A</v>
      </c>
      <c r="L962" s="93" t="e">
        <f>INDEX(Activities!F:F, MATCH(A962, Activities!A:A, 0))</f>
        <v>#N/A</v>
      </c>
      <c r="M962" s="93" t="e">
        <f>INDEX(Activities!E:E, MATCH(A962, Activities!A:A, 0))</f>
        <v>#N/A</v>
      </c>
      <c r="N962" s="93" t="e">
        <f>INDEX(Activities!G:G, MATCH(A962, Activities!A:A, 0))</f>
        <v>#N/A</v>
      </c>
      <c r="O962" s="92"/>
      <c r="P962" s="92"/>
      <c r="Q962" s="92"/>
      <c r="R962" s="93"/>
      <c r="S962" s="93" t="e">
        <f>INDEX(Activities!I:I, MATCH(A962, Activities!A:A, 0))</f>
        <v>#N/A</v>
      </c>
    </row>
    <row r="963" spans="1:19" ht="15" customHeight="1">
      <c r="A963" s="86"/>
      <c r="B963" s="87">
        <f>COUNTIF(Activities!A:A, A963)</f>
        <v>0</v>
      </c>
      <c r="C963" s="126"/>
      <c r="D963" s="119"/>
      <c r="E963" s="120"/>
      <c r="F963" s="121">
        <v>4</v>
      </c>
      <c r="G963" s="92">
        <f t="shared" si="87"/>
        <v>1</v>
      </c>
      <c r="H963" s="93" t="str">
        <f t="shared" si="90"/>
        <v>Q4</v>
      </c>
      <c r="I963" s="92">
        <f t="shared" si="88"/>
        <v>1900</v>
      </c>
      <c r="J963" s="92">
        <f t="shared" si="86"/>
        <v>1900</v>
      </c>
      <c r="K963" s="93" t="e">
        <f t="shared" si="89"/>
        <v>#N/A</v>
      </c>
      <c r="L963" s="93" t="e">
        <f>INDEX(Activities!F:F, MATCH(A963, Activities!A:A, 0))</f>
        <v>#N/A</v>
      </c>
      <c r="M963" s="93" t="e">
        <f>INDEX(Activities!E:E, MATCH(A963, Activities!A:A, 0))</f>
        <v>#N/A</v>
      </c>
      <c r="N963" s="93" t="e">
        <f>INDEX(Activities!G:G, MATCH(A963, Activities!A:A, 0))</f>
        <v>#N/A</v>
      </c>
      <c r="O963" s="92"/>
      <c r="P963" s="92"/>
      <c r="Q963" s="92"/>
      <c r="R963" s="93"/>
      <c r="S963" s="93" t="e">
        <f>INDEX(Activities!I:I, MATCH(A963, Activities!A:A, 0))</f>
        <v>#N/A</v>
      </c>
    </row>
    <row r="964" spans="1:19" ht="15" customHeight="1">
      <c r="A964" s="86"/>
      <c r="B964" s="87">
        <f>COUNTIF(Activities!A:A, A964)</f>
        <v>0</v>
      </c>
      <c r="C964" s="124"/>
      <c r="D964" s="119"/>
      <c r="E964" s="120"/>
      <c r="F964" s="121">
        <v>4</v>
      </c>
      <c r="G964" s="92">
        <f t="shared" si="87"/>
        <v>1</v>
      </c>
      <c r="H964" s="93" t="str">
        <f t="shared" si="90"/>
        <v>Q4</v>
      </c>
      <c r="I964" s="92">
        <f t="shared" si="88"/>
        <v>1900</v>
      </c>
      <c r="J964" s="92">
        <f t="shared" ref="J964:J1027" si="91">IF(H964="Q4", I964, I964+1)</f>
        <v>1900</v>
      </c>
      <c r="K964" s="93" t="e">
        <f t="shared" si="89"/>
        <v>#N/A</v>
      </c>
      <c r="L964" s="93" t="e">
        <f>INDEX(Activities!F:F, MATCH(A964, Activities!A:A, 0))</f>
        <v>#N/A</v>
      </c>
      <c r="M964" s="93" t="e">
        <f>INDEX(Activities!E:E, MATCH(A964, Activities!A:A, 0))</f>
        <v>#N/A</v>
      </c>
      <c r="N964" s="93" t="e">
        <f>INDEX(Activities!G:G, MATCH(A964, Activities!A:A, 0))</f>
        <v>#N/A</v>
      </c>
      <c r="O964" s="92"/>
      <c r="P964" s="92"/>
      <c r="Q964" s="92"/>
      <c r="R964" s="93"/>
      <c r="S964" s="93" t="e">
        <f>INDEX(Activities!I:I, MATCH(A964, Activities!A:A, 0))</f>
        <v>#N/A</v>
      </c>
    </row>
    <row r="965" spans="1:19" ht="15" customHeight="1">
      <c r="A965" s="86"/>
      <c r="B965" s="87">
        <f>COUNTIF(Activities!A:A, A965)</f>
        <v>0</v>
      </c>
      <c r="C965" s="124"/>
      <c r="D965" s="119"/>
      <c r="E965" s="120"/>
      <c r="F965" s="121">
        <v>4</v>
      </c>
      <c r="G965" s="92">
        <f t="shared" si="87"/>
        <v>1</v>
      </c>
      <c r="H965" s="93" t="str">
        <f t="shared" si="90"/>
        <v>Q4</v>
      </c>
      <c r="I965" s="92">
        <f t="shared" si="88"/>
        <v>1900</v>
      </c>
      <c r="J965" s="92">
        <f t="shared" si="91"/>
        <v>1900</v>
      </c>
      <c r="K965" s="93" t="e">
        <f t="shared" si="89"/>
        <v>#N/A</v>
      </c>
      <c r="L965" s="93" t="e">
        <f>INDEX(Activities!F:F, MATCH(A965, Activities!A:A, 0))</f>
        <v>#N/A</v>
      </c>
      <c r="M965" s="93" t="e">
        <f>INDEX(Activities!E:E, MATCH(A965, Activities!A:A, 0))</f>
        <v>#N/A</v>
      </c>
      <c r="N965" s="93" t="e">
        <f>INDEX(Activities!G:G, MATCH(A965, Activities!A:A, 0))</f>
        <v>#N/A</v>
      </c>
      <c r="O965" s="92"/>
      <c r="P965" s="92"/>
      <c r="Q965" s="92"/>
      <c r="R965" s="93"/>
      <c r="S965" s="93" t="e">
        <f>INDEX(Activities!I:I, MATCH(A965, Activities!A:A, 0))</f>
        <v>#N/A</v>
      </c>
    </row>
    <row r="966" spans="1:19" ht="15" customHeight="1">
      <c r="A966" s="86"/>
      <c r="B966" s="87">
        <f>COUNTIF(Activities!A:A, A966)</f>
        <v>0</v>
      </c>
      <c r="C966" s="124"/>
      <c r="D966" s="119"/>
      <c r="E966" s="120"/>
      <c r="F966" s="121">
        <v>4</v>
      </c>
      <c r="G966" s="92">
        <f t="shared" si="87"/>
        <v>1</v>
      </c>
      <c r="H966" s="93" t="str">
        <f t="shared" si="90"/>
        <v>Q4</v>
      </c>
      <c r="I966" s="92">
        <f t="shared" si="88"/>
        <v>1900</v>
      </c>
      <c r="J966" s="92">
        <f t="shared" si="91"/>
        <v>1900</v>
      </c>
      <c r="K966" s="93" t="e">
        <f t="shared" si="89"/>
        <v>#N/A</v>
      </c>
      <c r="L966" s="93" t="e">
        <f>INDEX(Activities!F:F, MATCH(A966, Activities!A:A, 0))</f>
        <v>#N/A</v>
      </c>
      <c r="M966" s="93" t="e">
        <f>INDEX(Activities!E:E, MATCH(A966, Activities!A:A, 0))</f>
        <v>#N/A</v>
      </c>
      <c r="N966" s="93" t="e">
        <f>INDEX(Activities!G:G, MATCH(A966, Activities!A:A, 0))</f>
        <v>#N/A</v>
      </c>
      <c r="O966" s="92"/>
      <c r="P966" s="92"/>
      <c r="Q966" s="92"/>
      <c r="R966" s="93"/>
      <c r="S966" s="93" t="e">
        <f>INDEX(Activities!I:I, MATCH(A966, Activities!A:A, 0))</f>
        <v>#N/A</v>
      </c>
    </row>
    <row r="967" spans="1:19" ht="15" customHeight="1">
      <c r="A967" s="86"/>
      <c r="B967" s="87">
        <f>COUNTIF(Activities!A:A, A967)</f>
        <v>0</v>
      </c>
      <c r="C967" s="126"/>
      <c r="D967" s="119"/>
      <c r="E967" s="120"/>
      <c r="F967" s="121">
        <v>4</v>
      </c>
      <c r="G967" s="92">
        <f t="shared" si="87"/>
        <v>1</v>
      </c>
      <c r="H967" s="93" t="str">
        <f t="shared" si="90"/>
        <v>Q4</v>
      </c>
      <c r="I967" s="92">
        <f t="shared" si="88"/>
        <v>1900</v>
      </c>
      <c r="J967" s="92">
        <f t="shared" si="91"/>
        <v>1900</v>
      </c>
      <c r="K967" s="93" t="e">
        <f t="shared" si="89"/>
        <v>#N/A</v>
      </c>
      <c r="L967" s="93" t="e">
        <f>INDEX(Activities!F:F, MATCH(A967, Activities!A:A, 0))</f>
        <v>#N/A</v>
      </c>
      <c r="M967" s="93" t="e">
        <f>INDEX(Activities!E:E, MATCH(A967, Activities!A:A, 0))</f>
        <v>#N/A</v>
      </c>
      <c r="N967" s="93" t="e">
        <f>INDEX(Activities!G:G, MATCH(A967, Activities!A:A, 0))</f>
        <v>#N/A</v>
      </c>
      <c r="O967" s="92"/>
      <c r="P967" s="92"/>
      <c r="Q967" s="92"/>
      <c r="R967" s="93"/>
      <c r="S967" s="93" t="e">
        <f>INDEX(Activities!I:I, MATCH(A967, Activities!A:A, 0))</f>
        <v>#N/A</v>
      </c>
    </row>
    <row r="968" spans="1:19" ht="15" customHeight="1">
      <c r="A968" s="99"/>
      <c r="B968" s="87">
        <f>COUNTIF(Activities!A:A, A968)</f>
        <v>0</v>
      </c>
      <c r="C968" s="124"/>
      <c r="D968" s="120"/>
      <c r="E968" s="120"/>
      <c r="F968" s="121">
        <v>4</v>
      </c>
      <c r="G968" s="92">
        <f t="shared" si="87"/>
        <v>1</v>
      </c>
      <c r="H968" s="93" t="str">
        <f t="shared" si="90"/>
        <v>Q4</v>
      </c>
      <c r="I968" s="92">
        <f t="shared" si="88"/>
        <v>1900</v>
      </c>
      <c r="J968" s="92">
        <f t="shared" si="91"/>
        <v>1900</v>
      </c>
      <c r="K968" s="93" t="e">
        <f t="shared" si="89"/>
        <v>#N/A</v>
      </c>
      <c r="L968" s="93" t="e">
        <f>INDEX(Activities!F:F, MATCH(A968, Activities!A:A, 0))</f>
        <v>#N/A</v>
      </c>
      <c r="M968" s="93" t="e">
        <f>INDEX(Activities!E:E, MATCH(A968, Activities!A:A, 0))</f>
        <v>#N/A</v>
      </c>
      <c r="N968" s="93" t="e">
        <f>INDEX(Activities!G:G, MATCH(A968, Activities!A:A, 0))</f>
        <v>#N/A</v>
      </c>
      <c r="O968" s="92"/>
      <c r="P968" s="92"/>
      <c r="Q968" s="92"/>
      <c r="R968" s="93"/>
      <c r="S968" s="93" t="e">
        <f>INDEX(Activities!I:I, MATCH(A968, Activities!A:A, 0))</f>
        <v>#N/A</v>
      </c>
    </row>
    <row r="969" spans="1:19" ht="15" customHeight="1">
      <c r="A969" s="99"/>
      <c r="B969" s="87">
        <f>COUNTIF(Activities!A:A, A969)</f>
        <v>0</v>
      </c>
      <c r="C969" s="125"/>
      <c r="D969" s="129"/>
      <c r="E969" s="120"/>
      <c r="F969" s="121">
        <v>4</v>
      </c>
      <c r="G969" s="92">
        <f t="shared" si="87"/>
        <v>1</v>
      </c>
      <c r="H969" s="93" t="str">
        <f t="shared" si="90"/>
        <v>Q4</v>
      </c>
      <c r="I969" s="92">
        <f t="shared" si="88"/>
        <v>1900</v>
      </c>
      <c r="J969" s="92">
        <f t="shared" si="91"/>
        <v>1900</v>
      </c>
      <c r="K969" s="93" t="e">
        <f t="shared" si="89"/>
        <v>#N/A</v>
      </c>
      <c r="L969" s="93" t="e">
        <f>INDEX(Activities!F:F, MATCH(A969, Activities!A:A, 0))</f>
        <v>#N/A</v>
      </c>
      <c r="M969" s="93" t="e">
        <f>INDEX(Activities!E:E, MATCH(A969, Activities!A:A, 0))</f>
        <v>#N/A</v>
      </c>
      <c r="N969" s="93" t="e">
        <f>INDEX(Activities!G:G, MATCH(A969, Activities!A:A, 0))</f>
        <v>#N/A</v>
      </c>
      <c r="O969" s="92"/>
      <c r="P969" s="92"/>
      <c r="Q969" s="92"/>
      <c r="R969" s="93"/>
      <c r="S969" s="93" t="e">
        <f>INDEX(Activities!I:I, MATCH(A969, Activities!A:A, 0))</f>
        <v>#N/A</v>
      </c>
    </row>
    <row r="970" spans="1:19" ht="15" customHeight="1">
      <c r="A970" s="99"/>
      <c r="B970" s="87">
        <f>COUNTIF(Activities!A:A, A970)</f>
        <v>0</v>
      </c>
      <c r="C970" s="126"/>
      <c r="D970" s="119"/>
      <c r="E970" s="120"/>
      <c r="F970" s="121">
        <v>4</v>
      </c>
      <c r="G970" s="92">
        <f t="shared" si="87"/>
        <v>1</v>
      </c>
      <c r="H970" s="93" t="str">
        <f t="shared" si="90"/>
        <v>Q4</v>
      </c>
      <c r="I970" s="92">
        <f t="shared" si="88"/>
        <v>1900</v>
      </c>
      <c r="J970" s="92">
        <f t="shared" si="91"/>
        <v>1900</v>
      </c>
      <c r="K970" s="93" t="e">
        <f t="shared" si="89"/>
        <v>#N/A</v>
      </c>
      <c r="L970" s="93" t="e">
        <f>INDEX(Activities!F:F, MATCH(A970, Activities!A:A, 0))</f>
        <v>#N/A</v>
      </c>
      <c r="M970" s="93" t="e">
        <f>INDEX(Activities!E:E, MATCH(A970, Activities!A:A, 0))</f>
        <v>#N/A</v>
      </c>
      <c r="N970" s="93" t="e">
        <f>INDEX(Activities!G:G, MATCH(A970, Activities!A:A, 0))</f>
        <v>#N/A</v>
      </c>
      <c r="O970" s="92"/>
      <c r="P970" s="92"/>
      <c r="Q970" s="92"/>
      <c r="R970" s="93"/>
      <c r="S970" s="93" t="e">
        <f>INDEX(Activities!I:I, MATCH(A970, Activities!A:A, 0))</f>
        <v>#N/A</v>
      </c>
    </row>
    <row r="971" spans="1:19" ht="15" customHeight="1">
      <c r="A971" s="99"/>
      <c r="B971" s="87">
        <f>COUNTIF(Activities!A:A, A971)</f>
        <v>0</v>
      </c>
      <c r="C971" s="123"/>
      <c r="D971" s="119"/>
      <c r="E971" s="120"/>
      <c r="F971" s="121">
        <v>4</v>
      </c>
      <c r="G971" s="92">
        <f t="shared" si="87"/>
        <v>1</v>
      </c>
      <c r="H971" s="93" t="str">
        <f t="shared" si="90"/>
        <v>Q4</v>
      </c>
      <c r="I971" s="92">
        <f t="shared" si="88"/>
        <v>1900</v>
      </c>
      <c r="J971" s="92">
        <f t="shared" si="91"/>
        <v>1900</v>
      </c>
      <c r="K971" s="93" t="e">
        <f t="shared" si="89"/>
        <v>#N/A</v>
      </c>
      <c r="L971" s="93" t="e">
        <f>INDEX(Activities!F:F, MATCH(A971, Activities!A:A, 0))</f>
        <v>#N/A</v>
      </c>
      <c r="M971" s="93" t="e">
        <f>INDEX(Activities!E:E, MATCH(A971, Activities!A:A, 0))</f>
        <v>#N/A</v>
      </c>
      <c r="N971" s="93" t="e">
        <f>INDEX(Activities!G:G, MATCH(A971, Activities!A:A, 0))</f>
        <v>#N/A</v>
      </c>
      <c r="O971" s="92"/>
      <c r="P971" s="92"/>
      <c r="Q971" s="92"/>
      <c r="R971" s="93"/>
      <c r="S971" s="93" t="e">
        <f>INDEX(Activities!I:I, MATCH(A971, Activities!A:A, 0))</f>
        <v>#N/A</v>
      </c>
    </row>
    <row r="972" spans="1:19" ht="15" customHeight="1">
      <c r="A972" s="99"/>
      <c r="B972" s="87">
        <f>COUNTIF(Activities!A:A, A972)</f>
        <v>0</v>
      </c>
      <c r="C972" s="124"/>
      <c r="D972" s="119"/>
      <c r="E972" s="120"/>
      <c r="F972" s="121">
        <v>4</v>
      </c>
      <c r="G972" s="92">
        <f t="shared" si="87"/>
        <v>1</v>
      </c>
      <c r="H972" s="93" t="str">
        <f t="shared" si="90"/>
        <v>Q4</v>
      </c>
      <c r="I972" s="92">
        <f t="shared" si="88"/>
        <v>1900</v>
      </c>
      <c r="J972" s="92">
        <f t="shared" si="91"/>
        <v>1900</v>
      </c>
      <c r="K972" s="93" t="e">
        <f t="shared" si="89"/>
        <v>#N/A</v>
      </c>
      <c r="L972" s="93" t="e">
        <f>INDEX(Activities!F:F, MATCH(A972, Activities!A:A, 0))</f>
        <v>#N/A</v>
      </c>
      <c r="M972" s="93" t="e">
        <f>INDEX(Activities!E:E, MATCH(A972, Activities!A:A, 0))</f>
        <v>#N/A</v>
      </c>
      <c r="N972" s="93" t="e">
        <f>INDEX(Activities!G:G, MATCH(A972, Activities!A:A, 0))</f>
        <v>#N/A</v>
      </c>
      <c r="O972" s="92"/>
      <c r="P972" s="92"/>
      <c r="Q972" s="92"/>
      <c r="R972" s="93"/>
      <c r="S972" s="93" t="e">
        <f>INDEX(Activities!I:I, MATCH(A972, Activities!A:A, 0))</f>
        <v>#N/A</v>
      </c>
    </row>
    <row r="973" spans="1:19" ht="15" customHeight="1">
      <c r="A973" s="99"/>
      <c r="B973" s="87">
        <f>COUNTIF(Activities!A:A, A973)</f>
        <v>0</v>
      </c>
      <c r="C973" s="126"/>
      <c r="D973" s="119"/>
      <c r="E973" s="120"/>
      <c r="F973" s="121">
        <v>4</v>
      </c>
      <c r="G973" s="92">
        <f t="shared" si="87"/>
        <v>1</v>
      </c>
      <c r="H973" s="93" t="str">
        <f t="shared" si="90"/>
        <v>Q4</v>
      </c>
      <c r="I973" s="92">
        <f t="shared" si="88"/>
        <v>1900</v>
      </c>
      <c r="J973" s="92">
        <f t="shared" si="91"/>
        <v>1900</v>
      </c>
      <c r="K973" s="93" t="e">
        <f t="shared" si="89"/>
        <v>#N/A</v>
      </c>
      <c r="L973" s="93" t="e">
        <f>INDEX(Activities!F:F, MATCH(A973, Activities!A:A, 0))</f>
        <v>#N/A</v>
      </c>
      <c r="M973" s="93" t="e">
        <f>INDEX(Activities!E:E, MATCH(A973, Activities!A:A, 0))</f>
        <v>#N/A</v>
      </c>
      <c r="N973" s="93" t="e">
        <f>INDEX(Activities!G:G, MATCH(A973, Activities!A:A, 0))</f>
        <v>#N/A</v>
      </c>
      <c r="O973" s="92"/>
      <c r="P973" s="92"/>
      <c r="Q973" s="92"/>
      <c r="R973" s="93"/>
      <c r="S973" s="93" t="e">
        <f>INDEX(Activities!I:I, MATCH(A973, Activities!A:A, 0))</f>
        <v>#N/A</v>
      </c>
    </row>
    <row r="974" spans="1:19" ht="15" customHeight="1">
      <c r="A974" s="99"/>
      <c r="B974" s="87">
        <f>COUNTIF(Activities!A:A, A974)</f>
        <v>0</v>
      </c>
      <c r="C974" s="124"/>
      <c r="D974" s="119"/>
      <c r="E974" s="120"/>
      <c r="F974" s="121">
        <v>4</v>
      </c>
      <c r="G974" s="92">
        <f t="shared" si="87"/>
        <v>1</v>
      </c>
      <c r="H974" s="93" t="str">
        <f t="shared" si="90"/>
        <v>Q4</v>
      </c>
      <c r="I974" s="92">
        <f t="shared" si="88"/>
        <v>1900</v>
      </c>
      <c r="J974" s="92">
        <f t="shared" si="91"/>
        <v>1900</v>
      </c>
      <c r="K974" s="93" t="e">
        <f t="shared" si="89"/>
        <v>#N/A</v>
      </c>
      <c r="L974" s="93" t="e">
        <f>INDEX(Activities!F:F, MATCH(A974, Activities!A:A, 0))</f>
        <v>#N/A</v>
      </c>
      <c r="M974" s="93" t="e">
        <f>INDEX(Activities!E:E, MATCH(A974, Activities!A:A, 0))</f>
        <v>#N/A</v>
      </c>
      <c r="N974" s="93" t="e">
        <f>INDEX(Activities!G:G, MATCH(A974, Activities!A:A, 0))</f>
        <v>#N/A</v>
      </c>
      <c r="O974" s="92"/>
      <c r="P974" s="92"/>
      <c r="Q974" s="92"/>
      <c r="R974" s="93"/>
      <c r="S974" s="93" t="e">
        <f>INDEX(Activities!I:I, MATCH(A974, Activities!A:A, 0))</f>
        <v>#N/A</v>
      </c>
    </row>
    <row r="975" spans="1:19" ht="15" customHeight="1">
      <c r="A975" s="86"/>
      <c r="B975" s="87">
        <f>COUNTIF(Activities!A:A, A975)</f>
        <v>0</v>
      </c>
      <c r="C975" s="126"/>
      <c r="D975" s="119"/>
      <c r="E975" s="120"/>
      <c r="F975" s="121">
        <v>4</v>
      </c>
      <c r="G975" s="92">
        <f t="shared" si="87"/>
        <v>1</v>
      </c>
      <c r="H975" s="93" t="str">
        <f t="shared" si="90"/>
        <v>Q4</v>
      </c>
      <c r="I975" s="92">
        <f t="shared" si="88"/>
        <v>1900</v>
      </c>
      <c r="J975" s="92">
        <f t="shared" si="91"/>
        <v>1900</v>
      </c>
      <c r="K975" s="93" t="e">
        <f t="shared" si="89"/>
        <v>#N/A</v>
      </c>
      <c r="L975" s="93" t="e">
        <f>INDEX(Activities!F:F, MATCH(A975, Activities!A:A, 0))</f>
        <v>#N/A</v>
      </c>
      <c r="M975" s="93" t="e">
        <f>INDEX(Activities!E:E, MATCH(A975, Activities!A:A, 0))</f>
        <v>#N/A</v>
      </c>
      <c r="N975" s="93" t="e">
        <f>INDEX(Activities!G:G, MATCH(A975, Activities!A:A, 0))</f>
        <v>#N/A</v>
      </c>
      <c r="O975" s="92"/>
      <c r="P975" s="92"/>
      <c r="Q975" s="92"/>
      <c r="R975" s="93"/>
      <c r="S975" s="93" t="e">
        <f>INDEX(Activities!I:I, MATCH(A975, Activities!A:A, 0))</f>
        <v>#N/A</v>
      </c>
    </row>
    <row r="976" spans="1:19" ht="15" customHeight="1">
      <c r="A976" s="86"/>
      <c r="B976" s="87">
        <f>COUNTIF(Activities!A:A, A976)</f>
        <v>0</v>
      </c>
      <c r="C976" s="124"/>
      <c r="D976" s="119"/>
      <c r="E976" s="120"/>
      <c r="F976" s="121">
        <v>4</v>
      </c>
      <c r="G976" s="92">
        <f t="shared" si="87"/>
        <v>1</v>
      </c>
      <c r="H976" s="93" t="str">
        <f t="shared" si="90"/>
        <v>Q4</v>
      </c>
      <c r="I976" s="92">
        <f t="shared" si="88"/>
        <v>1900</v>
      </c>
      <c r="J976" s="92">
        <f t="shared" si="91"/>
        <v>1900</v>
      </c>
      <c r="K976" s="93" t="e">
        <f t="shared" si="89"/>
        <v>#N/A</v>
      </c>
      <c r="L976" s="93" t="e">
        <f>INDEX(Activities!F:F, MATCH(A976, Activities!A:A, 0))</f>
        <v>#N/A</v>
      </c>
      <c r="M976" s="93" t="e">
        <f>INDEX(Activities!E:E, MATCH(A976, Activities!A:A, 0))</f>
        <v>#N/A</v>
      </c>
      <c r="N976" s="93" t="e">
        <f>INDEX(Activities!G:G, MATCH(A976, Activities!A:A, 0))</f>
        <v>#N/A</v>
      </c>
      <c r="O976" s="92"/>
      <c r="P976" s="92"/>
      <c r="Q976" s="92"/>
      <c r="R976" s="93"/>
      <c r="S976" s="93" t="e">
        <f>INDEX(Activities!I:I, MATCH(A976, Activities!A:A, 0))</f>
        <v>#N/A</v>
      </c>
    </row>
    <row r="977" spans="1:19" ht="15" customHeight="1">
      <c r="A977" s="86"/>
      <c r="B977" s="87">
        <f>COUNTIF(Activities!A:A, A977)</f>
        <v>0</v>
      </c>
      <c r="C977" s="126"/>
      <c r="D977" s="119"/>
      <c r="E977" s="120"/>
      <c r="F977" s="121">
        <v>4</v>
      </c>
      <c r="G977" s="92">
        <f t="shared" si="87"/>
        <v>1</v>
      </c>
      <c r="H977" s="93" t="str">
        <f t="shared" si="90"/>
        <v>Q4</v>
      </c>
      <c r="I977" s="92">
        <f t="shared" si="88"/>
        <v>1900</v>
      </c>
      <c r="J977" s="92">
        <f t="shared" si="91"/>
        <v>1900</v>
      </c>
      <c r="K977" s="93" t="e">
        <f t="shared" si="89"/>
        <v>#N/A</v>
      </c>
      <c r="L977" s="93" t="e">
        <f>INDEX(Activities!F:F, MATCH(A977, Activities!A:A, 0))</f>
        <v>#N/A</v>
      </c>
      <c r="M977" s="93" t="e">
        <f>INDEX(Activities!E:E, MATCH(A977, Activities!A:A, 0))</f>
        <v>#N/A</v>
      </c>
      <c r="N977" s="93" t="e">
        <f>INDEX(Activities!G:G, MATCH(A977, Activities!A:A, 0))</f>
        <v>#N/A</v>
      </c>
      <c r="O977" s="92"/>
      <c r="P977" s="92"/>
      <c r="Q977" s="92"/>
      <c r="R977" s="93"/>
      <c r="S977" s="93" t="e">
        <f>INDEX(Activities!I:I, MATCH(A977, Activities!A:A, 0))</f>
        <v>#N/A</v>
      </c>
    </row>
    <row r="978" spans="1:19" ht="15" customHeight="1">
      <c r="A978" s="86"/>
      <c r="B978" s="87">
        <f>COUNTIF(Activities!A:A, A978)</f>
        <v>0</v>
      </c>
      <c r="C978" s="123"/>
      <c r="D978" s="119"/>
      <c r="E978" s="120"/>
      <c r="F978" s="121">
        <v>4</v>
      </c>
      <c r="G978" s="92">
        <f t="shared" si="87"/>
        <v>1</v>
      </c>
      <c r="H978" s="93" t="str">
        <f t="shared" si="90"/>
        <v>Q4</v>
      </c>
      <c r="I978" s="92">
        <f t="shared" si="88"/>
        <v>1900</v>
      </c>
      <c r="J978" s="92">
        <f t="shared" si="91"/>
        <v>1900</v>
      </c>
      <c r="K978" s="93" t="e">
        <f t="shared" si="89"/>
        <v>#N/A</v>
      </c>
      <c r="L978" s="93" t="e">
        <f>INDEX(Activities!F:F, MATCH(A978, Activities!A:A, 0))</f>
        <v>#N/A</v>
      </c>
      <c r="M978" s="93" t="e">
        <f>INDEX(Activities!E:E, MATCH(A978, Activities!A:A, 0))</f>
        <v>#N/A</v>
      </c>
      <c r="N978" s="93" t="e">
        <f>INDEX(Activities!G:G, MATCH(A978, Activities!A:A, 0))</f>
        <v>#N/A</v>
      </c>
      <c r="O978" s="92"/>
      <c r="P978" s="92"/>
      <c r="Q978" s="92"/>
      <c r="R978" s="93"/>
      <c r="S978" s="93" t="e">
        <f>INDEX(Activities!I:I, MATCH(A978, Activities!A:A, 0))</f>
        <v>#N/A</v>
      </c>
    </row>
    <row r="979" spans="1:19" ht="15" customHeight="1">
      <c r="A979" s="86"/>
      <c r="B979" s="87">
        <f>COUNTIF(Activities!A:A, A979)</f>
        <v>0</v>
      </c>
      <c r="C979" s="124"/>
      <c r="D979" s="119"/>
      <c r="E979" s="120"/>
      <c r="F979" s="121">
        <v>4</v>
      </c>
      <c r="G979" s="92">
        <f t="shared" si="87"/>
        <v>1</v>
      </c>
      <c r="H979" s="93" t="str">
        <f t="shared" si="90"/>
        <v>Q4</v>
      </c>
      <c r="I979" s="92">
        <f t="shared" si="88"/>
        <v>1900</v>
      </c>
      <c r="J979" s="92">
        <f t="shared" si="91"/>
        <v>1900</v>
      </c>
      <c r="K979" s="93" t="e">
        <f t="shared" si="89"/>
        <v>#N/A</v>
      </c>
      <c r="L979" s="93" t="e">
        <f>INDEX(Activities!F:F, MATCH(A979, Activities!A:A, 0))</f>
        <v>#N/A</v>
      </c>
      <c r="M979" s="93" t="e">
        <f>INDEX(Activities!E:E, MATCH(A979, Activities!A:A, 0))</f>
        <v>#N/A</v>
      </c>
      <c r="N979" s="93" t="e">
        <f>INDEX(Activities!G:G, MATCH(A979, Activities!A:A, 0))</f>
        <v>#N/A</v>
      </c>
      <c r="O979" s="92"/>
      <c r="P979" s="92"/>
      <c r="Q979" s="92"/>
      <c r="R979" s="93"/>
      <c r="S979" s="93" t="e">
        <f>INDEX(Activities!I:I, MATCH(A979, Activities!A:A, 0))</f>
        <v>#N/A</v>
      </c>
    </row>
    <row r="980" spans="1:19" ht="15" customHeight="1">
      <c r="A980" s="86"/>
      <c r="B980" s="87">
        <f>COUNTIF(Activities!A:A, A980)</f>
        <v>0</v>
      </c>
      <c r="C980" s="126"/>
      <c r="D980" s="119"/>
      <c r="E980" s="120"/>
      <c r="F980" s="121">
        <v>4</v>
      </c>
      <c r="G980" s="92">
        <f t="shared" si="87"/>
        <v>1</v>
      </c>
      <c r="H980" s="93" t="str">
        <f t="shared" si="90"/>
        <v>Q4</v>
      </c>
      <c r="I980" s="92">
        <f t="shared" si="88"/>
        <v>1900</v>
      </c>
      <c r="J980" s="92">
        <f t="shared" si="91"/>
        <v>1900</v>
      </c>
      <c r="K980" s="93" t="e">
        <f t="shared" si="89"/>
        <v>#N/A</v>
      </c>
      <c r="L980" s="93" t="e">
        <f>INDEX(Activities!F:F, MATCH(A980, Activities!A:A, 0))</f>
        <v>#N/A</v>
      </c>
      <c r="M980" s="93" t="e">
        <f>INDEX(Activities!E:E, MATCH(A980, Activities!A:A, 0))</f>
        <v>#N/A</v>
      </c>
      <c r="N980" s="93" t="e">
        <f>INDEX(Activities!G:G, MATCH(A980, Activities!A:A, 0))</f>
        <v>#N/A</v>
      </c>
      <c r="O980" s="92"/>
      <c r="P980" s="92"/>
      <c r="Q980" s="92"/>
      <c r="R980" s="93"/>
      <c r="S980" s="93" t="e">
        <f>INDEX(Activities!I:I, MATCH(A980, Activities!A:A, 0))</f>
        <v>#N/A</v>
      </c>
    </row>
    <row r="981" spans="1:19" ht="15" customHeight="1">
      <c r="A981" s="86"/>
      <c r="B981" s="87">
        <f>COUNTIF(Activities!A:A, A981)</f>
        <v>0</v>
      </c>
      <c r="C981" s="124"/>
      <c r="D981" s="119"/>
      <c r="E981" s="120"/>
      <c r="F981" s="121">
        <v>4</v>
      </c>
      <c r="G981" s="92">
        <f t="shared" si="87"/>
        <v>1</v>
      </c>
      <c r="H981" s="93" t="str">
        <f t="shared" si="90"/>
        <v>Q4</v>
      </c>
      <c r="I981" s="92">
        <f t="shared" si="88"/>
        <v>1900</v>
      </c>
      <c r="J981" s="92">
        <f t="shared" si="91"/>
        <v>1900</v>
      </c>
      <c r="K981" s="93" t="e">
        <f t="shared" si="89"/>
        <v>#N/A</v>
      </c>
      <c r="L981" s="93" t="e">
        <f>INDEX(Activities!F:F, MATCH(A981, Activities!A:A, 0))</f>
        <v>#N/A</v>
      </c>
      <c r="M981" s="93" t="e">
        <f>INDEX(Activities!E:E, MATCH(A981, Activities!A:A, 0))</f>
        <v>#N/A</v>
      </c>
      <c r="N981" s="93" t="e">
        <f>INDEX(Activities!G:G, MATCH(A981, Activities!A:A, 0))</f>
        <v>#N/A</v>
      </c>
      <c r="O981" s="92"/>
      <c r="P981" s="92"/>
      <c r="Q981" s="92"/>
      <c r="R981" s="93"/>
      <c r="S981" s="93" t="e">
        <f>INDEX(Activities!I:I, MATCH(A981, Activities!A:A, 0))</f>
        <v>#N/A</v>
      </c>
    </row>
    <row r="982" spans="1:19" ht="15" customHeight="1">
      <c r="A982" s="34"/>
      <c r="B982" s="87">
        <f>COUNTIF(Activities!A:A, A982)</f>
        <v>0</v>
      </c>
      <c r="C982" s="126"/>
      <c r="D982" s="119"/>
      <c r="E982" s="120"/>
      <c r="F982" s="121">
        <v>4</v>
      </c>
      <c r="G982" s="92">
        <f t="shared" si="87"/>
        <v>1</v>
      </c>
      <c r="H982" s="93" t="str">
        <f t="shared" si="90"/>
        <v>Q4</v>
      </c>
      <c r="I982" s="92">
        <f t="shared" si="88"/>
        <v>1900</v>
      </c>
      <c r="J982" s="92">
        <f t="shared" si="91"/>
        <v>1900</v>
      </c>
      <c r="K982" s="93" t="e">
        <f t="shared" si="89"/>
        <v>#N/A</v>
      </c>
      <c r="L982" s="93" t="e">
        <f>INDEX(Activities!F:F, MATCH(A982, Activities!A:A, 0))</f>
        <v>#N/A</v>
      </c>
      <c r="M982" s="93" t="e">
        <f>INDEX(Activities!E:E, MATCH(A982, Activities!A:A, 0))</f>
        <v>#N/A</v>
      </c>
      <c r="N982" s="93" t="e">
        <f>INDEX(Activities!G:G, MATCH(A982, Activities!A:A, 0))</f>
        <v>#N/A</v>
      </c>
      <c r="O982" s="92"/>
      <c r="P982" s="92"/>
      <c r="Q982" s="92"/>
      <c r="R982" s="93"/>
      <c r="S982" s="93" t="e">
        <f>INDEX(Activities!I:I, MATCH(A982, Activities!A:A, 0))</f>
        <v>#N/A</v>
      </c>
    </row>
    <row r="983" spans="1:19" ht="15" customHeight="1">
      <c r="A983" s="34"/>
      <c r="B983" s="87">
        <f>COUNTIF(Activities!A:A, A983)</f>
        <v>0</v>
      </c>
      <c r="C983" s="123"/>
      <c r="D983" s="119"/>
      <c r="E983" s="120"/>
      <c r="F983" s="121">
        <v>4</v>
      </c>
      <c r="G983" s="92">
        <f t="shared" si="87"/>
        <v>1</v>
      </c>
      <c r="H983" s="93" t="str">
        <f t="shared" si="90"/>
        <v>Q4</v>
      </c>
      <c r="I983" s="92">
        <f t="shared" si="88"/>
        <v>1900</v>
      </c>
      <c r="J983" s="92">
        <f t="shared" si="91"/>
        <v>1900</v>
      </c>
      <c r="K983" s="93" t="e">
        <f t="shared" si="89"/>
        <v>#N/A</v>
      </c>
      <c r="L983" s="93" t="e">
        <f>INDEX(Activities!F:F, MATCH(A983, Activities!A:A, 0))</f>
        <v>#N/A</v>
      </c>
      <c r="M983" s="93" t="e">
        <f>INDEX(Activities!E:E, MATCH(A983, Activities!A:A, 0))</f>
        <v>#N/A</v>
      </c>
      <c r="N983" s="93" t="e">
        <f>INDEX(Activities!G:G, MATCH(A983, Activities!A:A, 0))</f>
        <v>#N/A</v>
      </c>
      <c r="O983" s="92"/>
      <c r="P983" s="92"/>
      <c r="Q983" s="92"/>
      <c r="R983" s="93"/>
      <c r="S983" s="93" t="e">
        <f>INDEX(Activities!I:I, MATCH(A983, Activities!A:A, 0))</f>
        <v>#N/A</v>
      </c>
    </row>
    <row r="984" spans="1:19" ht="15" customHeight="1">
      <c r="A984" s="34"/>
      <c r="B984" s="87">
        <f>COUNTIF(Activities!A:A, A984)</f>
        <v>0</v>
      </c>
      <c r="C984" s="124"/>
      <c r="D984" s="119"/>
      <c r="E984" s="120"/>
      <c r="F984" s="121">
        <v>4</v>
      </c>
      <c r="G984" s="92">
        <f t="shared" si="87"/>
        <v>1</v>
      </c>
      <c r="H984" s="93" t="str">
        <f t="shared" si="90"/>
        <v>Q4</v>
      </c>
      <c r="I984" s="92">
        <f t="shared" si="88"/>
        <v>1900</v>
      </c>
      <c r="J984" s="92">
        <f t="shared" si="91"/>
        <v>1900</v>
      </c>
      <c r="K984" s="93" t="e">
        <f t="shared" si="89"/>
        <v>#N/A</v>
      </c>
      <c r="L984" s="93" t="e">
        <f>INDEX(Activities!F:F, MATCH(A984, Activities!A:A, 0))</f>
        <v>#N/A</v>
      </c>
      <c r="M984" s="93" t="e">
        <f>INDEX(Activities!E:E, MATCH(A984, Activities!A:A, 0))</f>
        <v>#N/A</v>
      </c>
      <c r="N984" s="93" t="e">
        <f>INDEX(Activities!G:G, MATCH(A984, Activities!A:A, 0))</f>
        <v>#N/A</v>
      </c>
      <c r="O984" s="92"/>
      <c r="P984" s="92"/>
      <c r="Q984" s="92"/>
      <c r="R984" s="93"/>
      <c r="S984" s="93" t="e">
        <f>INDEX(Activities!I:I, MATCH(A984, Activities!A:A, 0))</f>
        <v>#N/A</v>
      </c>
    </row>
    <row r="985" spans="1:19" ht="15" customHeight="1">
      <c r="A985" s="34"/>
      <c r="B985" s="87">
        <f>COUNTIF(Activities!A:A, A985)</f>
        <v>0</v>
      </c>
      <c r="C985" s="126"/>
      <c r="D985" s="119"/>
      <c r="E985" s="120"/>
      <c r="F985" s="121">
        <v>4</v>
      </c>
      <c r="G985" s="92">
        <f t="shared" si="87"/>
        <v>1</v>
      </c>
      <c r="H985" s="93" t="str">
        <f t="shared" si="90"/>
        <v>Q4</v>
      </c>
      <c r="I985" s="92">
        <f t="shared" si="88"/>
        <v>1900</v>
      </c>
      <c r="J985" s="92">
        <f t="shared" si="91"/>
        <v>1900</v>
      </c>
      <c r="K985" s="93" t="e">
        <f t="shared" si="89"/>
        <v>#N/A</v>
      </c>
      <c r="L985" s="93" t="e">
        <f>INDEX(Activities!F:F, MATCH(A985, Activities!A:A, 0))</f>
        <v>#N/A</v>
      </c>
      <c r="M985" s="93" t="e">
        <f>INDEX(Activities!E:E, MATCH(A985, Activities!A:A, 0))</f>
        <v>#N/A</v>
      </c>
      <c r="N985" s="93" t="e">
        <f>INDEX(Activities!G:G, MATCH(A985, Activities!A:A, 0))</f>
        <v>#N/A</v>
      </c>
      <c r="O985" s="92"/>
      <c r="P985" s="92"/>
      <c r="Q985" s="92"/>
      <c r="R985" s="93"/>
      <c r="S985" s="93" t="e">
        <f>INDEX(Activities!I:I, MATCH(A985, Activities!A:A, 0))</f>
        <v>#N/A</v>
      </c>
    </row>
    <row r="986" spans="1:19" ht="15" customHeight="1">
      <c r="A986" s="34"/>
      <c r="B986" s="87">
        <f>COUNTIF(Activities!A:A, A986)</f>
        <v>0</v>
      </c>
      <c r="C986" s="123"/>
      <c r="D986" s="119"/>
      <c r="E986" s="120"/>
      <c r="F986" s="121">
        <v>4</v>
      </c>
      <c r="G986" s="92">
        <f t="shared" si="87"/>
        <v>1</v>
      </c>
      <c r="H986" s="93" t="str">
        <f t="shared" si="90"/>
        <v>Q4</v>
      </c>
      <c r="I986" s="92">
        <f t="shared" si="88"/>
        <v>1900</v>
      </c>
      <c r="J986" s="92">
        <f t="shared" si="91"/>
        <v>1900</v>
      </c>
      <c r="K986" s="93" t="e">
        <f t="shared" si="89"/>
        <v>#N/A</v>
      </c>
      <c r="L986" s="93" t="e">
        <f>INDEX(Activities!F:F, MATCH(A986, Activities!A:A, 0))</f>
        <v>#N/A</v>
      </c>
      <c r="M986" s="93" t="e">
        <f>INDEX(Activities!E:E, MATCH(A986, Activities!A:A, 0))</f>
        <v>#N/A</v>
      </c>
      <c r="N986" s="93" t="e">
        <f>INDEX(Activities!G:G, MATCH(A986, Activities!A:A, 0))</f>
        <v>#N/A</v>
      </c>
      <c r="O986" s="92"/>
      <c r="P986" s="92"/>
      <c r="Q986" s="92"/>
      <c r="R986" s="93"/>
      <c r="S986" s="93" t="e">
        <f>INDEX(Activities!I:I, MATCH(A986, Activities!A:A, 0))</f>
        <v>#N/A</v>
      </c>
    </row>
    <row r="987" spans="1:19" ht="15" customHeight="1">
      <c r="A987" s="34"/>
      <c r="B987" s="87">
        <f>COUNTIF(Activities!A:A, A987)</f>
        <v>0</v>
      </c>
      <c r="C987" s="123"/>
      <c r="D987" s="119"/>
      <c r="E987" s="120"/>
      <c r="F987" s="121">
        <v>4</v>
      </c>
      <c r="G987" s="92">
        <f t="shared" si="87"/>
        <v>1</v>
      </c>
      <c r="H987" s="93" t="str">
        <f t="shared" si="90"/>
        <v>Q4</v>
      </c>
      <c r="I987" s="92">
        <f t="shared" si="88"/>
        <v>1900</v>
      </c>
      <c r="J987" s="92">
        <f t="shared" si="91"/>
        <v>1900</v>
      </c>
      <c r="K987" s="93" t="e">
        <f t="shared" si="89"/>
        <v>#N/A</v>
      </c>
      <c r="L987" s="93" t="e">
        <f>INDEX(Activities!F:F, MATCH(A987, Activities!A:A, 0))</f>
        <v>#N/A</v>
      </c>
      <c r="M987" s="93" t="e">
        <f>INDEX(Activities!E:E, MATCH(A987, Activities!A:A, 0))</f>
        <v>#N/A</v>
      </c>
      <c r="N987" s="93" t="e">
        <f>INDEX(Activities!G:G, MATCH(A987, Activities!A:A, 0))</f>
        <v>#N/A</v>
      </c>
      <c r="O987" s="92"/>
      <c r="P987" s="92"/>
      <c r="Q987" s="92"/>
      <c r="R987" s="93"/>
      <c r="S987" s="93" t="e">
        <f>INDEX(Activities!I:I, MATCH(A987, Activities!A:A, 0))</f>
        <v>#N/A</v>
      </c>
    </row>
    <row r="988" spans="1:19" ht="15" customHeight="1">
      <c r="A988" s="99"/>
      <c r="B988" s="87">
        <f>COUNTIF(Activities!A:A, A988)</f>
        <v>0</v>
      </c>
      <c r="C988" s="118"/>
      <c r="D988" s="119"/>
      <c r="E988" s="120"/>
      <c r="F988" s="121">
        <v>4</v>
      </c>
      <c r="G988" s="92">
        <f t="shared" si="87"/>
        <v>1</v>
      </c>
      <c r="H988" s="93" t="str">
        <f t="shared" si="90"/>
        <v>Q4</v>
      </c>
      <c r="I988" s="92">
        <f t="shared" si="88"/>
        <v>1900</v>
      </c>
      <c r="J988" s="92">
        <f t="shared" si="91"/>
        <v>1900</v>
      </c>
      <c r="K988" s="93" t="e">
        <f t="shared" si="89"/>
        <v>#N/A</v>
      </c>
      <c r="L988" s="93" t="e">
        <f>INDEX(Activities!F:F, MATCH(A988, Activities!A:A, 0))</f>
        <v>#N/A</v>
      </c>
      <c r="M988" s="93" t="e">
        <f>INDEX(Activities!E:E, MATCH(A988, Activities!A:A, 0))</f>
        <v>#N/A</v>
      </c>
      <c r="N988" s="93" t="e">
        <f>INDEX(Activities!G:G, MATCH(A988, Activities!A:A, 0))</f>
        <v>#N/A</v>
      </c>
      <c r="O988" s="92"/>
      <c r="P988" s="92"/>
      <c r="Q988" s="92"/>
      <c r="R988" s="93"/>
      <c r="S988" s="93" t="e">
        <f>INDEX(Activities!I:I, MATCH(A988, Activities!A:A, 0))</f>
        <v>#N/A</v>
      </c>
    </row>
    <row r="989" spans="1:19" ht="15" customHeight="1">
      <c r="A989" s="99"/>
      <c r="B989" s="87">
        <f>COUNTIF(Activities!A:A, A989)</f>
        <v>0</v>
      </c>
      <c r="C989" s="135"/>
      <c r="D989" s="119"/>
      <c r="E989" s="120"/>
      <c r="F989" s="121">
        <v>4</v>
      </c>
      <c r="G989" s="92">
        <f t="shared" si="87"/>
        <v>1</v>
      </c>
      <c r="H989" s="93" t="str">
        <f t="shared" si="90"/>
        <v>Q4</v>
      </c>
      <c r="I989" s="92">
        <f t="shared" si="88"/>
        <v>1900</v>
      </c>
      <c r="J989" s="92">
        <f t="shared" si="91"/>
        <v>1900</v>
      </c>
      <c r="K989" s="93" t="e">
        <f t="shared" si="89"/>
        <v>#N/A</v>
      </c>
      <c r="L989" s="93" t="e">
        <f>INDEX(Activities!F:F, MATCH(A989, Activities!A:A, 0))</f>
        <v>#N/A</v>
      </c>
      <c r="M989" s="93" t="e">
        <f>INDEX(Activities!E:E, MATCH(A989, Activities!A:A, 0))</f>
        <v>#N/A</v>
      </c>
      <c r="N989" s="93" t="e">
        <f>INDEX(Activities!G:G, MATCH(A989, Activities!A:A, 0))</f>
        <v>#N/A</v>
      </c>
      <c r="O989" s="92"/>
      <c r="P989" s="92"/>
      <c r="Q989" s="92"/>
      <c r="R989" s="93"/>
      <c r="S989" s="93" t="e">
        <f>INDEX(Activities!I:I, MATCH(A989, Activities!A:A, 0))</f>
        <v>#N/A</v>
      </c>
    </row>
    <row r="990" spans="1:19" ht="15" customHeight="1">
      <c r="A990" s="99"/>
      <c r="B990" s="87">
        <f>COUNTIF(Activities!A:A, A990)</f>
        <v>0</v>
      </c>
      <c r="C990" s="125"/>
      <c r="D990" s="119"/>
      <c r="E990" s="120"/>
      <c r="F990" s="121">
        <v>4</v>
      </c>
      <c r="G990" s="92">
        <f t="shared" si="87"/>
        <v>1</v>
      </c>
      <c r="H990" s="93" t="str">
        <f t="shared" si="90"/>
        <v>Q4</v>
      </c>
      <c r="I990" s="92">
        <f t="shared" si="88"/>
        <v>1900</v>
      </c>
      <c r="J990" s="92">
        <f t="shared" si="91"/>
        <v>1900</v>
      </c>
      <c r="K990" s="93" t="e">
        <f t="shared" si="89"/>
        <v>#N/A</v>
      </c>
      <c r="L990" s="93" t="e">
        <f>INDEX(Activities!F:F, MATCH(A990, Activities!A:A, 0))</f>
        <v>#N/A</v>
      </c>
      <c r="M990" s="93" t="e">
        <f>INDEX(Activities!E:E, MATCH(A990, Activities!A:A, 0))</f>
        <v>#N/A</v>
      </c>
      <c r="N990" s="93" t="e">
        <f>INDEX(Activities!G:G, MATCH(A990, Activities!A:A, 0))</f>
        <v>#N/A</v>
      </c>
      <c r="O990" s="92"/>
      <c r="P990" s="92"/>
      <c r="Q990" s="92"/>
      <c r="R990" s="93"/>
      <c r="S990" s="93" t="e">
        <f>INDEX(Activities!I:I, MATCH(A990, Activities!A:A, 0))</f>
        <v>#N/A</v>
      </c>
    </row>
    <row r="991" spans="1:19" ht="15" customHeight="1">
      <c r="A991" s="99"/>
      <c r="B991" s="87">
        <f>COUNTIF(Activities!A:A, A991)</f>
        <v>0</v>
      </c>
      <c r="C991" s="126"/>
      <c r="D991" s="119"/>
      <c r="E991" s="120"/>
      <c r="F991" s="121">
        <v>4</v>
      </c>
      <c r="G991" s="92">
        <f t="shared" si="87"/>
        <v>1</v>
      </c>
      <c r="H991" s="93" t="str">
        <f t="shared" si="90"/>
        <v>Q4</v>
      </c>
      <c r="I991" s="92">
        <f t="shared" si="88"/>
        <v>1900</v>
      </c>
      <c r="J991" s="92">
        <f t="shared" si="91"/>
        <v>1900</v>
      </c>
      <c r="K991" s="93" t="e">
        <f t="shared" si="89"/>
        <v>#N/A</v>
      </c>
      <c r="L991" s="93" t="e">
        <f>INDEX(Activities!F:F, MATCH(A991, Activities!A:A, 0))</f>
        <v>#N/A</v>
      </c>
      <c r="M991" s="93" t="e">
        <f>INDEX(Activities!E:E, MATCH(A991, Activities!A:A, 0))</f>
        <v>#N/A</v>
      </c>
      <c r="N991" s="93" t="e">
        <f>INDEX(Activities!G:G, MATCH(A991, Activities!A:A, 0))</f>
        <v>#N/A</v>
      </c>
      <c r="O991" s="92"/>
      <c r="P991" s="92"/>
      <c r="Q991" s="92"/>
      <c r="R991" s="93"/>
      <c r="S991" s="93" t="e">
        <f>INDEX(Activities!I:I, MATCH(A991, Activities!A:A, 0))</f>
        <v>#N/A</v>
      </c>
    </row>
    <row r="992" spans="1:19" ht="15" customHeight="1">
      <c r="A992" s="99"/>
      <c r="B992" s="87">
        <f>COUNTIF(Activities!A:A, A992)</f>
        <v>0</v>
      </c>
      <c r="C992" s="123"/>
      <c r="D992" s="119"/>
      <c r="E992" s="120"/>
      <c r="F992" s="121">
        <v>4</v>
      </c>
      <c r="G992" s="92">
        <f t="shared" si="87"/>
        <v>1</v>
      </c>
      <c r="H992" s="93" t="str">
        <f t="shared" si="90"/>
        <v>Q4</v>
      </c>
      <c r="I992" s="92">
        <f t="shared" si="88"/>
        <v>1900</v>
      </c>
      <c r="J992" s="92">
        <f t="shared" si="91"/>
        <v>1900</v>
      </c>
      <c r="K992" s="93" t="e">
        <f t="shared" si="89"/>
        <v>#N/A</v>
      </c>
      <c r="L992" s="93" t="e">
        <f>INDEX(Activities!F:F, MATCH(A992, Activities!A:A, 0))</f>
        <v>#N/A</v>
      </c>
      <c r="M992" s="93" t="e">
        <f>INDEX(Activities!E:E, MATCH(A992, Activities!A:A, 0))</f>
        <v>#N/A</v>
      </c>
      <c r="N992" s="93" t="e">
        <f>INDEX(Activities!G:G, MATCH(A992, Activities!A:A, 0))</f>
        <v>#N/A</v>
      </c>
      <c r="O992" s="92"/>
      <c r="P992" s="92"/>
      <c r="Q992" s="92"/>
      <c r="R992" s="93"/>
      <c r="S992" s="93" t="e">
        <f>INDEX(Activities!I:I, MATCH(A992, Activities!A:A, 0))</f>
        <v>#N/A</v>
      </c>
    </row>
    <row r="993" spans="1:19" ht="15" customHeight="1">
      <c r="A993" s="86"/>
      <c r="B993" s="87">
        <f>COUNTIF(Activities!A:A, A993)</f>
        <v>0</v>
      </c>
      <c r="C993" s="124"/>
      <c r="D993" s="119"/>
      <c r="E993" s="120"/>
      <c r="F993" s="121">
        <v>4</v>
      </c>
      <c r="G993" s="92">
        <f t="shared" si="87"/>
        <v>1</v>
      </c>
      <c r="H993" s="93" t="str">
        <f t="shared" si="90"/>
        <v>Q4</v>
      </c>
      <c r="I993" s="92">
        <f t="shared" si="88"/>
        <v>1900</v>
      </c>
      <c r="J993" s="92">
        <f t="shared" si="91"/>
        <v>1900</v>
      </c>
      <c r="K993" s="93" t="e">
        <f t="shared" si="89"/>
        <v>#N/A</v>
      </c>
      <c r="L993" s="93" t="e">
        <f>INDEX(Activities!F:F, MATCH(A993, Activities!A:A, 0))</f>
        <v>#N/A</v>
      </c>
      <c r="M993" s="93" t="e">
        <f>INDEX(Activities!E:E, MATCH(A993, Activities!A:A, 0))</f>
        <v>#N/A</v>
      </c>
      <c r="N993" s="93" t="e">
        <f>INDEX(Activities!G:G, MATCH(A993, Activities!A:A, 0))</f>
        <v>#N/A</v>
      </c>
      <c r="O993" s="92"/>
      <c r="P993" s="92"/>
      <c r="Q993" s="92"/>
      <c r="R993" s="93"/>
      <c r="S993" s="93" t="e">
        <f>INDEX(Activities!I:I, MATCH(A993, Activities!A:A, 0))</f>
        <v>#N/A</v>
      </c>
    </row>
    <row r="994" spans="1:19" ht="15" customHeight="1">
      <c r="A994" s="86"/>
      <c r="B994" s="87">
        <f>COUNTIF(Activities!A:A, A994)</f>
        <v>0</v>
      </c>
      <c r="C994" s="126"/>
      <c r="D994" s="119"/>
      <c r="E994" s="120"/>
      <c r="F994" s="121">
        <v>4</v>
      </c>
      <c r="G994" s="92">
        <f t="shared" si="87"/>
        <v>1</v>
      </c>
      <c r="H994" s="93" t="str">
        <f t="shared" si="90"/>
        <v>Q4</v>
      </c>
      <c r="I994" s="92">
        <f t="shared" si="88"/>
        <v>1900</v>
      </c>
      <c r="J994" s="92">
        <f t="shared" si="91"/>
        <v>1900</v>
      </c>
      <c r="K994" s="93" t="e">
        <f t="shared" si="89"/>
        <v>#N/A</v>
      </c>
      <c r="L994" s="93" t="e">
        <f>INDEX(Activities!F:F, MATCH(A994, Activities!A:A, 0))</f>
        <v>#N/A</v>
      </c>
      <c r="M994" s="93" t="e">
        <f>INDEX(Activities!E:E, MATCH(A994, Activities!A:A, 0))</f>
        <v>#N/A</v>
      </c>
      <c r="N994" s="93" t="e">
        <f>INDEX(Activities!G:G, MATCH(A994, Activities!A:A, 0))</f>
        <v>#N/A</v>
      </c>
      <c r="O994" s="92"/>
      <c r="P994" s="92"/>
      <c r="Q994" s="92"/>
      <c r="R994" s="93"/>
      <c r="S994" s="93" t="e">
        <f>INDEX(Activities!I:I, MATCH(A994, Activities!A:A, 0))</f>
        <v>#N/A</v>
      </c>
    </row>
    <row r="995" spans="1:19" ht="15" customHeight="1">
      <c r="A995" s="102"/>
      <c r="B995" s="87">
        <f>COUNTIF(Activities!A:A, A995)</f>
        <v>0</v>
      </c>
      <c r="C995" s="124"/>
      <c r="D995" s="119"/>
      <c r="E995" s="120"/>
      <c r="F995" s="121">
        <v>4</v>
      </c>
      <c r="G995" s="92">
        <f t="shared" si="87"/>
        <v>1</v>
      </c>
      <c r="H995" s="93" t="str">
        <f t="shared" si="90"/>
        <v>Q4</v>
      </c>
      <c r="I995" s="92">
        <f t="shared" si="88"/>
        <v>1900</v>
      </c>
      <c r="J995" s="92">
        <f t="shared" si="91"/>
        <v>1900</v>
      </c>
      <c r="K995" s="93" t="e">
        <f t="shared" si="89"/>
        <v>#N/A</v>
      </c>
      <c r="L995" s="93" t="e">
        <f>INDEX(Activities!F:F, MATCH(A995, Activities!A:A, 0))</f>
        <v>#N/A</v>
      </c>
      <c r="M995" s="93" t="e">
        <f>INDEX(Activities!E:E, MATCH(A995, Activities!A:A, 0))</f>
        <v>#N/A</v>
      </c>
      <c r="N995" s="93" t="e">
        <f>INDEX(Activities!G:G, MATCH(A995, Activities!A:A, 0))</f>
        <v>#N/A</v>
      </c>
      <c r="O995" s="92"/>
      <c r="P995" s="92"/>
      <c r="Q995" s="92"/>
      <c r="R995" s="93"/>
      <c r="S995" s="93" t="e">
        <f>INDEX(Activities!I:I, MATCH(A995, Activities!A:A, 0))</f>
        <v>#N/A</v>
      </c>
    </row>
    <row r="996" spans="1:19" ht="15" customHeight="1">
      <c r="A996" s="103"/>
      <c r="B996" s="87">
        <f>COUNTIF(Activities!A:A, A996)</f>
        <v>0</v>
      </c>
      <c r="C996" s="126"/>
      <c r="D996" s="119"/>
      <c r="E996" s="120"/>
      <c r="F996" s="121">
        <v>4</v>
      </c>
      <c r="G996" s="92">
        <f t="shared" si="87"/>
        <v>1</v>
      </c>
      <c r="H996" s="93" t="str">
        <f t="shared" si="90"/>
        <v>Q4</v>
      </c>
      <c r="I996" s="92">
        <f t="shared" si="88"/>
        <v>1900</v>
      </c>
      <c r="J996" s="92">
        <f t="shared" si="91"/>
        <v>1900</v>
      </c>
      <c r="K996" s="93" t="e">
        <f t="shared" si="89"/>
        <v>#N/A</v>
      </c>
      <c r="L996" s="93" t="e">
        <f>INDEX(Activities!F:F, MATCH(A996, Activities!A:A, 0))</f>
        <v>#N/A</v>
      </c>
      <c r="M996" s="93" t="e">
        <f>INDEX(Activities!E:E, MATCH(A996, Activities!A:A, 0))</f>
        <v>#N/A</v>
      </c>
      <c r="N996" s="93" t="e">
        <f>INDEX(Activities!G:G, MATCH(A996, Activities!A:A, 0))</f>
        <v>#N/A</v>
      </c>
      <c r="O996" s="92"/>
      <c r="P996" s="92"/>
      <c r="Q996" s="92"/>
      <c r="R996" s="93"/>
      <c r="S996" s="93" t="e">
        <f>INDEX(Activities!I:I, MATCH(A996, Activities!A:A, 0))</f>
        <v>#N/A</v>
      </c>
    </row>
    <row r="997" spans="1:19" ht="15" customHeight="1">
      <c r="A997" s="103"/>
      <c r="B997" s="87">
        <f>COUNTIF(Activities!A:A, A997)</f>
        <v>0</v>
      </c>
      <c r="C997" s="124"/>
      <c r="D997" s="119"/>
      <c r="E997" s="120"/>
      <c r="F997" s="121">
        <v>4</v>
      </c>
      <c r="G997" s="92">
        <f t="shared" si="87"/>
        <v>1</v>
      </c>
      <c r="H997" s="93" t="str">
        <f t="shared" si="90"/>
        <v>Q4</v>
      </c>
      <c r="I997" s="92">
        <f t="shared" si="88"/>
        <v>1900</v>
      </c>
      <c r="J997" s="92">
        <f t="shared" si="91"/>
        <v>1900</v>
      </c>
      <c r="K997" s="93" t="e">
        <f t="shared" si="89"/>
        <v>#N/A</v>
      </c>
      <c r="L997" s="93" t="e">
        <f>INDEX(Activities!F:F, MATCH(A997, Activities!A:A, 0))</f>
        <v>#N/A</v>
      </c>
      <c r="M997" s="93" t="e">
        <f>INDEX(Activities!E:E, MATCH(A997, Activities!A:A, 0))</f>
        <v>#N/A</v>
      </c>
      <c r="N997" s="93" t="e">
        <f>INDEX(Activities!G:G, MATCH(A997, Activities!A:A, 0))</f>
        <v>#N/A</v>
      </c>
      <c r="O997" s="92"/>
      <c r="P997" s="92"/>
      <c r="Q997" s="92"/>
      <c r="R997" s="93"/>
      <c r="S997" s="93" t="e">
        <f>INDEX(Activities!I:I, MATCH(A997, Activities!A:A, 0))</f>
        <v>#N/A</v>
      </c>
    </row>
    <row r="998" spans="1:19" ht="15" customHeight="1">
      <c r="A998" s="103"/>
      <c r="B998" s="87">
        <f>COUNTIF(Activities!A:A, A998)</f>
        <v>0</v>
      </c>
      <c r="C998" s="126"/>
      <c r="D998" s="119"/>
      <c r="E998" s="120"/>
      <c r="F998" s="121">
        <v>4</v>
      </c>
      <c r="G998" s="92">
        <f t="shared" si="87"/>
        <v>1</v>
      </c>
      <c r="H998" s="93" t="str">
        <f t="shared" si="90"/>
        <v>Q4</v>
      </c>
      <c r="I998" s="92">
        <f t="shared" si="88"/>
        <v>1900</v>
      </c>
      <c r="J998" s="92">
        <f t="shared" si="91"/>
        <v>1900</v>
      </c>
      <c r="K998" s="93" t="e">
        <f t="shared" si="89"/>
        <v>#N/A</v>
      </c>
      <c r="L998" s="93" t="e">
        <f>INDEX(Activities!F:F, MATCH(A998, Activities!A:A, 0))</f>
        <v>#N/A</v>
      </c>
      <c r="M998" s="93" t="e">
        <f>INDEX(Activities!E:E, MATCH(A998, Activities!A:A, 0))</f>
        <v>#N/A</v>
      </c>
      <c r="N998" s="93" t="e">
        <f>INDEX(Activities!G:G, MATCH(A998, Activities!A:A, 0))</f>
        <v>#N/A</v>
      </c>
      <c r="O998" s="92"/>
      <c r="P998" s="92"/>
      <c r="Q998" s="92"/>
      <c r="R998" s="93"/>
      <c r="S998" s="93" t="e">
        <f>INDEX(Activities!I:I, MATCH(A998, Activities!A:A, 0))</f>
        <v>#N/A</v>
      </c>
    </row>
    <row r="999" spans="1:19" ht="15" customHeight="1">
      <c r="A999" s="103"/>
      <c r="B999" s="87">
        <f>COUNTIF(Activities!A:A, A999)</f>
        <v>0</v>
      </c>
      <c r="C999" s="124"/>
      <c r="D999" s="119"/>
      <c r="E999" s="120"/>
      <c r="F999" s="121">
        <v>4</v>
      </c>
      <c r="G999" s="92">
        <f t="shared" si="87"/>
        <v>1</v>
      </c>
      <c r="H999" s="93" t="str">
        <f t="shared" si="90"/>
        <v>Q4</v>
      </c>
      <c r="I999" s="92">
        <f t="shared" si="88"/>
        <v>1900</v>
      </c>
      <c r="J999" s="92">
        <f t="shared" si="91"/>
        <v>1900</v>
      </c>
      <c r="K999" s="93" t="e">
        <f t="shared" si="89"/>
        <v>#N/A</v>
      </c>
      <c r="L999" s="93" t="e">
        <f>INDEX(Activities!F:F, MATCH(A999, Activities!A:A, 0))</f>
        <v>#N/A</v>
      </c>
      <c r="M999" s="93" t="e">
        <f>INDEX(Activities!E:E, MATCH(A999, Activities!A:A, 0))</f>
        <v>#N/A</v>
      </c>
      <c r="N999" s="93" t="e">
        <f>INDEX(Activities!G:G, MATCH(A999, Activities!A:A, 0))</f>
        <v>#N/A</v>
      </c>
      <c r="O999" s="92"/>
      <c r="P999" s="92"/>
      <c r="Q999" s="92"/>
      <c r="R999" s="93"/>
      <c r="S999" s="93" t="e">
        <f>INDEX(Activities!I:I, MATCH(A999, Activities!A:A, 0))</f>
        <v>#N/A</v>
      </c>
    </row>
    <row r="1000" spans="1:19" ht="15" customHeight="1">
      <c r="A1000" s="86"/>
      <c r="B1000" s="87">
        <f>COUNTIF(Activities!A:A, A1000)</f>
        <v>0</v>
      </c>
      <c r="C1000" s="126"/>
      <c r="D1000" s="119"/>
      <c r="E1000" s="120"/>
      <c r="F1000" s="121">
        <v>4</v>
      </c>
      <c r="G1000" s="92">
        <f t="shared" ref="G1000:G1063" si="92">MONTH(E1000)</f>
        <v>1</v>
      </c>
      <c r="H1000" s="93" t="str">
        <f t="shared" si="90"/>
        <v>Q4</v>
      </c>
      <c r="I1000" s="92">
        <f t="shared" ref="I1000:I1063" si="93">YEAR(D1000)</f>
        <v>1900</v>
      </c>
      <c r="J1000" s="92">
        <f t="shared" si="91"/>
        <v>1900</v>
      </c>
      <c r="K1000" s="93" t="e">
        <f t="shared" ref="K1000:K1063" si="94">CONCATENATE("Expenditure on ",S1000, " (", H1000, " FY ", J1000, ")")</f>
        <v>#N/A</v>
      </c>
      <c r="L1000" s="93" t="e">
        <f>INDEX(Activities!F:F, MATCH(A1000, Activities!A:A, 0))</f>
        <v>#N/A</v>
      </c>
      <c r="M1000" s="93" t="e">
        <f>INDEX(Activities!E:E, MATCH(A1000, Activities!A:A, 0))</f>
        <v>#N/A</v>
      </c>
      <c r="N1000" s="93" t="e">
        <f>INDEX(Activities!G:G, MATCH(A1000, Activities!A:A, 0))</f>
        <v>#N/A</v>
      </c>
      <c r="O1000" s="92"/>
      <c r="P1000" s="92"/>
      <c r="Q1000" s="92"/>
      <c r="R1000" s="93"/>
      <c r="S1000" s="93" t="e">
        <f>INDEX(Activities!I:I, MATCH(A1000, Activities!A:A, 0))</f>
        <v>#N/A</v>
      </c>
    </row>
    <row r="1001" spans="1:19" ht="15" customHeight="1">
      <c r="A1001" s="86"/>
      <c r="B1001" s="87">
        <f>COUNTIF(Activities!A:A, A1001)</f>
        <v>0</v>
      </c>
      <c r="C1001" s="124"/>
      <c r="D1001" s="119"/>
      <c r="E1001" s="120"/>
      <c r="F1001" s="121">
        <v>4</v>
      </c>
      <c r="G1001" s="92">
        <f t="shared" si="92"/>
        <v>1</v>
      </c>
      <c r="H1001" s="93" t="str">
        <f t="shared" ref="H1001:H1064" si="95">_xlfn.IFS(G1001=1, "Q4", G1001=2, "Q4", G1001=3, "Q4", G1001=4, "Q1", G1001=5, "Q1", G1001=6, "Q1", G1001=7, "Q2", G1001=8, "Q2", G1001=9, "Q2",  G1001=10, "Q3",  G1001=11, "Q3", G1001=12, "Q3")</f>
        <v>Q4</v>
      </c>
      <c r="I1001" s="92">
        <f t="shared" si="93"/>
        <v>1900</v>
      </c>
      <c r="J1001" s="92">
        <f t="shared" si="91"/>
        <v>1900</v>
      </c>
      <c r="K1001" s="93" t="e">
        <f t="shared" si="94"/>
        <v>#N/A</v>
      </c>
      <c r="L1001" s="93" t="e">
        <f>INDEX(Activities!F:F, MATCH(A1001, Activities!A:A, 0))</f>
        <v>#N/A</v>
      </c>
      <c r="M1001" s="93" t="e">
        <f>INDEX(Activities!E:E, MATCH(A1001, Activities!A:A, 0))</f>
        <v>#N/A</v>
      </c>
      <c r="N1001" s="93" t="e">
        <f>INDEX(Activities!G:G, MATCH(A1001, Activities!A:A, 0))</f>
        <v>#N/A</v>
      </c>
      <c r="O1001" s="92"/>
      <c r="P1001" s="92"/>
      <c r="Q1001" s="92"/>
      <c r="R1001" s="93"/>
      <c r="S1001" s="93" t="e">
        <f>INDEX(Activities!I:I, MATCH(A1001, Activities!A:A, 0))</f>
        <v>#N/A</v>
      </c>
    </row>
    <row r="1002" spans="1:19" ht="15" customHeight="1">
      <c r="A1002" s="86"/>
      <c r="B1002" s="87">
        <f>COUNTIF(Activities!A:A, A1002)</f>
        <v>0</v>
      </c>
      <c r="C1002" s="126"/>
      <c r="D1002" s="119"/>
      <c r="E1002" s="120"/>
      <c r="F1002" s="121">
        <v>4</v>
      </c>
      <c r="G1002" s="92">
        <f t="shared" si="92"/>
        <v>1</v>
      </c>
      <c r="H1002" s="93" t="str">
        <f t="shared" si="95"/>
        <v>Q4</v>
      </c>
      <c r="I1002" s="92">
        <f t="shared" si="93"/>
        <v>1900</v>
      </c>
      <c r="J1002" s="92">
        <f t="shared" si="91"/>
        <v>1900</v>
      </c>
      <c r="K1002" s="93" t="e">
        <f t="shared" si="94"/>
        <v>#N/A</v>
      </c>
      <c r="L1002" s="93" t="e">
        <f>INDEX(Activities!F:F, MATCH(A1002, Activities!A:A, 0))</f>
        <v>#N/A</v>
      </c>
      <c r="M1002" s="93" t="e">
        <f>INDEX(Activities!E:E, MATCH(A1002, Activities!A:A, 0))</f>
        <v>#N/A</v>
      </c>
      <c r="N1002" s="93" t="e">
        <f>INDEX(Activities!G:G, MATCH(A1002, Activities!A:A, 0))</f>
        <v>#N/A</v>
      </c>
      <c r="O1002" s="92"/>
      <c r="P1002" s="92"/>
      <c r="Q1002" s="92"/>
      <c r="R1002" s="93"/>
      <c r="S1002" s="93" t="e">
        <f>INDEX(Activities!I:I, MATCH(A1002, Activities!A:A, 0))</f>
        <v>#N/A</v>
      </c>
    </row>
    <row r="1003" spans="1:19" ht="15" customHeight="1">
      <c r="A1003" s="86"/>
      <c r="B1003" s="87">
        <f>COUNTIF(Activities!A:A, A1003)</f>
        <v>0</v>
      </c>
      <c r="C1003" s="124"/>
      <c r="D1003" s="119"/>
      <c r="E1003" s="120"/>
      <c r="F1003" s="121">
        <v>4</v>
      </c>
      <c r="G1003" s="92">
        <f t="shared" si="92"/>
        <v>1</v>
      </c>
      <c r="H1003" s="93" t="str">
        <f t="shared" si="95"/>
        <v>Q4</v>
      </c>
      <c r="I1003" s="92">
        <f t="shared" si="93"/>
        <v>1900</v>
      </c>
      <c r="J1003" s="92">
        <f t="shared" si="91"/>
        <v>1900</v>
      </c>
      <c r="K1003" s="93" t="e">
        <f t="shared" si="94"/>
        <v>#N/A</v>
      </c>
      <c r="L1003" s="93" t="e">
        <f>INDEX(Activities!F:F, MATCH(A1003, Activities!A:A, 0))</f>
        <v>#N/A</v>
      </c>
      <c r="M1003" s="93" t="e">
        <f>INDEX(Activities!E:E, MATCH(A1003, Activities!A:A, 0))</f>
        <v>#N/A</v>
      </c>
      <c r="N1003" s="93" t="e">
        <f>INDEX(Activities!G:G, MATCH(A1003, Activities!A:A, 0))</f>
        <v>#N/A</v>
      </c>
      <c r="O1003" s="92"/>
      <c r="P1003" s="92"/>
      <c r="Q1003" s="92"/>
      <c r="R1003" s="93"/>
      <c r="S1003" s="93" t="e">
        <f>INDEX(Activities!I:I, MATCH(A1003, Activities!A:A, 0))</f>
        <v>#N/A</v>
      </c>
    </row>
    <row r="1004" spans="1:19" ht="15" customHeight="1">
      <c r="A1004" s="86"/>
      <c r="B1004" s="87">
        <f>COUNTIF(Activities!A:A, A1004)</f>
        <v>0</v>
      </c>
      <c r="C1004" s="125"/>
      <c r="D1004" s="119"/>
      <c r="E1004" s="120"/>
      <c r="F1004" s="121">
        <v>4</v>
      </c>
      <c r="G1004" s="92">
        <f t="shared" si="92"/>
        <v>1</v>
      </c>
      <c r="H1004" s="93" t="str">
        <f t="shared" si="95"/>
        <v>Q4</v>
      </c>
      <c r="I1004" s="92">
        <f t="shared" si="93"/>
        <v>1900</v>
      </c>
      <c r="J1004" s="92">
        <f t="shared" si="91"/>
        <v>1900</v>
      </c>
      <c r="K1004" s="93" t="e">
        <f t="shared" si="94"/>
        <v>#N/A</v>
      </c>
      <c r="L1004" s="93" t="e">
        <f>INDEX(Activities!F:F, MATCH(A1004, Activities!A:A, 0))</f>
        <v>#N/A</v>
      </c>
      <c r="M1004" s="93" t="e">
        <f>INDEX(Activities!E:E, MATCH(A1004, Activities!A:A, 0))</f>
        <v>#N/A</v>
      </c>
      <c r="N1004" s="93" t="e">
        <f>INDEX(Activities!G:G, MATCH(A1004, Activities!A:A, 0))</f>
        <v>#N/A</v>
      </c>
      <c r="O1004" s="92"/>
      <c r="P1004" s="92"/>
      <c r="Q1004" s="92"/>
      <c r="R1004" s="93"/>
      <c r="S1004" s="93" t="e">
        <f>INDEX(Activities!I:I, MATCH(A1004, Activities!A:A, 0))</f>
        <v>#N/A</v>
      </c>
    </row>
    <row r="1005" spans="1:19" ht="15" customHeight="1">
      <c r="A1005" s="86"/>
      <c r="B1005" s="87">
        <f>COUNTIF(Activities!A:A, A1005)</f>
        <v>0</v>
      </c>
      <c r="C1005" s="126"/>
      <c r="D1005" s="119"/>
      <c r="E1005" s="120"/>
      <c r="F1005" s="121">
        <v>4</v>
      </c>
      <c r="G1005" s="92">
        <f t="shared" si="92"/>
        <v>1</v>
      </c>
      <c r="H1005" s="93" t="str">
        <f t="shared" si="95"/>
        <v>Q4</v>
      </c>
      <c r="I1005" s="92">
        <f t="shared" si="93"/>
        <v>1900</v>
      </c>
      <c r="J1005" s="92">
        <f t="shared" si="91"/>
        <v>1900</v>
      </c>
      <c r="K1005" s="93" t="e">
        <f t="shared" si="94"/>
        <v>#N/A</v>
      </c>
      <c r="L1005" s="93" t="e">
        <f>INDEX(Activities!F:F, MATCH(A1005, Activities!A:A, 0))</f>
        <v>#N/A</v>
      </c>
      <c r="M1005" s="93" t="e">
        <f>INDEX(Activities!E:E, MATCH(A1005, Activities!A:A, 0))</f>
        <v>#N/A</v>
      </c>
      <c r="N1005" s="93" t="e">
        <f>INDEX(Activities!G:G, MATCH(A1005, Activities!A:A, 0))</f>
        <v>#N/A</v>
      </c>
      <c r="O1005" s="92"/>
      <c r="P1005" s="92"/>
      <c r="Q1005" s="92"/>
      <c r="R1005" s="93"/>
      <c r="S1005" s="93" t="e">
        <f>INDEX(Activities!I:I, MATCH(A1005, Activities!A:A, 0))</f>
        <v>#N/A</v>
      </c>
    </row>
    <row r="1006" spans="1:19" ht="15" customHeight="1">
      <c r="A1006" s="86"/>
      <c r="B1006" s="87">
        <f>COUNTIF(Activities!A:A, A1006)</f>
        <v>0</v>
      </c>
      <c r="C1006" s="124"/>
      <c r="D1006" s="119"/>
      <c r="E1006" s="120"/>
      <c r="F1006" s="121">
        <v>4</v>
      </c>
      <c r="G1006" s="92">
        <f t="shared" si="92"/>
        <v>1</v>
      </c>
      <c r="H1006" s="93" t="str">
        <f t="shared" si="95"/>
        <v>Q4</v>
      </c>
      <c r="I1006" s="92">
        <f t="shared" si="93"/>
        <v>1900</v>
      </c>
      <c r="J1006" s="92">
        <f t="shared" si="91"/>
        <v>1900</v>
      </c>
      <c r="K1006" s="93" t="e">
        <f t="shared" si="94"/>
        <v>#N/A</v>
      </c>
      <c r="L1006" s="93" t="e">
        <f>INDEX(Activities!F:F, MATCH(A1006, Activities!A:A, 0))</f>
        <v>#N/A</v>
      </c>
      <c r="M1006" s="93" t="e">
        <f>INDEX(Activities!E:E, MATCH(A1006, Activities!A:A, 0))</f>
        <v>#N/A</v>
      </c>
      <c r="N1006" s="93" t="e">
        <f>INDEX(Activities!G:G, MATCH(A1006, Activities!A:A, 0))</f>
        <v>#N/A</v>
      </c>
      <c r="O1006" s="92"/>
      <c r="P1006" s="92"/>
      <c r="Q1006" s="92"/>
      <c r="R1006" s="93"/>
      <c r="S1006" s="93" t="e">
        <f>INDEX(Activities!I:I, MATCH(A1006, Activities!A:A, 0))</f>
        <v>#N/A</v>
      </c>
    </row>
    <row r="1007" spans="1:19" ht="15" customHeight="1">
      <c r="A1007" s="86"/>
      <c r="B1007" s="87">
        <f>COUNTIF(Activities!A:A, A1007)</f>
        <v>0</v>
      </c>
      <c r="C1007" s="126"/>
      <c r="D1007" s="119"/>
      <c r="E1007" s="120"/>
      <c r="F1007" s="121">
        <v>4</v>
      </c>
      <c r="G1007" s="92">
        <f t="shared" si="92"/>
        <v>1</v>
      </c>
      <c r="H1007" s="93" t="str">
        <f t="shared" si="95"/>
        <v>Q4</v>
      </c>
      <c r="I1007" s="92">
        <f t="shared" si="93"/>
        <v>1900</v>
      </c>
      <c r="J1007" s="92">
        <f t="shared" si="91"/>
        <v>1900</v>
      </c>
      <c r="K1007" s="93" t="e">
        <f t="shared" si="94"/>
        <v>#N/A</v>
      </c>
      <c r="L1007" s="93" t="e">
        <f>INDEX(Activities!F:F, MATCH(A1007, Activities!A:A, 0))</f>
        <v>#N/A</v>
      </c>
      <c r="M1007" s="93" t="e">
        <f>INDEX(Activities!E:E, MATCH(A1007, Activities!A:A, 0))</f>
        <v>#N/A</v>
      </c>
      <c r="N1007" s="93" t="e">
        <f>INDEX(Activities!G:G, MATCH(A1007, Activities!A:A, 0))</f>
        <v>#N/A</v>
      </c>
      <c r="O1007" s="92"/>
      <c r="P1007" s="92"/>
      <c r="Q1007" s="92"/>
      <c r="R1007" s="93"/>
      <c r="S1007" s="93" t="e">
        <f>INDEX(Activities!I:I, MATCH(A1007, Activities!A:A, 0))</f>
        <v>#N/A</v>
      </c>
    </row>
    <row r="1008" spans="1:19" ht="15" customHeight="1">
      <c r="A1008" s="86"/>
      <c r="B1008" s="87">
        <f>COUNTIF(Activities!A:A, A1008)</f>
        <v>0</v>
      </c>
      <c r="C1008" s="124"/>
      <c r="D1008" s="119"/>
      <c r="E1008" s="120"/>
      <c r="F1008" s="121">
        <v>4</v>
      </c>
      <c r="G1008" s="92">
        <f t="shared" si="92"/>
        <v>1</v>
      </c>
      <c r="H1008" s="93" t="str">
        <f t="shared" si="95"/>
        <v>Q4</v>
      </c>
      <c r="I1008" s="92">
        <f t="shared" si="93"/>
        <v>1900</v>
      </c>
      <c r="J1008" s="92">
        <f t="shared" si="91"/>
        <v>1900</v>
      </c>
      <c r="K1008" s="93" t="e">
        <f t="shared" si="94"/>
        <v>#N/A</v>
      </c>
      <c r="L1008" s="93" t="e">
        <f>INDEX(Activities!F:F, MATCH(A1008, Activities!A:A, 0))</f>
        <v>#N/A</v>
      </c>
      <c r="M1008" s="93" t="e">
        <f>INDEX(Activities!E:E, MATCH(A1008, Activities!A:A, 0))</f>
        <v>#N/A</v>
      </c>
      <c r="N1008" s="93" t="e">
        <f>INDEX(Activities!G:G, MATCH(A1008, Activities!A:A, 0))</f>
        <v>#N/A</v>
      </c>
      <c r="O1008" s="92"/>
      <c r="P1008" s="92"/>
      <c r="Q1008" s="92"/>
      <c r="R1008" s="93"/>
      <c r="S1008" s="93" t="e">
        <f>INDEX(Activities!I:I, MATCH(A1008, Activities!A:A, 0))</f>
        <v>#N/A</v>
      </c>
    </row>
    <row r="1009" spans="1:19" ht="15" customHeight="1">
      <c r="A1009" s="86"/>
      <c r="B1009" s="87">
        <f>COUNTIF(Activities!A:A, A1009)</f>
        <v>0</v>
      </c>
      <c r="C1009" s="126"/>
      <c r="D1009" s="119"/>
      <c r="E1009" s="120"/>
      <c r="F1009" s="121">
        <v>4</v>
      </c>
      <c r="G1009" s="92">
        <f t="shared" si="92"/>
        <v>1</v>
      </c>
      <c r="H1009" s="93" t="str">
        <f t="shared" si="95"/>
        <v>Q4</v>
      </c>
      <c r="I1009" s="92">
        <f t="shared" si="93"/>
        <v>1900</v>
      </c>
      <c r="J1009" s="92">
        <f t="shared" si="91"/>
        <v>1900</v>
      </c>
      <c r="K1009" s="93" t="e">
        <f t="shared" si="94"/>
        <v>#N/A</v>
      </c>
      <c r="L1009" s="93" t="e">
        <f>INDEX(Activities!F:F, MATCH(A1009, Activities!A:A, 0))</f>
        <v>#N/A</v>
      </c>
      <c r="M1009" s="93" t="e">
        <f>INDEX(Activities!E:E, MATCH(A1009, Activities!A:A, 0))</f>
        <v>#N/A</v>
      </c>
      <c r="N1009" s="93" t="e">
        <f>INDEX(Activities!G:G, MATCH(A1009, Activities!A:A, 0))</f>
        <v>#N/A</v>
      </c>
      <c r="O1009" s="92"/>
      <c r="P1009" s="92"/>
      <c r="Q1009" s="92"/>
      <c r="R1009" s="93"/>
      <c r="S1009" s="93" t="e">
        <f>INDEX(Activities!I:I, MATCH(A1009, Activities!A:A, 0))</f>
        <v>#N/A</v>
      </c>
    </row>
    <row r="1010" spans="1:19" ht="15" customHeight="1">
      <c r="A1010" s="86"/>
      <c r="B1010" s="87">
        <f>COUNTIF(Activities!A:A, A1010)</f>
        <v>0</v>
      </c>
      <c r="C1010" s="124"/>
      <c r="D1010" s="119"/>
      <c r="E1010" s="120"/>
      <c r="F1010" s="121">
        <v>4</v>
      </c>
      <c r="G1010" s="92">
        <f t="shared" si="92"/>
        <v>1</v>
      </c>
      <c r="H1010" s="93" t="str">
        <f t="shared" si="95"/>
        <v>Q4</v>
      </c>
      <c r="I1010" s="92">
        <f t="shared" si="93"/>
        <v>1900</v>
      </c>
      <c r="J1010" s="92">
        <f t="shared" si="91"/>
        <v>1900</v>
      </c>
      <c r="K1010" s="93" t="e">
        <f t="shared" si="94"/>
        <v>#N/A</v>
      </c>
      <c r="L1010" s="93" t="e">
        <f>INDEX(Activities!F:F, MATCH(A1010, Activities!A:A, 0))</f>
        <v>#N/A</v>
      </c>
      <c r="M1010" s="93" t="e">
        <f>INDEX(Activities!E:E, MATCH(A1010, Activities!A:A, 0))</f>
        <v>#N/A</v>
      </c>
      <c r="N1010" s="93" t="e">
        <f>INDEX(Activities!G:G, MATCH(A1010, Activities!A:A, 0))</f>
        <v>#N/A</v>
      </c>
      <c r="O1010" s="92"/>
      <c r="P1010" s="92"/>
      <c r="Q1010" s="92"/>
      <c r="R1010" s="93"/>
      <c r="S1010" s="93" t="e">
        <f>INDEX(Activities!I:I, MATCH(A1010, Activities!A:A, 0))</f>
        <v>#N/A</v>
      </c>
    </row>
    <row r="1011" spans="1:19" ht="15" customHeight="1">
      <c r="A1011" s="86"/>
      <c r="B1011" s="87">
        <f>COUNTIF(Activities!A:A, A1011)</f>
        <v>0</v>
      </c>
      <c r="C1011" s="126"/>
      <c r="D1011" s="119"/>
      <c r="E1011" s="120"/>
      <c r="F1011" s="121">
        <v>4</v>
      </c>
      <c r="G1011" s="92">
        <f t="shared" si="92"/>
        <v>1</v>
      </c>
      <c r="H1011" s="93" t="str">
        <f t="shared" si="95"/>
        <v>Q4</v>
      </c>
      <c r="I1011" s="92">
        <f t="shared" si="93"/>
        <v>1900</v>
      </c>
      <c r="J1011" s="92">
        <f t="shared" si="91"/>
        <v>1900</v>
      </c>
      <c r="K1011" s="93" t="e">
        <f t="shared" si="94"/>
        <v>#N/A</v>
      </c>
      <c r="L1011" s="93" t="e">
        <f>INDEX(Activities!F:F, MATCH(A1011, Activities!A:A, 0))</f>
        <v>#N/A</v>
      </c>
      <c r="M1011" s="93" t="e">
        <f>INDEX(Activities!E:E, MATCH(A1011, Activities!A:A, 0))</f>
        <v>#N/A</v>
      </c>
      <c r="N1011" s="93" t="e">
        <f>INDEX(Activities!G:G, MATCH(A1011, Activities!A:A, 0))</f>
        <v>#N/A</v>
      </c>
      <c r="O1011" s="92"/>
      <c r="P1011" s="92"/>
      <c r="Q1011" s="92"/>
      <c r="R1011" s="93"/>
      <c r="S1011" s="93" t="e">
        <f>INDEX(Activities!I:I, MATCH(A1011, Activities!A:A, 0))</f>
        <v>#N/A</v>
      </c>
    </row>
    <row r="1012" spans="1:19" ht="15" customHeight="1">
      <c r="A1012" s="86"/>
      <c r="B1012" s="87">
        <f>COUNTIF(Activities!A:A, A1012)</f>
        <v>0</v>
      </c>
      <c r="C1012" s="124"/>
      <c r="D1012" s="119"/>
      <c r="E1012" s="120"/>
      <c r="F1012" s="121">
        <v>4</v>
      </c>
      <c r="G1012" s="92">
        <f t="shared" si="92"/>
        <v>1</v>
      </c>
      <c r="H1012" s="93" t="str">
        <f t="shared" si="95"/>
        <v>Q4</v>
      </c>
      <c r="I1012" s="92">
        <f t="shared" si="93"/>
        <v>1900</v>
      </c>
      <c r="J1012" s="92">
        <f t="shared" si="91"/>
        <v>1900</v>
      </c>
      <c r="K1012" s="93" t="e">
        <f t="shared" si="94"/>
        <v>#N/A</v>
      </c>
      <c r="L1012" s="93" t="e">
        <f>INDEX(Activities!F:F, MATCH(A1012, Activities!A:A, 0))</f>
        <v>#N/A</v>
      </c>
      <c r="M1012" s="93" t="e">
        <f>INDEX(Activities!E:E, MATCH(A1012, Activities!A:A, 0))</f>
        <v>#N/A</v>
      </c>
      <c r="N1012" s="93" t="e">
        <f>INDEX(Activities!G:G, MATCH(A1012, Activities!A:A, 0))</f>
        <v>#N/A</v>
      </c>
      <c r="O1012" s="92"/>
      <c r="P1012" s="92"/>
      <c r="Q1012" s="92"/>
      <c r="R1012" s="93"/>
      <c r="S1012" s="93" t="e">
        <f>INDEX(Activities!I:I, MATCH(A1012, Activities!A:A, 0))</f>
        <v>#N/A</v>
      </c>
    </row>
    <row r="1013" spans="1:19" ht="15" customHeight="1">
      <c r="A1013" s="86"/>
      <c r="B1013" s="87">
        <f>COUNTIF(Activities!A:A, A1013)</f>
        <v>0</v>
      </c>
      <c r="C1013" s="126"/>
      <c r="D1013" s="119"/>
      <c r="E1013" s="120"/>
      <c r="F1013" s="121">
        <v>4</v>
      </c>
      <c r="G1013" s="92">
        <f t="shared" si="92"/>
        <v>1</v>
      </c>
      <c r="H1013" s="93" t="str">
        <f t="shared" si="95"/>
        <v>Q4</v>
      </c>
      <c r="I1013" s="92">
        <f t="shared" si="93"/>
        <v>1900</v>
      </c>
      <c r="J1013" s="92">
        <f t="shared" si="91"/>
        <v>1900</v>
      </c>
      <c r="K1013" s="93" t="e">
        <f t="shared" si="94"/>
        <v>#N/A</v>
      </c>
      <c r="L1013" s="93" t="e">
        <f>INDEX(Activities!F:F, MATCH(A1013, Activities!A:A, 0))</f>
        <v>#N/A</v>
      </c>
      <c r="M1013" s="93" t="e">
        <f>INDEX(Activities!E:E, MATCH(A1013, Activities!A:A, 0))</f>
        <v>#N/A</v>
      </c>
      <c r="N1013" s="93" t="e">
        <f>INDEX(Activities!G:G, MATCH(A1013, Activities!A:A, 0))</f>
        <v>#N/A</v>
      </c>
      <c r="O1013" s="92"/>
      <c r="P1013" s="92"/>
      <c r="Q1013" s="92"/>
      <c r="R1013" s="93"/>
      <c r="S1013" s="93" t="e">
        <f>INDEX(Activities!I:I, MATCH(A1013, Activities!A:A, 0))</f>
        <v>#N/A</v>
      </c>
    </row>
    <row r="1014" spans="1:19" ht="15" customHeight="1">
      <c r="A1014" s="86"/>
      <c r="B1014" s="87">
        <f>COUNTIF(Activities!A:A, A1014)</f>
        <v>0</v>
      </c>
      <c r="C1014" s="124"/>
      <c r="D1014" s="119"/>
      <c r="E1014" s="120"/>
      <c r="F1014" s="121">
        <v>4</v>
      </c>
      <c r="G1014" s="92">
        <f t="shared" si="92"/>
        <v>1</v>
      </c>
      <c r="H1014" s="93" t="str">
        <f t="shared" si="95"/>
        <v>Q4</v>
      </c>
      <c r="I1014" s="92">
        <f t="shared" si="93"/>
        <v>1900</v>
      </c>
      <c r="J1014" s="92">
        <f t="shared" si="91"/>
        <v>1900</v>
      </c>
      <c r="K1014" s="93" t="e">
        <f t="shared" si="94"/>
        <v>#N/A</v>
      </c>
      <c r="L1014" s="93" t="e">
        <f>INDEX(Activities!F:F, MATCH(A1014, Activities!A:A, 0))</f>
        <v>#N/A</v>
      </c>
      <c r="M1014" s="93" t="e">
        <f>INDEX(Activities!E:E, MATCH(A1014, Activities!A:A, 0))</f>
        <v>#N/A</v>
      </c>
      <c r="N1014" s="93" t="e">
        <f>INDEX(Activities!G:G, MATCH(A1014, Activities!A:A, 0))</f>
        <v>#N/A</v>
      </c>
      <c r="O1014" s="92"/>
      <c r="P1014" s="92"/>
      <c r="Q1014" s="92"/>
      <c r="R1014" s="93"/>
      <c r="S1014" s="93" t="e">
        <f>INDEX(Activities!I:I, MATCH(A1014, Activities!A:A, 0))</f>
        <v>#N/A</v>
      </c>
    </row>
    <row r="1015" spans="1:19" ht="15" customHeight="1">
      <c r="A1015" s="86"/>
      <c r="B1015" s="87">
        <f>COUNTIF(Activities!A:A, A1015)</f>
        <v>0</v>
      </c>
      <c r="C1015" s="126"/>
      <c r="D1015" s="119"/>
      <c r="E1015" s="120"/>
      <c r="F1015" s="121">
        <v>4</v>
      </c>
      <c r="G1015" s="92">
        <f t="shared" si="92"/>
        <v>1</v>
      </c>
      <c r="H1015" s="93" t="str">
        <f t="shared" si="95"/>
        <v>Q4</v>
      </c>
      <c r="I1015" s="92">
        <f t="shared" si="93"/>
        <v>1900</v>
      </c>
      <c r="J1015" s="92">
        <f t="shared" si="91"/>
        <v>1900</v>
      </c>
      <c r="K1015" s="93" t="e">
        <f t="shared" si="94"/>
        <v>#N/A</v>
      </c>
      <c r="L1015" s="93" t="e">
        <f>INDEX(Activities!F:F, MATCH(A1015, Activities!A:A, 0))</f>
        <v>#N/A</v>
      </c>
      <c r="M1015" s="93" t="e">
        <f>INDEX(Activities!E:E, MATCH(A1015, Activities!A:A, 0))</f>
        <v>#N/A</v>
      </c>
      <c r="N1015" s="93" t="e">
        <f>INDEX(Activities!G:G, MATCH(A1015, Activities!A:A, 0))</f>
        <v>#N/A</v>
      </c>
      <c r="O1015" s="92"/>
      <c r="P1015" s="92"/>
      <c r="Q1015" s="92"/>
      <c r="R1015" s="93"/>
      <c r="S1015" s="93" t="e">
        <f>INDEX(Activities!I:I, MATCH(A1015, Activities!A:A, 0))</f>
        <v>#N/A</v>
      </c>
    </row>
    <row r="1016" spans="1:19" ht="15" customHeight="1">
      <c r="A1016" s="86"/>
      <c r="B1016" s="87">
        <f>COUNTIF(Activities!A:A, A1016)</f>
        <v>0</v>
      </c>
      <c r="C1016" s="124"/>
      <c r="D1016" s="119"/>
      <c r="E1016" s="120"/>
      <c r="F1016" s="121">
        <v>4</v>
      </c>
      <c r="G1016" s="92">
        <f t="shared" si="92"/>
        <v>1</v>
      </c>
      <c r="H1016" s="93" t="str">
        <f t="shared" si="95"/>
        <v>Q4</v>
      </c>
      <c r="I1016" s="92">
        <f t="shared" si="93"/>
        <v>1900</v>
      </c>
      <c r="J1016" s="92">
        <f t="shared" si="91"/>
        <v>1900</v>
      </c>
      <c r="K1016" s="93" t="e">
        <f t="shared" si="94"/>
        <v>#N/A</v>
      </c>
      <c r="L1016" s="93" t="e">
        <f>INDEX(Activities!F:F, MATCH(A1016, Activities!A:A, 0))</f>
        <v>#N/A</v>
      </c>
      <c r="M1016" s="93" t="e">
        <f>INDEX(Activities!E:E, MATCH(A1016, Activities!A:A, 0))</f>
        <v>#N/A</v>
      </c>
      <c r="N1016" s="93" t="e">
        <f>INDEX(Activities!G:G, MATCH(A1016, Activities!A:A, 0))</f>
        <v>#N/A</v>
      </c>
      <c r="O1016" s="92"/>
      <c r="P1016" s="92"/>
      <c r="Q1016" s="92"/>
      <c r="R1016" s="93"/>
      <c r="S1016" s="93" t="e">
        <f>INDEX(Activities!I:I, MATCH(A1016, Activities!A:A, 0))</f>
        <v>#N/A</v>
      </c>
    </row>
    <row r="1017" spans="1:19" ht="15" customHeight="1">
      <c r="A1017" s="86"/>
      <c r="B1017" s="87">
        <f>COUNTIF(Activities!A:A, A1017)</f>
        <v>0</v>
      </c>
      <c r="C1017" s="126"/>
      <c r="D1017" s="119"/>
      <c r="E1017" s="120"/>
      <c r="F1017" s="121">
        <v>4</v>
      </c>
      <c r="G1017" s="92">
        <f t="shared" si="92"/>
        <v>1</v>
      </c>
      <c r="H1017" s="93" t="str">
        <f t="shared" si="95"/>
        <v>Q4</v>
      </c>
      <c r="I1017" s="92">
        <f t="shared" si="93"/>
        <v>1900</v>
      </c>
      <c r="J1017" s="92">
        <f t="shared" si="91"/>
        <v>1900</v>
      </c>
      <c r="K1017" s="93" t="e">
        <f t="shared" si="94"/>
        <v>#N/A</v>
      </c>
      <c r="L1017" s="93" t="e">
        <f>INDEX(Activities!F:F, MATCH(A1017, Activities!A:A, 0))</f>
        <v>#N/A</v>
      </c>
      <c r="M1017" s="93" t="e">
        <f>INDEX(Activities!E:E, MATCH(A1017, Activities!A:A, 0))</f>
        <v>#N/A</v>
      </c>
      <c r="N1017" s="93" t="e">
        <f>INDEX(Activities!G:G, MATCH(A1017, Activities!A:A, 0))</f>
        <v>#N/A</v>
      </c>
      <c r="O1017" s="92"/>
      <c r="P1017" s="92"/>
      <c r="Q1017" s="92"/>
      <c r="R1017" s="93"/>
      <c r="S1017" s="93" t="e">
        <f>INDEX(Activities!I:I, MATCH(A1017, Activities!A:A, 0))</f>
        <v>#N/A</v>
      </c>
    </row>
    <row r="1018" spans="1:19" ht="15" customHeight="1">
      <c r="A1018" s="86"/>
      <c r="B1018" s="87">
        <f>COUNTIF(Activities!A:A, A1018)</f>
        <v>0</v>
      </c>
      <c r="C1018" s="124"/>
      <c r="D1018" s="119"/>
      <c r="E1018" s="120"/>
      <c r="F1018" s="121">
        <v>4</v>
      </c>
      <c r="G1018" s="92">
        <f t="shared" si="92"/>
        <v>1</v>
      </c>
      <c r="H1018" s="93" t="str">
        <f t="shared" si="95"/>
        <v>Q4</v>
      </c>
      <c r="I1018" s="92">
        <f t="shared" si="93"/>
        <v>1900</v>
      </c>
      <c r="J1018" s="92">
        <f t="shared" si="91"/>
        <v>1900</v>
      </c>
      <c r="K1018" s="93" t="e">
        <f t="shared" si="94"/>
        <v>#N/A</v>
      </c>
      <c r="L1018" s="93" t="e">
        <f>INDEX(Activities!F:F, MATCH(A1018, Activities!A:A, 0))</f>
        <v>#N/A</v>
      </c>
      <c r="M1018" s="93" t="e">
        <f>INDEX(Activities!E:E, MATCH(A1018, Activities!A:A, 0))</f>
        <v>#N/A</v>
      </c>
      <c r="N1018" s="93" t="e">
        <f>INDEX(Activities!G:G, MATCH(A1018, Activities!A:A, 0))</f>
        <v>#N/A</v>
      </c>
      <c r="O1018" s="92"/>
      <c r="P1018" s="92"/>
      <c r="Q1018" s="92"/>
      <c r="R1018" s="93"/>
      <c r="S1018" s="93" t="e">
        <f>INDEX(Activities!I:I, MATCH(A1018, Activities!A:A, 0))</f>
        <v>#N/A</v>
      </c>
    </row>
    <row r="1019" spans="1:19" ht="15" customHeight="1">
      <c r="A1019" s="86"/>
      <c r="B1019" s="87">
        <f>COUNTIF(Activities!A:A, A1019)</f>
        <v>0</v>
      </c>
      <c r="C1019" s="126"/>
      <c r="D1019" s="119"/>
      <c r="E1019" s="120"/>
      <c r="F1019" s="121">
        <v>4</v>
      </c>
      <c r="G1019" s="92">
        <f t="shared" si="92"/>
        <v>1</v>
      </c>
      <c r="H1019" s="93" t="str">
        <f t="shared" si="95"/>
        <v>Q4</v>
      </c>
      <c r="I1019" s="92">
        <f t="shared" si="93"/>
        <v>1900</v>
      </c>
      <c r="J1019" s="92">
        <f t="shared" si="91"/>
        <v>1900</v>
      </c>
      <c r="K1019" s="93" t="e">
        <f t="shared" si="94"/>
        <v>#N/A</v>
      </c>
      <c r="L1019" s="93" t="e">
        <f>INDEX(Activities!F:F, MATCH(A1019, Activities!A:A, 0))</f>
        <v>#N/A</v>
      </c>
      <c r="M1019" s="93" t="e">
        <f>INDEX(Activities!E:E, MATCH(A1019, Activities!A:A, 0))</f>
        <v>#N/A</v>
      </c>
      <c r="N1019" s="93" t="e">
        <f>INDEX(Activities!G:G, MATCH(A1019, Activities!A:A, 0))</f>
        <v>#N/A</v>
      </c>
      <c r="O1019" s="92"/>
      <c r="P1019" s="92"/>
      <c r="Q1019" s="92"/>
      <c r="R1019" s="93"/>
      <c r="S1019" s="93" t="e">
        <f>INDEX(Activities!I:I, MATCH(A1019, Activities!A:A, 0))</f>
        <v>#N/A</v>
      </c>
    </row>
    <row r="1020" spans="1:19" ht="15" customHeight="1">
      <c r="A1020" s="86"/>
      <c r="B1020" s="87">
        <f>COUNTIF(Activities!A:A, A1020)</f>
        <v>0</v>
      </c>
      <c r="C1020" s="124"/>
      <c r="D1020" s="119"/>
      <c r="E1020" s="120"/>
      <c r="F1020" s="121">
        <v>4</v>
      </c>
      <c r="G1020" s="92">
        <f t="shared" si="92"/>
        <v>1</v>
      </c>
      <c r="H1020" s="93" t="str">
        <f t="shared" si="95"/>
        <v>Q4</v>
      </c>
      <c r="I1020" s="92">
        <f t="shared" si="93"/>
        <v>1900</v>
      </c>
      <c r="J1020" s="92">
        <f t="shared" si="91"/>
        <v>1900</v>
      </c>
      <c r="K1020" s="93" t="e">
        <f t="shared" si="94"/>
        <v>#N/A</v>
      </c>
      <c r="L1020" s="93" t="e">
        <f>INDEX(Activities!F:F, MATCH(A1020, Activities!A:A, 0))</f>
        <v>#N/A</v>
      </c>
      <c r="M1020" s="93" t="e">
        <f>INDEX(Activities!E:E, MATCH(A1020, Activities!A:A, 0))</f>
        <v>#N/A</v>
      </c>
      <c r="N1020" s="93" t="e">
        <f>INDEX(Activities!G:G, MATCH(A1020, Activities!A:A, 0))</f>
        <v>#N/A</v>
      </c>
      <c r="O1020" s="92"/>
      <c r="P1020" s="92"/>
      <c r="Q1020" s="92"/>
      <c r="R1020" s="93"/>
      <c r="S1020" s="93" t="e">
        <f>INDEX(Activities!I:I, MATCH(A1020, Activities!A:A, 0))</f>
        <v>#N/A</v>
      </c>
    </row>
    <row r="1021" spans="1:19" ht="15" customHeight="1">
      <c r="A1021" s="99"/>
      <c r="B1021" s="87">
        <f>COUNTIF(Activities!A:A, A1021)</f>
        <v>0</v>
      </c>
      <c r="C1021" s="126"/>
      <c r="D1021" s="119"/>
      <c r="E1021" s="120"/>
      <c r="F1021" s="121">
        <v>4</v>
      </c>
      <c r="G1021" s="92">
        <f t="shared" si="92"/>
        <v>1</v>
      </c>
      <c r="H1021" s="93" t="str">
        <f t="shared" si="95"/>
        <v>Q4</v>
      </c>
      <c r="I1021" s="92">
        <f t="shared" si="93"/>
        <v>1900</v>
      </c>
      <c r="J1021" s="92">
        <f t="shared" si="91"/>
        <v>1900</v>
      </c>
      <c r="K1021" s="93" t="e">
        <f t="shared" si="94"/>
        <v>#N/A</v>
      </c>
      <c r="L1021" s="93" t="e">
        <f>INDEX(Activities!F:F, MATCH(A1021, Activities!A:A, 0))</f>
        <v>#N/A</v>
      </c>
      <c r="M1021" s="93" t="e">
        <f>INDEX(Activities!E:E, MATCH(A1021, Activities!A:A, 0))</f>
        <v>#N/A</v>
      </c>
      <c r="N1021" s="93" t="e">
        <f>INDEX(Activities!G:G, MATCH(A1021, Activities!A:A, 0))</f>
        <v>#N/A</v>
      </c>
      <c r="O1021" s="92"/>
      <c r="P1021" s="92"/>
      <c r="Q1021" s="92"/>
      <c r="R1021" s="93"/>
      <c r="S1021" s="93" t="e">
        <f>INDEX(Activities!I:I, MATCH(A1021, Activities!A:A, 0))</f>
        <v>#N/A</v>
      </c>
    </row>
    <row r="1022" spans="1:19" ht="15" customHeight="1">
      <c r="A1022" s="99"/>
      <c r="B1022" s="87">
        <f>COUNTIF(Activities!A:A, A1022)</f>
        <v>0</v>
      </c>
      <c r="C1022" s="124"/>
      <c r="D1022" s="119"/>
      <c r="E1022" s="120"/>
      <c r="F1022" s="121">
        <v>4</v>
      </c>
      <c r="G1022" s="92">
        <f t="shared" si="92"/>
        <v>1</v>
      </c>
      <c r="H1022" s="93" t="str">
        <f t="shared" si="95"/>
        <v>Q4</v>
      </c>
      <c r="I1022" s="92">
        <f t="shared" si="93"/>
        <v>1900</v>
      </c>
      <c r="J1022" s="92">
        <f t="shared" si="91"/>
        <v>1900</v>
      </c>
      <c r="K1022" s="93" t="e">
        <f t="shared" si="94"/>
        <v>#N/A</v>
      </c>
      <c r="L1022" s="93" t="e">
        <f>INDEX(Activities!F:F, MATCH(A1022, Activities!A:A, 0))</f>
        <v>#N/A</v>
      </c>
      <c r="M1022" s="93" t="e">
        <f>INDEX(Activities!E:E, MATCH(A1022, Activities!A:A, 0))</f>
        <v>#N/A</v>
      </c>
      <c r="N1022" s="93" t="e">
        <f>INDEX(Activities!G:G, MATCH(A1022, Activities!A:A, 0))</f>
        <v>#N/A</v>
      </c>
      <c r="O1022" s="92"/>
      <c r="P1022" s="92"/>
      <c r="Q1022" s="92"/>
      <c r="R1022" s="93"/>
      <c r="S1022" s="93" t="e">
        <f>INDEX(Activities!I:I, MATCH(A1022, Activities!A:A, 0))</f>
        <v>#N/A</v>
      </c>
    </row>
    <row r="1023" spans="1:19" ht="15" customHeight="1">
      <c r="A1023" s="99"/>
      <c r="B1023" s="87">
        <f>COUNTIF(Activities!A:A, A1023)</f>
        <v>0</v>
      </c>
      <c r="C1023" s="126"/>
      <c r="D1023" s="119"/>
      <c r="E1023" s="120"/>
      <c r="F1023" s="121">
        <v>4</v>
      </c>
      <c r="G1023" s="92">
        <f t="shared" si="92"/>
        <v>1</v>
      </c>
      <c r="H1023" s="93" t="str">
        <f t="shared" si="95"/>
        <v>Q4</v>
      </c>
      <c r="I1023" s="92">
        <f t="shared" si="93"/>
        <v>1900</v>
      </c>
      <c r="J1023" s="92">
        <f t="shared" si="91"/>
        <v>1900</v>
      </c>
      <c r="K1023" s="93" t="e">
        <f t="shared" si="94"/>
        <v>#N/A</v>
      </c>
      <c r="L1023" s="93" t="e">
        <f>INDEX(Activities!F:F, MATCH(A1023, Activities!A:A, 0))</f>
        <v>#N/A</v>
      </c>
      <c r="M1023" s="93" t="e">
        <f>INDEX(Activities!E:E, MATCH(A1023, Activities!A:A, 0))</f>
        <v>#N/A</v>
      </c>
      <c r="N1023" s="93" t="e">
        <f>INDEX(Activities!G:G, MATCH(A1023, Activities!A:A, 0))</f>
        <v>#N/A</v>
      </c>
      <c r="O1023" s="92"/>
      <c r="P1023" s="92"/>
      <c r="Q1023" s="92"/>
      <c r="R1023" s="93"/>
      <c r="S1023" s="93" t="e">
        <f>INDEX(Activities!I:I, MATCH(A1023, Activities!A:A, 0))</f>
        <v>#N/A</v>
      </c>
    </row>
    <row r="1024" spans="1:19" ht="15" customHeight="1">
      <c r="A1024" s="99"/>
      <c r="B1024" s="87">
        <f>COUNTIF(Activities!A:A, A1024)</f>
        <v>0</v>
      </c>
      <c r="C1024" s="124"/>
      <c r="D1024" s="119"/>
      <c r="E1024" s="120"/>
      <c r="F1024" s="121">
        <v>4</v>
      </c>
      <c r="G1024" s="92">
        <f t="shared" si="92"/>
        <v>1</v>
      </c>
      <c r="H1024" s="93" t="str">
        <f t="shared" si="95"/>
        <v>Q4</v>
      </c>
      <c r="I1024" s="92">
        <f t="shared" si="93"/>
        <v>1900</v>
      </c>
      <c r="J1024" s="92">
        <f t="shared" si="91"/>
        <v>1900</v>
      </c>
      <c r="K1024" s="93" t="e">
        <f t="shared" si="94"/>
        <v>#N/A</v>
      </c>
      <c r="L1024" s="93" t="e">
        <f>INDEX(Activities!F:F, MATCH(A1024, Activities!A:A, 0))</f>
        <v>#N/A</v>
      </c>
      <c r="M1024" s="93" t="e">
        <f>INDEX(Activities!E:E, MATCH(A1024, Activities!A:A, 0))</f>
        <v>#N/A</v>
      </c>
      <c r="N1024" s="93" t="e">
        <f>INDEX(Activities!G:G, MATCH(A1024, Activities!A:A, 0))</f>
        <v>#N/A</v>
      </c>
      <c r="O1024" s="92"/>
      <c r="P1024" s="92"/>
      <c r="Q1024" s="92"/>
      <c r="R1024" s="93"/>
      <c r="S1024" s="93" t="e">
        <f>INDEX(Activities!I:I, MATCH(A1024, Activities!A:A, 0))</f>
        <v>#N/A</v>
      </c>
    </row>
    <row r="1025" spans="1:19" ht="15" customHeight="1">
      <c r="A1025" s="99"/>
      <c r="B1025" s="87">
        <f>COUNTIF(Activities!A:A, A1025)</f>
        <v>0</v>
      </c>
      <c r="C1025" s="126"/>
      <c r="D1025" s="119"/>
      <c r="E1025" s="120"/>
      <c r="F1025" s="121">
        <v>4</v>
      </c>
      <c r="G1025" s="92">
        <f t="shared" si="92"/>
        <v>1</v>
      </c>
      <c r="H1025" s="93" t="str">
        <f t="shared" si="95"/>
        <v>Q4</v>
      </c>
      <c r="I1025" s="92">
        <f t="shared" si="93"/>
        <v>1900</v>
      </c>
      <c r="J1025" s="92">
        <f t="shared" si="91"/>
        <v>1900</v>
      </c>
      <c r="K1025" s="93" t="e">
        <f t="shared" si="94"/>
        <v>#N/A</v>
      </c>
      <c r="L1025" s="93" t="e">
        <f>INDEX(Activities!F:F, MATCH(A1025, Activities!A:A, 0))</f>
        <v>#N/A</v>
      </c>
      <c r="M1025" s="93" t="e">
        <f>INDEX(Activities!E:E, MATCH(A1025, Activities!A:A, 0))</f>
        <v>#N/A</v>
      </c>
      <c r="N1025" s="93" t="e">
        <f>INDEX(Activities!G:G, MATCH(A1025, Activities!A:A, 0))</f>
        <v>#N/A</v>
      </c>
      <c r="O1025" s="92"/>
      <c r="P1025" s="92"/>
      <c r="Q1025" s="92"/>
      <c r="R1025" s="93"/>
      <c r="S1025" s="93" t="e">
        <f>INDEX(Activities!I:I, MATCH(A1025, Activities!A:A, 0))</f>
        <v>#N/A</v>
      </c>
    </row>
    <row r="1026" spans="1:19" ht="15" customHeight="1">
      <c r="A1026" s="99"/>
      <c r="B1026" s="87">
        <f>COUNTIF(Activities!A:A, A1026)</f>
        <v>0</v>
      </c>
      <c r="C1026" s="124"/>
      <c r="D1026" s="119"/>
      <c r="E1026" s="120"/>
      <c r="F1026" s="121">
        <v>4</v>
      </c>
      <c r="G1026" s="92">
        <f t="shared" si="92"/>
        <v>1</v>
      </c>
      <c r="H1026" s="93" t="str">
        <f t="shared" si="95"/>
        <v>Q4</v>
      </c>
      <c r="I1026" s="92">
        <f t="shared" si="93"/>
        <v>1900</v>
      </c>
      <c r="J1026" s="92">
        <f t="shared" si="91"/>
        <v>1900</v>
      </c>
      <c r="K1026" s="93" t="e">
        <f t="shared" si="94"/>
        <v>#N/A</v>
      </c>
      <c r="L1026" s="93" t="e">
        <f>INDEX(Activities!F:F, MATCH(A1026, Activities!A:A, 0))</f>
        <v>#N/A</v>
      </c>
      <c r="M1026" s="93" t="e">
        <f>INDEX(Activities!E:E, MATCH(A1026, Activities!A:A, 0))</f>
        <v>#N/A</v>
      </c>
      <c r="N1026" s="93" t="e">
        <f>INDEX(Activities!G:G, MATCH(A1026, Activities!A:A, 0))</f>
        <v>#N/A</v>
      </c>
      <c r="O1026" s="92"/>
      <c r="P1026" s="92"/>
      <c r="Q1026" s="92"/>
      <c r="R1026" s="93"/>
      <c r="S1026" s="93" t="e">
        <f>INDEX(Activities!I:I, MATCH(A1026, Activities!A:A, 0))</f>
        <v>#N/A</v>
      </c>
    </row>
    <row r="1027" spans="1:19" ht="15" customHeight="1">
      <c r="A1027" s="99"/>
      <c r="B1027" s="87">
        <f>COUNTIF(Activities!A:A, A1027)</f>
        <v>0</v>
      </c>
      <c r="C1027" s="126"/>
      <c r="D1027" s="119"/>
      <c r="E1027" s="120"/>
      <c r="F1027" s="121">
        <v>4</v>
      </c>
      <c r="G1027" s="92">
        <f t="shared" si="92"/>
        <v>1</v>
      </c>
      <c r="H1027" s="93" t="str">
        <f t="shared" si="95"/>
        <v>Q4</v>
      </c>
      <c r="I1027" s="92">
        <f t="shared" si="93"/>
        <v>1900</v>
      </c>
      <c r="J1027" s="92">
        <f t="shared" si="91"/>
        <v>1900</v>
      </c>
      <c r="K1027" s="93" t="e">
        <f t="shared" si="94"/>
        <v>#N/A</v>
      </c>
      <c r="L1027" s="93" t="e">
        <f>INDEX(Activities!F:F, MATCH(A1027, Activities!A:A, 0))</f>
        <v>#N/A</v>
      </c>
      <c r="M1027" s="93" t="e">
        <f>INDEX(Activities!E:E, MATCH(A1027, Activities!A:A, 0))</f>
        <v>#N/A</v>
      </c>
      <c r="N1027" s="93" t="e">
        <f>INDEX(Activities!G:G, MATCH(A1027, Activities!A:A, 0))</f>
        <v>#N/A</v>
      </c>
      <c r="O1027" s="92"/>
      <c r="P1027" s="92"/>
      <c r="Q1027" s="92"/>
      <c r="R1027" s="93"/>
      <c r="S1027" s="93" t="e">
        <f>INDEX(Activities!I:I, MATCH(A1027, Activities!A:A, 0))</f>
        <v>#N/A</v>
      </c>
    </row>
    <row r="1028" spans="1:19" ht="15" customHeight="1">
      <c r="A1028" s="99"/>
      <c r="B1028" s="87">
        <f>COUNTIF(Activities!A:A, A1028)</f>
        <v>0</v>
      </c>
      <c r="C1028" s="124"/>
      <c r="D1028" s="119"/>
      <c r="E1028" s="120"/>
      <c r="F1028" s="121">
        <v>4</v>
      </c>
      <c r="G1028" s="92">
        <f t="shared" si="92"/>
        <v>1</v>
      </c>
      <c r="H1028" s="93" t="str">
        <f t="shared" si="95"/>
        <v>Q4</v>
      </c>
      <c r="I1028" s="92">
        <f t="shared" si="93"/>
        <v>1900</v>
      </c>
      <c r="J1028" s="92">
        <f t="shared" ref="J1028:J1081" si="96">IF(H1028="Q4", I1028, I1028+1)</f>
        <v>1900</v>
      </c>
      <c r="K1028" s="93" t="e">
        <f t="shared" si="94"/>
        <v>#N/A</v>
      </c>
      <c r="L1028" s="93" t="e">
        <f>INDEX(Activities!F:F, MATCH(A1028, Activities!A:A, 0))</f>
        <v>#N/A</v>
      </c>
      <c r="M1028" s="93" t="e">
        <f>INDEX(Activities!E:E, MATCH(A1028, Activities!A:A, 0))</f>
        <v>#N/A</v>
      </c>
      <c r="N1028" s="93" t="e">
        <f>INDEX(Activities!G:G, MATCH(A1028, Activities!A:A, 0))</f>
        <v>#N/A</v>
      </c>
      <c r="O1028" s="92"/>
      <c r="P1028" s="92"/>
      <c r="Q1028" s="92"/>
      <c r="R1028" s="93"/>
      <c r="S1028" s="93" t="e">
        <f>INDEX(Activities!I:I, MATCH(A1028, Activities!A:A, 0))</f>
        <v>#N/A</v>
      </c>
    </row>
    <row r="1029" spans="1:19" ht="15" customHeight="1">
      <c r="A1029" s="99"/>
      <c r="B1029" s="87">
        <f>COUNTIF(Activities!A:A, A1029)</f>
        <v>0</v>
      </c>
      <c r="C1029" s="126"/>
      <c r="D1029" s="119"/>
      <c r="E1029" s="120"/>
      <c r="F1029" s="121">
        <v>4</v>
      </c>
      <c r="G1029" s="92">
        <f t="shared" si="92"/>
        <v>1</v>
      </c>
      <c r="H1029" s="93" t="str">
        <f t="shared" si="95"/>
        <v>Q4</v>
      </c>
      <c r="I1029" s="92">
        <f t="shared" si="93"/>
        <v>1900</v>
      </c>
      <c r="J1029" s="92">
        <f t="shared" si="96"/>
        <v>1900</v>
      </c>
      <c r="K1029" s="93" t="e">
        <f t="shared" si="94"/>
        <v>#N/A</v>
      </c>
      <c r="L1029" s="93" t="e">
        <f>INDEX(Activities!F:F, MATCH(A1029, Activities!A:A, 0))</f>
        <v>#N/A</v>
      </c>
      <c r="M1029" s="93" t="e">
        <f>INDEX(Activities!E:E, MATCH(A1029, Activities!A:A, 0))</f>
        <v>#N/A</v>
      </c>
      <c r="N1029" s="93" t="e">
        <f>INDEX(Activities!G:G, MATCH(A1029, Activities!A:A, 0))</f>
        <v>#N/A</v>
      </c>
      <c r="O1029" s="92"/>
      <c r="P1029" s="92"/>
      <c r="Q1029" s="92"/>
      <c r="R1029" s="93"/>
      <c r="S1029" s="93" t="e">
        <f>INDEX(Activities!I:I, MATCH(A1029, Activities!A:A, 0))</f>
        <v>#N/A</v>
      </c>
    </row>
    <row r="1030" spans="1:19" ht="15" customHeight="1">
      <c r="A1030" s="99"/>
      <c r="B1030" s="87">
        <f>COUNTIF(Activities!A:A, A1030)</f>
        <v>0</v>
      </c>
      <c r="C1030" s="124"/>
      <c r="D1030" s="119"/>
      <c r="E1030" s="120"/>
      <c r="F1030" s="121">
        <v>4</v>
      </c>
      <c r="G1030" s="92">
        <f t="shared" si="92"/>
        <v>1</v>
      </c>
      <c r="H1030" s="93" t="str">
        <f t="shared" si="95"/>
        <v>Q4</v>
      </c>
      <c r="I1030" s="92">
        <f t="shared" si="93"/>
        <v>1900</v>
      </c>
      <c r="J1030" s="92">
        <f t="shared" si="96"/>
        <v>1900</v>
      </c>
      <c r="K1030" s="93" t="e">
        <f t="shared" si="94"/>
        <v>#N/A</v>
      </c>
      <c r="L1030" s="93" t="e">
        <f>INDEX(Activities!F:F, MATCH(A1030, Activities!A:A, 0))</f>
        <v>#N/A</v>
      </c>
      <c r="M1030" s="93" t="e">
        <f>INDEX(Activities!E:E, MATCH(A1030, Activities!A:A, 0))</f>
        <v>#N/A</v>
      </c>
      <c r="N1030" s="93" t="e">
        <f>INDEX(Activities!G:G, MATCH(A1030, Activities!A:A, 0))</f>
        <v>#N/A</v>
      </c>
      <c r="O1030" s="92"/>
      <c r="P1030" s="92"/>
      <c r="Q1030" s="92"/>
      <c r="R1030" s="93"/>
      <c r="S1030" s="93" t="e">
        <f>INDEX(Activities!I:I, MATCH(A1030, Activities!A:A, 0))</f>
        <v>#N/A</v>
      </c>
    </row>
    <row r="1031" spans="1:19" ht="15" customHeight="1">
      <c r="A1031" s="99"/>
      <c r="B1031" s="87">
        <f>COUNTIF(Activities!A:A, A1031)</f>
        <v>0</v>
      </c>
      <c r="C1031" s="126"/>
      <c r="D1031" s="119"/>
      <c r="E1031" s="120"/>
      <c r="F1031" s="121">
        <v>4</v>
      </c>
      <c r="G1031" s="92">
        <f t="shared" si="92"/>
        <v>1</v>
      </c>
      <c r="H1031" s="93" t="str">
        <f t="shared" si="95"/>
        <v>Q4</v>
      </c>
      <c r="I1031" s="92">
        <f t="shared" si="93"/>
        <v>1900</v>
      </c>
      <c r="J1031" s="92">
        <f t="shared" si="96"/>
        <v>1900</v>
      </c>
      <c r="K1031" s="93" t="e">
        <f t="shared" si="94"/>
        <v>#N/A</v>
      </c>
      <c r="L1031" s="93" t="e">
        <f>INDEX(Activities!F:F, MATCH(A1031, Activities!A:A, 0))</f>
        <v>#N/A</v>
      </c>
      <c r="M1031" s="93" t="e">
        <f>INDEX(Activities!E:E, MATCH(A1031, Activities!A:A, 0))</f>
        <v>#N/A</v>
      </c>
      <c r="N1031" s="93" t="e">
        <f>INDEX(Activities!G:G, MATCH(A1031, Activities!A:A, 0))</f>
        <v>#N/A</v>
      </c>
      <c r="O1031" s="92"/>
      <c r="P1031" s="92"/>
      <c r="Q1031" s="92"/>
      <c r="R1031" s="93"/>
      <c r="S1031" s="93" t="e">
        <f>INDEX(Activities!I:I, MATCH(A1031, Activities!A:A, 0))</f>
        <v>#N/A</v>
      </c>
    </row>
    <row r="1032" spans="1:19" ht="15" customHeight="1">
      <c r="A1032" s="99"/>
      <c r="B1032" s="87">
        <f>COUNTIF(Activities!A:A, A1032)</f>
        <v>0</v>
      </c>
      <c r="C1032" s="124"/>
      <c r="D1032" s="119"/>
      <c r="E1032" s="120"/>
      <c r="F1032" s="121">
        <v>4</v>
      </c>
      <c r="G1032" s="92">
        <f t="shared" si="92"/>
        <v>1</v>
      </c>
      <c r="H1032" s="93" t="str">
        <f t="shared" si="95"/>
        <v>Q4</v>
      </c>
      <c r="I1032" s="92">
        <f t="shared" si="93"/>
        <v>1900</v>
      </c>
      <c r="J1032" s="92">
        <f t="shared" si="96"/>
        <v>1900</v>
      </c>
      <c r="K1032" s="93" t="e">
        <f t="shared" si="94"/>
        <v>#N/A</v>
      </c>
      <c r="L1032" s="93" t="e">
        <f>INDEX(Activities!F:F, MATCH(A1032, Activities!A:A, 0))</f>
        <v>#N/A</v>
      </c>
      <c r="M1032" s="93" t="e">
        <f>INDEX(Activities!E:E, MATCH(A1032, Activities!A:A, 0))</f>
        <v>#N/A</v>
      </c>
      <c r="N1032" s="93" t="e">
        <f>INDEX(Activities!G:G, MATCH(A1032, Activities!A:A, 0))</f>
        <v>#N/A</v>
      </c>
      <c r="O1032" s="92"/>
      <c r="P1032" s="92"/>
      <c r="Q1032" s="92"/>
      <c r="R1032" s="93"/>
      <c r="S1032" s="93" t="e">
        <f>INDEX(Activities!I:I, MATCH(A1032, Activities!A:A, 0))</f>
        <v>#N/A</v>
      </c>
    </row>
    <row r="1033" spans="1:19" ht="15" customHeight="1">
      <c r="A1033" s="99"/>
      <c r="B1033" s="87">
        <f>COUNTIF(Activities!A:A, A1033)</f>
        <v>0</v>
      </c>
      <c r="C1033" s="126"/>
      <c r="D1033" s="119"/>
      <c r="E1033" s="120"/>
      <c r="F1033" s="121">
        <v>4</v>
      </c>
      <c r="G1033" s="92">
        <f t="shared" si="92"/>
        <v>1</v>
      </c>
      <c r="H1033" s="93" t="str">
        <f t="shared" si="95"/>
        <v>Q4</v>
      </c>
      <c r="I1033" s="92">
        <f t="shared" si="93"/>
        <v>1900</v>
      </c>
      <c r="J1033" s="92">
        <f t="shared" si="96"/>
        <v>1900</v>
      </c>
      <c r="K1033" s="93" t="e">
        <f t="shared" si="94"/>
        <v>#N/A</v>
      </c>
      <c r="L1033" s="93" t="e">
        <f>INDEX(Activities!F:F, MATCH(A1033, Activities!A:A, 0))</f>
        <v>#N/A</v>
      </c>
      <c r="M1033" s="93" t="e">
        <f>INDEX(Activities!E:E, MATCH(A1033, Activities!A:A, 0))</f>
        <v>#N/A</v>
      </c>
      <c r="N1033" s="93" t="e">
        <f>INDEX(Activities!G:G, MATCH(A1033, Activities!A:A, 0))</f>
        <v>#N/A</v>
      </c>
      <c r="O1033" s="92"/>
      <c r="P1033" s="92"/>
      <c r="Q1033" s="92"/>
      <c r="R1033" s="93"/>
      <c r="S1033" s="93" t="e">
        <f>INDEX(Activities!I:I, MATCH(A1033, Activities!A:A, 0))</f>
        <v>#N/A</v>
      </c>
    </row>
    <row r="1034" spans="1:19" ht="15" customHeight="1">
      <c r="A1034" s="99"/>
      <c r="B1034" s="87">
        <f>COUNTIF(Activities!A:A, A1034)</f>
        <v>0</v>
      </c>
      <c r="C1034" s="124"/>
      <c r="D1034" s="119"/>
      <c r="E1034" s="120"/>
      <c r="F1034" s="121">
        <v>4</v>
      </c>
      <c r="G1034" s="92">
        <f t="shared" si="92"/>
        <v>1</v>
      </c>
      <c r="H1034" s="93" t="str">
        <f t="shared" si="95"/>
        <v>Q4</v>
      </c>
      <c r="I1034" s="92">
        <f t="shared" si="93"/>
        <v>1900</v>
      </c>
      <c r="J1034" s="92">
        <f t="shared" si="96"/>
        <v>1900</v>
      </c>
      <c r="K1034" s="93" t="e">
        <f t="shared" si="94"/>
        <v>#N/A</v>
      </c>
      <c r="L1034" s="93" t="e">
        <f>INDEX(Activities!F:F, MATCH(A1034, Activities!A:A, 0))</f>
        <v>#N/A</v>
      </c>
      <c r="M1034" s="93" t="e">
        <f>INDEX(Activities!E:E, MATCH(A1034, Activities!A:A, 0))</f>
        <v>#N/A</v>
      </c>
      <c r="N1034" s="93" t="e">
        <f>INDEX(Activities!G:G, MATCH(A1034, Activities!A:A, 0))</f>
        <v>#N/A</v>
      </c>
      <c r="O1034" s="92"/>
      <c r="P1034" s="92"/>
      <c r="Q1034" s="92"/>
      <c r="R1034" s="93"/>
      <c r="S1034" s="93" t="e">
        <f>INDEX(Activities!I:I, MATCH(A1034, Activities!A:A, 0))</f>
        <v>#N/A</v>
      </c>
    </row>
    <row r="1035" spans="1:19" ht="15" customHeight="1">
      <c r="A1035" s="99"/>
      <c r="B1035" s="87">
        <f>COUNTIF(Activities!A:A, A1035)</f>
        <v>0</v>
      </c>
      <c r="C1035" s="126"/>
      <c r="D1035" s="119"/>
      <c r="E1035" s="120"/>
      <c r="F1035" s="121">
        <v>4</v>
      </c>
      <c r="G1035" s="92">
        <f t="shared" si="92"/>
        <v>1</v>
      </c>
      <c r="H1035" s="93" t="str">
        <f t="shared" si="95"/>
        <v>Q4</v>
      </c>
      <c r="I1035" s="92">
        <f t="shared" si="93"/>
        <v>1900</v>
      </c>
      <c r="J1035" s="92">
        <f t="shared" si="96"/>
        <v>1900</v>
      </c>
      <c r="K1035" s="93" t="e">
        <f t="shared" si="94"/>
        <v>#N/A</v>
      </c>
      <c r="L1035" s="93" t="e">
        <f>INDEX(Activities!F:F, MATCH(A1035, Activities!A:A, 0))</f>
        <v>#N/A</v>
      </c>
      <c r="M1035" s="93" t="e">
        <f>INDEX(Activities!E:E, MATCH(A1035, Activities!A:A, 0))</f>
        <v>#N/A</v>
      </c>
      <c r="N1035" s="93" t="e">
        <f>INDEX(Activities!G:G, MATCH(A1035, Activities!A:A, 0))</f>
        <v>#N/A</v>
      </c>
      <c r="O1035" s="92"/>
      <c r="P1035" s="92"/>
      <c r="Q1035" s="92"/>
      <c r="R1035" s="93"/>
      <c r="S1035" s="93" t="e">
        <f>INDEX(Activities!I:I, MATCH(A1035, Activities!A:A, 0))</f>
        <v>#N/A</v>
      </c>
    </row>
    <row r="1036" spans="1:19" ht="15" customHeight="1">
      <c r="A1036" s="99"/>
      <c r="B1036" s="87">
        <f>COUNTIF(Activities!A:A, A1036)</f>
        <v>0</v>
      </c>
      <c r="C1036" s="124"/>
      <c r="D1036" s="119"/>
      <c r="E1036" s="120"/>
      <c r="F1036" s="121">
        <v>4</v>
      </c>
      <c r="G1036" s="92">
        <f t="shared" si="92"/>
        <v>1</v>
      </c>
      <c r="H1036" s="93" t="str">
        <f t="shared" si="95"/>
        <v>Q4</v>
      </c>
      <c r="I1036" s="92">
        <f t="shared" si="93"/>
        <v>1900</v>
      </c>
      <c r="J1036" s="92">
        <f t="shared" si="96"/>
        <v>1900</v>
      </c>
      <c r="K1036" s="93" t="e">
        <f t="shared" si="94"/>
        <v>#N/A</v>
      </c>
      <c r="L1036" s="93" t="e">
        <f>INDEX(Activities!F:F, MATCH(A1036, Activities!A:A, 0))</f>
        <v>#N/A</v>
      </c>
      <c r="M1036" s="93" t="e">
        <f>INDEX(Activities!E:E, MATCH(A1036, Activities!A:A, 0))</f>
        <v>#N/A</v>
      </c>
      <c r="N1036" s="93" t="e">
        <f>INDEX(Activities!G:G, MATCH(A1036, Activities!A:A, 0))</f>
        <v>#N/A</v>
      </c>
      <c r="O1036" s="92"/>
      <c r="P1036" s="92"/>
      <c r="Q1036" s="92"/>
      <c r="R1036" s="93"/>
      <c r="S1036" s="93" t="e">
        <f>INDEX(Activities!I:I, MATCH(A1036, Activities!A:A, 0))</f>
        <v>#N/A</v>
      </c>
    </row>
    <row r="1037" spans="1:19" ht="15" customHeight="1">
      <c r="A1037" s="99"/>
      <c r="B1037" s="87">
        <f>COUNTIF(Activities!A:A, A1037)</f>
        <v>0</v>
      </c>
      <c r="C1037" s="126"/>
      <c r="D1037" s="119"/>
      <c r="E1037" s="120"/>
      <c r="F1037" s="121">
        <v>4</v>
      </c>
      <c r="G1037" s="92">
        <f t="shared" si="92"/>
        <v>1</v>
      </c>
      <c r="H1037" s="93" t="str">
        <f t="shared" si="95"/>
        <v>Q4</v>
      </c>
      <c r="I1037" s="92">
        <f t="shared" si="93"/>
        <v>1900</v>
      </c>
      <c r="J1037" s="92">
        <f t="shared" si="96"/>
        <v>1900</v>
      </c>
      <c r="K1037" s="93" t="e">
        <f t="shared" si="94"/>
        <v>#N/A</v>
      </c>
      <c r="L1037" s="93" t="e">
        <f>INDEX(Activities!F:F, MATCH(A1037, Activities!A:A, 0))</f>
        <v>#N/A</v>
      </c>
      <c r="M1037" s="93" t="e">
        <f>INDEX(Activities!E:E, MATCH(A1037, Activities!A:A, 0))</f>
        <v>#N/A</v>
      </c>
      <c r="N1037" s="93" t="e">
        <f>INDEX(Activities!G:G, MATCH(A1037, Activities!A:A, 0))</f>
        <v>#N/A</v>
      </c>
      <c r="O1037" s="92"/>
      <c r="P1037" s="92"/>
      <c r="Q1037" s="92"/>
      <c r="R1037" s="93"/>
      <c r="S1037" s="93" t="e">
        <f>INDEX(Activities!I:I, MATCH(A1037, Activities!A:A, 0))</f>
        <v>#N/A</v>
      </c>
    </row>
    <row r="1038" spans="1:19" ht="15" customHeight="1">
      <c r="A1038" s="86"/>
      <c r="B1038" s="87">
        <f>COUNTIF(Activities!A:A, A1038)</f>
        <v>0</v>
      </c>
      <c r="C1038" s="124"/>
      <c r="D1038" s="119"/>
      <c r="E1038" s="120"/>
      <c r="F1038" s="121">
        <v>4</v>
      </c>
      <c r="G1038" s="92">
        <f t="shared" si="92"/>
        <v>1</v>
      </c>
      <c r="H1038" s="93" t="str">
        <f t="shared" si="95"/>
        <v>Q4</v>
      </c>
      <c r="I1038" s="92">
        <f t="shared" si="93"/>
        <v>1900</v>
      </c>
      <c r="J1038" s="92">
        <f t="shared" si="96"/>
        <v>1900</v>
      </c>
      <c r="K1038" s="93" t="e">
        <f t="shared" si="94"/>
        <v>#N/A</v>
      </c>
      <c r="L1038" s="93" t="e">
        <f>INDEX(Activities!F:F, MATCH(A1038, Activities!A:A, 0))</f>
        <v>#N/A</v>
      </c>
      <c r="M1038" s="93" t="e">
        <f>INDEX(Activities!E:E, MATCH(A1038, Activities!A:A, 0))</f>
        <v>#N/A</v>
      </c>
      <c r="N1038" s="93" t="e">
        <f>INDEX(Activities!G:G, MATCH(A1038, Activities!A:A, 0))</f>
        <v>#N/A</v>
      </c>
      <c r="O1038" s="92"/>
      <c r="P1038" s="92"/>
      <c r="Q1038" s="92"/>
      <c r="R1038" s="93"/>
      <c r="S1038" s="93" t="e">
        <f>INDEX(Activities!I:I, MATCH(A1038, Activities!A:A, 0))</f>
        <v>#N/A</v>
      </c>
    </row>
    <row r="1039" spans="1:19" ht="15" customHeight="1">
      <c r="A1039" s="86"/>
      <c r="B1039" s="87">
        <f>COUNTIF(Activities!A:A, A1039)</f>
        <v>0</v>
      </c>
      <c r="C1039" s="126"/>
      <c r="D1039" s="119"/>
      <c r="E1039" s="120"/>
      <c r="F1039" s="121">
        <v>4</v>
      </c>
      <c r="G1039" s="92">
        <f t="shared" si="92"/>
        <v>1</v>
      </c>
      <c r="H1039" s="93" t="str">
        <f t="shared" si="95"/>
        <v>Q4</v>
      </c>
      <c r="I1039" s="92">
        <f t="shared" si="93"/>
        <v>1900</v>
      </c>
      <c r="J1039" s="92">
        <f t="shared" si="96"/>
        <v>1900</v>
      </c>
      <c r="K1039" s="93" t="e">
        <f t="shared" si="94"/>
        <v>#N/A</v>
      </c>
      <c r="L1039" s="93" t="e">
        <f>INDEX(Activities!F:F, MATCH(A1039, Activities!A:A, 0))</f>
        <v>#N/A</v>
      </c>
      <c r="M1039" s="93" t="e">
        <f>INDEX(Activities!E:E, MATCH(A1039, Activities!A:A, 0))</f>
        <v>#N/A</v>
      </c>
      <c r="N1039" s="93" t="e">
        <f>INDEX(Activities!G:G, MATCH(A1039, Activities!A:A, 0))</f>
        <v>#N/A</v>
      </c>
      <c r="O1039" s="92"/>
      <c r="P1039" s="92"/>
      <c r="Q1039" s="92"/>
      <c r="R1039" s="93"/>
      <c r="S1039" s="93" t="e">
        <f>INDEX(Activities!I:I, MATCH(A1039, Activities!A:A, 0))</f>
        <v>#N/A</v>
      </c>
    </row>
    <row r="1040" spans="1:19" ht="15" customHeight="1">
      <c r="A1040" s="86"/>
      <c r="B1040" s="87">
        <f>COUNTIF(Activities!A:A, A1040)</f>
        <v>0</v>
      </c>
      <c r="C1040" s="124"/>
      <c r="D1040" s="119"/>
      <c r="E1040" s="120"/>
      <c r="F1040" s="121">
        <v>4</v>
      </c>
      <c r="G1040" s="92">
        <f t="shared" si="92"/>
        <v>1</v>
      </c>
      <c r="H1040" s="93" t="str">
        <f t="shared" si="95"/>
        <v>Q4</v>
      </c>
      <c r="I1040" s="92">
        <f t="shared" si="93"/>
        <v>1900</v>
      </c>
      <c r="J1040" s="92">
        <f t="shared" si="96"/>
        <v>1900</v>
      </c>
      <c r="K1040" s="93" t="e">
        <f t="shared" si="94"/>
        <v>#N/A</v>
      </c>
      <c r="L1040" s="93" t="e">
        <f>INDEX(Activities!F:F, MATCH(A1040, Activities!A:A, 0))</f>
        <v>#N/A</v>
      </c>
      <c r="M1040" s="93" t="e">
        <f>INDEX(Activities!E:E, MATCH(A1040, Activities!A:A, 0))</f>
        <v>#N/A</v>
      </c>
      <c r="N1040" s="93" t="e">
        <f>INDEX(Activities!G:G, MATCH(A1040, Activities!A:A, 0))</f>
        <v>#N/A</v>
      </c>
      <c r="O1040" s="92"/>
      <c r="P1040" s="92"/>
      <c r="Q1040" s="92"/>
      <c r="R1040" s="93"/>
      <c r="S1040" s="93" t="e">
        <f>INDEX(Activities!I:I, MATCH(A1040, Activities!A:A, 0))</f>
        <v>#N/A</v>
      </c>
    </row>
    <row r="1041" spans="1:19" ht="15" customHeight="1">
      <c r="A1041" s="86"/>
      <c r="B1041" s="87">
        <f>COUNTIF(Activities!A:A, A1041)</f>
        <v>0</v>
      </c>
      <c r="C1041" s="126"/>
      <c r="D1041" s="119"/>
      <c r="E1041" s="120"/>
      <c r="F1041" s="121">
        <v>4</v>
      </c>
      <c r="G1041" s="92">
        <f t="shared" si="92"/>
        <v>1</v>
      </c>
      <c r="H1041" s="93" t="str">
        <f t="shared" si="95"/>
        <v>Q4</v>
      </c>
      <c r="I1041" s="92">
        <f t="shared" si="93"/>
        <v>1900</v>
      </c>
      <c r="J1041" s="92">
        <f t="shared" si="96"/>
        <v>1900</v>
      </c>
      <c r="K1041" s="93" t="e">
        <f t="shared" si="94"/>
        <v>#N/A</v>
      </c>
      <c r="L1041" s="93" t="e">
        <f>INDEX(Activities!F:F, MATCH(A1041, Activities!A:A, 0))</f>
        <v>#N/A</v>
      </c>
      <c r="M1041" s="93" t="e">
        <f>INDEX(Activities!E:E, MATCH(A1041, Activities!A:A, 0))</f>
        <v>#N/A</v>
      </c>
      <c r="N1041" s="93" t="e">
        <f>INDEX(Activities!G:G, MATCH(A1041, Activities!A:A, 0))</f>
        <v>#N/A</v>
      </c>
      <c r="O1041" s="92"/>
      <c r="P1041" s="92"/>
      <c r="Q1041" s="92"/>
      <c r="R1041" s="93"/>
      <c r="S1041" s="93" t="e">
        <f>INDEX(Activities!I:I, MATCH(A1041, Activities!A:A, 0))</f>
        <v>#N/A</v>
      </c>
    </row>
    <row r="1042" spans="1:19" ht="15" customHeight="1">
      <c r="A1042" s="86"/>
      <c r="B1042" s="87">
        <f>COUNTIF(Activities!A:A, A1042)</f>
        <v>0</v>
      </c>
      <c r="C1042" s="124"/>
      <c r="D1042" s="119"/>
      <c r="E1042" s="120"/>
      <c r="F1042" s="121">
        <v>4</v>
      </c>
      <c r="G1042" s="92">
        <f t="shared" si="92"/>
        <v>1</v>
      </c>
      <c r="H1042" s="93" t="str">
        <f t="shared" si="95"/>
        <v>Q4</v>
      </c>
      <c r="I1042" s="92">
        <f t="shared" si="93"/>
        <v>1900</v>
      </c>
      <c r="J1042" s="92">
        <f t="shared" si="96"/>
        <v>1900</v>
      </c>
      <c r="K1042" s="93" t="e">
        <f t="shared" si="94"/>
        <v>#N/A</v>
      </c>
      <c r="L1042" s="93" t="e">
        <f>INDEX(Activities!F:F, MATCH(A1042, Activities!A:A, 0))</f>
        <v>#N/A</v>
      </c>
      <c r="M1042" s="93" t="e">
        <f>INDEX(Activities!E:E, MATCH(A1042, Activities!A:A, 0))</f>
        <v>#N/A</v>
      </c>
      <c r="N1042" s="93" t="e">
        <f>INDEX(Activities!G:G, MATCH(A1042, Activities!A:A, 0))</f>
        <v>#N/A</v>
      </c>
      <c r="O1042" s="92"/>
      <c r="P1042" s="92"/>
      <c r="Q1042" s="92"/>
      <c r="R1042" s="93"/>
      <c r="S1042" s="93" t="e">
        <f>INDEX(Activities!I:I, MATCH(A1042, Activities!A:A, 0))</f>
        <v>#N/A</v>
      </c>
    </row>
    <row r="1043" spans="1:19" ht="15" customHeight="1">
      <c r="A1043" s="86"/>
      <c r="B1043" s="87">
        <f>COUNTIF(Activities!A:A, A1043)</f>
        <v>0</v>
      </c>
      <c r="C1043" s="126"/>
      <c r="D1043" s="119"/>
      <c r="E1043" s="120"/>
      <c r="F1043" s="121">
        <v>4</v>
      </c>
      <c r="G1043" s="92">
        <f t="shared" si="92"/>
        <v>1</v>
      </c>
      <c r="H1043" s="93" t="str">
        <f t="shared" si="95"/>
        <v>Q4</v>
      </c>
      <c r="I1043" s="92">
        <f t="shared" si="93"/>
        <v>1900</v>
      </c>
      <c r="J1043" s="92">
        <f t="shared" si="96"/>
        <v>1900</v>
      </c>
      <c r="K1043" s="93" t="e">
        <f t="shared" si="94"/>
        <v>#N/A</v>
      </c>
      <c r="L1043" s="93" t="e">
        <f>INDEX(Activities!F:F, MATCH(A1043, Activities!A:A, 0))</f>
        <v>#N/A</v>
      </c>
      <c r="M1043" s="93" t="e">
        <f>INDEX(Activities!E:E, MATCH(A1043, Activities!A:A, 0))</f>
        <v>#N/A</v>
      </c>
      <c r="N1043" s="93" t="e">
        <f>INDEX(Activities!G:G, MATCH(A1043, Activities!A:A, 0))</f>
        <v>#N/A</v>
      </c>
      <c r="O1043" s="92"/>
      <c r="P1043" s="92"/>
      <c r="Q1043" s="92"/>
      <c r="R1043" s="93"/>
      <c r="S1043" s="93" t="e">
        <f>INDEX(Activities!I:I, MATCH(A1043, Activities!A:A, 0))</f>
        <v>#N/A</v>
      </c>
    </row>
    <row r="1044" spans="1:19" ht="15" customHeight="1">
      <c r="A1044" s="86"/>
      <c r="B1044" s="87">
        <f>COUNTIF(Activities!A:A, A1044)</f>
        <v>0</v>
      </c>
      <c r="C1044" s="124"/>
      <c r="D1044" s="119"/>
      <c r="E1044" s="120"/>
      <c r="F1044" s="121">
        <v>4</v>
      </c>
      <c r="G1044" s="92">
        <f t="shared" si="92"/>
        <v>1</v>
      </c>
      <c r="H1044" s="93" t="str">
        <f t="shared" si="95"/>
        <v>Q4</v>
      </c>
      <c r="I1044" s="92">
        <f t="shared" si="93"/>
        <v>1900</v>
      </c>
      <c r="J1044" s="92">
        <f t="shared" si="96"/>
        <v>1900</v>
      </c>
      <c r="K1044" s="93" t="e">
        <f t="shared" si="94"/>
        <v>#N/A</v>
      </c>
      <c r="L1044" s="93" t="e">
        <f>INDEX(Activities!F:F, MATCH(A1044, Activities!A:A, 0))</f>
        <v>#N/A</v>
      </c>
      <c r="M1044" s="93" t="e">
        <f>INDEX(Activities!E:E, MATCH(A1044, Activities!A:A, 0))</f>
        <v>#N/A</v>
      </c>
      <c r="N1044" s="93" t="e">
        <f>INDEX(Activities!G:G, MATCH(A1044, Activities!A:A, 0))</f>
        <v>#N/A</v>
      </c>
      <c r="O1044" s="92"/>
      <c r="P1044" s="92"/>
      <c r="Q1044" s="92"/>
      <c r="R1044" s="93"/>
      <c r="S1044" s="93" t="e">
        <f>INDEX(Activities!I:I, MATCH(A1044, Activities!A:A, 0))</f>
        <v>#N/A</v>
      </c>
    </row>
    <row r="1045" spans="1:19" ht="15" customHeight="1">
      <c r="A1045" s="86"/>
      <c r="B1045" s="87">
        <f>COUNTIF(Activities!A:A, A1045)</f>
        <v>0</v>
      </c>
      <c r="C1045" s="126"/>
      <c r="D1045" s="119"/>
      <c r="E1045" s="120"/>
      <c r="F1045" s="121">
        <v>4</v>
      </c>
      <c r="G1045" s="92">
        <f t="shared" si="92"/>
        <v>1</v>
      </c>
      <c r="H1045" s="93" t="str">
        <f t="shared" si="95"/>
        <v>Q4</v>
      </c>
      <c r="I1045" s="92">
        <f t="shared" si="93"/>
        <v>1900</v>
      </c>
      <c r="J1045" s="92">
        <f t="shared" si="96"/>
        <v>1900</v>
      </c>
      <c r="K1045" s="93" t="e">
        <f t="shared" si="94"/>
        <v>#N/A</v>
      </c>
      <c r="L1045" s="93" t="e">
        <f>INDEX(Activities!F:F, MATCH(A1045, Activities!A:A, 0))</f>
        <v>#N/A</v>
      </c>
      <c r="M1045" s="93" t="e">
        <f>INDEX(Activities!E:E, MATCH(A1045, Activities!A:A, 0))</f>
        <v>#N/A</v>
      </c>
      <c r="N1045" s="93" t="e">
        <f>INDEX(Activities!G:G, MATCH(A1045, Activities!A:A, 0))</f>
        <v>#N/A</v>
      </c>
      <c r="O1045" s="92"/>
      <c r="P1045" s="92"/>
      <c r="Q1045" s="92"/>
      <c r="R1045" s="93"/>
      <c r="S1045" s="93" t="e">
        <f>INDEX(Activities!I:I, MATCH(A1045, Activities!A:A, 0))</f>
        <v>#N/A</v>
      </c>
    </row>
    <row r="1046" spans="1:19" ht="15" customHeight="1">
      <c r="A1046" s="86"/>
      <c r="B1046" s="87">
        <f>COUNTIF(Activities!A:A, A1046)</f>
        <v>0</v>
      </c>
      <c r="C1046" s="123"/>
      <c r="D1046" s="119"/>
      <c r="E1046" s="120"/>
      <c r="F1046" s="121">
        <v>4</v>
      </c>
      <c r="G1046" s="92">
        <f t="shared" si="92"/>
        <v>1</v>
      </c>
      <c r="H1046" s="93" t="str">
        <f t="shared" si="95"/>
        <v>Q4</v>
      </c>
      <c r="I1046" s="92">
        <f t="shared" si="93"/>
        <v>1900</v>
      </c>
      <c r="J1046" s="92">
        <f t="shared" si="96"/>
        <v>1900</v>
      </c>
      <c r="K1046" s="93" t="e">
        <f t="shared" si="94"/>
        <v>#N/A</v>
      </c>
      <c r="L1046" s="93" t="e">
        <f>INDEX(Activities!F:F, MATCH(A1046, Activities!A:A, 0))</f>
        <v>#N/A</v>
      </c>
      <c r="M1046" s="93" t="e">
        <f>INDEX(Activities!E:E, MATCH(A1046, Activities!A:A, 0))</f>
        <v>#N/A</v>
      </c>
      <c r="N1046" s="93" t="e">
        <f>INDEX(Activities!G:G, MATCH(A1046, Activities!A:A, 0))</f>
        <v>#N/A</v>
      </c>
      <c r="O1046" s="92"/>
      <c r="P1046" s="92"/>
      <c r="Q1046" s="92"/>
      <c r="R1046" s="93"/>
      <c r="S1046" s="93" t="e">
        <f>INDEX(Activities!I:I, MATCH(A1046, Activities!A:A, 0))</f>
        <v>#N/A</v>
      </c>
    </row>
    <row r="1047" spans="1:19" ht="15" customHeight="1">
      <c r="A1047" s="86"/>
      <c r="B1047" s="87">
        <f>COUNTIF(Activities!A:A, A1047)</f>
        <v>0</v>
      </c>
      <c r="C1047" s="124"/>
      <c r="D1047" s="119"/>
      <c r="E1047" s="120"/>
      <c r="F1047" s="121">
        <v>4</v>
      </c>
      <c r="G1047" s="92">
        <f t="shared" si="92"/>
        <v>1</v>
      </c>
      <c r="H1047" s="93" t="str">
        <f t="shared" si="95"/>
        <v>Q4</v>
      </c>
      <c r="I1047" s="92">
        <f t="shared" si="93"/>
        <v>1900</v>
      </c>
      <c r="J1047" s="92">
        <f t="shared" si="96"/>
        <v>1900</v>
      </c>
      <c r="K1047" s="93" t="e">
        <f t="shared" si="94"/>
        <v>#N/A</v>
      </c>
      <c r="L1047" s="93" t="e">
        <f>INDEX(Activities!F:F, MATCH(A1047, Activities!A:A, 0))</f>
        <v>#N/A</v>
      </c>
      <c r="M1047" s="93" t="e">
        <f>INDEX(Activities!E:E, MATCH(A1047, Activities!A:A, 0))</f>
        <v>#N/A</v>
      </c>
      <c r="N1047" s="93" t="e">
        <f>INDEX(Activities!G:G, MATCH(A1047, Activities!A:A, 0))</f>
        <v>#N/A</v>
      </c>
      <c r="O1047" s="92"/>
      <c r="P1047" s="92"/>
      <c r="Q1047" s="92"/>
      <c r="R1047" s="93"/>
      <c r="S1047" s="93" t="e">
        <f>INDEX(Activities!I:I, MATCH(A1047, Activities!A:A, 0))</f>
        <v>#N/A</v>
      </c>
    </row>
    <row r="1048" spans="1:19" ht="15" customHeight="1">
      <c r="A1048" s="86"/>
      <c r="B1048" s="87">
        <f>COUNTIF(Activities!A:A, A1048)</f>
        <v>0</v>
      </c>
      <c r="C1048" s="126"/>
      <c r="D1048" s="119"/>
      <c r="E1048" s="120"/>
      <c r="F1048" s="121">
        <v>4</v>
      </c>
      <c r="G1048" s="92">
        <f t="shared" si="92"/>
        <v>1</v>
      </c>
      <c r="H1048" s="93" t="str">
        <f t="shared" si="95"/>
        <v>Q4</v>
      </c>
      <c r="I1048" s="92">
        <f t="shared" si="93"/>
        <v>1900</v>
      </c>
      <c r="J1048" s="92">
        <f t="shared" si="96"/>
        <v>1900</v>
      </c>
      <c r="K1048" s="93" t="e">
        <f t="shared" si="94"/>
        <v>#N/A</v>
      </c>
      <c r="L1048" s="93" t="e">
        <f>INDEX(Activities!F:F, MATCH(A1048, Activities!A:A, 0))</f>
        <v>#N/A</v>
      </c>
      <c r="M1048" s="93" t="e">
        <f>INDEX(Activities!E:E, MATCH(A1048, Activities!A:A, 0))</f>
        <v>#N/A</v>
      </c>
      <c r="N1048" s="93" t="e">
        <f>INDEX(Activities!G:G, MATCH(A1048, Activities!A:A, 0))</f>
        <v>#N/A</v>
      </c>
      <c r="O1048" s="92"/>
      <c r="P1048" s="92"/>
      <c r="Q1048" s="92"/>
      <c r="R1048" s="93"/>
      <c r="S1048" s="93" t="e">
        <f>INDEX(Activities!I:I, MATCH(A1048, Activities!A:A, 0))</f>
        <v>#N/A</v>
      </c>
    </row>
    <row r="1049" spans="1:19" ht="15" customHeight="1">
      <c r="A1049" s="86"/>
      <c r="B1049" s="87">
        <f>COUNTIF(Activities!A:A, A1049)</f>
        <v>0</v>
      </c>
      <c r="C1049" s="124"/>
      <c r="D1049" s="119"/>
      <c r="E1049" s="120"/>
      <c r="F1049" s="121">
        <v>4</v>
      </c>
      <c r="G1049" s="92">
        <f t="shared" si="92"/>
        <v>1</v>
      </c>
      <c r="H1049" s="93" t="str">
        <f t="shared" si="95"/>
        <v>Q4</v>
      </c>
      <c r="I1049" s="92">
        <f t="shared" si="93"/>
        <v>1900</v>
      </c>
      <c r="J1049" s="92">
        <f t="shared" si="96"/>
        <v>1900</v>
      </c>
      <c r="K1049" s="93" t="e">
        <f t="shared" si="94"/>
        <v>#N/A</v>
      </c>
      <c r="L1049" s="93" t="e">
        <f>INDEX(Activities!F:F, MATCH(A1049, Activities!A:A, 0))</f>
        <v>#N/A</v>
      </c>
      <c r="M1049" s="93" t="e">
        <f>INDEX(Activities!E:E, MATCH(A1049, Activities!A:A, 0))</f>
        <v>#N/A</v>
      </c>
      <c r="N1049" s="93" t="e">
        <f>INDEX(Activities!G:G, MATCH(A1049, Activities!A:A, 0))</f>
        <v>#N/A</v>
      </c>
      <c r="O1049" s="92"/>
      <c r="P1049" s="92"/>
      <c r="Q1049" s="92"/>
      <c r="R1049" s="93"/>
      <c r="S1049" s="93" t="e">
        <f>INDEX(Activities!I:I, MATCH(A1049, Activities!A:A, 0))</f>
        <v>#N/A</v>
      </c>
    </row>
    <row r="1050" spans="1:19" ht="15" customHeight="1">
      <c r="A1050" s="86"/>
      <c r="B1050" s="87">
        <f>COUNTIF(Activities!A:A, A1050)</f>
        <v>0</v>
      </c>
      <c r="C1050" s="126"/>
      <c r="D1050" s="119"/>
      <c r="E1050" s="120"/>
      <c r="F1050" s="121">
        <v>4</v>
      </c>
      <c r="G1050" s="92">
        <f t="shared" si="92"/>
        <v>1</v>
      </c>
      <c r="H1050" s="93" t="str">
        <f t="shared" si="95"/>
        <v>Q4</v>
      </c>
      <c r="I1050" s="92">
        <f t="shared" si="93"/>
        <v>1900</v>
      </c>
      <c r="J1050" s="92">
        <f t="shared" si="96"/>
        <v>1900</v>
      </c>
      <c r="K1050" s="93" t="e">
        <f t="shared" si="94"/>
        <v>#N/A</v>
      </c>
      <c r="L1050" s="93" t="e">
        <f>INDEX(Activities!F:F, MATCH(A1050, Activities!A:A, 0))</f>
        <v>#N/A</v>
      </c>
      <c r="M1050" s="93" t="e">
        <f>INDEX(Activities!E:E, MATCH(A1050, Activities!A:A, 0))</f>
        <v>#N/A</v>
      </c>
      <c r="N1050" s="93" t="e">
        <f>INDEX(Activities!G:G, MATCH(A1050, Activities!A:A, 0))</f>
        <v>#N/A</v>
      </c>
      <c r="O1050" s="92"/>
      <c r="P1050" s="92"/>
      <c r="Q1050" s="92"/>
      <c r="R1050" s="93"/>
      <c r="S1050" s="93" t="e">
        <f>INDEX(Activities!I:I, MATCH(A1050, Activities!A:A, 0))</f>
        <v>#N/A</v>
      </c>
    </row>
    <row r="1051" spans="1:19" ht="15" customHeight="1">
      <c r="A1051" s="86"/>
      <c r="B1051" s="87">
        <f>COUNTIF(Activities!A:A, A1051)</f>
        <v>0</v>
      </c>
      <c r="C1051" s="124"/>
      <c r="D1051" s="119"/>
      <c r="E1051" s="120"/>
      <c r="F1051" s="121">
        <v>4</v>
      </c>
      <c r="G1051" s="92">
        <f t="shared" si="92"/>
        <v>1</v>
      </c>
      <c r="H1051" s="93" t="str">
        <f t="shared" si="95"/>
        <v>Q4</v>
      </c>
      <c r="I1051" s="92">
        <f t="shared" si="93"/>
        <v>1900</v>
      </c>
      <c r="J1051" s="92">
        <f t="shared" si="96"/>
        <v>1900</v>
      </c>
      <c r="K1051" s="93" t="e">
        <f t="shared" si="94"/>
        <v>#N/A</v>
      </c>
      <c r="L1051" s="93" t="e">
        <f>INDEX(Activities!F:F, MATCH(A1051, Activities!A:A, 0))</f>
        <v>#N/A</v>
      </c>
      <c r="M1051" s="93" t="e">
        <f>INDEX(Activities!E:E, MATCH(A1051, Activities!A:A, 0))</f>
        <v>#N/A</v>
      </c>
      <c r="N1051" s="93" t="e">
        <f>INDEX(Activities!G:G, MATCH(A1051, Activities!A:A, 0))</f>
        <v>#N/A</v>
      </c>
      <c r="O1051" s="92"/>
      <c r="P1051" s="92"/>
      <c r="Q1051" s="92"/>
      <c r="R1051" s="93"/>
      <c r="S1051" s="93" t="e">
        <f>INDEX(Activities!I:I, MATCH(A1051, Activities!A:A, 0))</f>
        <v>#N/A</v>
      </c>
    </row>
    <row r="1052" spans="1:19" ht="15" customHeight="1">
      <c r="A1052" s="86"/>
      <c r="B1052" s="87">
        <f>COUNTIF(Activities!A:A, A1052)</f>
        <v>0</v>
      </c>
      <c r="C1052" s="126"/>
      <c r="D1052" s="119"/>
      <c r="E1052" s="120"/>
      <c r="F1052" s="121">
        <v>4</v>
      </c>
      <c r="G1052" s="92">
        <f t="shared" si="92"/>
        <v>1</v>
      </c>
      <c r="H1052" s="93" t="str">
        <f t="shared" si="95"/>
        <v>Q4</v>
      </c>
      <c r="I1052" s="92">
        <f t="shared" si="93"/>
        <v>1900</v>
      </c>
      <c r="J1052" s="92">
        <f t="shared" si="96"/>
        <v>1900</v>
      </c>
      <c r="K1052" s="93" t="e">
        <f t="shared" si="94"/>
        <v>#N/A</v>
      </c>
      <c r="L1052" s="93" t="e">
        <f>INDEX(Activities!F:F, MATCH(A1052, Activities!A:A, 0))</f>
        <v>#N/A</v>
      </c>
      <c r="M1052" s="93" t="e">
        <f>INDEX(Activities!E:E, MATCH(A1052, Activities!A:A, 0))</f>
        <v>#N/A</v>
      </c>
      <c r="N1052" s="93" t="e">
        <f>INDEX(Activities!G:G, MATCH(A1052, Activities!A:A, 0))</f>
        <v>#N/A</v>
      </c>
      <c r="O1052" s="92"/>
      <c r="P1052" s="92"/>
      <c r="Q1052" s="92"/>
      <c r="R1052" s="93"/>
      <c r="S1052" s="93" t="e">
        <f>INDEX(Activities!I:I, MATCH(A1052, Activities!A:A, 0))</f>
        <v>#N/A</v>
      </c>
    </row>
    <row r="1053" spans="1:19" ht="15" customHeight="1">
      <c r="A1053" s="86"/>
      <c r="B1053" s="87">
        <f>COUNTIF(Activities!A:A, A1053)</f>
        <v>0</v>
      </c>
      <c r="C1053" s="124"/>
      <c r="D1053" s="119"/>
      <c r="E1053" s="120"/>
      <c r="F1053" s="121">
        <v>4</v>
      </c>
      <c r="G1053" s="92">
        <f t="shared" si="92"/>
        <v>1</v>
      </c>
      <c r="H1053" s="93" t="str">
        <f t="shared" si="95"/>
        <v>Q4</v>
      </c>
      <c r="I1053" s="92">
        <f t="shared" si="93"/>
        <v>1900</v>
      </c>
      <c r="J1053" s="92">
        <f t="shared" si="96"/>
        <v>1900</v>
      </c>
      <c r="K1053" s="93" t="e">
        <f t="shared" si="94"/>
        <v>#N/A</v>
      </c>
      <c r="L1053" s="93" t="e">
        <f>INDEX(Activities!F:F, MATCH(A1053, Activities!A:A, 0))</f>
        <v>#N/A</v>
      </c>
      <c r="M1053" s="93" t="e">
        <f>INDEX(Activities!E:E, MATCH(A1053, Activities!A:A, 0))</f>
        <v>#N/A</v>
      </c>
      <c r="N1053" s="93" t="e">
        <f>INDEX(Activities!G:G, MATCH(A1053, Activities!A:A, 0))</f>
        <v>#N/A</v>
      </c>
      <c r="O1053" s="92"/>
      <c r="P1053" s="92"/>
      <c r="Q1053" s="92"/>
      <c r="R1053" s="93"/>
      <c r="S1053" s="93" t="e">
        <f>INDEX(Activities!I:I, MATCH(A1053, Activities!A:A, 0))</f>
        <v>#N/A</v>
      </c>
    </row>
    <row r="1054" spans="1:19" ht="15" customHeight="1">
      <c r="A1054" s="86"/>
      <c r="B1054" s="87">
        <f>COUNTIF(Activities!A:A, A1054)</f>
        <v>0</v>
      </c>
      <c r="C1054" s="126"/>
      <c r="D1054" s="119"/>
      <c r="E1054" s="120"/>
      <c r="F1054" s="121">
        <v>4</v>
      </c>
      <c r="G1054" s="92">
        <f t="shared" si="92"/>
        <v>1</v>
      </c>
      <c r="H1054" s="93" t="str">
        <f t="shared" si="95"/>
        <v>Q4</v>
      </c>
      <c r="I1054" s="92">
        <f t="shared" si="93"/>
        <v>1900</v>
      </c>
      <c r="J1054" s="92">
        <f t="shared" si="96"/>
        <v>1900</v>
      </c>
      <c r="K1054" s="93" t="e">
        <f t="shared" si="94"/>
        <v>#N/A</v>
      </c>
      <c r="L1054" s="93" t="e">
        <f>INDEX(Activities!F:F, MATCH(A1054, Activities!A:A, 0))</f>
        <v>#N/A</v>
      </c>
      <c r="M1054" s="93" t="e">
        <f>INDEX(Activities!E:E, MATCH(A1054, Activities!A:A, 0))</f>
        <v>#N/A</v>
      </c>
      <c r="N1054" s="93" t="e">
        <f>INDEX(Activities!G:G, MATCH(A1054, Activities!A:A, 0))</f>
        <v>#N/A</v>
      </c>
      <c r="O1054" s="92"/>
      <c r="P1054" s="92"/>
      <c r="Q1054" s="92"/>
      <c r="R1054" s="93"/>
      <c r="S1054" s="93" t="e">
        <f>INDEX(Activities!I:I, MATCH(A1054, Activities!A:A, 0))</f>
        <v>#N/A</v>
      </c>
    </row>
    <row r="1055" spans="1:19" ht="15" customHeight="1">
      <c r="A1055" s="86"/>
      <c r="B1055" s="87">
        <f>COUNTIF(Activities!A:A, A1055)</f>
        <v>0</v>
      </c>
      <c r="C1055" s="124"/>
      <c r="D1055" s="119"/>
      <c r="E1055" s="120"/>
      <c r="F1055" s="121">
        <v>4</v>
      </c>
      <c r="G1055" s="92">
        <f t="shared" si="92"/>
        <v>1</v>
      </c>
      <c r="H1055" s="93" t="str">
        <f t="shared" si="95"/>
        <v>Q4</v>
      </c>
      <c r="I1055" s="92">
        <f t="shared" si="93"/>
        <v>1900</v>
      </c>
      <c r="J1055" s="92">
        <f t="shared" si="96"/>
        <v>1900</v>
      </c>
      <c r="K1055" s="93" t="e">
        <f t="shared" si="94"/>
        <v>#N/A</v>
      </c>
      <c r="L1055" s="93" t="e">
        <f>INDEX(Activities!F:F, MATCH(A1055, Activities!A:A, 0))</f>
        <v>#N/A</v>
      </c>
      <c r="M1055" s="93" t="e">
        <f>INDEX(Activities!E:E, MATCH(A1055, Activities!A:A, 0))</f>
        <v>#N/A</v>
      </c>
      <c r="N1055" s="93" t="e">
        <f>INDEX(Activities!G:G, MATCH(A1055, Activities!A:A, 0))</f>
        <v>#N/A</v>
      </c>
      <c r="O1055" s="92"/>
      <c r="P1055" s="92"/>
      <c r="Q1055" s="92"/>
      <c r="R1055" s="93"/>
      <c r="S1055" s="93" t="e">
        <f>INDEX(Activities!I:I, MATCH(A1055, Activities!A:A, 0))</f>
        <v>#N/A</v>
      </c>
    </row>
    <row r="1056" spans="1:19" ht="15" customHeight="1">
      <c r="A1056" s="86"/>
      <c r="B1056" s="87">
        <f>COUNTIF(Activities!A:A, A1056)</f>
        <v>0</v>
      </c>
      <c r="C1056" s="126"/>
      <c r="D1056" s="119"/>
      <c r="E1056" s="120"/>
      <c r="F1056" s="121">
        <v>4</v>
      </c>
      <c r="G1056" s="92">
        <f t="shared" si="92"/>
        <v>1</v>
      </c>
      <c r="H1056" s="93" t="str">
        <f t="shared" si="95"/>
        <v>Q4</v>
      </c>
      <c r="I1056" s="92">
        <f t="shared" si="93"/>
        <v>1900</v>
      </c>
      <c r="J1056" s="92">
        <f t="shared" si="96"/>
        <v>1900</v>
      </c>
      <c r="K1056" s="93" t="e">
        <f t="shared" si="94"/>
        <v>#N/A</v>
      </c>
      <c r="L1056" s="93" t="e">
        <f>INDEX(Activities!F:F, MATCH(A1056, Activities!A:A, 0))</f>
        <v>#N/A</v>
      </c>
      <c r="M1056" s="93" t="e">
        <f>INDEX(Activities!E:E, MATCH(A1056, Activities!A:A, 0))</f>
        <v>#N/A</v>
      </c>
      <c r="N1056" s="93" t="e">
        <f>INDEX(Activities!G:G, MATCH(A1056, Activities!A:A, 0))</f>
        <v>#N/A</v>
      </c>
      <c r="O1056" s="92"/>
      <c r="P1056" s="92"/>
      <c r="Q1056" s="92"/>
      <c r="R1056" s="93"/>
      <c r="S1056" s="93" t="e">
        <f>INDEX(Activities!I:I, MATCH(A1056, Activities!A:A, 0))</f>
        <v>#N/A</v>
      </c>
    </row>
    <row r="1057" spans="1:19" ht="15" customHeight="1">
      <c r="A1057" s="86"/>
      <c r="B1057" s="87">
        <f>COUNTIF(Activities!A:A, A1057)</f>
        <v>0</v>
      </c>
      <c r="C1057" s="124"/>
      <c r="D1057" s="119"/>
      <c r="E1057" s="120"/>
      <c r="F1057" s="121">
        <v>4</v>
      </c>
      <c r="G1057" s="92">
        <f t="shared" si="92"/>
        <v>1</v>
      </c>
      <c r="H1057" s="93" t="str">
        <f t="shared" si="95"/>
        <v>Q4</v>
      </c>
      <c r="I1057" s="92">
        <f t="shared" si="93"/>
        <v>1900</v>
      </c>
      <c r="J1057" s="92">
        <f t="shared" si="96"/>
        <v>1900</v>
      </c>
      <c r="K1057" s="93" t="e">
        <f t="shared" si="94"/>
        <v>#N/A</v>
      </c>
      <c r="L1057" s="93" t="e">
        <f>INDEX(Activities!F:F, MATCH(A1057, Activities!A:A, 0))</f>
        <v>#N/A</v>
      </c>
      <c r="M1057" s="93" t="e">
        <f>INDEX(Activities!E:E, MATCH(A1057, Activities!A:A, 0))</f>
        <v>#N/A</v>
      </c>
      <c r="N1057" s="93" t="e">
        <f>INDEX(Activities!G:G, MATCH(A1057, Activities!A:A, 0))</f>
        <v>#N/A</v>
      </c>
      <c r="O1057" s="92"/>
      <c r="P1057" s="92"/>
      <c r="Q1057" s="92"/>
      <c r="R1057" s="93"/>
      <c r="S1057" s="93" t="e">
        <f>INDEX(Activities!I:I, MATCH(A1057, Activities!A:A, 0))</f>
        <v>#N/A</v>
      </c>
    </row>
    <row r="1058" spans="1:19" ht="15" customHeight="1">
      <c r="A1058" s="86"/>
      <c r="B1058" s="87">
        <f>COUNTIF(Activities!A:A, A1058)</f>
        <v>0</v>
      </c>
      <c r="C1058" s="126"/>
      <c r="D1058" s="119"/>
      <c r="E1058" s="120"/>
      <c r="F1058" s="121">
        <v>4</v>
      </c>
      <c r="G1058" s="92">
        <f t="shared" si="92"/>
        <v>1</v>
      </c>
      <c r="H1058" s="93" t="str">
        <f t="shared" si="95"/>
        <v>Q4</v>
      </c>
      <c r="I1058" s="92">
        <f t="shared" si="93"/>
        <v>1900</v>
      </c>
      <c r="J1058" s="92">
        <f t="shared" si="96"/>
        <v>1900</v>
      </c>
      <c r="K1058" s="93" t="e">
        <f t="shared" si="94"/>
        <v>#N/A</v>
      </c>
      <c r="L1058" s="93" t="e">
        <f>INDEX(Activities!F:F, MATCH(A1058, Activities!A:A, 0))</f>
        <v>#N/A</v>
      </c>
      <c r="M1058" s="93" t="e">
        <f>INDEX(Activities!E:E, MATCH(A1058, Activities!A:A, 0))</f>
        <v>#N/A</v>
      </c>
      <c r="N1058" s="93" t="e">
        <f>INDEX(Activities!G:G, MATCH(A1058, Activities!A:A, 0))</f>
        <v>#N/A</v>
      </c>
      <c r="O1058" s="92"/>
      <c r="P1058" s="92"/>
      <c r="Q1058" s="92"/>
      <c r="R1058" s="93"/>
      <c r="S1058" s="93" t="e">
        <f>INDEX(Activities!I:I, MATCH(A1058, Activities!A:A, 0))</f>
        <v>#N/A</v>
      </c>
    </row>
    <row r="1059" spans="1:19" ht="15" customHeight="1">
      <c r="A1059" s="86"/>
      <c r="B1059" s="87">
        <f>COUNTIF(Activities!A:A, A1059)</f>
        <v>0</v>
      </c>
      <c r="C1059" s="126"/>
      <c r="D1059" s="119"/>
      <c r="E1059" s="120"/>
      <c r="F1059" s="121">
        <v>4</v>
      </c>
      <c r="G1059" s="92">
        <f t="shared" si="92"/>
        <v>1</v>
      </c>
      <c r="H1059" s="93" t="str">
        <f t="shared" si="95"/>
        <v>Q4</v>
      </c>
      <c r="I1059" s="92">
        <f t="shared" si="93"/>
        <v>1900</v>
      </c>
      <c r="J1059" s="92">
        <f t="shared" si="96"/>
        <v>1900</v>
      </c>
      <c r="K1059" s="93" t="e">
        <f t="shared" si="94"/>
        <v>#N/A</v>
      </c>
      <c r="L1059" s="93" t="e">
        <f>INDEX(Activities!F:F, MATCH(A1059, Activities!A:A, 0))</f>
        <v>#N/A</v>
      </c>
      <c r="M1059" s="93" t="e">
        <f>INDEX(Activities!E:E, MATCH(A1059, Activities!A:A, 0))</f>
        <v>#N/A</v>
      </c>
      <c r="N1059" s="93" t="e">
        <f>INDEX(Activities!G:G, MATCH(A1059, Activities!A:A, 0))</f>
        <v>#N/A</v>
      </c>
      <c r="O1059" s="92"/>
      <c r="P1059" s="92"/>
      <c r="Q1059" s="92"/>
      <c r="R1059" s="93"/>
      <c r="S1059" s="93" t="e">
        <f>INDEX(Activities!I:I, MATCH(A1059, Activities!A:A, 0))</f>
        <v>#N/A</v>
      </c>
    </row>
    <row r="1060" spans="1:19" ht="15" customHeight="1">
      <c r="A1060" s="86"/>
      <c r="B1060" s="87">
        <f>COUNTIF(Activities!A:A, A1060)</f>
        <v>0</v>
      </c>
      <c r="C1060" s="126"/>
      <c r="D1060" s="119"/>
      <c r="E1060" s="120"/>
      <c r="F1060" s="121">
        <v>4</v>
      </c>
      <c r="G1060" s="92">
        <f t="shared" si="92"/>
        <v>1</v>
      </c>
      <c r="H1060" s="93" t="str">
        <f t="shared" si="95"/>
        <v>Q4</v>
      </c>
      <c r="I1060" s="92">
        <f t="shared" si="93"/>
        <v>1900</v>
      </c>
      <c r="J1060" s="92">
        <f t="shared" si="96"/>
        <v>1900</v>
      </c>
      <c r="K1060" s="93" t="e">
        <f t="shared" si="94"/>
        <v>#N/A</v>
      </c>
      <c r="L1060" s="93" t="e">
        <f>INDEX(Activities!F:F, MATCH(A1060, Activities!A:A, 0))</f>
        <v>#N/A</v>
      </c>
      <c r="M1060" s="93" t="e">
        <f>INDEX(Activities!E:E, MATCH(A1060, Activities!A:A, 0))</f>
        <v>#N/A</v>
      </c>
      <c r="N1060" s="93" t="e">
        <f>INDEX(Activities!G:G, MATCH(A1060, Activities!A:A, 0))</f>
        <v>#N/A</v>
      </c>
      <c r="O1060" s="92"/>
      <c r="P1060" s="92"/>
      <c r="Q1060" s="92"/>
      <c r="R1060" s="93"/>
      <c r="S1060" s="93" t="e">
        <f>INDEX(Activities!I:I, MATCH(A1060, Activities!A:A, 0))</f>
        <v>#N/A</v>
      </c>
    </row>
    <row r="1061" spans="1:19" ht="15" customHeight="1">
      <c r="A1061" s="86"/>
      <c r="B1061" s="87">
        <f>COUNTIF(Activities!A:A, A1061)</f>
        <v>0</v>
      </c>
      <c r="C1061" s="124"/>
      <c r="D1061" s="119"/>
      <c r="E1061" s="120"/>
      <c r="F1061" s="121">
        <v>4</v>
      </c>
      <c r="G1061" s="92">
        <f t="shared" si="92"/>
        <v>1</v>
      </c>
      <c r="H1061" s="93" t="str">
        <f t="shared" si="95"/>
        <v>Q4</v>
      </c>
      <c r="I1061" s="92">
        <f t="shared" si="93"/>
        <v>1900</v>
      </c>
      <c r="J1061" s="92">
        <f t="shared" si="96"/>
        <v>1900</v>
      </c>
      <c r="K1061" s="93" t="e">
        <f t="shared" si="94"/>
        <v>#N/A</v>
      </c>
      <c r="L1061" s="93" t="e">
        <f>INDEX(Activities!F:F, MATCH(A1061, Activities!A:A, 0))</f>
        <v>#N/A</v>
      </c>
      <c r="M1061" s="93" t="e">
        <f>INDEX(Activities!E:E, MATCH(A1061, Activities!A:A, 0))</f>
        <v>#N/A</v>
      </c>
      <c r="N1061" s="93" t="e">
        <f>INDEX(Activities!G:G, MATCH(A1061, Activities!A:A, 0))</f>
        <v>#N/A</v>
      </c>
      <c r="O1061" s="92"/>
      <c r="P1061" s="92"/>
      <c r="Q1061" s="92"/>
      <c r="R1061" s="93"/>
      <c r="S1061" s="93" t="e">
        <f>INDEX(Activities!I:I, MATCH(A1061, Activities!A:A, 0))</f>
        <v>#N/A</v>
      </c>
    </row>
    <row r="1062" spans="1:19" ht="15" customHeight="1">
      <c r="A1062" s="99"/>
      <c r="B1062" s="87">
        <f>COUNTIF(Activities!A:A, A1062)</f>
        <v>0</v>
      </c>
      <c r="C1062" s="125"/>
      <c r="D1062" s="120"/>
      <c r="E1062" s="120"/>
      <c r="F1062" s="121">
        <v>4</v>
      </c>
      <c r="G1062" s="92">
        <f t="shared" si="92"/>
        <v>1</v>
      </c>
      <c r="H1062" s="93" t="str">
        <f t="shared" si="95"/>
        <v>Q4</v>
      </c>
      <c r="I1062" s="92">
        <f t="shared" si="93"/>
        <v>1900</v>
      </c>
      <c r="J1062" s="92">
        <f t="shared" si="96"/>
        <v>1900</v>
      </c>
      <c r="K1062" s="93" t="e">
        <f t="shared" si="94"/>
        <v>#N/A</v>
      </c>
      <c r="L1062" s="93" t="e">
        <f>INDEX(Activities!F:F, MATCH(A1062, Activities!A:A, 0))</f>
        <v>#N/A</v>
      </c>
      <c r="M1062" s="93" t="e">
        <f>INDEX(Activities!E:E, MATCH(A1062, Activities!A:A, 0))</f>
        <v>#N/A</v>
      </c>
      <c r="N1062" s="93" t="e">
        <f>INDEX(Activities!G:G, MATCH(A1062, Activities!A:A, 0))</f>
        <v>#N/A</v>
      </c>
      <c r="O1062" s="92"/>
      <c r="P1062" s="92"/>
      <c r="Q1062" s="92"/>
      <c r="R1062" s="93"/>
      <c r="S1062" s="93" t="e">
        <f>INDEX(Activities!I:I, MATCH(A1062, Activities!A:A, 0))</f>
        <v>#N/A</v>
      </c>
    </row>
    <row r="1063" spans="1:19" ht="15" customHeight="1">
      <c r="A1063" s="99"/>
      <c r="B1063" s="87">
        <f>COUNTIF(Activities!A:A, A1063)</f>
        <v>0</v>
      </c>
      <c r="C1063" s="126"/>
      <c r="D1063" s="138"/>
      <c r="E1063" s="120"/>
      <c r="F1063" s="121">
        <v>4</v>
      </c>
      <c r="G1063" s="92">
        <f t="shared" si="92"/>
        <v>1</v>
      </c>
      <c r="H1063" s="93" t="str">
        <f t="shared" si="95"/>
        <v>Q4</v>
      </c>
      <c r="I1063" s="92">
        <f t="shared" si="93"/>
        <v>1900</v>
      </c>
      <c r="J1063" s="92">
        <f t="shared" si="96"/>
        <v>1900</v>
      </c>
      <c r="K1063" s="93" t="e">
        <f t="shared" si="94"/>
        <v>#N/A</v>
      </c>
      <c r="L1063" s="93" t="e">
        <f>INDEX(Activities!F:F, MATCH(A1063, Activities!A:A, 0))</f>
        <v>#N/A</v>
      </c>
      <c r="M1063" s="93" t="e">
        <f>INDEX(Activities!E:E, MATCH(A1063, Activities!A:A, 0))</f>
        <v>#N/A</v>
      </c>
      <c r="N1063" s="93" t="e">
        <f>INDEX(Activities!G:G, MATCH(A1063, Activities!A:A, 0))</f>
        <v>#N/A</v>
      </c>
      <c r="O1063" s="92"/>
      <c r="P1063" s="92"/>
      <c r="Q1063" s="92"/>
      <c r="R1063" s="93"/>
      <c r="S1063" s="93" t="e">
        <f>INDEX(Activities!I:I, MATCH(A1063, Activities!A:A, 0))</f>
        <v>#N/A</v>
      </c>
    </row>
    <row r="1064" spans="1:19" ht="15" customHeight="1">
      <c r="A1064" s="99"/>
      <c r="B1064" s="87">
        <f>COUNTIF(Activities!A:A, A1064)</f>
        <v>0</v>
      </c>
      <c r="C1064" s="124"/>
      <c r="D1064" s="119"/>
      <c r="E1064" s="120"/>
      <c r="F1064" s="121">
        <v>4</v>
      </c>
      <c r="G1064" s="92">
        <f t="shared" ref="G1064:G1081" si="97">MONTH(E1064)</f>
        <v>1</v>
      </c>
      <c r="H1064" s="93" t="str">
        <f t="shared" si="95"/>
        <v>Q4</v>
      </c>
      <c r="I1064" s="92">
        <f t="shared" ref="I1064:I1081" si="98">YEAR(D1064)</f>
        <v>1900</v>
      </c>
      <c r="J1064" s="92">
        <f t="shared" si="96"/>
        <v>1900</v>
      </c>
      <c r="K1064" s="93" t="e">
        <f t="shared" ref="K1064:K1081" si="99">CONCATENATE("Expenditure on ",S1064, " (", H1064, " FY ", J1064, ")")</f>
        <v>#N/A</v>
      </c>
      <c r="L1064" s="93" t="e">
        <f>INDEX(Activities!F:F, MATCH(A1064, Activities!A:A, 0))</f>
        <v>#N/A</v>
      </c>
      <c r="M1064" s="93" t="e">
        <f>INDEX(Activities!E:E, MATCH(A1064, Activities!A:A, 0))</f>
        <v>#N/A</v>
      </c>
      <c r="N1064" s="93" t="e">
        <f>INDEX(Activities!G:G, MATCH(A1064, Activities!A:A, 0))</f>
        <v>#N/A</v>
      </c>
      <c r="O1064" s="92"/>
      <c r="P1064" s="92"/>
      <c r="Q1064" s="92"/>
      <c r="R1064" s="93"/>
      <c r="S1064" s="93" t="e">
        <f>INDEX(Activities!I:I, MATCH(A1064, Activities!A:A, 0))</f>
        <v>#N/A</v>
      </c>
    </row>
    <row r="1065" spans="1:19" ht="15" customHeight="1">
      <c r="A1065" s="99"/>
      <c r="B1065" s="87">
        <f>COUNTIF(Activities!A:A, A1065)</f>
        <v>0</v>
      </c>
      <c r="C1065" s="126"/>
      <c r="D1065" s="139"/>
      <c r="E1065" s="120"/>
      <c r="F1065" s="121">
        <v>4</v>
      </c>
      <c r="G1065" s="92">
        <f t="shared" si="97"/>
        <v>1</v>
      </c>
      <c r="H1065" s="93" t="str">
        <f t="shared" ref="H1065:H1081" si="100">_xlfn.IFS(G1065=1, "Q4", G1065=2, "Q4", G1065=3, "Q4", G1065=4, "Q1", G1065=5, "Q1", G1065=6, "Q1", G1065=7, "Q2", G1065=8, "Q2", G1065=9, "Q2",  G1065=10, "Q3",  G1065=11, "Q3", G1065=12, "Q3")</f>
        <v>Q4</v>
      </c>
      <c r="I1065" s="92">
        <f t="shared" si="98"/>
        <v>1900</v>
      </c>
      <c r="J1065" s="92">
        <f t="shared" si="96"/>
        <v>1900</v>
      </c>
      <c r="K1065" s="93" t="e">
        <f t="shared" si="99"/>
        <v>#N/A</v>
      </c>
      <c r="L1065" s="93" t="e">
        <f>INDEX(Activities!F:F, MATCH(A1065, Activities!A:A, 0))</f>
        <v>#N/A</v>
      </c>
      <c r="M1065" s="93" t="e">
        <f>INDEX(Activities!E:E, MATCH(A1065, Activities!A:A, 0))</f>
        <v>#N/A</v>
      </c>
      <c r="N1065" s="93" t="e">
        <f>INDEX(Activities!G:G, MATCH(A1065, Activities!A:A, 0))</f>
        <v>#N/A</v>
      </c>
      <c r="O1065" s="92"/>
      <c r="P1065" s="92"/>
      <c r="Q1065" s="92"/>
      <c r="R1065" s="93"/>
      <c r="S1065" s="93" t="e">
        <f>INDEX(Activities!I:I, MATCH(A1065, Activities!A:A, 0))</f>
        <v>#N/A</v>
      </c>
    </row>
    <row r="1066" spans="1:19" ht="15" customHeight="1">
      <c r="A1066" s="99"/>
      <c r="B1066" s="87">
        <f>COUNTIF(Activities!A:A, A1066)</f>
        <v>0</v>
      </c>
      <c r="C1066" s="124"/>
      <c r="D1066" s="119"/>
      <c r="E1066" s="120"/>
      <c r="F1066" s="121">
        <v>4</v>
      </c>
      <c r="G1066" s="92">
        <f t="shared" si="97"/>
        <v>1</v>
      </c>
      <c r="H1066" s="93" t="str">
        <f t="shared" si="100"/>
        <v>Q4</v>
      </c>
      <c r="I1066" s="92">
        <f t="shared" si="98"/>
        <v>1900</v>
      </c>
      <c r="J1066" s="92">
        <f t="shared" si="96"/>
        <v>1900</v>
      </c>
      <c r="K1066" s="93" t="e">
        <f t="shared" si="99"/>
        <v>#N/A</v>
      </c>
      <c r="L1066" s="93" t="e">
        <f>INDEX(Activities!F:F, MATCH(A1066, Activities!A:A, 0))</f>
        <v>#N/A</v>
      </c>
      <c r="M1066" s="93" t="e">
        <f>INDEX(Activities!E:E, MATCH(A1066, Activities!A:A, 0))</f>
        <v>#N/A</v>
      </c>
      <c r="N1066" s="93" t="e">
        <f>INDEX(Activities!G:G, MATCH(A1066, Activities!A:A, 0))</f>
        <v>#N/A</v>
      </c>
      <c r="O1066" s="92"/>
      <c r="P1066" s="92"/>
      <c r="Q1066" s="92"/>
      <c r="R1066" s="93"/>
      <c r="S1066" s="93" t="e">
        <f>INDEX(Activities!I:I, MATCH(A1066, Activities!A:A, 0))</f>
        <v>#N/A</v>
      </c>
    </row>
    <row r="1067" spans="1:19" ht="15" customHeight="1">
      <c r="A1067" s="99"/>
      <c r="B1067" s="87">
        <f>COUNTIF(Activities!A:A, A1067)</f>
        <v>0</v>
      </c>
      <c r="C1067" s="126"/>
      <c r="D1067" s="139"/>
      <c r="E1067" s="120"/>
      <c r="F1067" s="121">
        <v>4</v>
      </c>
      <c r="G1067" s="92">
        <f t="shared" si="97"/>
        <v>1</v>
      </c>
      <c r="H1067" s="93" t="str">
        <f t="shared" si="100"/>
        <v>Q4</v>
      </c>
      <c r="I1067" s="92">
        <f t="shared" si="98"/>
        <v>1900</v>
      </c>
      <c r="J1067" s="92">
        <f t="shared" si="96"/>
        <v>1900</v>
      </c>
      <c r="K1067" s="93" t="e">
        <f t="shared" si="99"/>
        <v>#N/A</v>
      </c>
      <c r="L1067" s="93" t="e">
        <f>INDEX(Activities!F:F, MATCH(A1067, Activities!A:A, 0))</f>
        <v>#N/A</v>
      </c>
      <c r="M1067" s="93" t="e">
        <f>INDEX(Activities!E:E, MATCH(A1067, Activities!A:A, 0))</f>
        <v>#N/A</v>
      </c>
      <c r="N1067" s="93" t="e">
        <f>INDEX(Activities!G:G, MATCH(A1067, Activities!A:A, 0))</f>
        <v>#N/A</v>
      </c>
      <c r="O1067" s="92"/>
      <c r="P1067" s="92"/>
      <c r="Q1067" s="92"/>
      <c r="R1067" s="93"/>
      <c r="S1067" s="93" t="e">
        <f>INDEX(Activities!I:I, MATCH(A1067, Activities!A:A, 0))</f>
        <v>#N/A</v>
      </c>
    </row>
    <row r="1068" spans="1:19" ht="15" customHeight="1">
      <c r="A1068" s="99"/>
      <c r="B1068" s="87">
        <f>COUNTIF(Activities!A:A, A1068)</f>
        <v>0</v>
      </c>
      <c r="C1068" s="124"/>
      <c r="D1068" s="119"/>
      <c r="E1068" s="120"/>
      <c r="F1068" s="121">
        <v>4</v>
      </c>
      <c r="G1068" s="92">
        <f t="shared" si="97"/>
        <v>1</v>
      </c>
      <c r="H1068" s="93" t="str">
        <f t="shared" si="100"/>
        <v>Q4</v>
      </c>
      <c r="I1068" s="92">
        <f t="shared" si="98"/>
        <v>1900</v>
      </c>
      <c r="J1068" s="92">
        <f t="shared" si="96"/>
        <v>1900</v>
      </c>
      <c r="K1068" s="93" t="e">
        <f t="shared" si="99"/>
        <v>#N/A</v>
      </c>
      <c r="L1068" s="93" t="e">
        <f>INDEX(Activities!F:F, MATCH(A1068, Activities!A:A, 0))</f>
        <v>#N/A</v>
      </c>
      <c r="M1068" s="93" t="e">
        <f>INDEX(Activities!E:E, MATCH(A1068, Activities!A:A, 0))</f>
        <v>#N/A</v>
      </c>
      <c r="N1068" s="93" t="e">
        <f>INDEX(Activities!G:G, MATCH(A1068, Activities!A:A, 0))</f>
        <v>#N/A</v>
      </c>
      <c r="O1068" s="92"/>
      <c r="P1068" s="92"/>
      <c r="Q1068" s="92"/>
      <c r="R1068" s="93"/>
      <c r="S1068" s="93" t="e">
        <f>INDEX(Activities!I:I, MATCH(A1068, Activities!A:A, 0))</f>
        <v>#N/A</v>
      </c>
    </row>
    <row r="1069" spans="1:19" ht="15" customHeight="1">
      <c r="A1069" s="86"/>
      <c r="B1069" s="87">
        <f>COUNTIF(Activities!A:A, A1069)</f>
        <v>0</v>
      </c>
      <c r="C1069" s="126"/>
      <c r="D1069" s="139"/>
      <c r="E1069" s="120"/>
      <c r="F1069" s="121">
        <v>4</v>
      </c>
      <c r="G1069" s="92">
        <f t="shared" si="97"/>
        <v>1</v>
      </c>
      <c r="H1069" s="93" t="str">
        <f t="shared" si="100"/>
        <v>Q4</v>
      </c>
      <c r="I1069" s="92">
        <f t="shared" si="98"/>
        <v>1900</v>
      </c>
      <c r="J1069" s="92">
        <f t="shared" si="96"/>
        <v>1900</v>
      </c>
      <c r="K1069" s="93" t="e">
        <f t="shared" si="99"/>
        <v>#N/A</v>
      </c>
      <c r="L1069" s="93" t="e">
        <f>INDEX(Activities!F:F, MATCH(A1069, Activities!A:A, 0))</f>
        <v>#N/A</v>
      </c>
      <c r="M1069" s="93" t="e">
        <f>INDEX(Activities!E:E, MATCH(A1069, Activities!A:A, 0))</f>
        <v>#N/A</v>
      </c>
      <c r="N1069" s="93" t="e">
        <f>INDEX(Activities!G:G, MATCH(A1069, Activities!A:A, 0))</f>
        <v>#N/A</v>
      </c>
      <c r="O1069" s="92"/>
      <c r="P1069" s="92"/>
      <c r="Q1069" s="92"/>
      <c r="R1069" s="93"/>
      <c r="S1069" s="93" t="e">
        <f>INDEX(Activities!I:I, MATCH(A1069, Activities!A:A, 0))</f>
        <v>#N/A</v>
      </c>
    </row>
    <row r="1070" spans="1:19" ht="15" customHeight="1">
      <c r="A1070" s="86"/>
      <c r="B1070" s="87">
        <f>COUNTIF(Activities!A:A, A1070)</f>
        <v>0</v>
      </c>
      <c r="C1070" s="124"/>
      <c r="D1070" s="119"/>
      <c r="E1070" s="120"/>
      <c r="F1070" s="121">
        <v>4</v>
      </c>
      <c r="G1070" s="92">
        <f t="shared" si="97"/>
        <v>1</v>
      </c>
      <c r="H1070" s="93" t="str">
        <f t="shared" si="100"/>
        <v>Q4</v>
      </c>
      <c r="I1070" s="92">
        <f t="shared" si="98"/>
        <v>1900</v>
      </c>
      <c r="J1070" s="92">
        <f t="shared" si="96"/>
        <v>1900</v>
      </c>
      <c r="K1070" s="93" t="e">
        <f t="shared" si="99"/>
        <v>#N/A</v>
      </c>
      <c r="L1070" s="93" t="e">
        <f>INDEX(Activities!F:F, MATCH(A1070, Activities!A:A, 0))</f>
        <v>#N/A</v>
      </c>
      <c r="M1070" s="93" t="e">
        <f>INDEX(Activities!E:E, MATCH(A1070, Activities!A:A, 0))</f>
        <v>#N/A</v>
      </c>
      <c r="N1070" s="93" t="e">
        <f>INDEX(Activities!G:G, MATCH(A1070, Activities!A:A, 0))</f>
        <v>#N/A</v>
      </c>
      <c r="O1070" s="92"/>
      <c r="P1070" s="92"/>
      <c r="Q1070" s="92"/>
      <c r="R1070" s="93"/>
      <c r="S1070" s="93" t="e">
        <f>INDEX(Activities!I:I, MATCH(A1070, Activities!A:A, 0))</f>
        <v>#N/A</v>
      </c>
    </row>
    <row r="1071" spans="1:19" ht="15" customHeight="1">
      <c r="A1071" s="86"/>
      <c r="B1071" s="87">
        <f>COUNTIF(Activities!A:A, A1071)</f>
        <v>0</v>
      </c>
      <c r="C1071" s="126"/>
      <c r="D1071" s="139"/>
      <c r="E1071" s="120"/>
      <c r="F1071" s="121">
        <v>4</v>
      </c>
      <c r="G1071" s="92">
        <f t="shared" si="97"/>
        <v>1</v>
      </c>
      <c r="H1071" s="93" t="str">
        <f t="shared" si="100"/>
        <v>Q4</v>
      </c>
      <c r="I1071" s="92">
        <f t="shared" si="98"/>
        <v>1900</v>
      </c>
      <c r="J1071" s="92">
        <f t="shared" si="96"/>
        <v>1900</v>
      </c>
      <c r="K1071" s="93" t="e">
        <f t="shared" si="99"/>
        <v>#N/A</v>
      </c>
      <c r="L1071" s="93" t="e">
        <f>INDEX(Activities!F:F, MATCH(A1071, Activities!A:A, 0))</f>
        <v>#N/A</v>
      </c>
      <c r="M1071" s="93" t="e">
        <f>INDEX(Activities!E:E, MATCH(A1071, Activities!A:A, 0))</f>
        <v>#N/A</v>
      </c>
      <c r="N1071" s="93" t="e">
        <f>INDEX(Activities!G:G, MATCH(A1071, Activities!A:A, 0))</f>
        <v>#N/A</v>
      </c>
      <c r="O1071" s="92"/>
      <c r="P1071" s="92"/>
      <c r="Q1071" s="92"/>
      <c r="R1071" s="93"/>
      <c r="S1071" s="93" t="e">
        <f>INDEX(Activities!I:I, MATCH(A1071, Activities!A:A, 0))</f>
        <v>#N/A</v>
      </c>
    </row>
    <row r="1072" spans="1:19" ht="15" customHeight="1">
      <c r="A1072" s="86"/>
      <c r="B1072" s="87">
        <f>COUNTIF(Activities!A:A, A1072)</f>
        <v>0</v>
      </c>
      <c r="C1072" s="124"/>
      <c r="D1072" s="119"/>
      <c r="E1072" s="120"/>
      <c r="F1072" s="121">
        <v>4</v>
      </c>
      <c r="G1072" s="92">
        <f t="shared" si="97"/>
        <v>1</v>
      </c>
      <c r="H1072" s="93" t="str">
        <f t="shared" si="100"/>
        <v>Q4</v>
      </c>
      <c r="I1072" s="92">
        <f t="shared" si="98"/>
        <v>1900</v>
      </c>
      <c r="J1072" s="92">
        <f t="shared" si="96"/>
        <v>1900</v>
      </c>
      <c r="K1072" s="93" t="e">
        <f t="shared" si="99"/>
        <v>#N/A</v>
      </c>
      <c r="L1072" s="93" t="e">
        <f>INDEX(Activities!F:F, MATCH(A1072, Activities!A:A, 0))</f>
        <v>#N/A</v>
      </c>
      <c r="M1072" s="93" t="e">
        <f>INDEX(Activities!E:E, MATCH(A1072, Activities!A:A, 0))</f>
        <v>#N/A</v>
      </c>
      <c r="N1072" s="93" t="e">
        <f>INDEX(Activities!G:G, MATCH(A1072, Activities!A:A, 0))</f>
        <v>#N/A</v>
      </c>
      <c r="O1072" s="92"/>
      <c r="P1072" s="92"/>
      <c r="Q1072" s="92"/>
      <c r="R1072" s="93"/>
      <c r="S1072" s="93" t="e">
        <f>INDEX(Activities!I:I, MATCH(A1072, Activities!A:A, 0))</f>
        <v>#N/A</v>
      </c>
    </row>
    <row r="1073" spans="1:19" ht="15" customHeight="1">
      <c r="A1073" s="86"/>
      <c r="B1073" s="87">
        <f>COUNTIF(Activities!A:A, A1073)</f>
        <v>0</v>
      </c>
      <c r="C1073" s="126"/>
      <c r="D1073" s="139"/>
      <c r="E1073" s="120"/>
      <c r="F1073" s="121">
        <v>4</v>
      </c>
      <c r="G1073" s="92">
        <f t="shared" si="97"/>
        <v>1</v>
      </c>
      <c r="H1073" s="93" t="str">
        <f t="shared" si="100"/>
        <v>Q4</v>
      </c>
      <c r="I1073" s="92">
        <f t="shared" si="98"/>
        <v>1900</v>
      </c>
      <c r="J1073" s="92">
        <f t="shared" si="96"/>
        <v>1900</v>
      </c>
      <c r="K1073" s="93" t="e">
        <f t="shared" si="99"/>
        <v>#N/A</v>
      </c>
      <c r="L1073" s="93" t="e">
        <f>INDEX(Activities!F:F, MATCH(A1073, Activities!A:A, 0))</f>
        <v>#N/A</v>
      </c>
      <c r="M1073" s="93" t="e">
        <f>INDEX(Activities!E:E, MATCH(A1073, Activities!A:A, 0))</f>
        <v>#N/A</v>
      </c>
      <c r="N1073" s="93" t="e">
        <f>INDEX(Activities!G:G, MATCH(A1073, Activities!A:A, 0))</f>
        <v>#N/A</v>
      </c>
      <c r="O1073" s="92"/>
      <c r="P1073" s="92"/>
      <c r="Q1073" s="92"/>
      <c r="R1073" s="93"/>
      <c r="S1073" s="93" t="e">
        <f>INDEX(Activities!I:I, MATCH(A1073, Activities!A:A, 0))</f>
        <v>#N/A</v>
      </c>
    </row>
    <row r="1074" spans="1:19" ht="15" customHeight="1">
      <c r="A1074" s="86"/>
      <c r="B1074" s="87">
        <f>COUNTIF(Activities!A:A, A1074)</f>
        <v>0</v>
      </c>
      <c r="C1074" s="123"/>
      <c r="D1074" s="119"/>
      <c r="E1074" s="120"/>
      <c r="F1074" s="121">
        <v>4</v>
      </c>
      <c r="G1074" s="92">
        <f t="shared" si="97"/>
        <v>1</v>
      </c>
      <c r="H1074" s="93" t="str">
        <f t="shared" si="100"/>
        <v>Q4</v>
      </c>
      <c r="I1074" s="92">
        <f t="shared" si="98"/>
        <v>1900</v>
      </c>
      <c r="J1074" s="92">
        <f t="shared" si="96"/>
        <v>1900</v>
      </c>
      <c r="K1074" s="93" t="e">
        <f t="shared" si="99"/>
        <v>#N/A</v>
      </c>
      <c r="L1074" s="93" t="e">
        <f>INDEX(Activities!F:F, MATCH(A1074, Activities!A:A, 0))</f>
        <v>#N/A</v>
      </c>
      <c r="M1074" s="93" t="e">
        <f>INDEX(Activities!E:E, MATCH(A1074, Activities!A:A, 0))</f>
        <v>#N/A</v>
      </c>
      <c r="N1074" s="93" t="e">
        <f>INDEX(Activities!G:G, MATCH(A1074, Activities!A:A, 0))</f>
        <v>#N/A</v>
      </c>
      <c r="O1074" s="92"/>
      <c r="P1074" s="92"/>
      <c r="Q1074" s="92"/>
      <c r="R1074" s="93"/>
      <c r="S1074" s="93" t="e">
        <f>INDEX(Activities!I:I, MATCH(A1074, Activities!A:A, 0))</f>
        <v>#N/A</v>
      </c>
    </row>
    <row r="1075" spans="1:19" ht="15" customHeight="1">
      <c r="A1075" s="86"/>
      <c r="B1075" s="87">
        <f>COUNTIF(Activities!A:A, A1075)</f>
        <v>0</v>
      </c>
      <c r="C1075" s="124"/>
      <c r="D1075" s="119"/>
      <c r="E1075" s="120"/>
      <c r="F1075" s="121">
        <v>4</v>
      </c>
      <c r="G1075" s="92">
        <f t="shared" si="97"/>
        <v>1</v>
      </c>
      <c r="H1075" s="93" t="str">
        <f t="shared" si="100"/>
        <v>Q4</v>
      </c>
      <c r="I1075" s="92">
        <f t="shared" si="98"/>
        <v>1900</v>
      </c>
      <c r="J1075" s="92">
        <f t="shared" si="96"/>
        <v>1900</v>
      </c>
      <c r="K1075" s="93" t="e">
        <f t="shared" si="99"/>
        <v>#N/A</v>
      </c>
      <c r="L1075" s="93" t="e">
        <f>INDEX(Activities!F:F, MATCH(A1075, Activities!A:A, 0))</f>
        <v>#N/A</v>
      </c>
      <c r="M1075" s="93" t="e">
        <f>INDEX(Activities!E:E, MATCH(A1075, Activities!A:A, 0))</f>
        <v>#N/A</v>
      </c>
      <c r="N1075" s="93" t="e">
        <f>INDEX(Activities!G:G, MATCH(A1075, Activities!A:A, 0))</f>
        <v>#N/A</v>
      </c>
      <c r="O1075" s="92"/>
      <c r="P1075" s="92"/>
      <c r="Q1075" s="92"/>
      <c r="R1075" s="93"/>
      <c r="S1075" s="93" t="e">
        <f>INDEX(Activities!I:I, MATCH(A1075, Activities!A:A, 0))</f>
        <v>#N/A</v>
      </c>
    </row>
    <row r="1076" spans="1:19" ht="15" customHeight="1">
      <c r="A1076" s="34"/>
      <c r="B1076" s="87">
        <f>COUNTIF(Activities!A:A, A1076)</f>
        <v>0</v>
      </c>
      <c r="C1076" s="125"/>
      <c r="D1076" s="119"/>
      <c r="E1076" s="120"/>
      <c r="F1076" s="121">
        <v>4</v>
      </c>
      <c r="G1076" s="92">
        <f t="shared" si="97"/>
        <v>1</v>
      </c>
      <c r="H1076" s="93" t="str">
        <f t="shared" si="100"/>
        <v>Q4</v>
      </c>
      <c r="I1076" s="92">
        <f t="shared" si="98"/>
        <v>1900</v>
      </c>
      <c r="J1076" s="92">
        <f t="shared" si="96"/>
        <v>1900</v>
      </c>
      <c r="K1076" s="93" t="e">
        <f t="shared" si="99"/>
        <v>#N/A</v>
      </c>
      <c r="L1076" s="93" t="e">
        <f>INDEX(Activities!F:F, MATCH(A1076, Activities!A:A, 0))</f>
        <v>#N/A</v>
      </c>
      <c r="M1076" s="93" t="e">
        <f>INDEX(Activities!E:E, MATCH(A1076, Activities!A:A, 0))</f>
        <v>#N/A</v>
      </c>
      <c r="N1076" s="93" t="e">
        <f>INDEX(Activities!G:G, MATCH(A1076, Activities!A:A, 0))</f>
        <v>#N/A</v>
      </c>
      <c r="O1076" s="92"/>
      <c r="P1076" s="92"/>
      <c r="Q1076" s="92"/>
      <c r="R1076" s="93"/>
      <c r="S1076" s="93" t="e">
        <f>INDEX(Activities!I:I, MATCH(A1076, Activities!A:A, 0))</f>
        <v>#N/A</v>
      </c>
    </row>
    <row r="1077" spans="1:19" ht="15" customHeight="1">
      <c r="A1077" s="34"/>
      <c r="B1077" s="87">
        <f>COUNTIF(Activities!A:A, A1077)</f>
        <v>0</v>
      </c>
      <c r="C1077" s="126"/>
      <c r="D1077" s="139"/>
      <c r="E1077" s="120"/>
      <c r="F1077" s="121">
        <v>4</v>
      </c>
      <c r="G1077" s="92">
        <f t="shared" si="97"/>
        <v>1</v>
      </c>
      <c r="H1077" s="93" t="str">
        <f t="shared" si="100"/>
        <v>Q4</v>
      </c>
      <c r="I1077" s="92">
        <f t="shared" si="98"/>
        <v>1900</v>
      </c>
      <c r="J1077" s="92">
        <f t="shared" si="96"/>
        <v>1900</v>
      </c>
      <c r="K1077" s="93" t="e">
        <f t="shared" si="99"/>
        <v>#N/A</v>
      </c>
      <c r="L1077" s="93" t="e">
        <f>INDEX(Activities!F:F, MATCH(A1077, Activities!A:A, 0))</f>
        <v>#N/A</v>
      </c>
      <c r="M1077" s="93" t="e">
        <f>INDEX(Activities!E:E, MATCH(A1077, Activities!A:A, 0))</f>
        <v>#N/A</v>
      </c>
      <c r="N1077" s="93" t="e">
        <f>INDEX(Activities!G:G, MATCH(A1077, Activities!A:A, 0))</f>
        <v>#N/A</v>
      </c>
      <c r="O1077" s="92"/>
      <c r="P1077" s="92"/>
      <c r="Q1077" s="92"/>
      <c r="R1077" s="93"/>
      <c r="S1077" s="93" t="e">
        <f>INDEX(Activities!I:I, MATCH(A1077, Activities!A:A, 0))</f>
        <v>#N/A</v>
      </c>
    </row>
    <row r="1078" spans="1:19" ht="15" customHeight="1">
      <c r="A1078" s="34"/>
      <c r="B1078" s="87">
        <f>COUNTIF(Activities!A:A, A1078)</f>
        <v>0</v>
      </c>
      <c r="C1078" s="123"/>
      <c r="D1078" s="119"/>
      <c r="E1078" s="120"/>
      <c r="F1078" s="121">
        <v>4</v>
      </c>
      <c r="G1078" s="92">
        <f t="shared" si="97"/>
        <v>1</v>
      </c>
      <c r="H1078" s="93" t="str">
        <f t="shared" si="100"/>
        <v>Q4</v>
      </c>
      <c r="I1078" s="92">
        <f t="shared" si="98"/>
        <v>1900</v>
      </c>
      <c r="J1078" s="92">
        <f t="shared" si="96"/>
        <v>1900</v>
      </c>
      <c r="K1078" s="93" t="e">
        <f t="shared" si="99"/>
        <v>#N/A</v>
      </c>
      <c r="L1078" s="93" t="e">
        <f>INDEX(Activities!F:F, MATCH(A1078, Activities!A:A, 0))</f>
        <v>#N/A</v>
      </c>
      <c r="M1078" s="93" t="e">
        <f>INDEX(Activities!E:E, MATCH(A1078, Activities!A:A, 0))</f>
        <v>#N/A</v>
      </c>
      <c r="N1078" s="93" t="e">
        <f>INDEX(Activities!G:G, MATCH(A1078, Activities!A:A, 0))</f>
        <v>#N/A</v>
      </c>
      <c r="O1078" s="92"/>
      <c r="P1078" s="92"/>
      <c r="Q1078" s="92"/>
      <c r="R1078" s="93"/>
      <c r="S1078" s="93" t="e">
        <f>INDEX(Activities!I:I, MATCH(A1078, Activities!A:A, 0))</f>
        <v>#N/A</v>
      </c>
    </row>
    <row r="1079" spans="1:19" ht="15" customHeight="1">
      <c r="A1079" s="34"/>
      <c r="B1079" s="87">
        <f>COUNTIF(Activities!A:A, A1079)</f>
        <v>0</v>
      </c>
      <c r="C1079" s="124"/>
      <c r="D1079" s="119"/>
      <c r="E1079" s="120"/>
      <c r="F1079" s="121">
        <v>4</v>
      </c>
      <c r="G1079" s="92">
        <f t="shared" si="97"/>
        <v>1</v>
      </c>
      <c r="H1079" s="93" t="str">
        <f t="shared" si="100"/>
        <v>Q4</v>
      </c>
      <c r="I1079" s="92">
        <f t="shared" si="98"/>
        <v>1900</v>
      </c>
      <c r="J1079" s="92">
        <f t="shared" si="96"/>
        <v>1900</v>
      </c>
      <c r="K1079" s="93" t="e">
        <f t="shared" si="99"/>
        <v>#N/A</v>
      </c>
      <c r="L1079" s="93" t="e">
        <f>INDEX(Activities!F:F, MATCH(A1079, Activities!A:A, 0))</f>
        <v>#N/A</v>
      </c>
      <c r="M1079" s="93" t="e">
        <f>INDEX(Activities!E:E, MATCH(A1079, Activities!A:A, 0))</f>
        <v>#N/A</v>
      </c>
      <c r="N1079" s="93" t="e">
        <f>INDEX(Activities!G:G, MATCH(A1079, Activities!A:A, 0))</f>
        <v>#N/A</v>
      </c>
      <c r="O1079" s="92"/>
      <c r="P1079" s="92"/>
      <c r="Q1079" s="92"/>
      <c r="R1079" s="93"/>
      <c r="S1079" s="93" t="e">
        <f>INDEX(Activities!I:I, MATCH(A1079, Activities!A:A, 0))</f>
        <v>#N/A</v>
      </c>
    </row>
    <row r="1080" spans="1:19" ht="15" customHeight="1">
      <c r="A1080" s="34"/>
      <c r="B1080" s="87">
        <f>COUNTIF(Activities!A:A, A1080)</f>
        <v>0</v>
      </c>
      <c r="C1080" s="126"/>
      <c r="D1080" s="119"/>
      <c r="E1080" s="120"/>
      <c r="F1080" s="121">
        <v>4</v>
      </c>
      <c r="G1080" s="92">
        <f t="shared" si="97"/>
        <v>1</v>
      </c>
      <c r="H1080" s="93" t="str">
        <f t="shared" si="100"/>
        <v>Q4</v>
      </c>
      <c r="I1080" s="92">
        <f t="shared" si="98"/>
        <v>1900</v>
      </c>
      <c r="J1080" s="92">
        <f t="shared" si="96"/>
        <v>1900</v>
      </c>
      <c r="K1080" s="93" t="e">
        <f t="shared" si="99"/>
        <v>#N/A</v>
      </c>
      <c r="L1080" s="93" t="e">
        <f>INDEX(Activities!F:F, MATCH(A1080, Activities!A:A, 0))</f>
        <v>#N/A</v>
      </c>
      <c r="M1080" s="93" t="e">
        <f>INDEX(Activities!E:E, MATCH(A1080, Activities!A:A, 0))</f>
        <v>#N/A</v>
      </c>
      <c r="N1080" s="93" t="e">
        <f>INDEX(Activities!G:G, MATCH(A1080, Activities!A:A, 0))</f>
        <v>#N/A</v>
      </c>
      <c r="O1080" s="92"/>
      <c r="P1080" s="92"/>
      <c r="Q1080" s="92"/>
      <c r="R1080" s="93"/>
      <c r="S1080" s="93" t="e">
        <f>INDEX(Activities!I:I, MATCH(A1080, Activities!A:A, 0))</f>
        <v>#N/A</v>
      </c>
    </row>
    <row r="1081" spans="1:19" ht="15" customHeight="1">
      <c r="A1081" s="34"/>
      <c r="B1081" s="87">
        <f>COUNTIF(Activities!A:A, A1081)</f>
        <v>0</v>
      </c>
      <c r="C1081" s="124"/>
      <c r="D1081" s="119"/>
      <c r="E1081" s="120"/>
      <c r="F1081" s="121">
        <v>4</v>
      </c>
      <c r="G1081" s="92">
        <f t="shared" si="97"/>
        <v>1</v>
      </c>
      <c r="H1081" s="93" t="str">
        <f t="shared" si="100"/>
        <v>Q4</v>
      </c>
      <c r="I1081" s="92">
        <f t="shared" si="98"/>
        <v>1900</v>
      </c>
      <c r="J1081" s="92">
        <f t="shared" si="96"/>
        <v>1900</v>
      </c>
      <c r="K1081" s="93" t="e">
        <f t="shared" si="99"/>
        <v>#N/A</v>
      </c>
      <c r="L1081" s="93" t="e">
        <f>INDEX(Activities!F:F, MATCH(A1081, Activities!A:A, 0))</f>
        <v>#N/A</v>
      </c>
      <c r="M1081" s="93" t="e">
        <f>INDEX(Activities!E:E, MATCH(A1081, Activities!A:A, 0))</f>
        <v>#N/A</v>
      </c>
      <c r="N1081" s="93" t="e">
        <f>INDEX(Activities!G:G, MATCH(A1081, Activities!A:A, 0))</f>
        <v>#N/A</v>
      </c>
      <c r="O1081" s="92"/>
      <c r="P1081" s="92"/>
      <c r="Q1081" s="92"/>
      <c r="R1081" s="93"/>
      <c r="S1081" s="93" t="e">
        <f>INDEX(Activities!I:I, MATCH(A1081, Activities!A:A, 0))</f>
        <v>#N/A</v>
      </c>
    </row>
  </sheetData>
  <autoFilter ref="A1:AA1081" xr:uid="{00000000-0009-0000-0000-000007000000}"/>
  <phoneticPr fontId="22" type="noConversion"/>
  <conditionalFormatting sqref="B1:B1081">
    <cfRule type="cellIs" dxfId="0" priority="1" stopIfTrue="1" operator="equal">
      <formula>0</formula>
    </cfRule>
  </conditionalFormatting>
  <pageMargins left="0.70000000000000007" right="0.70000000000000007" top="0.39375000000000004" bottom="0.39375000000000004" header="0" footer="0"/>
  <pageSetup paperSize="9" fitToWidth="0"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V1000"/>
  <sheetViews>
    <sheetView topLeftCell="B1" workbookViewId="0">
      <selection activeCell="B6" sqref="B6"/>
    </sheetView>
  </sheetViews>
  <sheetFormatPr defaultColWidth="12.58203125" defaultRowHeight="15" customHeight="1"/>
  <cols>
    <col min="1" max="1" width="30" customWidth="1"/>
    <col min="2" max="2" width="57.58203125" customWidth="1"/>
    <col min="3" max="22" width="30" customWidth="1"/>
    <col min="23" max="26" width="9" customWidth="1"/>
    <col min="27" max="27" width="12.58203125" customWidth="1"/>
  </cols>
  <sheetData>
    <row r="1" spans="1:22" ht="12.75" customHeight="1">
      <c r="A1" s="140" t="s">
        <v>233</v>
      </c>
      <c r="B1" s="141" t="s">
        <v>314</v>
      </c>
      <c r="C1" s="142" t="s">
        <v>315</v>
      </c>
      <c r="D1" s="141" t="s">
        <v>316</v>
      </c>
      <c r="E1" s="141" t="s">
        <v>317</v>
      </c>
      <c r="F1" s="141" t="s">
        <v>318</v>
      </c>
      <c r="G1" s="141" t="s">
        <v>319</v>
      </c>
      <c r="H1" s="143" t="s">
        <v>320</v>
      </c>
      <c r="I1" s="143" t="s">
        <v>321</v>
      </c>
      <c r="J1" s="143" t="s">
        <v>215</v>
      </c>
      <c r="K1" s="143" t="s">
        <v>216</v>
      </c>
      <c r="L1" s="143" t="s">
        <v>217</v>
      </c>
      <c r="M1" s="143" t="s">
        <v>218</v>
      </c>
      <c r="N1" s="143" t="s">
        <v>219</v>
      </c>
      <c r="O1" s="143" t="s">
        <v>220</v>
      </c>
      <c r="P1" s="143" t="s">
        <v>221</v>
      </c>
      <c r="Q1" s="143" t="s">
        <v>222</v>
      </c>
      <c r="R1" s="143" t="s">
        <v>223</v>
      </c>
      <c r="S1" s="143" t="s">
        <v>224</v>
      </c>
      <c r="T1" s="143" t="s">
        <v>225</v>
      </c>
      <c r="U1" s="143" t="s">
        <v>226</v>
      </c>
      <c r="V1" s="143" t="s">
        <v>227</v>
      </c>
    </row>
    <row r="2" spans="1:22" ht="12.75" customHeight="1">
      <c r="A2" s="144" t="s">
        <v>58</v>
      </c>
      <c r="B2" s="145" t="s">
        <v>322</v>
      </c>
      <c r="C2" s="146" t="s">
        <v>323</v>
      </c>
      <c r="D2" s="147" t="s">
        <v>324</v>
      </c>
      <c r="E2" s="147" t="s">
        <v>325</v>
      </c>
      <c r="F2" s="148" t="s">
        <v>326</v>
      </c>
      <c r="G2" s="148" t="s">
        <v>327</v>
      </c>
      <c r="H2" s="143"/>
      <c r="I2" s="143"/>
      <c r="J2" s="143"/>
      <c r="K2" s="143"/>
      <c r="L2" s="143"/>
      <c r="M2" s="143"/>
      <c r="N2" s="143"/>
      <c r="O2" s="143"/>
      <c r="P2" s="143"/>
      <c r="Q2" s="143"/>
      <c r="R2" s="143"/>
      <c r="S2" s="143"/>
      <c r="T2" s="143"/>
      <c r="U2" s="143"/>
      <c r="V2" s="143"/>
    </row>
    <row r="3" spans="1:22" ht="12.75" customHeight="1">
      <c r="A3" s="21" t="s">
        <v>92</v>
      </c>
      <c r="B3" s="149" t="s">
        <v>328</v>
      </c>
      <c r="C3" s="150"/>
      <c r="D3" s="151" t="s">
        <v>329</v>
      </c>
      <c r="E3" s="149" t="s">
        <v>330</v>
      </c>
      <c r="F3" s="149" t="s">
        <v>331</v>
      </c>
      <c r="G3" s="149" t="s">
        <v>332</v>
      </c>
      <c r="H3" s="143"/>
      <c r="I3" s="143"/>
      <c r="J3" s="143"/>
      <c r="K3" s="143"/>
      <c r="L3" s="143"/>
      <c r="M3" s="143"/>
      <c r="N3" s="143"/>
      <c r="O3" s="143"/>
      <c r="P3" s="143"/>
      <c r="Q3" s="143"/>
      <c r="R3" s="143"/>
      <c r="S3" s="143"/>
      <c r="T3" s="143"/>
      <c r="U3" s="143"/>
      <c r="V3" s="143"/>
    </row>
    <row r="4" spans="1:22" ht="12.75" customHeight="1">
      <c r="A4" s="21" t="s">
        <v>92</v>
      </c>
      <c r="B4" s="149" t="s">
        <v>333</v>
      </c>
      <c r="C4" s="150"/>
      <c r="D4" s="151" t="s">
        <v>334</v>
      </c>
      <c r="E4" s="149" t="s">
        <v>330</v>
      </c>
      <c r="F4" s="149" t="s">
        <v>335</v>
      </c>
      <c r="G4" s="149" t="s">
        <v>332</v>
      </c>
      <c r="H4" s="143"/>
      <c r="I4" s="143"/>
      <c r="J4" s="143"/>
      <c r="K4" s="143"/>
      <c r="L4" s="143"/>
      <c r="M4" s="143"/>
      <c r="N4" s="143"/>
      <c r="O4" s="143"/>
      <c r="P4" s="143"/>
      <c r="Q4" s="143"/>
      <c r="R4" s="143"/>
      <c r="S4" s="143"/>
      <c r="T4" s="143"/>
      <c r="U4" s="143"/>
      <c r="V4" s="143"/>
    </row>
    <row r="5" spans="1:22" ht="12.75" customHeight="1">
      <c r="A5" s="21"/>
      <c r="B5" s="149" t="s">
        <v>336</v>
      </c>
      <c r="C5" s="150"/>
      <c r="D5" s="151" t="s">
        <v>329</v>
      </c>
      <c r="E5" s="149" t="s">
        <v>330</v>
      </c>
      <c r="F5" s="149" t="s">
        <v>337</v>
      </c>
      <c r="G5" s="149" t="s">
        <v>332</v>
      </c>
      <c r="H5" s="143"/>
      <c r="I5" s="143"/>
      <c r="J5" s="143"/>
      <c r="K5" s="143"/>
      <c r="L5" s="143"/>
      <c r="M5" s="143"/>
      <c r="N5" s="143"/>
      <c r="O5" s="143"/>
      <c r="P5" s="143"/>
      <c r="Q5" s="143"/>
      <c r="R5" s="143"/>
      <c r="S5" s="143"/>
      <c r="T5" s="143"/>
      <c r="U5" s="143"/>
      <c r="V5" s="143"/>
    </row>
    <row r="6" spans="1:22" ht="12.75" customHeight="1">
      <c r="A6" s="21"/>
      <c r="B6" s="149"/>
      <c r="C6" s="150"/>
      <c r="D6" s="151"/>
      <c r="E6" s="149"/>
      <c r="F6" s="149"/>
      <c r="G6" s="149"/>
      <c r="H6" s="143"/>
      <c r="I6" s="143"/>
      <c r="J6" s="143"/>
      <c r="K6" s="143"/>
      <c r="L6" s="143"/>
      <c r="M6" s="143"/>
      <c r="N6" s="143"/>
      <c r="O6" s="143"/>
      <c r="P6" s="143"/>
      <c r="Q6" s="143"/>
      <c r="R6" s="143"/>
      <c r="S6" s="143"/>
      <c r="T6" s="143"/>
      <c r="U6" s="143"/>
      <c r="V6" s="143"/>
    </row>
    <row r="7" spans="1:22" ht="12.75" customHeight="1">
      <c r="A7" s="21"/>
      <c r="B7" s="149"/>
      <c r="C7" s="150"/>
      <c r="D7" s="151"/>
      <c r="E7" s="149"/>
      <c r="F7" s="149"/>
      <c r="G7" s="149"/>
      <c r="H7" s="143"/>
      <c r="I7" s="143"/>
      <c r="J7" s="143"/>
      <c r="K7" s="143"/>
      <c r="L7" s="143"/>
      <c r="M7" s="143"/>
      <c r="N7" s="143"/>
      <c r="O7" s="143"/>
      <c r="P7" s="143"/>
      <c r="Q7" s="143"/>
      <c r="R7" s="143"/>
      <c r="S7" s="143"/>
      <c r="T7" s="143"/>
      <c r="U7" s="143"/>
      <c r="V7" s="143"/>
    </row>
    <row r="8" spans="1:22" ht="12.75" customHeight="1">
      <c r="A8" s="21"/>
      <c r="B8" s="149"/>
      <c r="C8" s="150"/>
      <c r="D8" s="151"/>
      <c r="E8" s="149"/>
      <c r="F8" s="149"/>
      <c r="G8" s="149"/>
      <c r="H8" s="143"/>
      <c r="I8" s="143"/>
      <c r="J8" s="143"/>
      <c r="K8" s="143"/>
      <c r="L8" s="143"/>
      <c r="M8" s="143"/>
      <c r="N8" s="143"/>
      <c r="O8" s="143"/>
      <c r="P8" s="143"/>
      <c r="Q8" s="143"/>
      <c r="R8" s="143"/>
      <c r="S8" s="143"/>
      <c r="T8" s="143"/>
      <c r="U8" s="143"/>
      <c r="V8" s="143"/>
    </row>
    <row r="9" spans="1:22" ht="12.75" customHeight="1">
      <c r="A9" s="21"/>
      <c r="B9" s="149"/>
      <c r="C9" s="150"/>
      <c r="D9" s="151"/>
      <c r="E9" s="149"/>
      <c r="F9" s="149"/>
      <c r="G9" s="149"/>
      <c r="H9" s="143"/>
      <c r="I9" s="143"/>
      <c r="J9" s="143"/>
      <c r="K9" s="143"/>
      <c r="L9" s="143"/>
      <c r="M9" s="143"/>
      <c r="N9" s="143"/>
      <c r="O9" s="143"/>
      <c r="P9" s="143"/>
      <c r="Q9" s="143"/>
      <c r="R9" s="143"/>
      <c r="S9" s="143"/>
      <c r="T9" s="143"/>
      <c r="U9" s="143"/>
      <c r="V9" s="143"/>
    </row>
    <row r="10" spans="1:22" ht="12.75" customHeight="1">
      <c r="A10" s="21"/>
      <c r="B10" s="149"/>
      <c r="C10" s="150"/>
      <c r="D10" s="151"/>
      <c r="E10" s="149"/>
      <c r="F10" s="149"/>
      <c r="G10" s="149"/>
      <c r="H10" s="143"/>
      <c r="I10" s="143"/>
      <c r="J10" s="143"/>
      <c r="K10" s="143"/>
      <c r="L10" s="143"/>
      <c r="M10" s="143"/>
      <c r="N10" s="143"/>
      <c r="O10" s="143"/>
      <c r="P10" s="143"/>
      <c r="Q10" s="143"/>
      <c r="R10" s="143"/>
      <c r="S10" s="143"/>
      <c r="T10" s="143"/>
      <c r="U10" s="143"/>
      <c r="V10" s="143"/>
    </row>
    <row r="11" spans="1:22" ht="12.75" customHeight="1">
      <c r="A11" s="21"/>
      <c r="B11" s="149"/>
      <c r="C11" s="150"/>
      <c r="D11" s="151"/>
      <c r="E11" s="149"/>
      <c r="F11" s="149"/>
      <c r="G11" s="149"/>
      <c r="H11" s="143"/>
      <c r="I11" s="143"/>
      <c r="J11" s="143"/>
      <c r="K11" s="143"/>
      <c r="L11" s="143"/>
      <c r="M11" s="143"/>
      <c r="N11" s="143"/>
      <c r="O11" s="143"/>
      <c r="P11" s="143"/>
      <c r="Q11" s="143"/>
      <c r="R11" s="143"/>
      <c r="S11" s="143"/>
      <c r="T11" s="143"/>
      <c r="U11" s="143"/>
      <c r="V11" s="143"/>
    </row>
    <row r="12" spans="1:22" ht="12.75" customHeight="1">
      <c r="A12" s="21"/>
      <c r="B12" s="149"/>
      <c r="C12" s="150"/>
      <c r="D12" s="151"/>
      <c r="E12" s="149"/>
      <c r="F12" s="149"/>
      <c r="G12" s="149"/>
      <c r="H12" s="143"/>
      <c r="I12" s="143"/>
      <c r="J12" s="143"/>
      <c r="K12" s="143"/>
      <c r="L12" s="143"/>
      <c r="M12" s="143"/>
      <c r="N12" s="143"/>
      <c r="O12" s="143"/>
      <c r="P12" s="143"/>
      <c r="Q12" s="143"/>
      <c r="R12" s="143"/>
      <c r="S12" s="143"/>
      <c r="T12" s="143"/>
      <c r="U12" s="143"/>
      <c r="V12" s="143"/>
    </row>
    <row r="13" spans="1:22" ht="12.75" customHeight="1">
      <c r="A13" s="21"/>
      <c r="B13" s="149"/>
      <c r="C13" s="150"/>
      <c r="D13" s="151"/>
      <c r="E13" s="149"/>
      <c r="F13" s="149"/>
      <c r="G13" s="149"/>
      <c r="H13" s="143"/>
      <c r="I13" s="143"/>
      <c r="J13" s="143"/>
      <c r="K13" s="143"/>
      <c r="L13" s="143"/>
      <c r="M13" s="143"/>
      <c r="N13" s="143"/>
      <c r="O13" s="143"/>
      <c r="P13" s="143"/>
      <c r="Q13" s="143"/>
      <c r="R13" s="143"/>
      <c r="S13" s="143"/>
      <c r="T13" s="143"/>
      <c r="U13" s="143"/>
      <c r="V13" s="143"/>
    </row>
    <row r="14" spans="1:22" ht="12.75" customHeight="1">
      <c r="A14" s="21"/>
      <c r="B14" s="149"/>
      <c r="C14" s="150"/>
      <c r="D14" s="151"/>
      <c r="E14" s="149"/>
      <c r="F14" s="149"/>
      <c r="G14" s="149"/>
      <c r="H14" s="143"/>
      <c r="I14" s="143"/>
      <c r="J14" s="143"/>
      <c r="K14" s="143"/>
      <c r="L14" s="143"/>
      <c r="M14" s="143"/>
      <c r="N14" s="143"/>
      <c r="O14" s="143"/>
      <c r="P14" s="143"/>
      <c r="Q14" s="143"/>
      <c r="R14" s="143"/>
      <c r="S14" s="143"/>
      <c r="T14" s="143"/>
      <c r="U14" s="143"/>
      <c r="V14" s="143"/>
    </row>
    <row r="15" spans="1:22" ht="12.75" customHeight="1">
      <c r="A15" s="21"/>
      <c r="B15" s="149"/>
      <c r="C15" s="150"/>
      <c r="D15" s="151"/>
      <c r="E15" s="149"/>
      <c r="F15" s="149"/>
      <c r="G15" s="149"/>
      <c r="H15" s="143"/>
      <c r="I15" s="143"/>
      <c r="J15" s="143"/>
      <c r="K15" s="143"/>
      <c r="L15" s="143"/>
      <c r="M15" s="143"/>
      <c r="N15" s="143"/>
      <c r="O15" s="143"/>
      <c r="P15" s="143"/>
      <c r="Q15" s="143"/>
      <c r="R15" s="143"/>
      <c r="S15" s="143"/>
      <c r="T15" s="143"/>
      <c r="U15" s="143"/>
      <c r="V15" s="143"/>
    </row>
    <row r="16" spans="1:22" ht="12.75" customHeight="1">
      <c r="A16" s="21"/>
      <c r="B16" s="149"/>
      <c r="C16" s="150"/>
      <c r="D16" s="151"/>
      <c r="E16" s="149"/>
      <c r="F16" s="149"/>
      <c r="G16" s="149"/>
      <c r="H16" s="143"/>
      <c r="I16" s="143"/>
      <c r="J16" s="143"/>
      <c r="K16" s="143"/>
      <c r="L16" s="143"/>
      <c r="M16" s="143"/>
      <c r="N16" s="143"/>
      <c r="O16" s="143"/>
      <c r="P16" s="143"/>
      <c r="Q16" s="143"/>
      <c r="R16" s="143"/>
      <c r="S16" s="143"/>
      <c r="T16" s="143"/>
      <c r="U16" s="143"/>
      <c r="V16" s="143"/>
    </row>
    <row r="17" spans="1:22" ht="12.75" customHeight="1">
      <c r="A17" s="21"/>
      <c r="B17" s="149"/>
      <c r="C17" s="150"/>
      <c r="D17" s="151"/>
      <c r="E17" s="149"/>
      <c r="F17" s="149"/>
      <c r="G17" s="149"/>
      <c r="H17" s="143"/>
      <c r="I17" s="143"/>
      <c r="J17" s="143"/>
      <c r="K17" s="143"/>
      <c r="L17" s="143"/>
      <c r="M17" s="143"/>
      <c r="N17" s="143"/>
      <c r="O17" s="143"/>
      <c r="P17" s="143"/>
      <c r="Q17" s="143"/>
      <c r="R17" s="143"/>
      <c r="S17" s="143"/>
      <c r="T17" s="143"/>
      <c r="U17" s="143"/>
      <c r="V17" s="143"/>
    </row>
    <row r="18" spans="1:22" ht="12.75" customHeight="1">
      <c r="A18" s="21"/>
      <c r="B18" s="149"/>
      <c r="C18" s="150"/>
      <c r="D18" s="151"/>
      <c r="E18" s="149"/>
      <c r="F18" s="149"/>
      <c r="G18" s="149"/>
      <c r="H18" s="143"/>
      <c r="I18" s="143"/>
      <c r="J18" s="143"/>
      <c r="K18" s="143"/>
      <c r="L18" s="143"/>
      <c r="M18" s="143"/>
      <c r="N18" s="143"/>
      <c r="O18" s="143"/>
      <c r="P18" s="143"/>
      <c r="Q18" s="143"/>
      <c r="R18" s="143"/>
      <c r="S18" s="143"/>
      <c r="T18" s="143"/>
      <c r="U18" s="143"/>
      <c r="V18" s="143"/>
    </row>
    <row r="19" spans="1:22" ht="12.75" customHeight="1">
      <c r="A19" s="21"/>
      <c r="B19" s="149"/>
      <c r="C19" s="150"/>
      <c r="D19" s="151"/>
      <c r="E19" s="149"/>
      <c r="F19" s="149"/>
      <c r="G19" s="149"/>
      <c r="H19" s="143"/>
      <c r="I19" s="143"/>
      <c r="J19" s="143"/>
      <c r="K19" s="143"/>
      <c r="L19" s="143"/>
      <c r="M19" s="143"/>
      <c r="N19" s="143"/>
      <c r="O19" s="143"/>
      <c r="P19" s="143"/>
      <c r="Q19" s="143"/>
      <c r="R19" s="143"/>
      <c r="S19" s="143"/>
      <c r="T19" s="143"/>
      <c r="U19" s="143"/>
      <c r="V19" s="143"/>
    </row>
    <row r="20" spans="1:22" ht="12.75" customHeight="1">
      <c r="A20" s="21"/>
      <c r="B20" s="149"/>
      <c r="C20" s="150"/>
      <c r="D20" s="151"/>
      <c r="E20" s="149"/>
      <c r="F20" s="149"/>
      <c r="G20" s="149"/>
      <c r="H20" s="143"/>
      <c r="I20" s="143"/>
      <c r="J20" s="143"/>
      <c r="K20" s="143"/>
      <c r="L20" s="143"/>
      <c r="M20" s="143"/>
      <c r="N20" s="143"/>
      <c r="O20" s="143"/>
      <c r="P20" s="143"/>
      <c r="Q20" s="143"/>
      <c r="R20" s="143"/>
      <c r="S20" s="143"/>
      <c r="T20" s="143"/>
      <c r="U20" s="143"/>
      <c r="V20" s="143"/>
    </row>
    <row r="21" spans="1:22" ht="12.75" customHeight="1">
      <c r="A21" s="21"/>
      <c r="B21" s="149"/>
      <c r="C21" s="150"/>
      <c r="D21" s="166"/>
      <c r="E21" s="149"/>
      <c r="F21" s="149"/>
      <c r="G21" s="149"/>
      <c r="H21" s="143"/>
      <c r="I21" s="143"/>
      <c r="J21" s="143"/>
      <c r="K21" s="143"/>
      <c r="L21" s="143"/>
      <c r="M21" s="143"/>
      <c r="N21" s="143"/>
      <c r="O21" s="143"/>
      <c r="P21" s="143"/>
      <c r="Q21" s="143"/>
      <c r="R21" s="143"/>
      <c r="S21" s="143"/>
      <c r="T21" s="143"/>
      <c r="U21" s="143"/>
      <c r="V21" s="143"/>
    </row>
    <row r="22" spans="1:22" ht="12.75" customHeight="1">
      <c r="A22" s="21"/>
      <c r="B22" s="149"/>
      <c r="C22" s="150"/>
      <c r="D22" s="166"/>
      <c r="E22" s="149"/>
      <c r="F22" s="149"/>
      <c r="G22" s="149"/>
      <c r="H22" s="143"/>
      <c r="I22" s="143"/>
      <c r="J22" s="143"/>
      <c r="K22" s="143"/>
      <c r="L22" s="143"/>
      <c r="M22" s="143"/>
      <c r="N22" s="143"/>
      <c r="O22" s="143"/>
      <c r="P22" s="143"/>
      <c r="Q22" s="143"/>
      <c r="R22" s="143"/>
      <c r="S22" s="143"/>
      <c r="T22" s="143"/>
      <c r="U22" s="143"/>
      <c r="V22" s="143"/>
    </row>
    <row r="23" spans="1:22" ht="15.75" customHeight="1"/>
    <row r="24" spans="1:22" ht="15.75" customHeight="1"/>
    <row r="25" spans="1:22" ht="15.75" customHeight="1"/>
    <row r="26" spans="1:22" ht="15.75" customHeight="1"/>
    <row r="27" spans="1:22" ht="15.75" customHeight="1"/>
    <row r="28" spans="1:22" ht="15.75" customHeight="1"/>
    <row r="29" spans="1:22" ht="15.75" customHeight="1"/>
    <row r="30" spans="1:22" ht="15.75" customHeight="1"/>
    <row r="31" spans="1:22" ht="15.75" customHeight="1"/>
    <row r="32" spans="1:2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0000000000000007" right="0.70000000000000007" top="0.39375000000000004" bottom="0.39375000000000004" header="0" footer="0"/>
  <pageSetup paperSize="9" fitToWidth="0" fitToHeight="0" orientation="portrait" r:id="rId1"/>
</worksheet>
</file>

<file path=docMetadata/LabelInfo.xml><?xml version="1.0" encoding="utf-8"?>
<clbl:labelList xmlns:clbl="http://schemas.microsoft.com/office/2020/mipLabelMetadata">
  <clbl:label id="{9e9cc48d-6fba-4c12-9882-137473def580}" enabled="1" method="Privileged" siteId="{d3a2d0d3-7cc8-4f52-bbf9-85bd43d9427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10</vt:i4>
      </vt:variant>
    </vt:vector>
  </HeadingPairs>
  <TitlesOfParts>
    <vt:vector size="23" baseType="lpstr">
      <vt:lpstr>#_CONSTANTS</vt:lpstr>
      <vt:lpstr>Activities</vt:lpstr>
      <vt:lpstr>Budgets</vt:lpstr>
      <vt:lpstr>Commitments</vt:lpstr>
      <vt:lpstr>H1_-Regions_&amp;_Countries</vt:lpstr>
      <vt:lpstr>H1_-Sectors</vt:lpstr>
      <vt:lpstr>#Budget_Pivot</vt:lpstr>
      <vt:lpstr>Transactions</vt:lpstr>
      <vt:lpstr>H1_Documents</vt:lpstr>
      <vt:lpstr>H2_Documents</vt:lpstr>
      <vt:lpstr>Related_Activity</vt:lpstr>
      <vt:lpstr>Meta</vt:lpstr>
      <vt:lpstr>#_Column_IATI_Standard_Lookup</vt:lpstr>
      <vt:lpstr>Activities!_FilterDatabase_0</vt:lpstr>
      <vt:lpstr>Budgets!_FilterDatabase_0</vt:lpstr>
      <vt:lpstr>H1_Documents!_FilterDatabase_0</vt:lpstr>
      <vt:lpstr>H2_Documents!_FilterDatabase_0</vt:lpstr>
      <vt:lpstr>Transactions!_FilterDatabase_0</vt:lpstr>
      <vt:lpstr>Activities!_FilterDatabase_0_0</vt:lpstr>
      <vt:lpstr>Budgets!_FilterDatabase_0_0</vt:lpstr>
      <vt:lpstr>H1_Documents!_FilterDatabase_0_0</vt:lpstr>
      <vt:lpstr>H2_Documents!_FilterDatabase_0_0</vt:lpstr>
      <vt:lpstr>Transactions!_FilterDatabase_0_0</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2026-03-02T15:41:47Z</dcterms:created>
  <dcterms:modified xsi:type="dcterms:W3CDTF">2026-03-02T15:44:05Z</dcterms:modified>
  <cp:category/>
  <cp:contentStatus/>
</cp:coreProperties>
</file>