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tatistics\Publications\Energy Trends\Tables\Weather\"/>
    </mc:Choice>
  </mc:AlternateContent>
  <xr:revisionPtr revIDLastSave="0" documentId="13_ncr:1_{781EE011-4EF3-4C5B-9164-76E53124CFCE}" xr6:coauthVersionLast="47" xr6:coauthVersionMax="47" xr10:uidLastSave="{00000000-0000-0000-0000-000000000000}"/>
  <bookViews>
    <workbookView xWindow="-110" yWindow="-110" windowWidth="19420" windowHeight="10300" xr2:uid="{68417DC7-8E82-41EC-8792-46204743F888}"/>
  </bookViews>
  <sheets>
    <sheet name="Cover Sheet" sheetId="1" r:id="rId1"/>
    <sheet name="Contents" sheetId="2" r:id="rId2"/>
    <sheet name="Notes" sheetId="4" r:id="rId3"/>
    <sheet name="Commentary" sheetId="3" r:id="rId4"/>
    <sheet name="Table" sheetId="5" r:id="rId5"/>
    <sheet name="Data" sheetId="6" r:id="rId6"/>
  </sheets>
  <definedNames>
    <definedName name="Average.Temp" localSheetId="5">#REF!</definedName>
    <definedName name="Average.Temp">Table!#REF!</definedName>
    <definedName name="_xlnm.Print_Area" localSheetId="5">Data!$A$1:$N$41</definedName>
    <definedName name="_xlnm.Print_Area" localSheetId="4">Table!$A$5:$J$24</definedName>
    <definedName name="t23full">Table!$A$5:$F$24</definedName>
    <definedName name="table_23_full">Table!$A$5:$I$24</definedName>
    <definedName name="Table_24_no_footnotes">Table!$A$5:$C$22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5" l="1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E6" i="5"/>
  <c r="F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  <c r="AA38" i="6"/>
  <c r="AA39" i="6"/>
  <c r="AA40" i="6"/>
  <c r="AA41" i="6"/>
  <c r="AA23" i="6"/>
  <c r="AA19" i="6"/>
  <c r="AA20" i="6"/>
  <c r="AA21" i="6"/>
  <c r="AA22" i="6"/>
  <c r="Z23" i="6" l="1"/>
  <c r="D22" i="5" l="1"/>
  <c r="D17" i="5"/>
  <c r="Z22" i="6"/>
  <c r="D21" i="5" s="1"/>
  <c r="D16" i="5" l="1"/>
  <c r="D15" i="5" l="1"/>
  <c r="D14" i="5" l="1"/>
  <c r="Z21" i="6"/>
  <c r="D20" i="5" s="1"/>
  <c r="D13" i="5" l="1"/>
  <c r="D12" i="5" l="1"/>
  <c r="D11" i="5" l="1"/>
  <c r="Z20" i="6"/>
  <c r="D19" i="5" l="1"/>
  <c r="D10" i="5"/>
  <c r="D9" i="5" l="1"/>
  <c r="D8" i="5" l="1"/>
  <c r="Z19" i="6"/>
  <c r="D18" i="5" s="1"/>
  <c r="D7" i="5" l="1"/>
  <c r="D6" i="5" l="1"/>
  <c r="C17" i="5" l="1"/>
  <c r="Y23" i="6"/>
  <c r="Y22" i="6"/>
  <c r="C21" i="5" s="1"/>
  <c r="C16" i="5"/>
  <c r="C22" i="5" l="1"/>
  <c r="C15" i="5"/>
  <c r="C14" i="5" l="1"/>
  <c r="Y21" i="6"/>
  <c r="C20" i="5" s="1"/>
  <c r="C13" i="5" l="1"/>
  <c r="C12" i="5" l="1"/>
  <c r="C11" i="5" l="1"/>
  <c r="Y20" i="6" l="1"/>
  <c r="C19" i="5" s="1"/>
  <c r="C10" i="5"/>
  <c r="C9" i="5" l="1"/>
  <c r="C8" i="5" l="1"/>
  <c r="Y19" i="6"/>
  <c r="C18" i="5" l="1"/>
  <c r="C7" i="5"/>
  <c r="C6" i="5" l="1"/>
  <c r="X23" i="6"/>
  <c r="X22" i="6"/>
  <c r="X21" i="6" l="1"/>
  <c r="B18" i="6" l="1"/>
  <c r="B17" i="6"/>
  <c r="B16" i="6"/>
  <c r="B15" i="6"/>
  <c r="B14" i="6"/>
  <c r="B13" i="6"/>
  <c r="B12" i="6"/>
  <c r="B11" i="6"/>
  <c r="B10" i="6"/>
  <c r="B9" i="6"/>
  <c r="B8" i="6"/>
  <c r="B7" i="6"/>
  <c r="AB25" i="6" s="1"/>
  <c r="J6" i="5" s="1"/>
  <c r="X20" i="6"/>
  <c r="X19" i="6"/>
  <c r="Z31" i="6" l="1"/>
  <c r="H12" i="5" s="1"/>
  <c r="Z29" i="6"/>
  <c r="H10" i="5" s="1"/>
  <c r="Z32" i="6"/>
  <c r="H13" i="5" s="1"/>
  <c r="Z33" i="6"/>
  <c r="H14" i="5" s="1"/>
  <c r="Z34" i="6"/>
  <c r="H15" i="5" s="1"/>
  <c r="Z30" i="6"/>
  <c r="H11" i="5" s="1"/>
  <c r="Z27" i="6"/>
  <c r="H8" i="5" s="1"/>
  <c r="Z35" i="6"/>
  <c r="H16" i="5" s="1"/>
  <c r="Z28" i="6"/>
  <c r="H9" i="5" s="1"/>
  <c r="Z36" i="6"/>
  <c r="H17" i="5" s="1"/>
  <c r="Y30" i="6"/>
  <c r="G11" i="5" s="1"/>
  <c r="Y26" i="6"/>
  <c r="G7" i="5" s="1"/>
  <c r="Z26" i="6"/>
  <c r="H7" i="5" s="1"/>
  <c r="Y29" i="6"/>
  <c r="G10" i="5" s="1"/>
  <c r="Y27" i="6"/>
  <c r="G8" i="5" s="1"/>
  <c r="Y28" i="6"/>
  <c r="G9" i="5" s="1"/>
  <c r="Y25" i="6"/>
  <c r="G6" i="5" s="1"/>
  <c r="Z25" i="6"/>
  <c r="H6" i="5" s="1"/>
  <c r="X36" i="6"/>
  <c r="Y36" i="6"/>
  <c r="G17" i="5" s="1"/>
  <c r="X34" i="6"/>
  <c r="Y34" i="6"/>
  <c r="G15" i="5" s="1"/>
  <c r="X35" i="6"/>
  <c r="Y35" i="6"/>
  <c r="G16" i="5" s="1"/>
  <c r="X33" i="6"/>
  <c r="Y33" i="6"/>
  <c r="G14" i="5" s="1"/>
  <c r="X32" i="6"/>
  <c r="Y32" i="6"/>
  <c r="G13" i="5" s="1"/>
  <c r="X31" i="6"/>
  <c r="Y31" i="6"/>
  <c r="G12" i="5" s="1"/>
  <c r="W23" i="6"/>
  <c r="W22" i="6"/>
  <c r="W21" i="6"/>
  <c r="W20" i="6"/>
  <c r="W19" i="6"/>
  <c r="D22" i="6" l="1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C22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C21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C20" i="6"/>
  <c r="V19" i="6"/>
  <c r="R19" i="6"/>
  <c r="N19" i="6"/>
  <c r="J19" i="6"/>
  <c r="F19" i="6"/>
  <c r="D19" i="6"/>
  <c r="E19" i="6"/>
  <c r="G19" i="6"/>
  <c r="H19" i="6"/>
  <c r="I19" i="6"/>
  <c r="K19" i="6"/>
  <c r="L19" i="6"/>
  <c r="M19" i="6"/>
  <c r="O19" i="6"/>
  <c r="P19" i="6"/>
  <c r="Q19" i="6"/>
  <c r="S19" i="6"/>
  <c r="T19" i="6"/>
  <c r="U19" i="6"/>
  <c r="C19" i="6"/>
  <c r="F23" i="6"/>
  <c r="J23" i="6"/>
  <c r="N23" i="6"/>
  <c r="R23" i="6"/>
  <c r="V23" i="6"/>
  <c r="D23" i="6"/>
  <c r="E23" i="6"/>
  <c r="G23" i="6"/>
  <c r="H23" i="6"/>
  <c r="I23" i="6"/>
  <c r="K23" i="6"/>
  <c r="L23" i="6"/>
  <c r="M23" i="6"/>
  <c r="O23" i="6"/>
  <c r="P23" i="6"/>
  <c r="Q23" i="6"/>
  <c r="S23" i="6"/>
  <c r="T23" i="6"/>
  <c r="U23" i="6"/>
  <c r="C23" i="6"/>
  <c r="W36" i="6"/>
  <c r="W35" i="6"/>
  <c r="X30" i="6"/>
  <c r="X28" i="6"/>
  <c r="X27" i="6"/>
  <c r="X26" i="6"/>
  <c r="B20" i="6" l="1"/>
  <c r="B22" i="6"/>
  <c r="B23" i="6"/>
  <c r="B19" i="6"/>
  <c r="B21" i="6"/>
  <c r="W29" i="6"/>
  <c r="X29" i="6"/>
  <c r="T28" i="6"/>
  <c r="W28" i="6"/>
  <c r="R30" i="6"/>
  <c r="W30" i="6"/>
  <c r="P32" i="6"/>
  <c r="W32" i="6"/>
  <c r="S33" i="6"/>
  <c r="W33" i="6"/>
  <c r="U31" i="6"/>
  <c r="W31" i="6"/>
  <c r="S25" i="6"/>
  <c r="X25" i="6"/>
  <c r="W25" i="6"/>
  <c r="V26" i="6"/>
  <c r="W26" i="6"/>
  <c r="V34" i="6"/>
  <c r="W34" i="6"/>
  <c r="Q27" i="6"/>
  <c r="W27" i="6"/>
  <c r="U36" i="6"/>
  <c r="B8" i="5"/>
  <c r="Q35" i="6"/>
  <c r="Q25" i="6"/>
  <c r="T33" i="6"/>
  <c r="B6" i="5"/>
  <c r="B14" i="5"/>
  <c r="D25" i="6"/>
  <c r="B7" i="5"/>
  <c r="B15" i="5"/>
  <c r="B16" i="5"/>
  <c r="T25" i="6"/>
  <c r="B9" i="5"/>
  <c r="H27" i="6"/>
  <c r="B10" i="5"/>
  <c r="R27" i="6"/>
  <c r="B11" i="5"/>
  <c r="B17" i="5"/>
  <c r="K30" i="6"/>
  <c r="B12" i="5"/>
  <c r="D33" i="6"/>
  <c r="B13" i="5"/>
  <c r="E28" i="6"/>
  <c r="G27" i="6"/>
  <c r="M28" i="6"/>
  <c r="L33" i="6"/>
  <c r="U28" i="6"/>
  <c r="I25" i="6"/>
  <c r="J27" i="6"/>
  <c r="H29" i="6"/>
  <c r="J35" i="6"/>
  <c r="J25" i="6"/>
  <c r="O27" i="6"/>
  <c r="P29" i="6"/>
  <c r="R35" i="6"/>
  <c r="L25" i="6"/>
  <c r="P27" i="6"/>
  <c r="C30" i="6"/>
  <c r="F36" i="6"/>
  <c r="N36" i="6"/>
  <c r="R25" i="6"/>
  <c r="S30" i="6"/>
  <c r="V36" i="6"/>
  <c r="O26" i="6"/>
  <c r="V31" i="6"/>
  <c r="E25" i="6"/>
  <c r="M25" i="6"/>
  <c r="U25" i="6"/>
  <c r="H26" i="6"/>
  <c r="P26" i="6"/>
  <c r="C27" i="6"/>
  <c r="K27" i="6"/>
  <c r="S27" i="6"/>
  <c r="F28" i="6"/>
  <c r="N28" i="6"/>
  <c r="V28" i="6"/>
  <c r="I29" i="6"/>
  <c r="Q29" i="6"/>
  <c r="D30" i="6"/>
  <c r="L30" i="6"/>
  <c r="T30" i="6"/>
  <c r="G31" i="6"/>
  <c r="O31" i="6"/>
  <c r="J32" i="6"/>
  <c r="R32" i="6"/>
  <c r="E33" i="6"/>
  <c r="M33" i="6"/>
  <c r="U33" i="6"/>
  <c r="H34" i="6"/>
  <c r="P34" i="6"/>
  <c r="C35" i="6"/>
  <c r="K35" i="6"/>
  <c r="S35" i="6"/>
  <c r="G36" i="6"/>
  <c r="O36" i="6"/>
  <c r="F31" i="6"/>
  <c r="Q32" i="6"/>
  <c r="O34" i="6"/>
  <c r="F25" i="6"/>
  <c r="N25" i="6"/>
  <c r="V25" i="6"/>
  <c r="I26" i="6"/>
  <c r="Q26" i="6"/>
  <c r="D27" i="6"/>
  <c r="L27" i="6"/>
  <c r="T27" i="6"/>
  <c r="G28" i="6"/>
  <c r="O28" i="6"/>
  <c r="J29" i="6"/>
  <c r="R29" i="6"/>
  <c r="E30" i="6"/>
  <c r="M30" i="6"/>
  <c r="U30" i="6"/>
  <c r="H31" i="6"/>
  <c r="P31" i="6"/>
  <c r="C32" i="6"/>
  <c r="K32" i="6"/>
  <c r="S32" i="6"/>
  <c r="F33" i="6"/>
  <c r="N33" i="6"/>
  <c r="V33" i="6"/>
  <c r="I34" i="6"/>
  <c r="Q34" i="6"/>
  <c r="D35" i="6"/>
  <c r="L35" i="6"/>
  <c r="T35" i="6"/>
  <c r="H36" i="6"/>
  <c r="P36" i="6"/>
  <c r="N31" i="6"/>
  <c r="G25" i="6"/>
  <c r="O25" i="6"/>
  <c r="J26" i="6"/>
  <c r="R26" i="6"/>
  <c r="E27" i="6"/>
  <c r="M27" i="6"/>
  <c r="U27" i="6"/>
  <c r="H28" i="6"/>
  <c r="P28" i="6"/>
  <c r="C29" i="6"/>
  <c r="K29" i="6"/>
  <c r="S29" i="6"/>
  <c r="F30" i="6"/>
  <c r="N30" i="6"/>
  <c r="V30" i="6"/>
  <c r="I31" i="6"/>
  <c r="Q31" i="6"/>
  <c r="D32" i="6"/>
  <c r="L32" i="6"/>
  <c r="T32" i="6"/>
  <c r="G33" i="6"/>
  <c r="O33" i="6"/>
  <c r="J34" i="6"/>
  <c r="R34" i="6"/>
  <c r="E35" i="6"/>
  <c r="M35" i="6"/>
  <c r="U35" i="6"/>
  <c r="I36" i="6"/>
  <c r="Q36" i="6"/>
  <c r="G26" i="6"/>
  <c r="I32" i="6"/>
  <c r="G34" i="6"/>
  <c r="H25" i="6"/>
  <c r="P25" i="6"/>
  <c r="C26" i="6"/>
  <c r="K26" i="6"/>
  <c r="S26" i="6"/>
  <c r="F27" i="6"/>
  <c r="N27" i="6"/>
  <c r="V27" i="6"/>
  <c r="I28" i="6"/>
  <c r="Q28" i="6"/>
  <c r="D29" i="6"/>
  <c r="L29" i="6"/>
  <c r="T29" i="6"/>
  <c r="G30" i="6"/>
  <c r="O30" i="6"/>
  <c r="J31" i="6"/>
  <c r="R31" i="6"/>
  <c r="E32" i="6"/>
  <c r="M32" i="6"/>
  <c r="U32" i="6"/>
  <c r="H33" i="6"/>
  <c r="P33" i="6"/>
  <c r="C34" i="6"/>
  <c r="K34" i="6"/>
  <c r="S34" i="6"/>
  <c r="F35" i="6"/>
  <c r="N35" i="6"/>
  <c r="V35" i="6"/>
  <c r="J36" i="6"/>
  <c r="R36" i="6"/>
  <c r="D26" i="6"/>
  <c r="L26" i="6"/>
  <c r="T26" i="6"/>
  <c r="J28" i="6"/>
  <c r="R28" i="6"/>
  <c r="E29" i="6"/>
  <c r="M29" i="6"/>
  <c r="U29" i="6"/>
  <c r="H30" i="6"/>
  <c r="P30" i="6"/>
  <c r="C31" i="6"/>
  <c r="K31" i="6"/>
  <c r="S31" i="6"/>
  <c r="F32" i="6"/>
  <c r="N32" i="6"/>
  <c r="V32" i="6"/>
  <c r="I33" i="6"/>
  <c r="Q33" i="6"/>
  <c r="D34" i="6"/>
  <c r="L34" i="6"/>
  <c r="T34" i="6"/>
  <c r="G35" i="6"/>
  <c r="O35" i="6"/>
  <c r="C36" i="6"/>
  <c r="K36" i="6"/>
  <c r="S36" i="6"/>
  <c r="E26" i="6"/>
  <c r="M26" i="6"/>
  <c r="C28" i="6"/>
  <c r="K28" i="6"/>
  <c r="S28" i="6"/>
  <c r="F29" i="6"/>
  <c r="N29" i="6"/>
  <c r="V29" i="6"/>
  <c r="I30" i="6"/>
  <c r="Q30" i="6"/>
  <c r="D31" i="6"/>
  <c r="L31" i="6"/>
  <c r="T31" i="6"/>
  <c r="G32" i="6"/>
  <c r="O32" i="6"/>
  <c r="J33" i="6"/>
  <c r="R33" i="6"/>
  <c r="E34" i="6"/>
  <c r="M34" i="6"/>
  <c r="U34" i="6"/>
  <c r="H35" i="6"/>
  <c r="P35" i="6"/>
  <c r="D36" i="6"/>
  <c r="L36" i="6"/>
  <c r="T36" i="6"/>
  <c r="U26" i="6"/>
  <c r="C25" i="6"/>
  <c r="K25" i="6"/>
  <c r="F26" i="6"/>
  <c r="N26" i="6"/>
  <c r="I27" i="6"/>
  <c r="D28" i="6"/>
  <c r="L28" i="6"/>
  <c r="G29" i="6"/>
  <c r="O29" i="6"/>
  <c r="J30" i="6"/>
  <c r="E31" i="6"/>
  <c r="M31" i="6"/>
  <c r="H32" i="6"/>
  <c r="C33" i="6"/>
  <c r="K33" i="6"/>
  <c r="F34" i="6"/>
  <c r="N34" i="6"/>
  <c r="I35" i="6"/>
  <c r="E36" i="6"/>
  <c r="M36" i="6"/>
  <c r="Z40" i="6" l="1"/>
  <c r="H21" i="5" s="1"/>
  <c r="W40" i="6"/>
  <c r="Y39" i="6"/>
  <c r="G20" i="5" s="1"/>
  <c r="Z39" i="6"/>
  <c r="H20" i="5" s="1"/>
  <c r="Y37" i="6"/>
  <c r="G18" i="5" s="1"/>
  <c r="Z37" i="6"/>
  <c r="H18" i="5" s="1"/>
  <c r="Z41" i="6"/>
  <c r="H22" i="5" s="1"/>
  <c r="Y38" i="6"/>
  <c r="G19" i="5" s="1"/>
  <c r="Z38" i="6"/>
  <c r="H19" i="5" s="1"/>
  <c r="X41" i="6"/>
  <c r="Y41" i="6"/>
  <c r="G22" i="5" s="1"/>
  <c r="X40" i="6"/>
  <c r="Y40" i="6"/>
  <c r="G21" i="5" s="1"/>
  <c r="W39" i="6"/>
  <c r="X39" i="6"/>
  <c r="W38" i="6"/>
  <c r="X38" i="6"/>
  <c r="H40" i="6"/>
  <c r="W37" i="6"/>
  <c r="X37" i="6"/>
  <c r="O37" i="6"/>
  <c r="C37" i="6"/>
  <c r="J37" i="6"/>
  <c r="W41" i="6"/>
  <c r="U40" i="6"/>
  <c r="B20" i="5"/>
  <c r="Q41" i="6"/>
  <c r="B22" i="5"/>
  <c r="V38" i="6"/>
  <c r="B19" i="5"/>
  <c r="T40" i="6"/>
  <c r="B21" i="5"/>
  <c r="H37" i="6"/>
  <c r="B18" i="5"/>
  <c r="M37" i="6"/>
  <c r="E37" i="6"/>
  <c r="V40" i="6"/>
  <c r="E39" i="6"/>
  <c r="H39" i="6"/>
  <c r="D39" i="6"/>
  <c r="U39" i="6"/>
  <c r="O39" i="6"/>
  <c r="I39" i="6"/>
  <c r="M39" i="6"/>
  <c r="L39" i="6"/>
  <c r="K39" i="6"/>
  <c r="R39" i="6"/>
  <c r="F39" i="6"/>
  <c r="J39" i="6"/>
  <c r="P37" i="6"/>
  <c r="G37" i="6"/>
  <c r="V37" i="6"/>
  <c r="F37" i="6"/>
  <c r="T37" i="6"/>
  <c r="D37" i="6"/>
  <c r="L37" i="6"/>
  <c r="S37" i="6"/>
  <c r="U37" i="6"/>
  <c r="M40" i="6"/>
  <c r="S40" i="6"/>
  <c r="G40" i="6"/>
  <c r="N40" i="6"/>
  <c r="N39" i="6"/>
  <c r="L40" i="6"/>
  <c r="P39" i="6"/>
  <c r="G39" i="6"/>
  <c r="K40" i="6"/>
  <c r="F40" i="6"/>
  <c r="C40" i="6"/>
  <c r="D40" i="6"/>
  <c r="I37" i="6"/>
  <c r="E40" i="6"/>
  <c r="U41" i="6"/>
  <c r="N37" i="6"/>
  <c r="S39" i="6"/>
  <c r="V39" i="6"/>
  <c r="Q39" i="6"/>
  <c r="L41" i="6"/>
  <c r="S41" i="6"/>
  <c r="N41" i="6"/>
  <c r="O40" i="6"/>
  <c r="Q40" i="6"/>
  <c r="P40" i="6"/>
  <c r="C41" i="6"/>
  <c r="R37" i="6"/>
  <c r="Q37" i="6"/>
  <c r="T39" i="6"/>
  <c r="C39" i="6"/>
  <c r="K37" i="6"/>
  <c r="R40" i="6"/>
  <c r="I40" i="6"/>
  <c r="P41" i="6"/>
  <c r="M41" i="6"/>
  <c r="J40" i="6"/>
  <c r="R38" i="6"/>
  <c r="Q38" i="6"/>
  <c r="C38" i="6"/>
  <c r="P38" i="6"/>
  <c r="S38" i="6"/>
  <c r="G41" i="6"/>
  <c r="O41" i="6"/>
  <c r="T41" i="6"/>
  <c r="J38" i="6"/>
  <c r="I38" i="6"/>
  <c r="H38" i="6"/>
  <c r="K38" i="6"/>
  <c r="V41" i="6"/>
  <c r="O38" i="6"/>
  <c r="D41" i="6"/>
  <c r="R41" i="6"/>
  <c r="G38" i="6"/>
  <c r="H41" i="6"/>
  <c r="F41" i="6"/>
  <c r="J41" i="6"/>
  <c r="D38" i="6"/>
  <c r="T38" i="6"/>
  <c r="U38" i="6"/>
  <c r="E38" i="6"/>
  <c r="M38" i="6"/>
  <c r="L38" i="6"/>
  <c r="K41" i="6"/>
  <c r="I41" i="6"/>
  <c r="N38" i="6"/>
  <c r="E41" i="6"/>
  <c r="F38" i="6"/>
</calcChain>
</file>

<file path=xl/sharedStrings.xml><?xml version="1.0" encoding="utf-8"?>
<sst xmlns="http://schemas.openxmlformats.org/spreadsheetml/2006/main" count="194" uniqueCount="142">
  <si>
    <t xml:space="preserve">Publication dates </t>
  </si>
  <si>
    <t>Data period</t>
  </si>
  <si>
    <t xml:space="preserve">Revisions </t>
  </si>
  <si>
    <t xml:space="preserve">Further information </t>
  </si>
  <si>
    <t>Some cells in the tables refer to notes which can be found in the notes worksheet
Note markers are presented in square brackets, for example [Note 1]</t>
  </si>
  <si>
    <t xml:space="preserve">Links to additional further information in cells below </t>
  </si>
  <si>
    <t>Energy trends publication (opens in a new window)</t>
  </si>
  <si>
    <t xml:space="preserve">Contact details </t>
  </si>
  <si>
    <t xml:space="preserve">Statistical enquiries </t>
  </si>
  <si>
    <t xml:space="preserve">Media enquiries </t>
  </si>
  <si>
    <t>020 7215 1000</t>
  </si>
  <si>
    <t>Contents</t>
  </si>
  <si>
    <t>This worksheet contains one table</t>
  </si>
  <si>
    <t xml:space="preserve">This table includes a list of worksheets in this workbook with links to those worksheets </t>
  </si>
  <si>
    <t>Description</t>
  </si>
  <si>
    <t>Cover Sheet</t>
  </si>
  <si>
    <t xml:space="preserve">Commentary </t>
  </si>
  <si>
    <t>Notes</t>
  </si>
  <si>
    <t xml:space="preserve">This worksheet contains one table 
</t>
  </si>
  <si>
    <t xml:space="preserve">Note </t>
  </si>
  <si>
    <t>Note 1</t>
  </si>
  <si>
    <t>Note 2</t>
  </si>
  <si>
    <t>Table</t>
  </si>
  <si>
    <t>Data</t>
  </si>
  <si>
    <t xml:space="preserve">The table and accompanying cover sheet, contents, commentary and notes have been edited to meet legal accessibility regulations 
To provide feedback please contact </t>
  </si>
  <si>
    <t xml:space="preserve">Time periods used in this workbook refer to calendar months and calendar quarters, i.e. quarter 1 represents January to March, quarter 2 April to June, quarter 3 July to September and quarter 4 October to December, and calendar years i.e. January to December </t>
  </si>
  <si>
    <t>Kevin Harris</t>
  </si>
  <si>
    <t>Commentary</t>
  </si>
  <si>
    <t>In the latest month</t>
  </si>
  <si>
    <t>In the latest year</t>
  </si>
  <si>
    <t>In the latest 3 monthly periods</t>
  </si>
  <si>
    <t xml:space="preserve">Based on data provided by the Meteorological Office. </t>
  </si>
  <si>
    <t>Cover sheet</t>
  </si>
  <si>
    <t>Average daily sun hours and deviations from the long-term mean</t>
  </si>
  <si>
    <t>Average daily sun hours and deviations from the long term mean, table</t>
  </si>
  <si>
    <t>Average daily sun hours and deviations from the long term mean, data</t>
  </si>
  <si>
    <t xml:space="preserve">This table contains supplementary information supporting average daily sun hours and deviations from the long-term mean which are referred to in the data presented in this workbook </t>
  </si>
  <si>
    <t>Note 3</t>
  </si>
  <si>
    <t>Note 4</t>
  </si>
  <si>
    <t>Note 5</t>
  </si>
  <si>
    <t>Map detailing the location of the weather stations used in calculating average daily sun hours (opens in a new window)</t>
  </si>
  <si>
    <t xml:space="preserve">Information on the methodology used is given in the article 'new weather tables- sources and methodology', in Energy Trends, December 2011 (opens in a new window) </t>
  </si>
  <si>
    <t>Average sun hours have been calculated by aggregating regional sun hours data, weighted according to each regions share of solar photovoltaic electricity generation capacity.</t>
  </si>
  <si>
    <t>Some cells refer to notes which can be found on the notes worksheet</t>
  </si>
  <si>
    <t>[x] is used to indicate data not available</t>
  </si>
  <si>
    <t>Calendar period</t>
  </si>
  <si>
    <t>2018 
average</t>
  </si>
  <si>
    <t>2019 
average</t>
  </si>
  <si>
    <t>2020 
average</t>
  </si>
  <si>
    <t>2018 
deviation</t>
  </si>
  <si>
    <t>2019 
deviation</t>
  </si>
  <si>
    <t>2020 
deviation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</si>
  <si>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</si>
  <si>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</si>
  <si>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</si>
  <si>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</si>
  <si>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</si>
  <si>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</si>
  <si>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</si>
  <si>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</si>
  <si>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</si>
  <si>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</si>
  <si>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</si>
  <si>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</si>
  <si>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January-March</t>
  </si>
  <si>
    <t>April-June</t>
  </si>
  <si>
    <t>July-September</t>
  </si>
  <si>
    <t>October-December</t>
  </si>
  <si>
    <t>January-December</t>
  </si>
  <si>
    <t>Freeze panes are active on this sheet, to turn off freeze panes select 'view' then 'freeze panes' then 'unfreeze panes' or use [Alt W, F] </t>
  </si>
  <si>
    <t>2001
average</t>
  </si>
  <si>
    <t>2002 
average</t>
  </si>
  <si>
    <t>2003
average</t>
  </si>
  <si>
    <t>2004
average</t>
  </si>
  <si>
    <t>2005
average</t>
  </si>
  <si>
    <t>2006
average</t>
  </si>
  <si>
    <t>2007
average</t>
  </si>
  <si>
    <t>2008
average</t>
  </si>
  <si>
    <t>2009
average</t>
  </si>
  <si>
    <t>2010
average</t>
  </si>
  <si>
    <t>2011
average</t>
  </si>
  <si>
    <t>2012
average</t>
  </si>
  <si>
    <t>2013 
average</t>
  </si>
  <si>
    <t>2014 
average</t>
  </si>
  <si>
    <t>2015 
average</t>
  </si>
  <si>
    <t>2016 
average</t>
  </si>
  <si>
    <t>2017 
average</t>
  </si>
  <si>
    <t>2001
deviation</t>
  </si>
  <si>
    <t>2002 
deviation</t>
  </si>
  <si>
    <t>2003
deviation</t>
  </si>
  <si>
    <t>2004
deviation</t>
  </si>
  <si>
    <t>2005
deviation</t>
  </si>
  <si>
    <t>2006
deviation</t>
  </si>
  <si>
    <t>2007
deviation</t>
  </si>
  <si>
    <t>2008
deviation</t>
  </si>
  <si>
    <t>2009
deviation</t>
  </si>
  <si>
    <t>2010
deviation</t>
  </si>
  <si>
    <t>2011
deviation</t>
  </si>
  <si>
    <t>2012
deviation</t>
  </si>
  <si>
    <t>2013 
deviation</t>
  </si>
  <si>
    <t>2014 
deviation</t>
  </si>
  <si>
    <t>2015 
deviation</t>
  </si>
  <si>
    <t>2016 
deviation</t>
  </si>
  <si>
    <t>2017 
deviation</t>
  </si>
  <si>
    <t>Table 7.3 Average daily sun hours and deviations from the long-term mean [note 1] [note 2] [note 3] [note 4]</t>
  </si>
  <si>
    <t>0747 135 8194</t>
  </si>
  <si>
    <t>20-year mean 
[note 5]</t>
  </si>
  <si>
    <t>2021 
average</t>
  </si>
  <si>
    <t>2021 
deviation</t>
  </si>
  <si>
    <t>newsdesk@energysecurity.gov.uk</t>
  </si>
  <si>
    <t>energy.stats@energysecurity.gov.uk</t>
  </si>
  <si>
    <t>Average sun hours for that calendar period for the years 2002 to 2021.</t>
  </si>
  <si>
    <t>2022
average</t>
  </si>
  <si>
    <t>2022
deviation</t>
  </si>
  <si>
    <t>2023
average</t>
  </si>
  <si>
    <t>2023
deviation</t>
  </si>
  <si>
    <t>FY averages (we to delete)</t>
  </si>
  <si>
    <t>2025
average [provisional]</t>
  </si>
  <si>
    <t>2025
deviation [provisional]</t>
  </si>
  <si>
    <t>2025
average 
[provisional]</t>
  </si>
  <si>
    <t>2025
deviation
[provisional]</t>
  </si>
  <si>
    <t xml:space="preserve">This spreadsheet forms part of the Accredited Official Statistics publication Energy Trends produced by the Department for Energy Security &amp; Net Zero (DESNZ).
The data presented is on average daily sun hours and deviations from the long-term mean; monthly data are published a month in arrears. </t>
  </si>
  <si>
    <t>Link</t>
  </si>
  <si>
    <t>2024
average</t>
  </si>
  <si>
    <t xml:space="preserve">2024
deviation </t>
  </si>
  <si>
    <t>2024
deviation</t>
  </si>
  <si>
    <t>There are no revisions in this release.</t>
  </si>
  <si>
    <t>September 2025 to November 2025</t>
  </si>
  <si>
    <t xml:space="preserve">The average daily hours of sun was 3.3, 0.2 sun hours per day more than the same period a year earlier. </t>
  </si>
  <si>
    <t>October 2025 to December 2025</t>
  </si>
  <si>
    <t xml:space="preserve">The average daily hours of sun was 2.1, 0.2 sun hours per day more than the same period a year earlier. </t>
  </si>
  <si>
    <t>On average there were 5.0 sun hours per day, 1.1 sun hours per day more than in 2024 and 0.6 sun hours per day more than the 20-year average. 2025 was the sunniest year recorded in the series commencing from 2001.</t>
  </si>
  <si>
    <t>2026
average [provisional]</t>
  </si>
  <si>
    <t>2026
deviation [provisional]</t>
  </si>
  <si>
    <t>2026
average 
[provisional]</t>
  </si>
  <si>
    <t>2026
deviation
[provisional]</t>
  </si>
  <si>
    <t>January 2026</t>
  </si>
  <si>
    <t>November 2025 to January 2026</t>
  </si>
  <si>
    <r>
      <t xml:space="preserve">These data were published on </t>
    </r>
    <r>
      <rPr>
        <b/>
        <sz val="12"/>
        <color theme="1"/>
        <rFont val="Calibri"/>
        <family val="2"/>
        <scheme val="minor"/>
      </rPr>
      <t>Thursday 26th February 2026</t>
    </r>
    <r>
      <rPr>
        <sz val="12"/>
        <color theme="1"/>
        <rFont val="Calibri"/>
        <family val="2"/>
        <scheme val="minor"/>
      </rPr>
      <t xml:space="preserve">
The next publication date is </t>
    </r>
    <r>
      <rPr>
        <b/>
        <sz val="12"/>
        <color theme="1"/>
        <rFont val="Calibri"/>
        <family val="2"/>
        <scheme val="minor"/>
      </rPr>
      <t>Tuesday 31st March 2026</t>
    </r>
  </si>
  <si>
    <r>
      <t xml:space="preserve">This spreadsheet contains monthly data including </t>
    </r>
    <r>
      <rPr>
        <b/>
        <sz val="12"/>
        <color theme="1"/>
        <rFont val="Calibri"/>
        <family val="2"/>
        <scheme val="minor"/>
      </rPr>
      <t>new data for January 2026.</t>
    </r>
  </si>
  <si>
    <r>
      <rPr>
        <sz val="12"/>
        <rFont val="Calibri"/>
        <family val="2"/>
        <scheme val="minor"/>
      </rPr>
      <t>There was an average of 1.9 sun hours per day, 0.3 sun hours less than the same month in 2025 but broadly similar to the 20-year average.</t>
    </r>
    <r>
      <rPr>
        <sz val="12"/>
        <color rgb="FFFF0000"/>
        <rFont val="Calibri"/>
        <family val="2"/>
        <scheme val="minor"/>
      </rPr>
      <t xml:space="preserve"> </t>
    </r>
  </si>
  <si>
    <t xml:space="preserve">The average daily hours of sun was 2.0, 0.4 sun hours per day more than the same period a year earlier.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</si>
</sst>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;\-#,##0.0"/>
    <numFmt numFmtId="165" formatCode="#,##0.000000;\-#,##0.000000"/>
  </numFmts>
  <fonts count="21" x14ac:knownFonts="1">
    <font>
      <sz val="11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indexed="12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u/>
      <sz val="10"/>
      <color indexed="12"/>
      <name val="Arial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</font>
    <font>
      <u/>
      <sz val="12"/>
      <color rgb="FF0000FF"/>
      <name val="Calibri"/>
      <family val="2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1" fillId="0" borderId="0" applyNumberFormat="0" applyFill="0" applyProtection="0">
      <alignment vertical="center"/>
    </xf>
    <xf numFmtId="0" fontId="3" fillId="0" borderId="0" applyNumberFormat="0" applyFill="0" applyProtection="0"/>
    <xf numFmtId="0" fontId="7" fillId="0" borderId="0" applyNumberFormat="0" applyFill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 wrapText="1"/>
    </xf>
    <xf numFmtId="0" fontId="8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 wrapText="1"/>
    </xf>
    <xf numFmtId="0" fontId="2" fillId="0" borderId="0">
      <alignment vertical="center" wrapText="1"/>
    </xf>
    <xf numFmtId="0" fontId="2" fillId="0" borderId="0">
      <alignment vertical="center" wrapText="1"/>
    </xf>
    <xf numFmtId="0" fontId="2" fillId="0" borderId="0">
      <alignment vertical="center" wrapText="1"/>
    </xf>
    <xf numFmtId="0" fontId="2" fillId="0" borderId="0">
      <alignment vertical="center" wrapText="1"/>
    </xf>
    <xf numFmtId="0" fontId="8" fillId="0" borderId="0"/>
    <xf numFmtId="9" fontId="19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1" applyAlignment="1">
      <alignment vertical="center" wrapText="1"/>
    </xf>
    <xf numFmtId="0" fontId="2" fillId="0" borderId="0" xfId="5">
      <alignment vertical="center" wrapText="1"/>
    </xf>
    <xf numFmtId="0" fontId="2" fillId="0" borderId="0" xfId="5" applyAlignment="1">
      <alignment vertical="center"/>
    </xf>
    <xf numFmtId="0" fontId="3" fillId="0" borderId="0" xfId="2" applyAlignment="1">
      <alignment wrapText="1"/>
    </xf>
    <xf numFmtId="0" fontId="4" fillId="0" borderId="0" xfId="5" applyFont="1" applyAlignment="1">
      <alignment vertical="center"/>
    </xf>
    <xf numFmtId="0" fontId="3" fillId="0" borderId="0" xfId="2"/>
    <xf numFmtId="0" fontId="6" fillId="0" borderId="0" xfId="4" applyAlignment="1" applyProtection="1">
      <alignment vertical="center" wrapText="1"/>
    </xf>
    <xf numFmtId="0" fontId="7" fillId="0" borderId="0" xfId="3"/>
    <xf numFmtId="0" fontId="6" fillId="0" borderId="0" xfId="4" applyAlignment="1" applyProtection="1">
      <alignment vertical="center"/>
    </xf>
    <xf numFmtId="0" fontId="2" fillId="0" borderId="0" xfId="5" applyAlignment="1">
      <alignment wrapText="1"/>
    </xf>
    <xf numFmtId="0" fontId="1" fillId="0" borderId="0" xfId="1">
      <alignment vertical="center"/>
    </xf>
    <xf numFmtId="0" fontId="8" fillId="0" borderId="0" xfId="6"/>
    <xf numFmtId="0" fontId="3" fillId="0" borderId="0" xfId="2" applyFill="1"/>
    <xf numFmtId="0" fontId="12" fillId="0" borderId="0" xfId="5" applyFont="1">
      <alignment vertical="center" wrapText="1"/>
    </xf>
    <xf numFmtId="1" fontId="7" fillId="0" borderId="0" xfId="3" quotePrefix="1" applyNumberFormat="1" applyAlignment="1">
      <alignment horizontal="left" wrapText="1"/>
    </xf>
    <xf numFmtId="17" fontId="7" fillId="0" borderId="0" xfId="3" quotePrefix="1" applyNumberFormat="1" applyAlignment="1">
      <alignment wrapText="1"/>
    </xf>
    <xf numFmtId="0" fontId="6" fillId="0" borderId="0" xfId="4" applyFill="1" applyAlignment="1" applyProtection="1">
      <alignment horizontal="left"/>
    </xf>
    <xf numFmtId="0" fontId="6" fillId="0" borderId="0" xfId="4" applyFill="1" applyAlignment="1" applyProtection="1">
      <alignment vertical="center" wrapText="1"/>
    </xf>
    <xf numFmtId="0" fontId="6" fillId="0" borderId="0" xfId="4" applyFill="1" applyAlignment="1" applyProtection="1"/>
    <xf numFmtId="0" fontId="13" fillId="0" borderId="0" xfId="5" applyFont="1" applyAlignment="1">
      <alignment vertical="center"/>
    </xf>
    <xf numFmtId="0" fontId="14" fillId="0" borderId="0" xfId="6" applyFont="1"/>
    <xf numFmtId="0" fontId="13" fillId="0" borderId="0" xfId="5" applyFont="1">
      <alignment vertical="center" wrapText="1"/>
    </xf>
    <xf numFmtId="0" fontId="12" fillId="0" borderId="1" xfId="5" applyFont="1" applyBorder="1" applyAlignment="1">
      <alignment horizontal="center" vertical="center" wrapText="1"/>
    </xf>
    <xf numFmtId="0" fontId="2" fillId="0" borderId="1" xfId="5" applyBorder="1" applyAlignment="1">
      <alignment horizontal="center" vertical="center" wrapText="1"/>
    </xf>
    <xf numFmtId="0" fontId="2" fillId="0" borderId="2" xfId="5" applyBorder="1" applyAlignment="1">
      <alignment horizontal="center" vertical="center" wrapText="1"/>
    </xf>
    <xf numFmtId="0" fontId="2" fillId="0" borderId="0" xfId="5" applyAlignment="1">
      <alignment horizontal="center" vertical="center" wrapText="1"/>
    </xf>
    <xf numFmtId="0" fontId="2" fillId="0" borderId="4" xfId="5" applyBorder="1" applyAlignment="1">
      <alignment horizontal="right" vertical="center" wrapText="1"/>
    </xf>
    <xf numFmtId="164" fontId="2" fillId="0" borderId="5" xfId="5" applyNumberFormat="1" applyBorder="1">
      <alignment vertical="center" wrapText="1"/>
    </xf>
    <xf numFmtId="164" fontId="2" fillId="0" borderId="0" xfId="5" applyNumberFormat="1">
      <alignment vertical="center" wrapText="1"/>
    </xf>
    <xf numFmtId="0" fontId="2" fillId="0" borderId="5" xfId="5" applyBorder="1" applyAlignment="1">
      <alignment horizontal="right" vertical="center" wrapText="1"/>
    </xf>
    <xf numFmtId="164" fontId="2" fillId="0" borderId="8" xfId="5" applyNumberFormat="1" applyBorder="1">
      <alignment vertical="center" wrapText="1"/>
    </xf>
    <xf numFmtId="0" fontId="2" fillId="0" borderId="9" xfId="5" applyBorder="1" applyAlignment="1">
      <alignment horizontal="right" vertical="center" wrapText="1"/>
    </xf>
    <xf numFmtId="164" fontId="2" fillId="0" borderId="4" xfId="5" applyNumberFormat="1" applyBorder="1">
      <alignment vertical="center" wrapText="1"/>
    </xf>
    <xf numFmtId="0" fontId="2" fillId="0" borderId="11" xfId="5" applyBorder="1" applyAlignment="1">
      <alignment horizontal="right" vertical="center" wrapText="1"/>
    </xf>
    <xf numFmtId="0" fontId="2" fillId="0" borderId="12" xfId="5" applyBorder="1" applyAlignment="1">
      <alignment horizontal="right" vertical="center" wrapText="1"/>
    </xf>
    <xf numFmtId="164" fontId="2" fillId="0" borderId="13" xfId="5" applyNumberFormat="1" applyBorder="1">
      <alignment vertical="center" wrapText="1"/>
    </xf>
    <xf numFmtId="0" fontId="2" fillId="0" borderId="13" xfId="5" applyBorder="1" applyAlignment="1">
      <alignment horizontal="right" vertical="center" wrapText="1"/>
    </xf>
    <xf numFmtId="164" fontId="2" fillId="0" borderId="2" xfId="5" applyNumberFormat="1" applyBorder="1">
      <alignment vertical="center" wrapText="1"/>
    </xf>
    <xf numFmtId="164" fontId="2" fillId="0" borderId="2" xfId="5" applyNumberFormat="1" applyBorder="1" applyAlignment="1">
      <alignment horizontal="right" vertical="center" wrapText="1"/>
    </xf>
    <xf numFmtId="164" fontId="2" fillId="0" borderId="3" xfId="5" applyNumberFormat="1" applyBorder="1" applyAlignment="1">
      <alignment horizontal="right" vertical="center" wrapText="1"/>
    </xf>
    <xf numFmtId="0" fontId="2" fillId="0" borderId="0" xfId="5" applyAlignment="1">
      <alignment horizontal="right" vertical="center"/>
    </xf>
    <xf numFmtId="0" fontId="12" fillId="0" borderId="15" xfId="5" applyFont="1" applyBorder="1" applyAlignment="1">
      <alignment horizontal="center" vertical="center" wrapText="1"/>
    </xf>
    <xf numFmtId="0" fontId="5" fillId="0" borderId="13" xfId="5" applyFont="1" applyBorder="1" applyAlignment="1">
      <alignment horizontal="center" vertical="center" wrapText="1"/>
    </xf>
    <xf numFmtId="0" fontId="5" fillId="0" borderId="12" xfId="5" applyFont="1" applyBorder="1" applyAlignment="1">
      <alignment horizontal="center" vertical="center" wrapText="1"/>
    </xf>
    <xf numFmtId="0" fontId="5" fillId="0" borderId="8" xfId="5" applyFont="1" applyBorder="1" applyAlignment="1">
      <alignment horizontal="center" vertical="center" wrapText="1"/>
    </xf>
    <xf numFmtId="0" fontId="2" fillId="0" borderId="6" xfId="5" applyBorder="1" applyAlignment="1">
      <alignment horizontal="right" vertical="center" wrapText="1"/>
    </xf>
    <xf numFmtId="164" fontId="2" fillId="0" borderId="4" xfId="5" applyNumberFormat="1" applyBorder="1" applyAlignment="1">
      <alignment horizontal="right" vertical="center" wrapText="1"/>
    </xf>
    <xf numFmtId="164" fontId="2" fillId="0" borderId="0" xfId="5" applyNumberFormat="1" applyAlignment="1">
      <alignment horizontal="right" vertical="center" wrapText="1"/>
    </xf>
    <xf numFmtId="0" fontId="2" fillId="0" borderId="7" xfId="5" applyBorder="1" applyAlignment="1">
      <alignment horizontal="right" vertical="center" wrapText="1"/>
    </xf>
    <xf numFmtId="164" fontId="2" fillId="0" borderId="5" xfId="5" applyNumberFormat="1" applyBorder="1" applyAlignment="1">
      <alignment horizontal="right" vertical="center" wrapText="1"/>
    </xf>
    <xf numFmtId="164" fontId="2" fillId="0" borderId="10" xfId="5" applyNumberFormat="1" applyBorder="1" applyAlignment="1">
      <alignment horizontal="right" vertical="center" wrapText="1"/>
    </xf>
    <xf numFmtId="0" fontId="2" fillId="0" borderId="15" xfId="5" applyBorder="1" applyAlignment="1">
      <alignment horizontal="right" vertical="center" wrapText="1"/>
    </xf>
    <xf numFmtId="164" fontId="2" fillId="0" borderId="13" xfId="5" applyNumberFormat="1" applyBorder="1" applyAlignment="1">
      <alignment horizontal="right" vertical="center" wrapText="1"/>
    </xf>
    <xf numFmtId="164" fontId="2" fillId="0" borderId="8" xfId="5" applyNumberFormat="1" applyBorder="1" applyAlignment="1">
      <alignment horizontal="right" vertical="center" wrapText="1"/>
    </xf>
    <xf numFmtId="164" fontId="2" fillId="0" borderId="1" xfId="5" applyNumberFormat="1" applyBorder="1" applyAlignment="1">
      <alignment horizontal="right" vertical="center" wrapText="1"/>
    </xf>
    <xf numFmtId="0" fontId="12" fillId="0" borderId="3" xfId="5" applyFont="1" applyBorder="1" applyAlignment="1">
      <alignment horizontal="center" vertical="center" wrapText="1"/>
    </xf>
    <xf numFmtId="0" fontId="0" fillId="0" borderId="1" xfId="0" applyBorder="1"/>
    <xf numFmtId="0" fontId="5" fillId="0" borderId="14" xfId="5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 wrapText="1"/>
    </xf>
    <xf numFmtId="37" fontId="2" fillId="0" borderId="5" xfId="5" applyNumberFormat="1" applyBorder="1" applyAlignment="1">
      <alignment horizontal="right" vertical="center" wrapText="1"/>
    </xf>
    <xf numFmtId="37" fontId="2" fillId="0" borderId="4" xfId="5" applyNumberFormat="1" applyBorder="1" applyAlignment="1">
      <alignment horizontal="right" vertical="center" wrapText="1"/>
    </xf>
    <xf numFmtId="37" fontId="2" fillId="0" borderId="13" xfId="5" applyNumberFormat="1" applyBorder="1" applyAlignment="1">
      <alignment horizontal="right" vertical="center" wrapText="1"/>
    </xf>
    <xf numFmtId="37" fontId="2" fillId="0" borderId="6" xfId="5" applyNumberFormat="1" applyBorder="1" applyAlignment="1">
      <alignment horizontal="right" vertical="center" wrapText="1"/>
    </xf>
    <xf numFmtId="0" fontId="2" fillId="0" borderId="0" xfId="5" applyAlignment="1">
      <alignment horizontal="right" vertical="center" wrapText="1"/>
    </xf>
    <xf numFmtId="0" fontId="16" fillId="2" borderId="0" xfId="5" applyFont="1" applyFill="1">
      <alignment vertical="center" wrapText="1"/>
    </xf>
    <xf numFmtId="0" fontId="17" fillId="2" borderId="0" xfId="8" applyFont="1" applyFill="1" applyAlignment="1" applyProtection="1">
      <alignment vertical="center" wrapText="1"/>
    </xf>
    <xf numFmtId="0" fontId="2" fillId="0" borderId="8" xfId="5" applyBorder="1" applyAlignment="1">
      <alignment vertical="center"/>
    </xf>
    <xf numFmtId="0" fontId="13" fillId="0" borderId="0" xfId="5" applyFont="1" applyAlignment="1">
      <alignment horizontal="right" vertical="center"/>
    </xf>
    <xf numFmtId="0" fontId="13" fillId="0" borderId="0" xfId="5" applyFont="1" applyAlignment="1">
      <alignment horizontal="right" vertical="center" wrapText="1"/>
    </xf>
    <xf numFmtId="0" fontId="13" fillId="0" borderId="8" xfId="5" applyFont="1" applyBorder="1" applyAlignment="1">
      <alignment vertical="center"/>
    </xf>
    <xf numFmtId="164" fontId="13" fillId="0" borderId="0" xfId="5" applyNumberFormat="1" applyFont="1">
      <alignment vertical="center" wrapText="1"/>
    </xf>
    <xf numFmtId="164" fontId="12" fillId="0" borderId="0" xfId="5" applyNumberFormat="1" applyFont="1" applyAlignment="1">
      <alignment horizontal="right" vertical="center" wrapText="1"/>
    </xf>
    <xf numFmtId="164" fontId="12" fillId="0" borderId="8" xfId="5" applyNumberFormat="1" applyFont="1" applyBorder="1" applyAlignment="1">
      <alignment horizontal="right" vertical="center" wrapText="1"/>
    </xf>
    <xf numFmtId="164" fontId="12" fillId="0" borderId="10" xfId="5" applyNumberFormat="1" applyFont="1" applyBorder="1" applyAlignment="1">
      <alignment horizontal="right" vertical="center" wrapText="1"/>
    </xf>
    <xf numFmtId="164" fontId="12" fillId="0" borderId="2" xfId="5" applyNumberFormat="1" applyFont="1" applyBorder="1" applyAlignment="1">
      <alignment horizontal="right" vertical="center" wrapText="1"/>
    </xf>
    <xf numFmtId="0" fontId="18" fillId="0" borderId="2" xfId="5" applyFont="1" applyBorder="1" applyAlignment="1">
      <alignment horizontal="center" vertical="center" wrapText="1"/>
    </xf>
    <xf numFmtId="0" fontId="18" fillId="0" borderId="8" xfId="5" applyFont="1" applyBorder="1" applyAlignment="1">
      <alignment horizontal="center" vertical="center" wrapText="1"/>
    </xf>
    <xf numFmtId="9" fontId="13" fillId="0" borderId="0" xfId="16" applyFont="1" applyAlignment="1">
      <alignment vertical="center" wrapText="1"/>
    </xf>
    <xf numFmtId="165" fontId="2" fillId="0" borderId="0" xfId="5" applyNumberFormat="1">
      <alignment vertical="center" wrapText="1"/>
    </xf>
    <xf numFmtId="0" fontId="20" fillId="0" borderId="0" xfId="0" applyFont="1" applyAlignment="1">
      <alignment vertical="center" wrapText="1"/>
    </xf>
    <xf numFmtId="43" fontId="2" fillId="0" borderId="0" xfId="5" applyNumberFormat="1">
      <alignment vertical="center" wrapText="1"/>
    </xf>
    <xf numFmtId="164" fontId="12" fillId="0" borderId="0" xfId="5" applyNumberFormat="1" applyFont="1">
      <alignment vertical="center" wrapText="1"/>
    </xf>
    <xf numFmtId="164" fontId="12" fillId="0" borderId="8" xfId="5" applyNumberFormat="1" applyFont="1" applyBorder="1">
      <alignment vertical="center" wrapText="1"/>
    </xf>
    <xf numFmtId="164" fontId="13" fillId="0" borderId="7" xfId="5" applyNumberFormat="1" applyFont="1" applyBorder="1">
      <alignment vertical="center" wrapText="1"/>
    </xf>
    <xf numFmtId="164" fontId="12" fillId="0" borderId="2" xfId="5" applyNumberFormat="1" applyFont="1" applyBorder="1">
      <alignment vertical="center" wrapText="1"/>
    </xf>
    <xf numFmtId="0" fontId="2" fillId="0" borderId="3" xfId="5" applyBorder="1" applyAlignment="1">
      <alignment horizontal="center" vertical="center" wrapText="1"/>
    </xf>
    <xf numFmtId="164" fontId="12" fillId="0" borderId="7" xfId="5" applyNumberFormat="1" applyFont="1" applyBorder="1">
      <alignment vertical="center" wrapText="1"/>
    </xf>
    <xf numFmtId="164" fontId="12" fillId="0" borderId="15" xfId="5" applyNumberFormat="1" applyFont="1" applyBorder="1">
      <alignment vertical="center" wrapText="1"/>
    </xf>
    <xf numFmtId="164" fontId="12" fillId="0" borderId="3" xfId="5" applyNumberFormat="1" applyFont="1" applyBorder="1">
      <alignment vertical="center" wrapText="1"/>
    </xf>
    <xf numFmtId="164" fontId="13" fillId="0" borderId="15" xfId="5" applyNumberFormat="1" applyFont="1" applyBorder="1">
      <alignment vertical="center" wrapText="1"/>
    </xf>
    <xf numFmtId="164" fontId="13" fillId="0" borderId="3" xfId="5" applyNumberFormat="1" applyFont="1" applyBorder="1">
      <alignment vertical="center" wrapText="1"/>
    </xf>
    <xf numFmtId="164" fontId="12" fillId="0" borderId="6" xfId="5" applyNumberFormat="1" applyFont="1" applyBorder="1">
      <alignment vertical="center" wrapText="1"/>
    </xf>
  </cellXfs>
  <cellStyles count="17">
    <cellStyle name="Heading 1" xfId="1" builtinId="16"/>
    <cellStyle name="Heading 2" xfId="2" builtinId="17"/>
    <cellStyle name="Heading 3" xfId="3" builtinId="18"/>
    <cellStyle name="Hyperlink" xfId="4" builtinId="8"/>
    <cellStyle name="Hyperlink 2" xfId="8" xr:uid="{8BA8D79A-6BB9-4763-88ED-06F6D6D82B44}"/>
    <cellStyle name="Hyperlink 3" xfId="9" xr:uid="{FF24EB7B-2D31-4492-8B08-4479FF46F312}"/>
    <cellStyle name="Normal" xfId="0" builtinId="0"/>
    <cellStyle name="Normal 2" xfId="6" xr:uid="{EE79530A-CEB9-46A7-B807-E17F7D50DBF2}"/>
    <cellStyle name="Normal 2 2" xfId="7" xr:uid="{4B5BBAA1-8DE4-4839-9DA3-29520FF55975}"/>
    <cellStyle name="Normal 3" xfId="15" xr:uid="{C5347440-9455-41D3-8B14-89887316822D}"/>
    <cellStyle name="Normal 4" xfId="5" xr:uid="{81D2D2F9-46C4-4EAF-A111-39A5ED3F1951}"/>
    <cellStyle name="Per cent" xfId="16" builtinId="5"/>
    <cellStyle name="Style 1" xfId="10" xr:uid="{354C7DC6-5A81-40DA-9EF2-B983DFA09D5B}"/>
    <cellStyle name="Style 2" xfId="11" xr:uid="{31968381-1CC6-4617-BE2A-BD398572AC98}"/>
    <cellStyle name="Style 3" xfId="12" xr:uid="{2E1037D0-2A83-4931-90E5-56587F0AACA8}"/>
    <cellStyle name="Style 4" xfId="13" xr:uid="{78575A37-57F1-4B81-BF43-977629EED6C4}"/>
    <cellStyle name="Style 5" xfId="14" xr:uid="{AA5F8537-D3C4-4ABF-9F8E-32AD09A202FA}"/>
  </cellStyles>
  <dxfs count="46"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5" formatCode="#,##0;\-#,##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alignment horizontal="right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numFmt numFmtId="164" formatCode="#,##0.0;\-#,##0.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sz val="12"/>
        <color auto="1"/>
      </font>
      <numFmt numFmtId="164" formatCode="#,##0.0;\-#,##0.0"/>
      <fill>
        <patternFill patternType="none">
          <fgColor indexed="64"/>
          <bgColor indexed="65"/>
        </patternFill>
      </fill>
    </dxf>
    <dxf>
      <numFmt numFmtId="164" formatCode="#,##0.0;\-#,##0.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numFmt numFmtId="164" formatCode="#,##0.0;\-#,##0.0"/>
      <border diagonalUp="0" diagonalDown="0">
        <left/>
        <right style="thin">
          <color indexed="64"/>
        </right>
        <top/>
        <bottom/>
        <vertical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z val="12"/>
        <color auto="1"/>
      </font>
      <numFmt numFmtId="164" formatCode="#,##0.0;\-#,##0.0"/>
      <fill>
        <patternFill patternType="none">
          <fgColor indexed="64"/>
          <bgColor indexed="65"/>
        </patternFill>
      </fill>
    </dxf>
    <dxf>
      <numFmt numFmtId="164" formatCode="#,##0.0;\-#,##0.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border diagonalUp="0" diagonalDown="0">
        <left style="thin">
          <color indexed="64"/>
        </left>
        <right style="thin">
          <color indexed="64"/>
        </right>
        <top/>
        <bottom/>
        <vertical/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  <protection locked="1" hidden="0"/>
    </dxf>
    <dxf>
      <alignment horizontal="general" vertical="center" textRotation="0" wrapText="0" indent="0" justifyLastLine="0" shrinkToFit="0" readingOrder="0"/>
      <protection locked="1" hidden="0"/>
    </dxf>
    <dxf>
      <alignment horizontal="general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D4486F-1CC3-42D3-A8C6-7E0782305330}" name="Contents" displayName="Contents" ref="A4:B10" totalsRowShown="0" dataDxfId="45" headerRowCellStyle="Heading 2" dataCellStyle="Hyperlink">
  <tableColumns count="2">
    <tableColumn id="1" xr3:uid="{892368AE-4F29-4C67-8149-C7BE7ED17FF4}" name="Description" dataDxfId="44" dataCellStyle="Normal 2"/>
    <tableColumn id="2" xr3:uid="{49F48E19-FC82-4CC6-AEE0-C91D9540B7C4}" name="Link" dataDxfId="43" dataCellStyle="Hyperlink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3353E5-A8BA-4138-BC58-09A327F01F7E}" name="Notes" displayName="Notes" ref="A4:B9" totalsRowShown="0" headerRowCellStyle="Heading 2">
  <tableColumns count="2">
    <tableColumn id="1" xr3:uid="{E55E437F-CF4C-4872-97CB-276163ABDE90}" name="Note " dataCellStyle="Normal 4"/>
    <tableColumn id="2" xr3:uid="{20CD7D75-2F50-4771-B489-94F79B35C48D}" name="Description" dataDxfId="42" dataCellStyle="Normal 4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12429D7-2DD9-48CF-AAE6-4AD306599027}" name="Table7.3_Average_daily_sun_hours_and_deviations_from_the_long_term_mean" displayName="Table7.3_Average_daily_sun_hours_and_deviations_from_the_long_term_mean" ref="A5:J22" totalsRowShown="0" headerRowDxfId="41" headerRowCellStyle="Normal 4" dataCellStyle="Normal 4">
  <autoFilter ref="A5:J22" xr:uid="{DCEE1335-EDCE-4040-A841-C1C8D11EABF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90486524-253E-4D8E-BA82-A4B16C0B2327}" name="Calendar period" dataDxfId="40" dataCellStyle="Normal 4"/>
    <tableColumn id="2" xr3:uid="{5FD5FC90-4F61-4DD0-863C-E66C3FF6C5BA}" name="20-year mean _x000a_[note 5]" dataDxfId="39" dataCellStyle="Normal 4"/>
    <tableColumn id="3" xr3:uid="{BF1A7977-98F6-43D0-B322-719BA203A8C3}" name="2023_x000a_average" dataDxfId="38" dataCellStyle="Normal 4">
      <calculatedColumnFormula>Data!Y7</calculatedColumnFormula>
    </tableColumn>
    <tableColumn id="4" xr3:uid="{32F69C21-F28C-4B27-A20B-EA07415783B8}" name="2024_x000a_average" dataDxfId="37" dataCellStyle="Normal 4">
      <calculatedColumnFormula>Data!Z7</calculatedColumnFormula>
    </tableColumn>
    <tableColumn id="5" xr3:uid="{8AD3F1F3-BB2C-4CCD-AC7F-164FAA3A5365}" name="2025_x000a_average _x000a_[provisional]" dataDxfId="36" dataCellStyle="Normal 4">
      <calculatedColumnFormula>Data!AA7</calculatedColumnFormula>
    </tableColumn>
    <tableColumn id="6" xr3:uid="{204FE182-1A91-4273-BBB4-0B26ED7DFE6F}" name="2026_x000a_average _x000a_[provisional]" dataDxfId="35" dataCellStyle="Normal 4">
      <calculatedColumnFormula>Data!AB7</calculatedColumnFormula>
    </tableColumn>
    <tableColumn id="7" xr3:uid="{2312A52C-24F8-44FF-9C8C-DA0E1BF82B8B}" name="2023_x000a_deviation" dataDxfId="34" dataCellStyle="Normal 4">
      <calculatedColumnFormula>Data!Y25</calculatedColumnFormula>
    </tableColumn>
    <tableColumn id="8" xr3:uid="{B4303018-DA29-4827-81AD-21AAF52AF681}" name="2024_x000a_deviation" dataDxfId="33" dataCellStyle="Normal 4">
      <calculatedColumnFormula>Data!Z25</calculatedColumnFormula>
    </tableColumn>
    <tableColumn id="9" xr3:uid="{94EEEA99-62B8-4448-92A9-8418ED15D022}" name="2025_x000a_deviation_x000a_[provisional]" dataDxfId="32" dataCellStyle="Normal 4">
      <calculatedColumnFormula>Data!AA25</calculatedColumnFormula>
    </tableColumn>
    <tableColumn id="10" xr3:uid="{B0E31F0A-54BE-4494-AFF1-CB1C8C5F1D0D}" name="2026_x000a_deviation_x000a_[provisional]" dataDxfId="31" dataCellStyle="Normal 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7C3E05D-945C-4BC0-ADF0-0D6178A13C83}" name="Data7.3_Average_daily_sun_hours_and_deviations_from_the_long_term_mean" displayName="Data7.3_Average_daily_sun_hours_and_deviations_from_the_long_term_mean" ref="A6:AB41" totalsRowShown="0" headerRowDxfId="30" dataDxfId="28" headerRowBorderDxfId="29" tableBorderDxfId="27" headerRowCellStyle="Normal 4" dataCellStyle="Normal 4">
  <autoFilter ref="A6:AB41" xr:uid="{08070BD4-D86E-4527-BD51-4066D42ABA9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</autoFilter>
  <tableColumns count="28">
    <tableColumn id="1" xr3:uid="{344B0C5D-907E-4FA1-9B3E-85BBA8E35C6F}" name="Calendar period" dataDxfId="26" dataCellStyle="Normal 4"/>
    <tableColumn id="2" xr3:uid="{4FF36F27-F1D2-440F-94BC-BF583490EABC}" name="20-year mean _x000a_[note 5]" dataDxfId="25" dataCellStyle="Normal 4"/>
    <tableColumn id="3" xr3:uid="{6093492A-5060-4B28-B48C-ED156FB1A3F1}" name="2001_x000a_average" dataDxfId="24" dataCellStyle="Normal 4"/>
    <tableColumn id="4" xr3:uid="{C3676A23-FBAE-43A2-ABCA-96500736F894}" name="2002 _x000a_average" dataDxfId="23" dataCellStyle="Normal 4"/>
    <tableColumn id="5" xr3:uid="{AD8898D2-4A1D-4A21-B59D-3D7DD4B82DB8}" name="2003_x000a_average" dataDxfId="22" dataCellStyle="Normal 4"/>
    <tableColumn id="6" xr3:uid="{65C57B5A-BD9C-4973-BB2B-A1DD7C0C8771}" name="2004_x000a_average" dataDxfId="21" dataCellStyle="Normal 4"/>
    <tableColumn id="7" xr3:uid="{94FC3CC9-7B62-4415-A41C-068CB72DD3BE}" name="2005_x000a_average" dataDxfId="20" dataCellStyle="Normal 4"/>
    <tableColumn id="8" xr3:uid="{7EC3926D-4E70-43F1-A298-02861CD4E6FB}" name="2006_x000a_average" dataDxfId="19" dataCellStyle="Normal 4"/>
    <tableColumn id="9" xr3:uid="{40065287-C7F8-43E4-B1C6-F400FDA43CC1}" name="2007_x000a_average" dataDxfId="18" dataCellStyle="Normal 4"/>
    <tableColumn id="10" xr3:uid="{2F45471C-7A42-47FC-BA21-C98958C9E693}" name="2008_x000a_average" dataDxfId="17" dataCellStyle="Normal 4"/>
    <tableColumn id="11" xr3:uid="{98F9BD49-DC5D-4738-A77B-2BBC6AD811AE}" name="2009_x000a_average" dataDxfId="16" dataCellStyle="Normal 4"/>
    <tableColumn id="12" xr3:uid="{A09A4653-A222-4AB1-8973-B5AE2C63AE52}" name="2010_x000a_average" dataDxfId="15" dataCellStyle="Normal 4"/>
    <tableColumn id="13" xr3:uid="{8CE370E8-5E28-44C6-807F-E874FFB0B3C7}" name="2011_x000a_average" dataDxfId="14" dataCellStyle="Normal 4"/>
    <tableColumn id="14" xr3:uid="{B98F4A73-41AA-48D5-BDA6-F0F7813D0648}" name="2012_x000a_average" dataDxfId="13" dataCellStyle="Normal 4"/>
    <tableColumn id="15" xr3:uid="{13AFF41B-4BF6-493E-AA50-C9ADFEAD7ED1}" name="2013 _x000a_average" dataDxfId="12" dataCellStyle="Normal 4"/>
    <tableColumn id="16" xr3:uid="{EFDD6916-F747-4EB4-A6B5-FB70FD9776FC}" name="2014 _x000a_average" dataDxfId="11" dataCellStyle="Normal 4"/>
    <tableColumn id="17" xr3:uid="{50FBF061-665C-4E1B-BA08-59C7F81E4A07}" name="2015 _x000a_average" dataDxfId="10" dataCellStyle="Normal 4"/>
    <tableColumn id="18" xr3:uid="{847A7A16-D051-447A-A30D-058A02532C61}" name="2016 _x000a_average" dataDxfId="9" dataCellStyle="Normal 4"/>
    <tableColumn id="19" xr3:uid="{64775DEB-DD59-4130-B77D-87FB361C3855}" name="2017 _x000a_average" dataDxfId="8" dataCellStyle="Normal 4"/>
    <tableColumn id="20" xr3:uid="{C689A4AA-4176-41CC-A827-60F8A3B53742}" name="2018 _x000a_average" dataDxfId="7" dataCellStyle="Normal 4"/>
    <tableColumn id="21" xr3:uid="{B6BF93E9-168D-4830-8933-7719FFF98145}" name="2019 _x000a_average" dataDxfId="6" dataCellStyle="Normal 4"/>
    <tableColumn id="22" xr3:uid="{3FF0A011-EE04-4B68-ABB4-08161362B4CF}" name="2020 _x000a_average" dataDxfId="5" dataCellStyle="Normal 4"/>
    <tableColumn id="24" xr3:uid="{407380DB-A712-42E6-9170-2E6DBE090289}" name="2021 _x000a_average" dataDxfId="4" dataCellStyle="Normal 4"/>
    <tableColumn id="23" xr3:uid="{BC729869-5094-4A3D-B877-79C992D25C51}" name="2022_x000a_average"/>
    <tableColumn id="25" xr3:uid="{3B1E70D5-6C10-44AD-95CF-3D69AEE6F2EE}" name="2023_x000a_average" dataDxfId="3" dataCellStyle="Normal 4"/>
    <tableColumn id="26" xr3:uid="{83464E72-C1E9-4B91-9D0E-ABD76E294833}" name="2024_x000a_average" dataDxfId="2" dataCellStyle="Normal 4"/>
    <tableColumn id="28" xr3:uid="{4A1BA8CA-E617-4A13-8714-C5E85A71065B}" name="2025_x000a_average [provisional]" dataDxfId="1" dataCellStyle="Normal 4"/>
    <tableColumn id="27" xr3:uid="{E630BC22-0997-48CC-AB90-40D17C81AF4E}" name="2026_x000a_average [provisional]" dataDxfId="0" dataCellStyle="Normal 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nergy.stats@energysecurity.gov.uk" TargetMode="External"/><Relationship Id="rId2" Type="http://schemas.openxmlformats.org/officeDocument/2006/relationships/hyperlink" Target="mailto:newsdesk@energysecurity.gov.uk" TargetMode="External"/><Relationship Id="rId1" Type="http://schemas.openxmlformats.org/officeDocument/2006/relationships/hyperlink" Target="https://www.gov.uk/government/collections/energy-trends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energy.stats@energysecurity.gov.u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ebarchive.nationalarchives.gov.uk/ukgwa/20121230135252mp_/http:/www.decc.gov.uk/media/viewfile.ashx?filetype=4&amp;filepath=11/stats/publications/energy-trends/3917-trends-dec-2011.pdf" TargetMode="External"/><Relationship Id="rId1" Type="http://schemas.openxmlformats.org/officeDocument/2006/relationships/hyperlink" Target="https://www.gov.uk/government/statistical-data-sets/maps-of-uk-weather-stations" TargetMode="External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8582E-2937-4C7E-A50C-619E482EF28B}">
  <dimension ref="A1:IT24"/>
  <sheetViews>
    <sheetView showGridLines="0" tabSelected="1" zoomScaleNormal="100" zoomScaleSheetLayoutView="100" workbookViewId="0"/>
  </sheetViews>
  <sheetFormatPr defaultColWidth="8.453125" defaultRowHeight="15.5" x14ac:dyDescent="0.35"/>
  <cols>
    <col min="1" max="1" width="146.81640625" style="10" bestFit="1" customWidth="1"/>
    <col min="2" max="254" width="8.54296875" style="2" customWidth="1"/>
    <col min="255" max="16384" width="8.453125" style="2"/>
  </cols>
  <sheetData>
    <row r="1" spans="1:254" s="3" customFormat="1" ht="45" customHeight="1" x14ac:dyDescent="0.35">
      <c r="A1" s="1" t="s">
        <v>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</row>
    <row r="2" spans="1:254" s="3" customFormat="1" ht="45" customHeight="1" x14ac:dyDescent="0.35">
      <c r="A2" s="2" t="s">
        <v>121</v>
      </c>
    </row>
    <row r="3" spans="1:254" s="5" customFormat="1" ht="30" customHeight="1" x14ac:dyDescent="0.55000000000000004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</row>
    <row r="4" spans="1:254" s="3" customFormat="1" ht="45" customHeight="1" x14ac:dyDescent="0.35">
      <c r="A4" s="2" t="s">
        <v>138</v>
      </c>
    </row>
    <row r="5" spans="1:254" s="5" customFormat="1" ht="30" customHeight="1" x14ac:dyDescent="0.55000000000000004">
      <c r="A5" s="4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</row>
    <row r="6" spans="1:254" s="3" customFormat="1" ht="20.25" customHeight="1" x14ac:dyDescent="0.35">
      <c r="A6" s="2" t="s">
        <v>139</v>
      </c>
    </row>
    <row r="7" spans="1:254" s="3" customFormat="1" ht="30" customHeight="1" x14ac:dyDescent="0.55000000000000004">
      <c r="A7" s="4" t="s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</row>
    <row r="8" spans="1:254" s="3" customFormat="1" x14ac:dyDescent="0.35">
      <c r="A8" s="80" t="s">
        <v>126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</row>
    <row r="9" spans="1:254" s="3" customFormat="1" ht="28.5" customHeight="1" x14ac:dyDescent="0.55000000000000004">
      <c r="A9" s="6" t="s">
        <v>3</v>
      </c>
    </row>
    <row r="10" spans="1:254" s="3" customFormat="1" ht="30" customHeight="1" x14ac:dyDescent="0.35">
      <c r="A10" s="2" t="s">
        <v>24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</row>
    <row r="11" spans="1:254" s="3" customFormat="1" x14ac:dyDescent="0.35">
      <c r="A11" s="66" t="s">
        <v>110</v>
      </c>
    </row>
    <row r="12" spans="1:254" s="3" customFormat="1" ht="37.5" customHeight="1" x14ac:dyDescent="0.35">
      <c r="A12" s="2" t="s">
        <v>4</v>
      </c>
    </row>
    <row r="13" spans="1:254" s="3" customFormat="1" ht="45" customHeight="1" x14ac:dyDescent="0.35">
      <c r="A13" s="2" t="s">
        <v>25</v>
      </c>
    </row>
    <row r="14" spans="1:254" s="3" customFormat="1" x14ac:dyDescent="0.35">
      <c r="A14" s="2" t="s">
        <v>5</v>
      </c>
    </row>
    <row r="15" spans="1:254" s="3" customFormat="1" ht="20.25" customHeight="1" x14ac:dyDescent="0.35">
      <c r="A15" s="7" t="s">
        <v>6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</row>
    <row r="16" spans="1:254" s="3" customFormat="1" ht="20.25" customHeight="1" x14ac:dyDescent="0.55000000000000004">
      <c r="A16" s="6" t="s">
        <v>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</row>
    <row r="17" spans="1:254" s="5" customFormat="1" ht="30" customHeight="1" x14ac:dyDescent="0.45">
      <c r="A17" s="8" t="s">
        <v>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</row>
    <row r="18" spans="1:254" s="3" customFormat="1" ht="20.25" customHeight="1" x14ac:dyDescent="0.35">
      <c r="A18" s="2" t="s">
        <v>26</v>
      </c>
    </row>
    <row r="19" spans="1:254" s="3" customFormat="1" ht="20.25" customHeight="1" x14ac:dyDescent="0.35">
      <c r="A19" s="66" t="s">
        <v>110</v>
      </c>
    </row>
    <row r="20" spans="1:254" s="3" customFormat="1" ht="20.25" customHeight="1" x14ac:dyDescent="0.35">
      <c r="A20" s="65" t="s">
        <v>105</v>
      </c>
    </row>
    <row r="21" spans="1:254" s="3" customFormat="1" ht="20.25" customHeight="1" x14ac:dyDescent="0.45">
      <c r="A21" s="8" t="s">
        <v>9</v>
      </c>
    </row>
    <row r="22" spans="1:254" s="3" customFormat="1" ht="20.25" customHeight="1" x14ac:dyDescent="0.35">
      <c r="A22" s="9" t="s">
        <v>109</v>
      </c>
    </row>
    <row r="23" spans="1:254" s="3" customFormat="1" ht="20.25" customHeight="1" x14ac:dyDescent="0.35">
      <c r="A23" s="3" t="s">
        <v>10</v>
      </c>
    </row>
    <row r="24" spans="1:254" s="3" customFormat="1" ht="20.25" customHeight="1" x14ac:dyDescent="0.35">
      <c r="A24" s="10"/>
    </row>
  </sheetData>
  <hyperlinks>
    <hyperlink ref="A15" r:id="rId1" display="Energy trends publication (opens in a new window) " xr:uid="{3A7232E7-542F-4EE9-A079-8CFEBC3C847B}"/>
    <hyperlink ref="A22" r:id="rId2" xr:uid="{4ACDD252-E0B2-49CD-9A16-4E2F71A406BA}"/>
    <hyperlink ref="A11" r:id="rId3" xr:uid="{98189E96-3646-4031-B980-A829ECCF873A}"/>
    <hyperlink ref="A19" r:id="rId4" xr:uid="{2DC8E5D3-FFB3-4526-865D-7D985D8CC180}"/>
  </hyperlinks>
  <pageMargins left="0.7" right="0.7" top="0.75" bottom="0.75" header="0.3" footer="0.3"/>
  <pageSetup paperSize="9" scale="46" orientation="portrait" verticalDpi="4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34DCD-3219-4A90-828D-F3EEE9B3DB6B}">
  <dimension ref="A1:B14"/>
  <sheetViews>
    <sheetView showGridLines="0" zoomScaleNormal="100" zoomScaleSheetLayoutView="100" workbookViewId="0"/>
  </sheetViews>
  <sheetFormatPr defaultColWidth="8.54296875" defaultRowHeight="15" customHeight="1" x14ac:dyDescent="0.25"/>
  <cols>
    <col min="1" max="1" width="79.81640625" style="12" bestFit="1" customWidth="1"/>
    <col min="2" max="2" width="13.81640625" style="12" bestFit="1" customWidth="1"/>
    <col min="3" max="16384" width="8.54296875" style="12"/>
  </cols>
  <sheetData>
    <row r="1" spans="1:2" ht="45" customHeight="1" x14ac:dyDescent="0.25">
      <c r="A1" s="11" t="s">
        <v>11</v>
      </c>
    </row>
    <row r="2" spans="1:2" ht="20.25" customHeight="1" x14ac:dyDescent="0.25">
      <c r="A2" s="2" t="s">
        <v>12</v>
      </c>
    </row>
    <row r="3" spans="1:2" ht="20.25" customHeight="1" x14ac:dyDescent="0.25">
      <c r="A3" s="3" t="s">
        <v>13</v>
      </c>
    </row>
    <row r="4" spans="1:2" ht="30" customHeight="1" x14ac:dyDescent="0.55000000000000004">
      <c r="A4" s="13" t="s">
        <v>14</v>
      </c>
      <c r="B4" s="6" t="s">
        <v>122</v>
      </c>
    </row>
    <row r="5" spans="1:2" ht="20.25" customHeight="1" x14ac:dyDescent="0.25">
      <c r="A5" s="3" t="s">
        <v>32</v>
      </c>
      <c r="B5" s="9" t="s">
        <v>15</v>
      </c>
    </row>
    <row r="6" spans="1:2" ht="20.25" customHeight="1" x14ac:dyDescent="0.25">
      <c r="A6" s="3" t="s">
        <v>11</v>
      </c>
      <c r="B6" s="9" t="s">
        <v>11</v>
      </c>
    </row>
    <row r="7" spans="1:2" ht="20.25" customHeight="1" x14ac:dyDescent="0.25">
      <c r="A7" s="3" t="s">
        <v>17</v>
      </c>
      <c r="B7" s="9" t="s">
        <v>17</v>
      </c>
    </row>
    <row r="8" spans="1:2" ht="20.25" customHeight="1" x14ac:dyDescent="0.25">
      <c r="A8" s="3" t="s">
        <v>16</v>
      </c>
      <c r="B8" s="9" t="s">
        <v>27</v>
      </c>
    </row>
    <row r="9" spans="1:2" ht="20.25" customHeight="1" x14ac:dyDescent="0.25">
      <c r="A9" s="3" t="s">
        <v>34</v>
      </c>
      <c r="B9" s="9" t="s">
        <v>22</v>
      </c>
    </row>
    <row r="10" spans="1:2" ht="20.25" customHeight="1" x14ac:dyDescent="0.35">
      <c r="A10" s="3" t="s">
        <v>35</v>
      </c>
      <c r="B10" s="17" t="s">
        <v>23</v>
      </c>
    </row>
    <row r="13" spans="1:2" s="21" customFormat="1" ht="15" customHeight="1" x14ac:dyDescent="0.25">
      <c r="A13" s="20"/>
    </row>
    <row r="14" spans="1:2" s="21" customFormat="1" ht="15" customHeight="1" x14ac:dyDescent="0.25">
      <c r="A14" s="20"/>
    </row>
  </sheetData>
  <hyperlinks>
    <hyperlink ref="B5" location="'Cover Sheet'!A1" display="Cover Sheet" xr:uid="{079DB102-42AB-4173-BF40-21A46C1293C3}"/>
    <hyperlink ref="B6" location="Contents!A1" display="Contents " xr:uid="{42E52EE3-EB0A-4358-932A-6ADEE94F09A2}"/>
    <hyperlink ref="B9" location="Table!A1" display="Table" xr:uid="{97BEA898-54D1-453F-93EE-F3CAF00397A2}"/>
    <hyperlink ref="B7" location="Notes!A1" display="Notes" xr:uid="{BCB31C4A-94DD-45AC-93E5-BCE1D8CB767B}"/>
    <hyperlink ref="B10" location="Data!A1" display="Data" xr:uid="{DCCF93BF-F0AC-4DBD-BF4D-2D4D95D57B25}"/>
    <hyperlink ref="B8" location="Commentary!A1" display="Commentary" xr:uid="{9E80FEBC-2FE0-4A09-BA72-C6E670A46F26}"/>
  </hyperlinks>
  <pageMargins left="0.7" right="0.7" top="0.75" bottom="0.75" header="0.3" footer="0.3"/>
  <pageSetup paperSize="9" scale="46" orientation="portrait" verticalDpi="4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8937E-45CE-4A2F-B9B2-BE703D2EF996}">
  <dimension ref="A1:B14"/>
  <sheetViews>
    <sheetView showGridLines="0" zoomScaleNormal="100" workbookViewId="0"/>
  </sheetViews>
  <sheetFormatPr defaultColWidth="8.54296875" defaultRowHeight="15.5" x14ac:dyDescent="0.35"/>
  <cols>
    <col min="1" max="1" width="9.453125" style="2" customWidth="1"/>
    <col min="2" max="2" width="157.453125" style="2" customWidth="1"/>
    <col min="3" max="16384" width="8.54296875" style="2"/>
  </cols>
  <sheetData>
    <row r="1" spans="1:2" ht="45" customHeight="1" x14ac:dyDescent="0.35">
      <c r="A1" s="11" t="s">
        <v>17</v>
      </c>
    </row>
    <row r="2" spans="1:2" s="3" customFormat="1" ht="20.25" customHeight="1" x14ac:dyDescent="0.35">
      <c r="A2" s="3" t="s">
        <v>18</v>
      </c>
    </row>
    <row r="3" spans="1:2" s="3" customFormat="1" ht="20.25" customHeight="1" x14ac:dyDescent="0.35">
      <c r="A3" s="3" t="s">
        <v>36</v>
      </c>
    </row>
    <row r="4" spans="1:2" s="3" customFormat="1" ht="30" customHeight="1" x14ac:dyDescent="0.55000000000000004">
      <c r="A4" s="6" t="s">
        <v>19</v>
      </c>
      <c r="B4" s="6" t="s">
        <v>14</v>
      </c>
    </row>
    <row r="5" spans="1:2" ht="20.25" customHeight="1" x14ac:dyDescent="0.35">
      <c r="A5" s="2" t="s">
        <v>20</v>
      </c>
      <c r="B5" s="14" t="s">
        <v>31</v>
      </c>
    </row>
    <row r="6" spans="1:2" ht="20.25" customHeight="1" x14ac:dyDescent="0.35">
      <c r="A6" s="2" t="s">
        <v>21</v>
      </c>
      <c r="B6" s="14" t="s">
        <v>42</v>
      </c>
    </row>
    <row r="7" spans="1:2" x14ac:dyDescent="0.35">
      <c r="A7" s="2" t="s">
        <v>37</v>
      </c>
      <c r="B7" s="19" t="s">
        <v>40</v>
      </c>
    </row>
    <row r="8" spans="1:2" ht="21" customHeight="1" x14ac:dyDescent="0.35">
      <c r="A8" s="2" t="s">
        <v>38</v>
      </c>
      <c r="B8" s="9" t="s">
        <v>41</v>
      </c>
    </row>
    <row r="9" spans="1:2" ht="20.25" customHeight="1" x14ac:dyDescent="0.35">
      <c r="A9" s="2" t="s">
        <v>39</v>
      </c>
      <c r="B9" s="14" t="s">
        <v>111</v>
      </c>
    </row>
    <row r="14" spans="1:2" x14ac:dyDescent="0.35">
      <c r="B14" s="18"/>
    </row>
  </sheetData>
  <phoneticPr fontId="15" type="noConversion"/>
  <hyperlinks>
    <hyperlink ref="B7" r:id="rId1" xr:uid="{A06CC9EC-5FD8-416E-8D64-4062205A8277}"/>
    <hyperlink ref="B8" r:id="rId2" xr:uid="{96E9E382-D331-4E5B-9040-55E8BD0F464E}"/>
  </hyperlinks>
  <pageMargins left="0.7" right="0.7" top="0.75" bottom="0.75" header="0.3" footer="0.3"/>
  <pageSetup paperSize="9" scale="46" orientation="portrait" verticalDpi="0"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1ABC-0505-4809-BC24-35AE3056C923}">
  <dimension ref="A1:A15"/>
  <sheetViews>
    <sheetView showGridLines="0" zoomScaleNormal="100" workbookViewId="0"/>
  </sheetViews>
  <sheetFormatPr defaultColWidth="8.54296875" defaultRowHeight="15.5" x14ac:dyDescent="0.35"/>
  <cols>
    <col min="1" max="1" width="157.26953125" style="2" customWidth="1"/>
    <col min="2" max="16384" width="8.54296875" style="2"/>
  </cols>
  <sheetData>
    <row r="1" spans="1:1" ht="45" customHeight="1" x14ac:dyDescent="0.35">
      <c r="A1" s="1" t="s">
        <v>16</v>
      </c>
    </row>
    <row r="2" spans="1:1" ht="30" customHeight="1" x14ac:dyDescent="0.55000000000000004">
      <c r="A2" s="6" t="s">
        <v>28</v>
      </c>
    </row>
    <row r="3" spans="1:1" ht="30" customHeight="1" x14ac:dyDescent="0.45">
      <c r="A3" s="16" t="s">
        <v>136</v>
      </c>
    </row>
    <row r="4" spans="1:1" x14ac:dyDescent="0.35">
      <c r="A4" s="22" t="s">
        <v>140</v>
      </c>
    </row>
    <row r="5" spans="1:1" ht="30" customHeight="1" x14ac:dyDescent="0.55000000000000004">
      <c r="A5" s="6" t="s">
        <v>30</v>
      </c>
    </row>
    <row r="6" spans="1:1" ht="30" customHeight="1" x14ac:dyDescent="0.45">
      <c r="A6" s="16" t="s">
        <v>137</v>
      </c>
    </row>
    <row r="7" spans="1:1" s="22" customFormat="1" x14ac:dyDescent="0.35">
      <c r="A7" s="14" t="s">
        <v>141</v>
      </c>
    </row>
    <row r="8" spans="1:1" ht="30" customHeight="1" x14ac:dyDescent="0.45">
      <c r="A8" s="16" t="s">
        <v>129</v>
      </c>
    </row>
    <row r="9" spans="1:1" s="22" customFormat="1" x14ac:dyDescent="0.35">
      <c r="A9" s="14" t="s">
        <v>130</v>
      </c>
    </row>
    <row r="10" spans="1:1" ht="30" customHeight="1" x14ac:dyDescent="0.45">
      <c r="A10" s="16" t="s">
        <v>127</v>
      </c>
    </row>
    <row r="11" spans="1:1" s="22" customFormat="1" x14ac:dyDescent="0.35">
      <c r="A11" s="14" t="s">
        <v>128</v>
      </c>
    </row>
    <row r="12" spans="1:1" ht="30" customHeight="1" x14ac:dyDescent="0.55000000000000004">
      <c r="A12" s="6" t="s">
        <v>29</v>
      </c>
    </row>
    <row r="13" spans="1:1" ht="30" customHeight="1" x14ac:dyDescent="0.45">
      <c r="A13" s="15">
        <v>2025</v>
      </c>
    </row>
    <row r="14" spans="1:1" s="3" customFormat="1" ht="31" x14ac:dyDescent="0.35">
      <c r="A14" s="14" t="s">
        <v>131</v>
      </c>
    </row>
    <row r="15" spans="1:1" s="3" customFormat="1" ht="29.25" customHeight="1" x14ac:dyDescent="0.35">
      <c r="A15" s="14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79F5E-42CE-4E53-A9E2-FCA432E27B1B}">
  <sheetPr>
    <pageSetUpPr fitToPage="1"/>
  </sheetPr>
  <dimension ref="A1:L22"/>
  <sheetViews>
    <sheetView showGridLines="0" zoomScaleNormal="100" workbookViewId="0"/>
  </sheetViews>
  <sheetFormatPr defaultColWidth="9.1796875" defaultRowHeight="15.5" x14ac:dyDescent="0.35"/>
  <cols>
    <col min="1" max="1" width="18.453125" style="2" customWidth="1"/>
    <col min="2" max="4" width="13.54296875" style="2" customWidth="1"/>
    <col min="5" max="6" width="13.54296875" style="22" customWidth="1"/>
    <col min="7" max="8" width="13.54296875" style="2" customWidth="1"/>
    <col min="9" max="10" width="13.54296875" style="22" customWidth="1"/>
    <col min="11" max="244" width="9.1796875" style="2"/>
    <col min="245" max="245" width="19.1796875" style="2" customWidth="1"/>
    <col min="246" max="246" width="8.453125" style="2" customWidth="1"/>
    <col min="247" max="247" width="5.453125" style="2" customWidth="1"/>
    <col min="248" max="251" width="8.453125" style="2" customWidth="1"/>
    <col min="252" max="252" width="4.1796875" style="2" customWidth="1"/>
    <col min="253" max="253" width="8.453125" style="2" customWidth="1"/>
    <col min="254" max="254" width="8.1796875" style="2" customWidth="1"/>
    <col min="255" max="255" width="8" style="2" customWidth="1"/>
    <col min="256" max="257" width="9.1796875" style="2"/>
    <col min="258" max="258" width="9.453125" style="2" bestFit="1" customWidth="1"/>
    <col min="259" max="500" width="9.1796875" style="2"/>
    <col min="501" max="501" width="19.1796875" style="2" customWidth="1"/>
    <col min="502" max="502" width="8.453125" style="2" customWidth="1"/>
    <col min="503" max="503" width="5.453125" style="2" customWidth="1"/>
    <col min="504" max="507" width="8.453125" style="2" customWidth="1"/>
    <col min="508" max="508" width="4.1796875" style="2" customWidth="1"/>
    <col min="509" max="509" width="8.453125" style="2" customWidth="1"/>
    <col min="510" max="510" width="8.1796875" style="2" customWidth="1"/>
    <col min="511" max="511" width="8" style="2" customWidth="1"/>
    <col min="512" max="513" width="9.1796875" style="2"/>
    <col min="514" max="514" width="9.453125" style="2" bestFit="1" customWidth="1"/>
    <col min="515" max="756" width="9.1796875" style="2"/>
    <col min="757" max="757" width="19.1796875" style="2" customWidth="1"/>
    <col min="758" max="758" width="8.453125" style="2" customWidth="1"/>
    <col min="759" max="759" width="5.453125" style="2" customWidth="1"/>
    <col min="760" max="763" width="8.453125" style="2" customWidth="1"/>
    <col min="764" max="764" width="4.1796875" style="2" customWidth="1"/>
    <col min="765" max="765" width="8.453125" style="2" customWidth="1"/>
    <col min="766" max="766" width="8.1796875" style="2" customWidth="1"/>
    <col min="767" max="767" width="8" style="2" customWidth="1"/>
    <col min="768" max="769" width="9.1796875" style="2"/>
    <col min="770" max="770" width="9.453125" style="2" bestFit="1" customWidth="1"/>
    <col min="771" max="1012" width="9.1796875" style="2"/>
    <col min="1013" max="1013" width="19.1796875" style="2" customWidth="1"/>
    <col min="1014" max="1014" width="8.453125" style="2" customWidth="1"/>
    <col min="1015" max="1015" width="5.453125" style="2" customWidth="1"/>
    <col min="1016" max="1019" width="8.453125" style="2" customWidth="1"/>
    <col min="1020" max="1020" width="4.1796875" style="2" customWidth="1"/>
    <col min="1021" max="1021" width="8.453125" style="2" customWidth="1"/>
    <col min="1022" max="1022" width="8.1796875" style="2" customWidth="1"/>
    <col min="1023" max="1023" width="8" style="2" customWidth="1"/>
    <col min="1024" max="1025" width="9.1796875" style="2"/>
    <col min="1026" max="1026" width="9.453125" style="2" bestFit="1" customWidth="1"/>
    <col min="1027" max="1268" width="9.1796875" style="2"/>
    <col min="1269" max="1269" width="19.1796875" style="2" customWidth="1"/>
    <col min="1270" max="1270" width="8.453125" style="2" customWidth="1"/>
    <col min="1271" max="1271" width="5.453125" style="2" customWidth="1"/>
    <col min="1272" max="1275" width="8.453125" style="2" customWidth="1"/>
    <col min="1276" max="1276" width="4.1796875" style="2" customWidth="1"/>
    <col min="1277" max="1277" width="8.453125" style="2" customWidth="1"/>
    <col min="1278" max="1278" width="8.1796875" style="2" customWidth="1"/>
    <col min="1279" max="1279" width="8" style="2" customWidth="1"/>
    <col min="1280" max="1281" width="9.1796875" style="2"/>
    <col min="1282" max="1282" width="9.453125" style="2" bestFit="1" customWidth="1"/>
    <col min="1283" max="1524" width="9.1796875" style="2"/>
    <col min="1525" max="1525" width="19.1796875" style="2" customWidth="1"/>
    <col min="1526" max="1526" width="8.453125" style="2" customWidth="1"/>
    <col min="1527" max="1527" width="5.453125" style="2" customWidth="1"/>
    <col min="1528" max="1531" width="8.453125" style="2" customWidth="1"/>
    <col min="1532" max="1532" width="4.1796875" style="2" customWidth="1"/>
    <col min="1533" max="1533" width="8.453125" style="2" customWidth="1"/>
    <col min="1534" max="1534" width="8.1796875" style="2" customWidth="1"/>
    <col min="1535" max="1535" width="8" style="2" customWidth="1"/>
    <col min="1536" max="1537" width="9.1796875" style="2"/>
    <col min="1538" max="1538" width="9.453125" style="2" bestFit="1" customWidth="1"/>
    <col min="1539" max="1780" width="9.1796875" style="2"/>
    <col min="1781" max="1781" width="19.1796875" style="2" customWidth="1"/>
    <col min="1782" max="1782" width="8.453125" style="2" customWidth="1"/>
    <col min="1783" max="1783" width="5.453125" style="2" customWidth="1"/>
    <col min="1784" max="1787" width="8.453125" style="2" customWidth="1"/>
    <col min="1788" max="1788" width="4.1796875" style="2" customWidth="1"/>
    <col min="1789" max="1789" width="8.453125" style="2" customWidth="1"/>
    <col min="1790" max="1790" width="8.1796875" style="2" customWidth="1"/>
    <col min="1791" max="1791" width="8" style="2" customWidth="1"/>
    <col min="1792" max="1793" width="9.1796875" style="2"/>
    <col min="1794" max="1794" width="9.453125" style="2" bestFit="1" customWidth="1"/>
    <col min="1795" max="2036" width="9.1796875" style="2"/>
    <col min="2037" max="2037" width="19.1796875" style="2" customWidth="1"/>
    <col min="2038" max="2038" width="8.453125" style="2" customWidth="1"/>
    <col min="2039" max="2039" width="5.453125" style="2" customWidth="1"/>
    <col min="2040" max="2043" width="8.453125" style="2" customWidth="1"/>
    <col min="2044" max="2044" width="4.1796875" style="2" customWidth="1"/>
    <col min="2045" max="2045" width="8.453125" style="2" customWidth="1"/>
    <col min="2046" max="2046" width="8.1796875" style="2" customWidth="1"/>
    <col min="2047" max="2047" width="8" style="2" customWidth="1"/>
    <col min="2048" max="2049" width="9.1796875" style="2"/>
    <col min="2050" max="2050" width="9.453125" style="2" bestFit="1" customWidth="1"/>
    <col min="2051" max="2292" width="9.1796875" style="2"/>
    <col min="2293" max="2293" width="19.1796875" style="2" customWidth="1"/>
    <col min="2294" max="2294" width="8.453125" style="2" customWidth="1"/>
    <col min="2295" max="2295" width="5.453125" style="2" customWidth="1"/>
    <col min="2296" max="2299" width="8.453125" style="2" customWidth="1"/>
    <col min="2300" max="2300" width="4.1796875" style="2" customWidth="1"/>
    <col min="2301" max="2301" width="8.453125" style="2" customWidth="1"/>
    <col min="2302" max="2302" width="8.1796875" style="2" customWidth="1"/>
    <col min="2303" max="2303" width="8" style="2" customWidth="1"/>
    <col min="2304" max="2305" width="9.1796875" style="2"/>
    <col min="2306" max="2306" width="9.453125" style="2" bestFit="1" customWidth="1"/>
    <col min="2307" max="2548" width="9.1796875" style="2"/>
    <col min="2549" max="2549" width="19.1796875" style="2" customWidth="1"/>
    <col min="2550" max="2550" width="8.453125" style="2" customWidth="1"/>
    <col min="2551" max="2551" width="5.453125" style="2" customWidth="1"/>
    <col min="2552" max="2555" width="8.453125" style="2" customWidth="1"/>
    <col min="2556" max="2556" width="4.1796875" style="2" customWidth="1"/>
    <col min="2557" max="2557" width="8.453125" style="2" customWidth="1"/>
    <col min="2558" max="2558" width="8.1796875" style="2" customWidth="1"/>
    <col min="2559" max="2559" width="8" style="2" customWidth="1"/>
    <col min="2560" max="2561" width="9.1796875" style="2"/>
    <col min="2562" max="2562" width="9.453125" style="2" bestFit="1" customWidth="1"/>
    <col min="2563" max="2804" width="9.1796875" style="2"/>
    <col min="2805" max="2805" width="19.1796875" style="2" customWidth="1"/>
    <col min="2806" max="2806" width="8.453125" style="2" customWidth="1"/>
    <col min="2807" max="2807" width="5.453125" style="2" customWidth="1"/>
    <col min="2808" max="2811" width="8.453125" style="2" customWidth="1"/>
    <col min="2812" max="2812" width="4.1796875" style="2" customWidth="1"/>
    <col min="2813" max="2813" width="8.453125" style="2" customWidth="1"/>
    <col min="2814" max="2814" width="8.1796875" style="2" customWidth="1"/>
    <col min="2815" max="2815" width="8" style="2" customWidth="1"/>
    <col min="2816" max="2817" width="9.1796875" style="2"/>
    <col min="2818" max="2818" width="9.453125" style="2" bestFit="1" customWidth="1"/>
    <col min="2819" max="3060" width="9.1796875" style="2"/>
    <col min="3061" max="3061" width="19.1796875" style="2" customWidth="1"/>
    <col min="3062" max="3062" width="8.453125" style="2" customWidth="1"/>
    <col min="3063" max="3063" width="5.453125" style="2" customWidth="1"/>
    <col min="3064" max="3067" width="8.453125" style="2" customWidth="1"/>
    <col min="3068" max="3068" width="4.1796875" style="2" customWidth="1"/>
    <col min="3069" max="3069" width="8.453125" style="2" customWidth="1"/>
    <col min="3070" max="3070" width="8.1796875" style="2" customWidth="1"/>
    <col min="3071" max="3071" width="8" style="2" customWidth="1"/>
    <col min="3072" max="3073" width="9.1796875" style="2"/>
    <col min="3074" max="3074" width="9.453125" style="2" bestFit="1" customWidth="1"/>
    <col min="3075" max="3316" width="9.1796875" style="2"/>
    <col min="3317" max="3317" width="19.1796875" style="2" customWidth="1"/>
    <col min="3318" max="3318" width="8.453125" style="2" customWidth="1"/>
    <col min="3319" max="3319" width="5.453125" style="2" customWidth="1"/>
    <col min="3320" max="3323" width="8.453125" style="2" customWidth="1"/>
    <col min="3324" max="3324" width="4.1796875" style="2" customWidth="1"/>
    <col min="3325" max="3325" width="8.453125" style="2" customWidth="1"/>
    <col min="3326" max="3326" width="8.1796875" style="2" customWidth="1"/>
    <col min="3327" max="3327" width="8" style="2" customWidth="1"/>
    <col min="3328" max="3329" width="9.1796875" style="2"/>
    <col min="3330" max="3330" width="9.453125" style="2" bestFit="1" customWidth="1"/>
    <col min="3331" max="3572" width="9.1796875" style="2"/>
    <col min="3573" max="3573" width="19.1796875" style="2" customWidth="1"/>
    <col min="3574" max="3574" width="8.453125" style="2" customWidth="1"/>
    <col min="3575" max="3575" width="5.453125" style="2" customWidth="1"/>
    <col min="3576" max="3579" width="8.453125" style="2" customWidth="1"/>
    <col min="3580" max="3580" width="4.1796875" style="2" customWidth="1"/>
    <col min="3581" max="3581" width="8.453125" style="2" customWidth="1"/>
    <col min="3582" max="3582" width="8.1796875" style="2" customWidth="1"/>
    <col min="3583" max="3583" width="8" style="2" customWidth="1"/>
    <col min="3584" max="3585" width="9.1796875" style="2"/>
    <col min="3586" max="3586" width="9.453125" style="2" bestFit="1" customWidth="1"/>
    <col min="3587" max="3828" width="9.1796875" style="2"/>
    <col min="3829" max="3829" width="19.1796875" style="2" customWidth="1"/>
    <col min="3830" max="3830" width="8.453125" style="2" customWidth="1"/>
    <col min="3831" max="3831" width="5.453125" style="2" customWidth="1"/>
    <col min="3832" max="3835" width="8.453125" style="2" customWidth="1"/>
    <col min="3836" max="3836" width="4.1796875" style="2" customWidth="1"/>
    <col min="3837" max="3837" width="8.453125" style="2" customWidth="1"/>
    <col min="3838" max="3838" width="8.1796875" style="2" customWidth="1"/>
    <col min="3839" max="3839" width="8" style="2" customWidth="1"/>
    <col min="3840" max="3841" width="9.1796875" style="2"/>
    <col min="3842" max="3842" width="9.453125" style="2" bestFit="1" customWidth="1"/>
    <col min="3843" max="4084" width="9.1796875" style="2"/>
    <col min="4085" max="4085" width="19.1796875" style="2" customWidth="1"/>
    <col min="4086" max="4086" width="8.453125" style="2" customWidth="1"/>
    <col min="4087" max="4087" width="5.453125" style="2" customWidth="1"/>
    <col min="4088" max="4091" width="8.453125" style="2" customWidth="1"/>
    <col min="4092" max="4092" width="4.1796875" style="2" customWidth="1"/>
    <col min="4093" max="4093" width="8.453125" style="2" customWidth="1"/>
    <col min="4094" max="4094" width="8.1796875" style="2" customWidth="1"/>
    <col min="4095" max="4095" width="8" style="2" customWidth="1"/>
    <col min="4096" max="4097" width="9.1796875" style="2"/>
    <col min="4098" max="4098" width="9.453125" style="2" bestFit="1" customWidth="1"/>
    <col min="4099" max="4340" width="9.1796875" style="2"/>
    <col min="4341" max="4341" width="19.1796875" style="2" customWidth="1"/>
    <col min="4342" max="4342" width="8.453125" style="2" customWidth="1"/>
    <col min="4343" max="4343" width="5.453125" style="2" customWidth="1"/>
    <col min="4344" max="4347" width="8.453125" style="2" customWidth="1"/>
    <col min="4348" max="4348" width="4.1796875" style="2" customWidth="1"/>
    <col min="4349" max="4349" width="8.453125" style="2" customWidth="1"/>
    <col min="4350" max="4350" width="8.1796875" style="2" customWidth="1"/>
    <col min="4351" max="4351" width="8" style="2" customWidth="1"/>
    <col min="4352" max="4353" width="9.1796875" style="2"/>
    <col min="4354" max="4354" width="9.453125" style="2" bestFit="1" customWidth="1"/>
    <col min="4355" max="4596" width="9.1796875" style="2"/>
    <col min="4597" max="4597" width="19.1796875" style="2" customWidth="1"/>
    <col min="4598" max="4598" width="8.453125" style="2" customWidth="1"/>
    <col min="4599" max="4599" width="5.453125" style="2" customWidth="1"/>
    <col min="4600" max="4603" width="8.453125" style="2" customWidth="1"/>
    <col min="4604" max="4604" width="4.1796875" style="2" customWidth="1"/>
    <col min="4605" max="4605" width="8.453125" style="2" customWidth="1"/>
    <col min="4606" max="4606" width="8.1796875" style="2" customWidth="1"/>
    <col min="4607" max="4607" width="8" style="2" customWidth="1"/>
    <col min="4608" max="4609" width="9.1796875" style="2"/>
    <col min="4610" max="4610" width="9.453125" style="2" bestFit="1" customWidth="1"/>
    <col min="4611" max="4852" width="9.1796875" style="2"/>
    <col min="4853" max="4853" width="19.1796875" style="2" customWidth="1"/>
    <col min="4854" max="4854" width="8.453125" style="2" customWidth="1"/>
    <col min="4855" max="4855" width="5.453125" style="2" customWidth="1"/>
    <col min="4856" max="4859" width="8.453125" style="2" customWidth="1"/>
    <col min="4860" max="4860" width="4.1796875" style="2" customWidth="1"/>
    <col min="4861" max="4861" width="8.453125" style="2" customWidth="1"/>
    <col min="4862" max="4862" width="8.1796875" style="2" customWidth="1"/>
    <col min="4863" max="4863" width="8" style="2" customWidth="1"/>
    <col min="4864" max="4865" width="9.1796875" style="2"/>
    <col min="4866" max="4866" width="9.453125" style="2" bestFit="1" customWidth="1"/>
    <col min="4867" max="5108" width="9.1796875" style="2"/>
    <col min="5109" max="5109" width="19.1796875" style="2" customWidth="1"/>
    <col min="5110" max="5110" width="8.453125" style="2" customWidth="1"/>
    <col min="5111" max="5111" width="5.453125" style="2" customWidth="1"/>
    <col min="5112" max="5115" width="8.453125" style="2" customWidth="1"/>
    <col min="5116" max="5116" width="4.1796875" style="2" customWidth="1"/>
    <col min="5117" max="5117" width="8.453125" style="2" customWidth="1"/>
    <col min="5118" max="5118" width="8.1796875" style="2" customWidth="1"/>
    <col min="5119" max="5119" width="8" style="2" customWidth="1"/>
    <col min="5120" max="5121" width="9.1796875" style="2"/>
    <col min="5122" max="5122" width="9.453125" style="2" bestFit="1" customWidth="1"/>
    <col min="5123" max="5364" width="9.1796875" style="2"/>
    <col min="5365" max="5365" width="19.1796875" style="2" customWidth="1"/>
    <col min="5366" max="5366" width="8.453125" style="2" customWidth="1"/>
    <col min="5367" max="5367" width="5.453125" style="2" customWidth="1"/>
    <col min="5368" max="5371" width="8.453125" style="2" customWidth="1"/>
    <col min="5372" max="5372" width="4.1796875" style="2" customWidth="1"/>
    <col min="5373" max="5373" width="8.453125" style="2" customWidth="1"/>
    <col min="5374" max="5374" width="8.1796875" style="2" customWidth="1"/>
    <col min="5375" max="5375" width="8" style="2" customWidth="1"/>
    <col min="5376" max="5377" width="9.1796875" style="2"/>
    <col min="5378" max="5378" width="9.453125" style="2" bestFit="1" customWidth="1"/>
    <col min="5379" max="5620" width="9.1796875" style="2"/>
    <col min="5621" max="5621" width="19.1796875" style="2" customWidth="1"/>
    <col min="5622" max="5622" width="8.453125" style="2" customWidth="1"/>
    <col min="5623" max="5623" width="5.453125" style="2" customWidth="1"/>
    <col min="5624" max="5627" width="8.453125" style="2" customWidth="1"/>
    <col min="5628" max="5628" width="4.1796875" style="2" customWidth="1"/>
    <col min="5629" max="5629" width="8.453125" style="2" customWidth="1"/>
    <col min="5630" max="5630" width="8.1796875" style="2" customWidth="1"/>
    <col min="5631" max="5631" width="8" style="2" customWidth="1"/>
    <col min="5632" max="5633" width="9.1796875" style="2"/>
    <col min="5634" max="5634" width="9.453125" style="2" bestFit="1" customWidth="1"/>
    <col min="5635" max="5876" width="9.1796875" style="2"/>
    <col min="5877" max="5877" width="19.1796875" style="2" customWidth="1"/>
    <col min="5878" max="5878" width="8.453125" style="2" customWidth="1"/>
    <col min="5879" max="5879" width="5.453125" style="2" customWidth="1"/>
    <col min="5880" max="5883" width="8.453125" style="2" customWidth="1"/>
    <col min="5884" max="5884" width="4.1796875" style="2" customWidth="1"/>
    <col min="5885" max="5885" width="8.453125" style="2" customWidth="1"/>
    <col min="5886" max="5886" width="8.1796875" style="2" customWidth="1"/>
    <col min="5887" max="5887" width="8" style="2" customWidth="1"/>
    <col min="5888" max="5889" width="9.1796875" style="2"/>
    <col min="5890" max="5890" width="9.453125" style="2" bestFit="1" customWidth="1"/>
    <col min="5891" max="6132" width="9.1796875" style="2"/>
    <col min="6133" max="6133" width="19.1796875" style="2" customWidth="1"/>
    <col min="6134" max="6134" width="8.453125" style="2" customWidth="1"/>
    <col min="6135" max="6135" width="5.453125" style="2" customWidth="1"/>
    <col min="6136" max="6139" width="8.453125" style="2" customWidth="1"/>
    <col min="6140" max="6140" width="4.1796875" style="2" customWidth="1"/>
    <col min="6141" max="6141" width="8.453125" style="2" customWidth="1"/>
    <col min="6142" max="6142" width="8.1796875" style="2" customWidth="1"/>
    <col min="6143" max="6143" width="8" style="2" customWidth="1"/>
    <col min="6144" max="6145" width="9.1796875" style="2"/>
    <col min="6146" max="6146" width="9.453125" style="2" bestFit="1" customWidth="1"/>
    <col min="6147" max="6388" width="9.1796875" style="2"/>
    <col min="6389" max="6389" width="19.1796875" style="2" customWidth="1"/>
    <col min="6390" max="6390" width="8.453125" style="2" customWidth="1"/>
    <col min="6391" max="6391" width="5.453125" style="2" customWidth="1"/>
    <col min="6392" max="6395" width="8.453125" style="2" customWidth="1"/>
    <col min="6396" max="6396" width="4.1796875" style="2" customWidth="1"/>
    <col min="6397" max="6397" width="8.453125" style="2" customWidth="1"/>
    <col min="6398" max="6398" width="8.1796875" style="2" customWidth="1"/>
    <col min="6399" max="6399" width="8" style="2" customWidth="1"/>
    <col min="6400" max="6401" width="9.1796875" style="2"/>
    <col min="6402" max="6402" width="9.453125" style="2" bestFit="1" customWidth="1"/>
    <col min="6403" max="6644" width="9.1796875" style="2"/>
    <col min="6645" max="6645" width="19.1796875" style="2" customWidth="1"/>
    <col min="6646" max="6646" width="8.453125" style="2" customWidth="1"/>
    <col min="6647" max="6647" width="5.453125" style="2" customWidth="1"/>
    <col min="6648" max="6651" width="8.453125" style="2" customWidth="1"/>
    <col min="6652" max="6652" width="4.1796875" style="2" customWidth="1"/>
    <col min="6653" max="6653" width="8.453125" style="2" customWidth="1"/>
    <col min="6654" max="6654" width="8.1796875" style="2" customWidth="1"/>
    <col min="6655" max="6655" width="8" style="2" customWidth="1"/>
    <col min="6656" max="6657" width="9.1796875" style="2"/>
    <col min="6658" max="6658" width="9.453125" style="2" bestFit="1" customWidth="1"/>
    <col min="6659" max="6900" width="9.1796875" style="2"/>
    <col min="6901" max="6901" width="19.1796875" style="2" customWidth="1"/>
    <col min="6902" max="6902" width="8.453125" style="2" customWidth="1"/>
    <col min="6903" max="6903" width="5.453125" style="2" customWidth="1"/>
    <col min="6904" max="6907" width="8.453125" style="2" customWidth="1"/>
    <col min="6908" max="6908" width="4.1796875" style="2" customWidth="1"/>
    <col min="6909" max="6909" width="8.453125" style="2" customWidth="1"/>
    <col min="6910" max="6910" width="8.1796875" style="2" customWidth="1"/>
    <col min="6911" max="6911" width="8" style="2" customWidth="1"/>
    <col min="6912" max="6913" width="9.1796875" style="2"/>
    <col min="6914" max="6914" width="9.453125" style="2" bestFit="1" customWidth="1"/>
    <col min="6915" max="7156" width="9.1796875" style="2"/>
    <col min="7157" max="7157" width="19.1796875" style="2" customWidth="1"/>
    <col min="7158" max="7158" width="8.453125" style="2" customWidth="1"/>
    <col min="7159" max="7159" width="5.453125" style="2" customWidth="1"/>
    <col min="7160" max="7163" width="8.453125" style="2" customWidth="1"/>
    <col min="7164" max="7164" width="4.1796875" style="2" customWidth="1"/>
    <col min="7165" max="7165" width="8.453125" style="2" customWidth="1"/>
    <col min="7166" max="7166" width="8.1796875" style="2" customWidth="1"/>
    <col min="7167" max="7167" width="8" style="2" customWidth="1"/>
    <col min="7168" max="7169" width="9.1796875" style="2"/>
    <col min="7170" max="7170" width="9.453125" style="2" bestFit="1" customWidth="1"/>
    <col min="7171" max="7412" width="9.1796875" style="2"/>
    <col min="7413" max="7413" width="19.1796875" style="2" customWidth="1"/>
    <col min="7414" max="7414" width="8.453125" style="2" customWidth="1"/>
    <col min="7415" max="7415" width="5.453125" style="2" customWidth="1"/>
    <col min="7416" max="7419" width="8.453125" style="2" customWidth="1"/>
    <col min="7420" max="7420" width="4.1796875" style="2" customWidth="1"/>
    <col min="7421" max="7421" width="8.453125" style="2" customWidth="1"/>
    <col min="7422" max="7422" width="8.1796875" style="2" customWidth="1"/>
    <col min="7423" max="7423" width="8" style="2" customWidth="1"/>
    <col min="7424" max="7425" width="9.1796875" style="2"/>
    <col min="7426" max="7426" width="9.453125" style="2" bestFit="1" customWidth="1"/>
    <col min="7427" max="7668" width="9.1796875" style="2"/>
    <col min="7669" max="7669" width="19.1796875" style="2" customWidth="1"/>
    <col min="7670" max="7670" width="8.453125" style="2" customWidth="1"/>
    <col min="7671" max="7671" width="5.453125" style="2" customWidth="1"/>
    <col min="7672" max="7675" width="8.453125" style="2" customWidth="1"/>
    <col min="7676" max="7676" width="4.1796875" style="2" customWidth="1"/>
    <col min="7677" max="7677" width="8.453125" style="2" customWidth="1"/>
    <col min="7678" max="7678" width="8.1796875" style="2" customWidth="1"/>
    <col min="7679" max="7679" width="8" style="2" customWidth="1"/>
    <col min="7680" max="7681" width="9.1796875" style="2"/>
    <col min="7682" max="7682" width="9.453125" style="2" bestFit="1" customWidth="1"/>
    <col min="7683" max="7924" width="9.1796875" style="2"/>
    <col min="7925" max="7925" width="19.1796875" style="2" customWidth="1"/>
    <col min="7926" max="7926" width="8.453125" style="2" customWidth="1"/>
    <col min="7927" max="7927" width="5.453125" style="2" customWidth="1"/>
    <col min="7928" max="7931" width="8.453125" style="2" customWidth="1"/>
    <col min="7932" max="7932" width="4.1796875" style="2" customWidth="1"/>
    <col min="7933" max="7933" width="8.453125" style="2" customWidth="1"/>
    <col min="7934" max="7934" width="8.1796875" style="2" customWidth="1"/>
    <col min="7935" max="7935" width="8" style="2" customWidth="1"/>
    <col min="7936" max="7937" width="9.1796875" style="2"/>
    <col min="7938" max="7938" width="9.453125" style="2" bestFit="1" customWidth="1"/>
    <col min="7939" max="8180" width="9.1796875" style="2"/>
    <col min="8181" max="8181" width="19.1796875" style="2" customWidth="1"/>
    <col min="8182" max="8182" width="8.453125" style="2" customWidth="1"/>
    <col min="8183" max="8183" width="5.453125" style="2" customWidth="1"/>
    <col min="8184" max="8187" width="8.453125" style="2" customWidth="1"/>
    <col min="8188" max="8188" width="4.1796875" style="2" customWidth="1"/>
    <col min="8189" max="8189" width="8.453125" style="2" customWidth="1"/>
    <col min="8190" max="8190" width="8.1796875" style="2" customWidth="1"/>
    <col min="8191" max="8191" width="8" style="2" customWidth="1"/>
    <col min="8192" max="8193" width="9.1796875" style="2"/>
    <col min="8194" max="8194" width="9.453125" style="2" bestFit="1" customWidth="1"/>
    <col min="8195" max="8436" width="9.1796875" style="2"/>
    <col min="8437" max="8437" width="19.1796875" style="2" customWidth="1"/>
    <col min="8438" max="8438" width="8.453125" style="2" customWidth="1"/>
    <col min="8439" max="8439" width="5.453125" style="2" customWidth="1"/>
    <col min="8440" max="8443" width="8.453125" style="2" customWidth="1"/>
    <col min="8444" max="8444" width="4.1796875" style="2" customWidth="1"/>
    <col min="8445" max="8445" width="8.453125" style="2" customWidth="1"/>
    <col min="8446" max="8446" width="8.1796875" style="2" customWidth="1"/>
    <col min="8447" max="8447" width="8" style="2" customWidth="1"/>
    <col min="8448" max="8449" width="9.1796875" style="2"/>
    <col min="8450" max="8450" width="9.453125" style="2" bestFit="1" customWidth="1"/>
    <col min="8451" max="8692" width="9.1796875" style="2"/>
    <col min="8693" max="8693" width="19.1796875" style="2" customWidth="1"/>
    <col min="8694" max="8694" width="8.453125" style="2" customWidth="1"/>
    <col min="8695" max="8695" width="5.453125" style="2" customWidth="1"/>
    <col min="8696" max="8699" width="8.453125" style="2" customWidth="1"/>
    <col min="8700" max="8700" width="4.1796875" style="2" customWidth="1"/>
    <col min="8701" max="8701" width="8.453125" style="2" customWidth="1"/>
    <col min="8702" max="8702" width="8.1796875" style="2" customWidth="1"/>
    <col min="8703" max="8703" width="8" style="2" customWidth="1"/>
    <col min="8704" max="8705" width="9.1796875" style="2"/>
    <col min="8706" max="8706" width="9.453125" style="2" bestFit="1" customWidth="1"/>
    <col min="8707" max="8948" width="9.1796875" style="2"/>
    <col min="8949" max="8949" width="19.1796875" style="2" customWidth="1"/>
    <col min="8950" max="8950" width="8.453125" style="2" customWidth="1"/>
    <col min="8951" max="8951" width="5.453125" style="2" customWidth="1"/>
    <col min="8952" max="8955" width="8.453125" style="2" customWidth="1"/>
    <col min="8956" max="8956" width="4.1796875" style="2" customWidth="1"/>
    <col min="8957" max="8957" width="8.453125" style="2" customWidth="1"/>
    <col min="8958" max="8958" width="8.1796875" style="2" customWidth="1"/>
    <col min="8959" max="8959" width="8" style="2" customWidth="1"/>
    <col min="8960" max="8961" width="9.1796875" style="2"/>
    <col min="8962" max="8962" width="9.453125" style="2" bestFit="1" customWidth="1"/>
    <col min="8963" max="9204" width="9.1796875" style="2"/>
    <col min="9205" max="9205" width="19.1796875" style="2" customWidth="1"/>
    <col min="9206" max="9206" width="8.453125" style="2" customWidth="1"/>
    <col min="9207" max="9207" width="5.453125" style="2" customWidth="1"/>
    <col min="9208" max="9211" width="8.453125" style="2" customWidth="1"/>
    <col min="9212" max="9212" width="4.1796875" style="2" customWidth="1"/>
    <col min="9213" max="9213" width="8.453125" style="2" customWidth="1"/>
    <col min="9214" max="9214" width="8.1796875" style="2" customWidth="1"/>
    <col min="9215" max="9215" width="8" style="2" customWidth="1"/>
    <col min="9216" max="9217" width="9.1796875" style="2"/>
    <col min="9218" max="9218" width="9.453125" style="2" bestFit="1" customWidth="1"/>
    <col min="9219" max="9460" width="9.1796875" style="2"/>
    <col min="9461" max="9461" width="19.1796875" style="2" customWidth="1"/>
    <col min="9462" max="9462" width="8.453125" style="2" customWidth="1"/>
    <col min="9463" max="9463" width="5.453125" style="2" customWidth="1"/>
    <col min="9464" max="9467" width="8.453125" style="2" customWidth="1"/>
    <col min="9468" max="9468" width="4.1796875" style="2" customWidth="1"/>
    <col min="9469" max="9469" width="8.453125" style="2" customWidth="1"/>
    <col min="9470" max="9470" width="8.1796875" style="2" customWidth="1"/>
    <col min="9471" max="9471" width="8" style="2" customWidth="1"/>
    <col min="9472" max="9473" width="9.1796875" style="2"/>
    <col min="9474" max="9474" width="9.453125" style="2" bestFit="1" customWidth="1"/>
    <col min="9475" max="9716" width="9.1796875" style="2"/>
    <col min="9717" max="9717" width="19.1796875" style="2" customWidth="1"/>
    <col min="9718" max="9718" width="8.453125" style="2" customWidth="1"/>
    <col min="9719" max="9719" width="5.453125" style="2" customWidth="1"/>
    <col min="9720" max="9723" width="8.453125" style="2" customWidth="1"/>
    <col min="9724" max="9724" width="4.1796875" style="2" customWidth="1"/>
    <col min="9725" max="9725" width="8.453125" style="2" customWidth="1"/>
    <col min="9726" max="9726" width="8.1796875" style="2" customWidth="1"/>
    <col min="9727" max="9727" width="8" style="2" customWidth="1"/>
    <col min="9728" max="9729" width="9.1796875" style="2"/>
    <col min="9730" max="9730" width="9.453125" style="2" bestFit="1" customWidth="1"/>
    <col min="9731" max="9972" width="9.1796875" style="2"/>
    <col min="9973" max="9973" width="19.1796875" style="2" customWidth="1"/>
    <col min="9974" max="9974" width="8.453125" style="2" customWidth="1"/>
    <col min="9975" max="9975" width="5.453125" style="2" customWidth="1"/>
    <col min="9976" max="9979" width="8.453125" style="2" customWidth="1"/>
    <col min="9980" max="9980" width="4.1796875" style="2" customWidth="1"/>
    <col min="9981" max="9981" width="8.453125" style="2" customWidth="1"/>
    <col min="9982" max="9982" width="8.1796875" style="2" customWidth="1"/>
    <col min="9983" max="9983" width="8" style="2" customWidth="1"/>
    <col min="9984" max="9985" width="9.1796875" style="2"/>
    <col min="9986" max="9986" width="9.453125" style="2" bestFit="1" customWidth="1"/>
    <col min="9987" max="10228" width="9.1796875" style="2"/>
    <col min="10229" max="10229" width="19.1796875" style="2" customWidth="1"/>
    <col min="10230" max="10230" width="8.453125" style="2" customWidth="1"/>
    <col min="10231" max="10231" width="5.453125" style="2" customWidth="1"/>
    <col min="10232" max="10235" width="8.453125" style="2" customWidth="1"/>
    <col min="10236" max="10236" width="4.1796875" style="2" customWidth="1"/>
    <col min="10237" max="10237" width="8.453125" style="2" customWidth="1"/>
    <col min="10238" max="10238" width="8.1796875" style="2" customWidth="1"/>
    <col min="10239" max="10239" width="8" style="2" customWidth="1"/>
    <col min="10240" max="10241" width="9.1796875" style="2"/>
    <col min="10242" max="10242" width="9.453125" style="2" bestFit="1" customWidth="1"/>
    <col min="10243" max="10484" width="9.1796875" style="2"/>
    <col min="10485" max="10485" width="19.1796875" style="2" customWidth="1"/>
    <col min="10486" max="10486" width="8.453125" style="2" customWidth="1"/>
    <col min="10487" max="10487" width="5.453125" style="2" customWidth="1"/>
    <col min="10488" max="10491" width="8.453125" style="2" customWidth="1"/>
    <col min="10492" max="10492" width="4.1796875" style="2" customWidth="1"/>
    <col min="10493" max="10493" width="8.453125" style="2" customWidth="1"/>
    <col min="10494" max="10494" width="8.1796875" style="2" customWidth="1"/>
    <col min="10495" max="10495" width="8" style="2" customWidth="1"/>
    <col min="10496" max="10497" width="9.1796875" style="2"/>
    <col min="10498" max="10498" width="9.453125" style="2" bestFit="1" customWidth="1"/>
    <col min="10499" max="10740" width="9.1796875" style="2"/>
    <col min="10741" max="10741" width="19.1796875" style="2" customWidth="1"/>
    <col min="10742" max="10742" width="8.453125" style="2" customWidth="1"/>
    <col min="10743" max="10743" width="5.453125" style="2" customWidth="1"/>
    <col min="10744" max="10747" width="8.453125" style="2" customWidth="1"/>
    <col min="10748" max="10748" width="4.1796875" style="2" customWidth="1"/>
    <col min="10749" max="10749" width="8.453125" style="2" customWidth="1"/>
    <col min="10750" max="10750" width="8.1796875" style="2" customWidth="1"/>
    <col min="10751" max="10751" width="8" style="2" customWidth="1"/>
    <col min="10752" max="10753" width="9.1796875" style="2"/>
    <col min="10754" max="10754" width="9.453125" style="2" bestFit="1" customWidth="1"/>
    <col min="10755" max="10996" width="9.1796875" style="2"/>
    <col min="10997" max="10997" width="19.1796875" style="2" customWidth="1"/>
    <col min="10998" max="10998" width="8.453125" style="2" customWidth="1"/>
    <col min="10999" max="10999" width="5.453125" style="2" customWidth="1"/>
    <col min="11000" max="11003" width="8.453125" style="2" customWidth="1"/>
    <col min="11004" max="11004" width="4.1796875" style="2" customWidth="1"/>
    <col min="11005" max="11005" width="8.453125" style="2" customWidth="1"/>
    <col min="11006" max="11006" width="8.1796875" style="2" customWidth="1"/>
    <col min="11007" max="11007" width="8" style="2" customWidth="1"/>
    <col min="11008" max="11009" width="9.1796875" style="2"/>
    <col min="11010" max="11010" width="9.453125" style="2" bestFit="1" customWidth="1"/>
    <col min="11011" max="11252" width="9.1796875" style="2"/>
    <col min="11253" max="11253" width="19.1796875" style="2" customWidth="1"/>
    <col min="11254" max="11254" width="8.453125" style="2" customWidth="1"/>
    <col min="11255" max="11255" width="5.453125" style="2" customWidth="1"/>
    <col min="11256" max="11259" width="8.453125" style="2" customWidth="1"/>
    <col min="11260" max="11260" width="4.1796875" style="2" customWidth="1"/>
    <col min="11261" max="11261" width="8.453125" style="2" customWidth="1"/>
    <col min="11262" max="11262" width="8.1796875" style="2" customWidth="1"/>
    <col min="11263" max="11263" width="8" style="2" customWidth="1"/>
    <col min="11264" max="11265" width="9.1796875" style="2"/>
    <col min="11266" max="11266" width="9.453125" style="2" bestFit="1" customWidth="1"/>
    <col min="11267" max="11508" width="9.1796875" style="2"/>
    <col min="11509" max="11509" width="19.1796875" style="2" customWidth="1"/>
    <col min="11510" max="11510" width="8.453125" style="2" customWidth="1"/>
    <col min="11511" max="11511" width="5.453125" style="2" customWidth="1"/>
    <col min="11512" max="11515" width="8.453125" style="2" customWidth="1"/>
    <col min="11516" max="11516" width="4.1796875" style="2" customWidth="1"/>
    <col min="11517" max="11517" width="8.453125" style="2" customWidth="1"/>
    <col min="11518" max="11518" width="8.1796875" style="2" customWidth="1"/>
    <col min="11519" max="11519" width="8" style="2" customWidth="1"/>
    <col min="11520" max="11521" width="9.1796875" style="2"/>
    <col min="11522" max="11522" width="9.453125" style="2" bestFit="1" customWidth="1"/>
    <col min="11523" max="11764" width="9.1796875" style="2"/>
    <col min="11765" max="11765" width="19.1796875" style="2" customWidth="1"/>
    <col min="11766" max="11766" width="8.453125" style="2" customWidth="1"/>
    <col min="11767" max="11767" width="5.453125" style="2" customWidth="1"/>
    <col min="11768" max="11771" width="8.453125" style="2" customWidth="1"/>
    <col min="11772" max="11772" width="4.1796875" style="2" customWidth="1"/>
    <col min="11773" max="11773" width="8.453125" style="2" customWidth="1"/>
    <col min="11774" max="11774" width="8.1796875" style="2" customWidth="1"/>
    <col min="11775" max="11775" width="8" style="2" customWidth="1"/>
    <col min="11776" max="11777" width="9.1796875" style="2"/>
    <col min="11778" max="11778" width="9.453125" style="2" bestFit="1" customWidth="1"/>
    <col min="11779" max="12020" width="9.1796875" style="2"/>
    <col min="12021" max="12021" width="19.1796875" style="2" customWidth="1"/>
    <col min="12022" max="12022" width="8.453125" style="2" customWidth="1"/>
    <col min="12023" max="12023" width="5.453125" style="2" customWidth="1"/>
    <col min="12024" max="12027" width="8.453125" style="2" customWidth="1"/>
    <col min="12028" max="12028" width="4.1796875" style="2" customWidth="1"/>
    <col min="12029" max="12029" width="8.453125" style="2" customWidth="1"/>
    <col min="12030" max="12030" width="8.1796875" style="2" customWidth="1"/>
    <col min="12031" max="12031" width="8" style="2" customWidth="1"/>
    <col min="12032" max="12033" width="9.1796875" style="2"/>
    <col min="12034" max="12034" width="9.453125" style="2" bestFit="1" customWidth="1"/>
    <col min="12035" max="12276" width="9.1796875" style="2"/>
    <col min="12277" max="12277" width="19.1796875" style="2" customWidth="1"/>
    <col min="12278" max="12278" width="8.453125" style="2" customWidth="1"/>
    <col min="12279" max="12279" width="5.453125" style="2" customWidth="1"/>
    <col min="12280" max="12283" width="8.453125" style="2" customWidth="1"/>
    <col min="12284" max="12284" width="4.1796875" style="2" customWidth="1"/>
    <col min="12285" max="12285" width="8.453125" style="2" customWidth="1"/>
    <col min="12286" max="12286" width="8.1796875" style="2" customWidth="1"/>
    <col min="12287" max="12287" width="8" style="2" customWidth="1"/>
    <col min="12288" max="12289" width="9.1796875" style="2"/>
    <col min="12290" max="12290" width="9.453125" style="2" bestFit="1" customWidth="1"/>
    <col min="12291" max="12532" width="9.1796875" style="2"/>
    <col min="12533" max="12533" width="19.1796875" style="2" customWidth="1"/>
    <col min="12534" max="12534" width="8.453125" style="2" customWidth="1"/>
    <col min="12535" max="12535" width="5.453125" style="2" customWidth="1"/>
    <col min="12536" max="12539" width="8.453125" style="2" customWidth="1"/>
    <col min="12540" max="12540" width="4.1796875" style="2" customWidth="1"/>
    <col min="12541" max="12541" width="8.453125" style="2" customWidth="1"/>
    <col min="12542" max="12542" width="8.1796875" style="2" customWidth="1"/>
    <col min="12543" max="12543" width="8" style="2" customWidth="1"/>
    <col min="12544" max="12545" width="9.1796875" style="2"/>
    <col min="12546" max="12546" width="9.453125" style="2" bestFit="1" customWidth="1"/>
    <col min="12547" max="12788" width="9.1796875" style="2"/>
    <col min="12789" max="12789" width="19.1796875" style="2" customWidth="1"/>
    <col min="12790" max="12790" width="8.453125" style="2" customWidth="1"/>
    <col min="12791" max="12791" width="5.453125" style="2" customWidth="1"/>
    <col min="12792" max="12795" width="8.453125" style="2" customWidth="1"/>
    <col min="12796" max="12796" width="4.1796875" style="2" customWidth="1"/>
    <col min="12797" max="12797" width="8.453125" style="2" customWidth="1"/>
    <col min="12798" max="12798" width="8.1796875" style="2" customWidth="1"/>
    <col min="12799" max="12799" width="8" style="2" customWidth="1"/>
    <col min="12800" max="12801" width="9.1796875" style="2"/>
    <col min="12802" max="12802" width="9.453125" style="2" bestFit="1" customWidth="1"/>
    <col min="12803" max="13044" width="9.1796875" style="2"/>
    <col min="13045" max="13045" width="19.1796875" style="2" customWidth="1"/>
    <col min="13046" max="13046" width="8.453125" style="2" customWidth="1"/>
    <col min="13047" max="13047" width="5.453125" style="2" customWidth="1"/>
    <col min="13048" max="13051" width="8.453125" style="2" customWidth="1"/>
    <col min="13052" max="13052" width="4.1796875" style="2" customWidth="1"/>
    <col min="13053" max="13053" width="8.453125" style="2" customWidth="1"/>
    <col min="13054" max="13054" width="8.1796875" style="2" customWidth="1"/>
    <col min="13055" max="13055" width="8" style="2" customWidth="1"/>
    <col min="13056" max="13057" width="9.1796875" style="2"/>
    <col min="13058" max="13058" width="9.453125" style="2" bestFit="1" customWidth="1"/>
    <col min="13059" max="13300" width="9.1796875" style="2"/>
    <col min="13301" max="13301" width="19.1796875" style="2" customWidth="1"/>
    <col min="13302" max="13302" width="8.453125" style="2" customWidth="1"/>
    <col min="13303" max="13303" width="5.453125" style="2" customWidth="1"/>
    <col min="13304" max="13307" width="8.453125" style="2" customWidth="1"/>
    <col min="13308" max="13308" width="4.1796875" style="2" customWidth="1"/>
    <col min="13309" max="13309" width="8.453125" style="2" customWidth="1"/>
    <col min="13310" max="13310" width="8.1796875" style="2" customWidth="1"/>
    <col min="13311" max="13311" width="8" style="2" customWidth="1"/>
    <col min="13312" max="13313" width="9.1796875" style="2"/>
    <col min="13314" max="13314" width="9.453125" style="2" bestFit="1" customWidth="1"/>
    <col min="13315" max="13556" width="9.1796875" style="2"/>
    <col min="13557" max="13557" width="19.1796875" style="2" customWidth="1"/>
    <col min="13558" max="13558" width="8.453125" style="2" customWidth="1"/>
    <col min="13559" max="13559" width="5.453125" style="2" customWidth="1"/>
    <col min="13560" max="13563" width="8.453125" style="2" customWidth="1"/>
    <col min="13564" max="13564" width="4.1796875" style="2" customWidth="1"/>
    <col min="13565" max="13565" width="8.453125" style="2" customWidth="1"/>
    <col min="13566" max="13566" width="8.1796875" style="2" customWidth="1"/>
    <col min="13567" max="13567" width="8" style="2" customWidth="1"/>
    <col min="13568" max="13569" width="9.1796875" style="2"/>
    <col min="13570" max="13570" width="9.453125" style="2" bestFit="1" customWidth="1"/>
    <col min="13571" max="13812" width="9.1796875" style="2"/>
    <col min="13813" max="13813" width="19.1796875" style="2" customWidth="1"/>
    <col min="13814" max="13814" width="8.453125" style="2" customWidth="1"/>
    <col min="13815" max="13815" width="5.453125" style="2" customWidth="1"/>
    <col min="13816" max="13819" width="8.453125" style="2" customWidth="1"/>
    <col min="13820" max="13820" width="4.1796875" style="2" customWidth="1"/>
    <col min="13821" max="13821" width="8.453125" style="2" customWidth="1"/>
    <col min="13822" max="13822" width="8.1796875" style="2" customWidth="1"/>
    <col min="13823" max="13823" width="8" style="2" customWidth="1"/>
    <col min="13824" max="13825" width="9.1796875" style="2"/>
    <col min="13826" max="13826" width="9.453125" style="2" bestFit="1" customWidth="1"/>
    <col min="13827" max="14068" width="9.1796875" style="2"/>
    <col min="14069" max="14069" width="19.1796875" style="2" customWidth="1"/>
    <col min="14070" max="14070" width="8.453125" style="2" customWidth="1"/>
    <col min="14071" max="14071" width="5.453125" style="2" customWidth="1"/>
    <col min="14072" max="14075" width="8.453125" style="2" customWidth="1"/>
    <col min="14076" max="14076" width="4.1796875" style="2" customWidth="1"/>
    <col min="14077" max="14077" width="8.453125" style="2" customWidth="1"/>
    <col min="14078" max="14078" width="8.1796875" style="2" customWidth="1"/>
    <col min="14079" max="14079" width="8" style="2" customWidth="1"/>
    <col min="14080" max="14081" width="9.1796875" style="2"/>
    <col min="14082" max="14082" width="9.453125" style="2" bestFit="1" customWidth="1"/>
    <col min="14083" max="14324" width="9.1796875" style="2"/>
    <col min="14325" max="14325" width="19.1796875" style="2" customWidth="1"/>
    <col min="14326" max="14326" width="8.453125" style="2" customWidth="1"/>
    <col min="14327" max="14327" width="5.453125" style="2" customWidth="1"/>
    <col min="14328" max="14331" width="8.453125" style="2" customWidth="1"/>
    <col min="14332" max="14332" width="4.1796875" style="2" customWidth="1"/>
    <col min="14333" max="14333" width="8.453125" style="2" customWidth="1"/>
    <col min="14334" max="14334" width="8.1796875" style="2" customWidth="1"/>
    <col min="14335" max="14335" width="8" style="2" customWidth="1"/>
    <col min="14336" max="14337" width="9.1796875" style="2"/>
    <col min="14338" max="14338" width="9.453125" style="2" bestFit="1" customWidth="1"/>
    <col min="14339" max="14580" width="9.1796875" style="2"/>
    <col min="14581" max="14581" width="19.1796875" style="2" customWidth="1"/>
    <col min="14582" max="14582" width="8.453125" style="2" customWidth="1"/>
    <col min="14583" max="14583" width="5.453125" style="2" customWidth="1"/>
    <col min="14584" max="14587" width="8.453125" style="2" customWidth="1"/>
    <col min="14588" max="14588" width="4.1796875" style="2" customWidth="1"/>
    <col min="14589" max="14589" width="8.453125" style="2" customWidth="1"/>
    <col min="14590" max="14590" width="8.1796875" style="2" customWidth="1"/>
    <col min="14591" max="14591" width="8" style="2" customWidth="1"/>
    <col min="14592" max="14593" width="9.1796875" style="2"/>
    <col min="14594" max="14594" width="9.453125" style="2" bestFit="1" customWidth="1"/>
    <col min="14595" max="14836" width="9.1796875" style="2"/>
    <col min="14837" max="14837" width="19.1796875" style="2" customWidth="1"/>
    <col min="14838" max="14838" width="8.453125" style="2" customWidth="1"/>
    <col min="14839" max="14839" width="5.453125" style="2" customWidth="1"/>
    <col min="14840" max="14843" width="8.453125" style="2" customWidth="1"/>
    <col min="14844" max="14844" width="4.1796875" style="2" customWidth="1"/>
    <col min="14845" max="14845" width="8.453125" style="2" customWidth="1"/>
    <col min="14846" max="14846" width="8.1796875" style="2" customWidth="1"/>
    <col min="14847" max="14847" width="8" style="2" customWidth="1"/>
    <col min="14848" max="14849" width="9.1796875" style="2"/>
    <col min="14850" max="14850" width="9.453125" style="2" bestFit="1" customWidth="1"/>
    <col min="14851" max="15092" width="9.1796875" style="2"/>
    <col min="15093" max="15093" width="19.1796875" style="2" customWidth="1"/>
    <col min="15094" max="15094" width="8.453125" style="2" customWidth="1"/>
    <col min="15095" max="15095" width="5.453125" style="2" customWidth="1"/>
    <col min="15096" max="15099" width="8.453125" style="2" customWidth="1"/>
    <col min="15100" max="15100" width="4.1796875" style="2" customWidth="1"/>
    <col min="15101" max="15101" width="8.453125" style="2" customWidth="1"/>
    <col min="15102" max="15102" width="8.1796875" style="2" customWidth="1"/>
    <col min="15103" max="15103" width="8" style="2" customWidth="1"/>
    <col min="15104" max="15105" width="9.1796875" style="2"/>
    <col min="15106" max="15106" width="9.453125" style="2" bestFit="1" customWidth="1"/>
    <col min="15107" max="15348" width="9.1796875" style="2"/>
    <col min="15349" max="15349" width="19.1796875" style="2" customWidth="1"/>
    <col min="15350" max="15350" width="8.453125" style="2" customWidth="1"/>
    <col min="15351" max="15351" width="5.453125" style="2" customWidth="1"/>
    <col min="15352" max="15355" width="8.453125" style="2" customWidth="1"/>
    <col min="15356" max="15356" width="4.1796875" style="2" customWidth="1"/>
    <col min="15357" max="15357" width="8.453125" style="2" customWidth="1"/>
    <col min="15358" max="15358" width="8.1796875" style="2" customWidth="1"/>
    <col min="15359" max="15359" width="8" style="2" customWidth="1"/>
    <col min="15360" max="15361" width="9.1796875" style="2"/>
    <col min="15362" max="15362" width="9.453125" style="2" bestFit="1" customWidth="1"/>
    <col min="15363" max="15604" width="9.1796875" style="2"/>
    <col min="15605" max="15605" width="19.1796875" style="2" customWidth="1"/>
    <col min="15606" max="15606" width="8.453125" style="2" customWidth="1"/>
    <col min="15607" max="15607" width="5.453125" style="2" customWidth="1"/>
    <col min="15608" max="15611" width="8.453125" style="2" customWidth="1"/>
    <col min="15612" max="15612" width="4.1796875" style="2" customWidth="1"/>
    <col min="15613" max="15613" width="8.453125" style="2" customWidth="1"/>
    <col min="15614" max="15614" width="8.1796875" style="2" customWidth="1"/>
    <col min="15615" max="15615" width="8" style="2" customWidth="1"/>
    <col min="15616" max="15617" width="9.1796875" style="2"/>
    <col min="15618" max="15618" width="9.453125" style="2" bestFit="1" customWidth="1"/>
    <col min="15619" max="15860" width="9.1796875" style="2"/>
    <col min="15861" max="15861" width="19.1796875" style="2" customWidth="1"/>
    <col min="15862" max="15862" width="8.453125" style="2" customWidth="1"/>
    <col min="15863" max="15863" width="5.453125" style="2" customWidth="1"/>
    <col min="15864" max="15867" width="8.453125" style="2" customWidth="1"/>
    <col min="15868" max="15868" width="4.1796875" style="2" customWidth="1"/>
    <col min="15869" max="15869" width="8.453125" style="2" customWidth="1"/>
    <col min="15870" max="15870" width="8.1796875" style="2" customWidth="1"/>
    <col min="15871" max="15871" width="8" style="2" customWidth="1"/>
    <col min="15872" max="15873" width="9.1796875" style="2"/>
    <col min="15874" max="15874" width="9.453125" style="2" bestFit="1" customWidth="1"/>
    <col min="15875" max="16116" width="9.1796875" style="2"/>
    <col min="16117" max="16117" width="19.1796875" style="2" customWidth="1"/>
    <col min="16118" max="16118" width="8.453125" style="2" customWidth="1"/>
    <col min="16119" max="16119" width="5.453125" style="2" customWidth="1"/>
    <col min="16120" max="16123" width="8.453125" style="2" customWidth="1"/>
    <col min="16124" max="16124" width="4.1796875" style="2" customWidth="1"/>
    <col min="16125" max="16125" width="8.453125" style="2" customWidth="1"/>
    <col min="16126" max="16126" width="8.1796875" style="2" customWidth="1"/>
    <col min="16127" max="16127" width="8" style="2" customWidth="1"/>
    <col min="16128" max="16129" width="9.1796875" style="2"/>
    <col min="16130" max="16130" width="9.453125" style="2" bestFit="1" customWidth="1"/>
    <col min="16131" max="16384" width="9.1796875" style="2"/>
  </cols>
  <sheetData>
    <row r="1" spans="1:12" ht="45" customHeight="1" x14ac:dyDescent="0.35">
      <c r="A1" s="11" t="s">
        <v>104</v>
      </c>
    </row>
    <row r="2" spans="1:12" s="3" customFormat="1" ht="20.149999999999999" customHeight="1" x14ac:dyDescent="0.35">
      <c r="A2" s="3" t="s">
        <v>12</v>
      </c>
      <c r="E2" s="20"/>
      <c r="F2" s="20"/>
      <c r="I2" s="20"/>
      <c r="J2" s="20"/>
    </row>
    <row r="3" spans="1:12" s="3" customFormat="1" ht="20.149999999999999" customHeight="1" x14ac:dyDescent="0.35">
      <c r="A3" s="3" t="s">
        <v>43</v>
      </c>
      <c r="E3" s="20"/>
      <c r="F3" s="20"/>
      <c r="I3" s="20"/>
      <c r="J3" s="20"/>
    </row>
    <row r="4" spans="1:12" s="3" customFormat="1" ht="20.149999999999999" customHeight="1" x14ac:dyDescent="0.35">
      <c r="A4" s="3" t="s">
        <v>44</v>
      </c>
      <c r="C4" s="67"/>
      <c r="D4" s="67"/>
      <c r="E4" s="70"/>
      <c r="F4" s="70"/>
      <c r="G4" s="67"/>
      <c r="H4" s="67"/>
      <c r="I4" s="70"/>
      <c r="J4" s="70"/>
    </row>
    <row r="5" spans="1:12" s="26" customFormat="1" ht="60" customHeight="1" x14ac:dyDescent="0.35">
      <c r="A5" s="23" t="s">
        <v>45</v>
      </c>
      <c r="B5" s="24" t="s">
        <v>106</v>
      </c>
      <c r="C5" s="25" t="s">
        <v>114</v>
      </c>
      <c r="D5" s="25" t="s">
        <v>123</v>
      </c>
      <c r="E5" s="25" t="s">
        <v>119</v>
      </c>
      <c r="F5" s="86" t="s">
        <v>134</v>
      </c>
      <c r="G5" s="25" t="s">
        <v>115</v>
      </c>
      <c r="H5" s="25" t="s">
        <v>125</v>
      </c>
      <c r="I5" s="25" t="s">
        <v>120</v>
      </c>
      <c r="J5" s="86" t="s">
        <v>135</v>
      </c>
    </row>
    <row r="6" spans="1:12" x14ac:dyDescent="0.35">
      <c r="A6" s="27" t="s">
        <v>52</v>
      </c>
      <c r="B6" s="28">
        <f>Data!B7</f>
        <v>1.835248837103157</v>
      </c>
      <c r="C6" s="29">
        <f>Data!Y7</f>
        <v>2.3783625179851779</v>
      </c>
      <c r="D6" s="82">
        <f>Data!Z7</f>
        <v>2.3056250954418407</v>
      </c>
      <c r="E6" s="82">
        <f>Data!AA7</f>
        <v>2.1247253526920424</v>
      </c>
      <c r="F6" s="87">
        <f>Data!AB7</f>
        <v>1.8500149069051208</v>
      </c>
      <c r="G6" s="29">
        <f>Data!Y25</f>
        <v>0.54311368088202094</v>
      </c>
      <c r="H6" s="82">
        <f>Data!Z25</f>
        <v>0.47037625833868368</v>
      </c>
      <c r="I6" s="82">
        <f>Data!AA25</f>
        <v>0.28947651558888543</v>
      </c>
      <c r="J6" s="92">
        <f>Data!AB25</f>
        <v>1.4766069801963821E-2</v>
      </c>
    </row>
    <row r="7" spans="1:12" x14ac:dyDescent="0.35">
      <c r="A7" s="30" t="s">
        <v>53</v>
      </c>
      <c r="B7" s="28">
        <f>Data!B8</f>
        <v>2.8447135378549713</v>
      </c>
      <c r="C7" s="29">
        <f>Data!Y8</f>
        <v>3.1780147182949632</v>
      </c>
      <c r="D7" s="82">
        <f>Data!Z8</f>
        <v>1.853971535954545</v>
      </c>
      <c r="E7" s="82">
        <f>Data!AA8</f>
        <v>2.3509432076054351</v>
      </c>
      <c r="F7" s="87"/>
      <c r="G7" s="29">
        <f>Data!Y26</f>
        <v>0.33330118043999191</v>
      </c>
      <c r="H7" s="82">
        <f>Data!Z26</f>
        <v>-0.99074200190042627</v>
      </c>
      <c r="I7" s="82">
        <f>Data!AA26</f>
        <v>-0.4937703302495362</v>
      </c>
      <c r="J7" s="84"/>
    </row>
    <row r="8" spans="1:12" x14ac:dyDescent="0.35">
      <c r="A8" s="30" t="s">
        <v>54</v>
      </c>
      <c r="B8" s="28">
        <f>Data!B9</f>
        <v>4.0735540907380861</v>
      </c>
      <c r="C8" s="29">
        <f>Data!Y9</f>
        <v>2.5369486362749054</v>
      </c>
      <c r="D8" s="82">
        <f>Data!Z9</f>
        <v>3.0700238731291538</v>
      </c>
      <c r="E8" s="82">
        <f>Data!AA9</f>
        <v>6.2348365893600972</v>
      </c>
      <c r="F8" s="87"/>
      <c r="G8" s="29">
        <f>Data!Y27</f>
        <v>-1.5366054544631806</v>
      </c>
      <c r="H8" s="82">
        <f>Data!Z27</f>
        <v>-1.0035302176089322</v>
      </c>
      <c r="I8" s="82">
        <f>Data!AA27</f>
        <v>2.1612824986220112</v>
      </c>
      <c r="J8" s="84"/>
    </row>
    <row r="9" spans="1:12" x14ac:dyDescent="0.35">
      <c r="A9" s="30" t="s">
        <v>55</v>
      </c>
      <c r="B9" s="28">
        <f>Data!B10</f>
        <v>6.0620806729404348</v>
      </c>
      <c r="C9" s="29">
        <f>Data!Y10</f>
        <v>5.534685856479074</v>
      </c>
      <c r="D9" s="82">
        <f>Data!Z10</f>
        <v>4.2315306449512251</v>
      </c>
      <c r="E9" s="82">
        <f>Data!AA10</f>
        <v>8.0730244648975731</v>
      </c>
      <c r="F9" s="87"/>
      <c r="G9" s="29">
        <f>Data!Y28</f>
        <v>-0.52739481646136088</v>
      </c>
      <c r="H9" s="82">
        <f>Data!Z28</f>
        <v>-1.8305500279892097</v>
      </c>
      <c r="I9" s="82">
        <f>Data!AA28</f>
        <v>2.0109437919571382</v>
      </c>
      <c r="J9" s="84"/>
    </row>
    <row r="10" spans="1:12" x14ac:dyDescent="0.35">
      <c r="A10" s="30" t="s">
        <v>56</v>
      </c>
      <c r="B10" s="28">
        <f>Data!B11</f>
        <v>6.5562164218720982</v>
      </c>
      <c r="C10" s="29">
        <f>Data!Y11</f>
        <v>7.2429888366772008</v>
      </c>
      <c r="D10" s="82">
        <f>Data!Z11</f>
        <v>5.6209463294257764</v>
      </c>
      <c r="E10" s="82">
        <f>Data!AA11</f>
        <v>8.3415105999767007</v>
      </c>
      <c r="F10" s="87"/>
      <c r="G10" s="29">
        <f>Data!Y29</f>
        <v>0.68677241480510265</v>
      </c>
      <c r="H10" s="82">
        <f>Data!Z29</f>
        <v>-0.93527009244632175</v>
      </c>
      <c r="I10" s="82">
        <f>Data!AA29</f>
        <v>1.7852941781046026</v>
      </c>
      <c r="J10" s="84"/>
    </row>
    <row r="11" spans="1:12" x14ac:dyDescent="0.35">
      <c r="A11" s="30" t="s">
        <v>57</v>
      </c>
      <c r="B11" s="28">
        <f>Data!B12</f>
        <v>6.5313074430970177</v>
      </c>
      <c r="C11" s="29">
        <f>Data!Y12</f>
        <v>8.311758314258535</v>
      </c>
      <c r="D11" s="82">
        <f>Data!Z12</f>
        <v>7.0109031374819262</v>
      </c>
      <c r="E11" s="82">
        <f>Data!AA12</f>
        <v>7.7105228724477906</v>
      </c>
      <c r="F11" s="87"/>
      <c r="G11" s="29">
        <f>Data!Y30</f>
        <v>1.7804508711615172</v>
      </c>
      <c r="H11" s="82">
        <f>Data!Z30</f>
        <v>0.47959569438490846</v>
      </c>
      <c r="I11" s="82">
        <f>Data!AA30</f>
        <v>1.1792154293507728</v>
      </c>
      <c r="J11" s="84"/>
    </row>
    <row r="12" spans="1:12" x14ac:dyDescent="0.35">
      <c r="A12" s="30" t="s">
        <v>58</v>
      </c>
      <c r="B12" s="28">
        <f>Data!B13</f>
        <v>6.4423070621389913</v>
      </c>
      <c r="C12" s="29">
        <f>Data!Y13</f>
        <v>5.2035910282750208</v>
      </c>
      <c r="D12" s="82">
        <f>Data!Z13</f>
        <v>5.8281258192370426</v>
      </c>
      <c r="E12" s="82">
        <f>Data!AA13</f>
        <v>6.6133267997458258</v>
      </c>
      <c r="F12" s="87"/>
      <c r="G12" s="29">
        <f>Data!Y31</f>
        <v>-1.2387160338639704</v>
      </c>
      <c r="H12" s="82">
        <f>Data!Z31</f>
        <v>-0.61418124290194864</v>
      </c>
      <c r="I12" s="82">
        <f>Data!AA31</f>
        <v>0.17101973760683453</v>
      </c>
      <c r="J12" s="84"/>
    </row>
    <row r="13" spans="1:12" x14ac:dyDescent="0.35">
      <c r="A13" s="30" t="s">
        <v>59</v>
      </c>
      <c r="B13" s="28">
        <f>Data!B14</f>
        <v>5.7051591267959569</v>
      </c>
      <c r="C13" s="29">
        <f>Data!Y14</f>
        <v>5.4696097993916144</v>
      </c>
      <c r="D13" s="82">
        <f>Data!Z14</f>
        <v>6.0058742060319972</v>
      </c>
      <c r="E13" s="82">
        <f>Data!AA14</f>
        <v>6.3672132561110031</v>
      </c>
      <c r="F13" s="87"/>
      <c r="G13" s="29">
        <f>Data!Y32</f>
        <v>-0.23554932740434253</v>
      </c>
      <c r="H13" s="82">
        <f>Data!Z32</f>
        <v>0.30071507923604024</v>
      </c>
      <c r="I13" s="82">
        <f>Data!AA32</f>
        <v>0.66205412931504615</v>
      </c>
      <c r="J13" s="84"/>
    </row>
    <row r="14" spans="1:12" x14ac:dyDescent="0.35">
      <c r="A14" s="30" t="s">
        <v>60</v>
      </c>
      <c r="B14" s="28">
        <f>Data!B15</f>
        <v>5.0033162732476768</v>
      </c>
      <c r="C14" s="29">
        <f>Data!Y15</f>
        <v>5.0945325337195486</v>
      </c>
      <c r="D14" s="82">
        <f>Data!Z15</f>
        <v>4.0986297781918717</v>
      </c>
      <c r="E14" s="82">
        <f>Data!AA15</f>
        <v>5.3078225406226585</v>
      </c>
      <c r="F14" s="87"/>
      <c r="G14" s="29">
        <f>Data!Y33</f>
        <v>9.1216260471871813E-2</v>
      </c>
      <c r="H14" s="82">
        <f>Data!Z33</f>
        <v>-0.90468649505580512</v>
      </c>
      <c r="I14" s="82">
        <f>Data!AA33</f>
        <v>0.30450626737498165</v>
      </c>
      <c r="J14" s="84"/>
    </row>
    <row r="15" spans="1:12" x14ac:dyDescent="0.35">
      <c r="A15" s="30" t="s">
        <v>61</v>
      </c>
      <c r="B15" s="28">
        <f>Data!B16</f>
        <v>3.2657072633445474</v>
      </c>
      <c r="C15" s="29">
        <f>Data!Y16</f>
        <v>2.999828697785365</v>
      </c>
      <c r="D15" s="82">
        <f>Data!Z16</f>
        <v>3.1279691727990451</v>
      </c>
      <c r="E15" s="82">
        <f>Data!AA16</f>
        <v>2.295790972230741</v>
      </c>
      <c r="F15" s="87"/>
      <c r="G15" s="29">
        <f>Data!Y34</f>
        <v>-0.26587856555918243</v>
      </c>
      <c r="H15" s="82">
        <f>Data!Z34</f>
        <v>-0.13773809054550235</v>
      </c>
      <c r="I15" s="82">
        <f>Data!AA34</f>
        <v>-0.96991629111380639</v>
      </c>
      <c r="J15" s="84"/>
      <c r="L15" s="29"/>
    </row>
    <row r="16" spans="1:12" x14ac:dyDescent="0.35">
      <c r="A16" s="30" t="s">
        <v>62</v>
      </c>
      <c r="B16" s="28">
        <f>Data!B17</f>
        <v>2.2614789236799933</v>
      </c>
      <c r="C16" s="29">
        <f>Data!Y17</f>
        <v>2.4110570306450194</v>
      </c>
      <c r="D16" s="82">
        <f>Data!Z17</f>
        <v>1.8124594223075736</v>
      </c>
      <c r="E16" s="82">
        <f>Data!AA17</f>
        <v>2.2012940225852278</v>
      </c>
      <c r="F16" s="87"/>
      <c r="G16" s="29">
        <f>Data!Y35</f>
        <v>0.14957810696502616</v>
      </c>
      <c r="H16" s="82">
        <f>Data!Z35</f>
        <v>-0.44901950137241964</v>
      </c>
      <c r="I16" s="82">
        <f>Data!AA35</f>
        <v>-6.0184901094765486E-2</v>
      </c>
      <c r="J16" s="84"/>
    </row>
    <row r="17" spans="1:10" x14ac:dyDescent="0.35">
      <c r="A17" s="30" t="s">
        <v>63</v>
      </c>
      <c r="B17" s="28">
        <f>Data!B18</f>
        <v>1.6567661758183931</v>
      </c>
      <c r="C17" s="31">
        <f>Data!Y18</f>
        <v>0.91581448429363566</v>
      </c>
      <c r="D17" s="83">
        <f>Data!Z18</f>
        <v>0.90665150399295469</v>
      </c>
      <c r="E17" s="83">
        <f>Data!AA18</f>
        <v>1.9092574683573302</v>
      </c>
      <c r="F17" s="88"/>
      <c r="G17" s="31">
        <f>Data!Y36</f>
        <v>-0.74095169152475748</v>
      </c>
      <c r="H17" s="83">
        <f>Data!Z36</f>
        <v>-0.75011467182543845</v>
      </c>
      <c r="I17" s="83">
        <f>Data!AA36</f>
        <v>0.2524912925389371</v>
      </c>
      <c r="J17" s="90"/>
    </row>
    <row r="18" spans="1:10" x14ac:dyDescent="0.35">
      <c r="A18" s="32" t="s">
        <v>64</v>
      </c>
      <c r="B18" s="33">
        <f>Data!B19</f>
        <v>2.9202383187286971</v>
      </c>
      <c r="C18" s="29">
        <f>Data!Y19</f>
        <v>2.6817673099369062</v>
      </c>
      <c r="D18" s="82">
        <f>Data!Z19</f>
        <v>2.4220911271250838</v>
      </c>
      <c r="E18" s="82">
        <f>Data!AA19</f>
        <v>3.6108092224063171</v>
      </c>
      <c r="F18" s="87"/>
      <c r="G18" s="29">
        <f>Data!Y37</f>
        <v>-0.23847100879179095</v>
      </c>
      <c r="H18" s="82">
        <f>Data!Z37</f>
        <v>-0.49814719160361332</v>
      </c>
      <c r="I18" s="82">
        <f>Data!AA37</f>
        <v>0.69057090367761997</v>
      </c>
      <c r="J18" s="84"/>
    </row>
    <row r="19" spans="1:10" x14ac:dyDescent="0.35">
      <c r="A19" s="34" t="s">
        <v>65</v>
      </c>
      <c r="B19" s="28">
        <f>Data!B20</f>
        <v>6.38510277537537</v>
      </c>
      <c r="C19" s="29">
        <f>Data!Y20</f>
        <v>7.0321536160343019</v>
      </c>
      <c r="D19" s="82">
        <f>Data!Z20</f>
        <v>5.6211247218153142</v>
      </c>
      <c r="E19" s="82">
        <f>Data!AA20</f>
        <v>8.0449807551608643</v>
      </c>
      <c r="F19" s="87"/>
      <c r="G19" s="29">
        <f>Data!Y38</f>
        <v>0.64705084065893193</v>
      </c>
      <c r="H19" s="82">
        <f>Data!Z38</f>
        <v>-0.76397805356005577</v>
      </c>
      <c r="I19" s="82">
        <f>Data!AA38</f>
        <v>1.6598779797854943</v>
      </c>
      <c r="J19" s="84"/>
    </row>
    <row r="20" spans="1:10" x14ac:dyDescent="0.35">
      <c r="A20" s="34" t="s">
        <v>66</v>
      </c>
      <c r="B20" s="28">
        <f>Data!B21</f>
        <v>5.724684131026236</v>
      </c>
      <c r="C20" s="29">
        <f>Data!Y21</f>
        <v>5.2576652355353497</v>
      </c>
      <c r="D20" s="82">
        <f>Data!Z21</f>
        <v>5.3240531970553953</v>
      </c>
      <c r="E20" s="82">
        <f>Data!AA21</f>
        <v>6.1046893255461034</v>
      </c>
      <c r="F20" s="87"/>
      <c r="G20" s="29">
        <f>Data!Y39</f>
        <v>-0.46701889549088627</v>
      </c>
      <c r="H20" s="82">
        <f>Data!Z39</f>
        <v>-0.40063093397084071</v>
      </c>
      <c r="I20" s="82">
        <f>Data!AA39</f>
        <v>0.38000519451986747</v>
      </c>
      <c r="J20" s="84"/>
    </row>
    <row r="21" spans="1:10" x14ac:dyDescent="0.35">
      <c r="A21" s="35" t="s">
        <v>67</v>
      </c>
      <c r="B21" s="36">
        <f>Data!B22</f>
        <v>2.3960983078744666</v>
      </c>
      <c r="C21" s="31">
        <f>Data!Y22</f>
        <v>2.1056157561282567</v>
      </c>
      <c r="D21" s="83">
        <f>Data!Z22</f>
        <v>1.9505111266280348</v>
      </c>
      <c r="E21" s="83">
        <f>Data!AA22</f>
        <v>2.1347317645194237</v>
      </c>
      <c r="F21" s="88"/>
      <c r="G21" s="31">
        <f>Data!Y40</f>
        <v>-0.29048255174620996</v>
      </c>
      <c r="H21" s="83">
        <f>Data!Z40</f>
        <v>-0.44558718124643182</v>
      </c>
      <c r="I21" s="83">
        <f>Data!AA40</f>
        <v>-0.26136654335504295</v>
      </c>
      <c r="J21" s="90"/>
    </row>
    <row r="22" spans="1:10" x14ac:dyDescent="0.35">
      <c r="A22" s="37" t="s">
        <v>68</v>
      </c>
      <c r="B22" s="36">
        <f>Data!B23</f>
        <v>4.3580355726982889</v>
      </c>
      <c r="C22" s="38">
        <f>Data!Y23</f>
        <v>4.2704298306479309</v>
      </c>
      <c r="D22" s="85">
        <f>Data!Z23</f>
        <v>3.8283949727662621</v>
      </c>
      <c r="E22" s="85">
        <f>Data!AA23</f>
        <v>4.972857038417084</v>
      </c>
      <c r="F22" s="89"/>
      <c r="G22" s="38">
        <f>Data!Y41</f>
        <v>-8.7605742050357982E-2</v>
      </c>
      <c r="H22" s="85">
        <f>Data!Z41</f>
        <v>-0.52964059993202683</v>
      </c>
      <c r="I22" s="85">
        <f>Data!AA41</f>
        <v>0.61482146571879515</v>
      </c>
      <c r="J22" s="91"/>
    </row>
  </sheetData>
  <printOptions horizontalCentered="1" verticalCentered="1"/>
  <pageMargins left="0.55118110236220474" right="0.55118110236220474" top="0.59055118110236227" bottom="0.59055118110236227" header="0.51181102362204722" footer="0.51181102362204722"/>
  <pageSetup paperSize="9" orientation="landscape" verticalDpi="4" r:id="rId1"/>
  <headerFooter alignWithMargins="0"/>
  <ignoredErrors>
    <ignoredError sqref="B22 B6 B7:B17 B18 B19:B21" calculatedColumn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857DD-4C26-4A03-9BF4-DA252C40C741}">
  <dimension ref="A1:AI50"/>
  <sheetViews>
    <sheetView showGridLines="0" zoomScaleNormal="100" workbookViewId="0">
      <pane xSplit="2" ySplit="6" topLeftCell="V7" activePane="bottomRight" state="frozen"/>
      <selection pane="topRight" activeCell="C1" sqref="C1"/>
      <selection pane="bottomLeft" activeCell="A7" sqref="A7"/>
      <selection pane="bottomRight" activeCell="V7" sqref="V7"/>
    </sheetView>
  </sheetViews>
  <sheetFormatPr defaultRowHeight="15.5" x14ac:dyDescent="0.35"/>
  <cols>
    <col min="1" max="1" width="20.1796875" style="2" customWidth="1"/>
    <col min="2" max="24" width="13.54296875" style="64" customWidth="1"/>
    <col min="25" max="25" width="13.54296875" style="69" customWidth="1"/>
    <col min="26" max="27" width="14" style="22" customWidth="1"/>
    <col min="28" max="28" width="12.26953125" style="2" bestFit="1" customWidth="1"/>
    <col min="29" max="31" width="8.7265625" style="2"/>
    <col min="32" max="33" width="10.453125" style="2" bestFit="1" customWidth="1"/>
    <col min="34" max="236" width="8.7265625" style="2"/>
    <col min="237" max="237" width="20.1796875" style="2" customWidth="1"/>
    <col min="238" max="238" width="13.1796875" style="2" bestFit="1" customWidth="1"/>
    <col min="239" max="239" width="3" style="2" customWidth="1"/>
    <col min="240" max="249" width="8.7265625" style="2"/>
    <col min="250" max="250" width="8.1796875" style="2" customWidth="1"/>
    <col min="251" max="251" width="8.7265625" style="2"/>
    <col min="252" max="252" width="9" style="2" customWidth="1"/>
    <col min="253" max="253" width="8.1796875" style="2" customWidth="1"/>
    <col min="254" max="254" width="8.7265625" style="2"/>
    <col min="255" max="260" width="9.1796875" style="2" customWidth="1"/>
    <col min="261" max="261" width="11.453125" style="2" bestFit="1" customWidth="1"/>
    <col min="262" max="262" width="9.81640625" style="2" bestFit="1" customWidth="1"/>
    <col min="263" max="264" width="8.7265625" style="2"/>
    <col min="265" max="266" width="9.54296875" style="2" bestFit="1" customWidth="1"/>
    <col min="267" max="492" width="8.7265625" style="2"/>
    <col min="493" max="493" width="20.1796875" style="2" customWidth="1"/>
    <col min="494" max="494" width="13.1796875" style="2" bestFit="1" customWidth="1"/>
    <col min="495" max="495" width="3" style="2" customWidth="1"/>
    <col min="496" max="505" width="8.7265625" style="2"/>
    <col min="506" max="506" width="8.1796875" style="2" customWidth="1"/>
    <col min="507" max="507" width="8.7265625" style="2"/>
    <col min="508" max="508" width="9" style="2" customWidth="1"/>
    <col min="509" max="509" width="8.1796875" style="2" customWidth="1"/>
    <col min="510" max="510" width="8.7265625" style="2"/>
    <col min="511" max="516" width="9.1796875" style="2" customWidth="1"/>
    <col min="517" max="517" width="11.453125" style="2" bestFit="1" customWidth="1"/>
    <col min="518" max="518" width="9.81640625" style="2" bestFit="1" customWidth="1"/>
    <col min="519" max="520" width="8.7265625" style="2"/>
    <col min="521" max="522" width="9.54296875" style="2" bestFit="1" customWidth="1"/>
    <col min="523" max="748" width="8.7265625" style="2"/>
    <col min="749" max="749" width="20.1796875" style="2" customWidth="1"/>
    <col min="750" max="750" width="13.1796875" style="2" bestFit="1" customWidth="1"/>
    <col min="751" max="751" width="3" style="2" customWidth="1"/>
    <col min="752" max="761" width="8.7265625" style="2"/>
    <col min="762" max="762" width="8.1796875" style="2" customWidth="1"/>
    <col min="763" max="763" width="8.7265625" style="2"/>
    <col min="764" max="764" width="9" style="2" customWidth="1"/>
    <col min="765" max="765" width="8.1796875" style="2" customWidth="1"/>
    <col min="766" max="766" width="8.7265625" style="2"/>
    <col min="767" max="772" width="9.1796875" style="2" customWidth="1"/>
    <col min="773" max="773" width="11.453125" style="2" bestFit="1" customWidth="1"/>
    <col min="774" max="774" width="9.81640625" style="2" bestFit="1" customWidth="1"/>
    <col min="775" max="776" width="8.7265625" style="2"/>
    <col min="777" max="778" width="9.54296875" style="2" bestFit="1" customWidth="1"/>
    <col min="779" max="1004" width="8.7265625" style="2"/>
    <col min="1005" max="1005" width="20.1796875" style="2" customWidth="1"/>
    <col min="1006" max="1006" width="13.1796875" style="2" bestFit="1" customWidth="1"/>
    <col min="1007" max="1007" width="3" style="2" customWidth="1"/>
    <col min="1008" max="1017" width="8.7265625" style="2"/>
    <col min="1018" max="1018" width="8.1796875" style="2" customWidth="1"/>
    <col min="1019" max="1019" width="8.7265625" style="2"/>
    <col min="1020" max="1020" width="9" style="2" customWidth="1"/>
    <col min="1021" max="1021" width="8.1796875" style="2" customWidth="1"/>
    <col min="1022" max="1022" width="8.7265625" style="2"/>
    <col min="1023" max="1028" width="9.1796875" style="2" customWidth="1"/>
    <col min="1029" max="1029" width="11.453125" style="2" bestFit="1" customWidth="1"/>
    <col min="1030" max="1030" width="9.81640625" style="2" bestFit="1" customWidth="1"/>
    <col min="1031" max="1032" width="8.7265625" style="2"/>
    <col min="1033" max="1034" width="9.54296875" style="2" bestFit="1" customWidth="1"/>
    <col min="1035" max="1260" width="8.7265625" style="2"/>
    <col min="1261" max="1261" width="20.1796875" style="2" customWidth="1"/>
    <col min="1262" max="1262" width="13.1796875" style="2" bestFit="1" customWidth="1"/>
    <col min="1263" max="1263" width="3" style="2" customWidth="1"/>
    <col min="1264" max="1273" width="8.7265625" style="2"/>
    <col min="1274" max="1274" width="8.1796875" style="2" customWidth="1"/>
    <col min="1275" max="1275" width="8.7265625" style="2"/>
    <col min="1276" max="1276" width="9" style="2" customWidth="1"/>
    <col min="1277" max="1277" width="8.1796875" style="2" customWidth="1"/>
    <col min="1278" max="1278" width="8.7265625" style="2"/>
    <col min="1279" max="1284" width="9.1796875" style="2" customWidth="1"/>
    <col min="1285" max="1285" width="11.453125" style="2" bestFit="1" customWidth="1"/>
    <col min="1286" max="1286" width="9.81640625" style="2" bestFit="1" customWidth="1"/>
    <col min="1287" max="1288" width="8.7265625" style="2"/>
    <col min="1289" max="1290" width="9.54296875" style="2" bestFit="1" customWidth="1"/>
    <col min="1291" max="1516" width="8.7265625" style="2"/>
    <col min="1517" max="1517" width="20.1796875" style="2" customWidth="1"/>
    <col min="1518" max="1518" width="13.1796875" style="2" bestFit="1" customWidth="1"/>
    <col min="1519" max="1519" width="3" style="2" customWidth="1"/>
    <col min="1520" max="1529" width="8.7265625" style="2"/>
    <col min="1530" max="1530" width="8.1796875" style="2" customWidth="1"/>
    <col min="1531" max="1531" width="8.7265625" style="2"/>
    <col min="1532" max="1532" width="9" style="2" customWidth="1"/>
    <col min="1533" max="1533" width="8.1796875" style="2" customWidth="1"/>
    <col min="1534" max="1534" width="8.7265625" style="2"/>
    <col min="1535" max="1540" width="9.1796875" style="2" customWidth="1"/>
    <col min="1541" max="1541" width="11.453125" style="2" bestFit="1" customWidth="1"/>
    <col min="1542" max="1542" width="9.81640625" style="2" bestFit="1" customWidth="1"/>
    <col min="1543" max="1544" width="8.7265625" style="2"/>
    <col min="1545" max="1546" width="9.54296875" style="2" bestFit="1" customWidth="1"/>
    <col min="1547" max="1772" width="8.7265625" style="2"/>
    <col min="1773" max="1773" width="20.1796875" style="2" customWidth="1"/>
    <col min="1774" max="1774" width="13.1796875" style="2" bestFit="1" customWidth="1"/>
    <col min="1775" max="1775" width="3" style="2" customWidth="1"/>
    <col min="1776" max="1785" width="8.7265625" style="2"/>
    <col min="1786" max="1786" width="8.1796875" style="2" customWidth="1"/>
    <col min="1787" max="1787" width="8.7265625" style="2"/>
    <col min="1788" max="1788" width="9" style="2" customWidth="1"/>
    <col min="1789" max="1789" width="8.1796875" style="2" customWidth="1"/>
    <col min="1790" max="1790" width="8.7265625" style="2"/>
    <col min="1791" max="1796" width="9.1796875" style="2" customWidth="1"/>
    <col min="1797" max="1797" width="11.453125" style="2" bestFit="1" customWidth="1"/>
    <col min="1798" max="1798" width="9.81640625" style="2" bestFit="1" customWidth="1"/>
    <col min="1799" max="1800" width="8.7265625" style="2"/>
    <col min="1801" max="1802" width="9.54296875" style="2" bestFit="1" customWidth="1"/>
    <col min="1803" max="2028" width="8.7265625" style="2"/>
    <col min="2029" max="2029" width="20.1796875" style="2" customWidth="1"/>
    <col min="2030" max="2030" width="13.1796875" style="2" bestFit="1" customWidth="1"/>
    <col min="2031" max="2031" width="3" style="2" customWidth="1"/>
    <col min="2032" max="2041" width="8.7265625" style="2"/>
    <col min="2042" max="2042" width="8.1796875" style="2" customWidth="1"/>
    <col min="2043" max="2043" width="8.7265625" style="2"/>
    <col min="2044" max="2044" width="9" style="2" customWidth="1"/>
    <col min="2045" max="2045" width="8.1796875" style="2" customWidth="1"/>
    <col min="2046" max="2046" width="8.7265625" style="2"/>
    <col min="2047" max="2052" width="9.1796875" style="2" customWidth="1"/>
    <col min="2053" max="2053" width="11.453125" style="2" bestFit="1" customWidth="1"/>
    <col min="2054" max="2054" width="9.81640625" style="2" bestFit="1" customWidth="1"/>
    <col min="2055" max="2056" width="8.7265625" style="2"/>
    <col min="2057" max="2058" width="9.54296875" style="2" bestFit="1" customWidth="1"/>
    <col min="2059" max="2284" width="8.7265625" style="2"/>
    <col min="2285" max="2285" width="20.1796875" style="2" customWidth="1"/>
    <col min="2286" max="2286" width="13.1796875" style="2" bestFit="1" customWidth="1"/>
    <col min="2287" max="2287" width="3" style="2" customWidth="1"/>
    <col min="2288" max="2297" width="8.7265625" style="2"/>
    <col min="2298" max="2298" width="8.1796875" style="2" customWidth="1"/>
    <col min="2299" max="2299" width="8.7265625" style="2"/>
    <col min="2300" max="2300" width="9" style="2" customWidth="1"/>
    <col min="2301" max="2301" width="8.1796875" style="2" customWidth="1"/>
    <col min="2302" max="2302" width="8.7265625" style="2"/>
    <col min="2303" max="2308" width="9.1796875" style="2" customWidth="1"/>
    <col min="2309" max="2309" width="11.453125" style="2" bestFit="1" customWidth="1"/>
    <col min="2310" max="2310" width="9.81640625" style="2" bestFit="1" customWidth="1"/>
    <col min="2311" max="2312" width="8.7265625" style="2"/>
    <col min="2313" max="2314" width="9.54296875" style="2" bestFit="1" customWidth="1"/>
    <col min="2315" max="2540" width="8.7265625" style="2"/>
    <col min="2541" max="2541" width="20.1796875" style="2" customWidth="1"/>
    <col min="2542" max="2542" width="13.1796875" style="2" bestFit="1" customWidth="1"/>
    <col min="2543" max="2543" width="3" style="2" customWidth="1"/>
    <col min="2544" max="2553" width="8.7265625" style="2"/>
    <col min="2554" max="2554" width="8.1796875" style="2" customWidth="1"/>
    <col min="2555" max="2555" width="8.7265625" style="2"/>
    <col min="2556" max="2556" width="9" style="2" customWidth="1"/>
    <col min="2557" max="2557" width="8.1796875" style="2" customWidth="1"/>
    <col min="2558" max="2558" width="8.7265625" style="2"/>
    <col min="2559" max="2564" width="9.1796875" style="2" customWidth="1"/>
    <col min="2565" max="2565" width="11.453125" style="2" bestFit="1" customWidth="1"/>
    <col min="2566" max="2566" width="9.81640625" style="2" bestFit="1" customWidth="1"/>
    <col min="2567" max="2568" width="8.7265625" style="2"/>
    <col min="2569" max="2570" width="9.54296875" style="2" bestFit="1" customWidth="1"/>
    <col min="2571" max="2796" width="8.7265625" style="2"/>
    <col min="2797" max="2797" width="20.1796875" style="2" customWidth="1"/>
    <col min="2798" max="2798" width="13.1796875" style="2" bestFit="1" customWidth="1"/>
    <col min="2799" max="2799" width="3" style="2" customWidth="1"/>
    <col min="2800" max="2809" width="8.7265625" style="2"/>
    <col min="2810" max="2810" width="8.1796875" style="2" customWidth="1"/>
    <col min="2811" max="2811" width="8.7265625" style="2"/>
    <col min="2812" max="2812" width="9" style="2" customWidth="1"/>
    <col min="2813" max="2813" width="8.1796875" style="2" customWidth="1"/>
    <col min="2814" max="2814" width="8.7265625" style="2"/>
    <col min="2815" max="2820" width="9.1796875" style="2" customWidth="1"/>
    <col min="2821" max="2821" width="11.453125" style="2" bestFit="1" customWidth="1"/>
    <col min="2822" max="2822" width="9.81640625" style="2" bestFit="1" customWidth="1"/>
    <col min="2823" max="2824" width="8.7265625" style="2"/>
    <col min="2825" max="2826" width="9.54296875" style="2" bestFit="1" customWidth="1"/>
    <col min="2827" max="3052" width="8.7265625" style="2"/>
    <col min="3053" max="3053" width="20.1796875" style="2" customWidth="1"/>
    <col min="3054" max="3054" width="13.1796875" style="2" bestFit="1" customWidth="1"/>
    <col min="3055" max="3055" width="3" style="2" customWidth="1"/>
    <col min="3056" max="3065" width="8.7265625" style="2"/>
    <col min="3066" max="3066" width="8.1796875" style="2" customWidth="1"/>
    <col min="3067" max="3067" width="8.7265625" style="2"/>
    <col min="3068" max="3068" width="9" style="2" customWidth="1"/>
    <col min="3069" max="3069" width="8.1796875" style="2" customWidth="1"/>
    <col min="3070" max="3070" width="8.7265625" style="2"/>
    <col min="3071" max="3076" width="9.1796875" style="2" customWidth="1"/>
    <col min="3077" max="3077" width="11.453125" style="2" bestFit="1" customWidth="1"/>
    <col min="3078" max="3078" width="9.81640625" style="2" bestFit="1" customWidth="1"/>
    <col min="3079" max="3080" width="8.7265625" style="2"/>
    <col min="3081" max="3082" width="9.54296875" style="2" bestFit="1" customWidth="1"/>
    <col min="3083" max="3308" width="8.7265625" style="2"/>
    <col min="3309" max="3309" width="20.1796875" style="2" customWidth="1"/>
    <col min="3310" max="3310" width="13.1796875" style="2" bestFit="1" customWidth="1"/>
    <col min="3311" max="3311" width="3" style="2" customWidth="1"/>
    <col min="3312" max="3321" width="8.7265625" style="2"/>
    <col min="3322" max="3322" width="8.1796875" style="2" customWidth="1"/>
    <col min="3323" max="3323" width="8.7265625" style="2"/>
    <col min="3324" max="3324" width="9" style="2" customWidth="1"/>
    <col min="3325" max="3325" width="8.1796875" style="2" customWidth="1"/>
    <col min="3326" max="3326" width="8.7265625" style="2"/>
    <col min="3327" max="3332" width="9.1796875" style="2" customWidth="1"/>
    <col min="3333" max="3333" width="11.453125" style="2" bestFit="1" customWidth="1"/>
    <col min="3334" max="3334" width="9.81640625" style="2" bestFit="1" customWidth="1"/>
    <col min="3335" max="3336" width="8.7265625" style="2"/>
    <col min="3337" max="3338" width="9.54296875" style="2" bestFit="1" customWidth="1"/>
    <col min="3339" max="3564" width="8.7265625" style="2"/>
    <col min="3565" max="3565" width="20.1796875" style="2" customWidth="1"/>
    <col min="3566" max="3566" width="13.1796875" style="2" bestFit="1" customWidth="1"/>
    <col min="3567" max="3567" width="3" style="2" customWidth="1"/>
    <col min="3568" max="3577" width="8.7265625" style="2"/>
    <col min="3578" max="3578" width="8.1796875" style="2" customWidth="1"/>
    <col min="3579" max="3579" width="8.7265625" style="2"/>
    <col min="3580" max="3580" width="9" style="2" customWidth="1"/>
    <col min="3581" max="3581" width="8.1796875" style="2" customWidth="1"/>
    <col min="3582" max="3582" width="8.7265625" style="2"/>
    <col min="3583" max="3588" width="9.1796875" style="2" customWidth="1"/>
    <col min="3589" max="3589" width="11.453125" style="2" bestFit="1" customWidth="1"/>
    <col min="3590" max="3590" width="9.81640625" style="2" bestFit="1" customWidth="1"/>
    <col min="3591" max="3592" width="8.7265625" style="2"/>
    <col min="3593" max="3594" width="9.54296875" style="2" bestFit="1" customWidth="1"/>
    <col min="3595" max="3820" width="8.7265625" style="2"/>
    <col min="3821" max="3821" width="20.1796875" style="2" customWidth="1"/>
    <col min="3822" max="3822" width="13.1796875" style="2" bestFit="1" customWidth="1"/>
    <col min="3823" max="3823" width="3" style="2" customWidth="1"/>
    <col min="3824" max="3833" width="8.7265625" style="2"/>
    <col min="3834" max="3834" width="8.1796875" style="2" customWidth="1"/>
    <col min="3835" max="3835" width="8.7265625" style="2"/>
    <col min="3836" max="3836" width="9" style="2" customWidth="1"/>
    <col min="3837" max="3837" width="8.1796875" style="2" customWidth="1"/>
    <col min="3838" max="3838" width="8.7265625" style="2"/>
    <col min="3839" max="3844" width="9.1796875" style="2" customWidth="1"/>
    <col min="3845" max="3845" width="11.453125" style="2" bestFit="1" customWidth="1"/>
    <col min="3846" max="3846" width="9.81640625" style="2" bestFit="1" customWidth="1"/>
    <col min="3847" max="3848" width="8.7265625" style="2"/>
    <col min="3849" max="3850" width="9.54296875" style="2" bestFit="1" customWidth="1"/>
    <col min="3851" max="4076" width="8.7265625" style="2"/>
    <col min="4077" max="4077" width="20.1796875" style="2" customWidth="1"/>
    <col min="4078" max="4078" width="13.1796875" style="2" bestFit="1" customWidth="1"/>
    <col min="4079" max="4079" width="3" style="2" customWidth="1"/>
    <col min="4080" max="4089" width="8.7265625" style="2"/>
    <col min="4090" max="4090" width="8.1796875" style="2" customWidth="1"/>
    <col min="4091" max="4091" width="8.7265625" style="2"/>
    <col min="4092" max="4092" width="9" style="2" customWidth="1"/>
    <col min="4093" max="4093" width="8.1796875" style="2" customWidth="1"/>
    <col min="4094" max="4094" width="8.7265625" style="2"/>
    <col min="4095" max="4100" width="9.1796875" style="2" customWidth="1"/>
    <col min="4101" max="4101" width="11.453125" style="2" bestFit="1" customWidth="1"/>
    <col min="4102" max="4102" width="9.81640625" style="2" bestFit="1" customWidth="1"/>
    <col min="4103" max="4104" width="8.7265625" style="2"/>
    <col min="4105" max="4106" width="9.54296875" style="2" bestFit="1" customWidth="1"/>
    <col min="4107" max="4332" width="8.7265625" style="2"/>
    <col min="4333" max="4333" width="20.1796875" style="2" customWidth="1"/>
    <col min="4334" max="4334" width="13.1796875" style="2" bestFit="1" customWidth="1"/>
    <col min="4335" max="4335" width="3" style="2" customWidth="1"/>
    <col min="4336" max="4345" width="8.7265625" style="2"/>
    <col min="4346" max="4346" width="8.1796875" style="2" customWidth="1"/>
    <col min="4347" max="4347" width="8.7265625" style="2"/>
    <col min="4348" max="4348" width="9" style="2" customWidth="1"/>
    <col min="4349" max="4349" width="8.1796875" style="2" customWidth="1"/>
    <col min="4350" max="4350" width="8.7265625" style="2"/>
    <col min="4351" max="4356" width="9.1796875" style="2" customWidth="1"/>
    <col min="4357" max="4357" width="11.453125" style="2" bestFit="1" customWidth="1"/>
    <col min="4358" max="4358" width="9.81640625" style="2" bestFit="1" customWidth="1"/>
    <col min="4359" max="4360" width="8.7265625" style="2"/>
    <col min="4361" max="4362" width="9.54296875" style="2" bestFit="1" customWidth="1"/>
    <col min="4363" max="4588" width="8.7265625" style="2"/>
    <col min="4589" max="4589" width="20.1796875" style="2" customWidth="1"/>
    <col min="4590" max="4590" width="13.1796875" style="2" bestFit="1" customWidth="1"/>
    <col min="4591" max="4591" width="3" style="2" customWidth="1"/>
    <col min="4592" max="4601" width="8.7265625" style="2"/>
    <col min="4602" max="4602" width="8.1796875" style="2" customWidth="1"/>
    <col min="4603" max="4603" width="8.7265625" style="2"/>
    <col min="4604" max="4604" width="9" style="2" customWidth="1"/>
    <col min="4605" max="4605" width="8.1796875" style="2" customWidth="1"/>
    <col min="4606" max="4606" width="8.7265625" style="2"/>
    <col min="4607" max="4612" width="9.1796875" style="2" customWidth="1"/>
    <col min="4613" max="4613" width="11.453125" style="2" bestFit="1" customWidth="1"/>
    <col min="4614" max="4614" width="9.81640625" style="2" bestFit="1" customWidth="1"/>
    <col min="4615" max="4616" width="8.7265625" style="2"/>
    <col min="4617" max="4618" width="9.54296875" style="2" bestFit="1" customWidth="1"/>
    <col min="4619" max="4844" width="8.7265625" style="2"/>
    <col min="4845" max="4845" width="20.1796875" style="2" customWidth="1"/>
    <col min="4846" max="4846" width="13.1796875" style="2" bestFit="1" customWidth="1"/>
    <col min="4847" max="4847" width="3" style="2" customWidth="1"/>
    <col min="4848" max="4857" width="8.7265625" style="2"/>
    <col min="4858" max="4858" width="8.1796875" style="2" customWidth="1"/>
    <col min="4859" max="4859" width="8.7265625" style="2"/>
    <col min="4860" max="4860" width="9" style="2" customWidth="1"/>
    <col min="4861" max="4861" width="8.1796875" style="2" customWidth="1"/>
    <col min="4862" max="4862" width="8.7265625" style="2"/>
    <col min="4863" max="4868" width="9.1796875" style="2" customWidth="1"/>
    <col min="4869" max="4869" width="11.453125" style="2" bestFit="1" customWidth="1"/>
    <col min="4870" max="4870" width="9.81640625" style="2" bestFit="1" customWidth="1"/>
    <col min="4871" max="4872" width="8.7265625" style="2"/>
    <col min="4873" max="4874" width="9.54296875" style="2" bestFit="1" customWidth="1"/>
    <col min="4875" max="5100" width="8.7265625" style="2"/>
    <col min="5101" max="5101" width="20.1796875" style="2" customWidth="1"/>
    <col min="5102" max="5102" width="13.1796875" style="2" bestFit="1" customWidth="1"/>
    <col min="5103" max="5103" width="3" style="2" customWidth="1"/>
    <col min="5104" max="5113" width="8.7265625" style="2"/>
    <col min="5114" max="5114" width="8.1796875" style="2" customWidth="1"/>
    <col min="5115" max="5115" width="8.7265625" style="2"/>
    <col min="5116" max="5116" width="9" style="2" customWidth="1"/>
    <col min="5117" max="5117" width="8.1796875" style="2" customWidth="1"/>
    <col min="5118" max="5118" width="8.7265625" style="2"/>
    <col min="5119" max="5124" width="9.1796875" style="2" customWidth="1"/>
    <col min="5125" max="5125" width="11.453125" style="2" bestFit="1" customWidth="1"/>
    <col min="5126" max="5126" width="9.81640625" style="2" bestFit="1" customWidth="1"/>
    <col min="5127" max="5128" width="8.7265625" style="2"/>
    <col min="5129" max="5130" width="9.54296875" style="2" bestFit="1" customWidth="1"/>
    <col min="5131" max="5356" width="8.7265625" style="2"/>
    <col min="5357" max="5357" width="20.1796875" style="2" customWidth="1"/>
    <col min="5358" max="5358" width="13.1796875" style="2" bestFit="1" customWidth="1"/>
    <col min="5359" max="5359" width="3" style="2" customWidth="1"/>
    <col min="5360" max="5369" width="8.7265625" style="2"/>
    <col min="5370" max="5370" width="8.1796875" style="2" customWidth="1"/>
    <col min="5371" max="5371" width="8.7265625" style="2"/>
    <col min="5372" max="5372" width="9" style="2" customWidth="1"/>
    <col min="5373" max="5373" width="8.1796875" style="2" customWidth="1"/>
    <col min="5374" max="5374" width="8.7265625" style="2"/>
    <col min="5375" max="5380" width="9.1796875" style="2" customWidth="1"/>
    <col min="5381" max="5381" width="11.453125" style="2" bestFit="1" customWidth="1"/>
    <col min="5382" max="5382" width="9.81640625" style="2" bestFit="1" customWidth="1"/>
    <col min="5383" max="5384" width="8.7265625" style="2"/>
    <col min="5385" max="5386" width="9.54296875" style="2" bestFit="1" customWidth="1"/>
    <col min="5387" max="5612" width="8.7265625" style="2"/>
    <col min="5613" max="5613" width="20.1796875" style="2" customWidth="1"/>
    <col min="5614" max="5614" width="13.1796875" style="2" bestFit="1" customWidth="1"/>
    <col min="5615" max="5615" width="3" style="2" customWidth="1"/>
    <col min="5616" max="5625" width="8.7265625" style="2"/>
    <col min="5626" max="5626" width="8.1796875" style="2" customWidth="1"/>
    <col min="5627" max="5627" width="8.7265625" style="2"/>
    <col min="5628" max="5628" width="9" style="2" customWidth="1"/>
    <col min="5629" max="5629" width="8.1796875" style="2" customWidth="1"/>
    <col min="5630" max="5630" width="8.7265625" style="2"/>
    <col min="5631" max="5636" width="9.1796875" style="2" customWidth="1"/>
    <col min="5637" max="5637" width="11.453125" style="2" bestFit="1" customWidth="1"/>
    <col min="5638" max="5638" width="9.81640625" style="2" bestFit="1" customWidth="1"/>
    <col min="5639" max="5640" width="8.7265625" style="2"/>
    <col min="5641" max="5642" width="9.54296875" style="2" bestFit="1" customWidth="1"/>
    <col min="5643" max="5868" width="8.7265625" style="2"/>
    <col min="5869" max="5869" width="20.1796875" style="2" customWidth="1"/>
    <col min="5870" max="5870" width="13.1796875" style="2" bestFit="1" customWidth="1"/>
    <col min="5871" max="5871" width="3" style="2" customWidth="1"/>
    <col min="5872" max="5881" width="8.7265625" style="2"/>
    <col min="5882" max="5882" width="8.1796875" style="2" customWidth="1"/>
    <col min="5883" max="5883" width="8.7265625" style="2"/>
    <col min="5884" max="5884" width="9" style="2" customWidth="1"/>
    <col min="5885" max="5885" width="8.1796875" style="2" customWidth="1"/>
    <col min="5886" max="5886" width="8.7265625" style="2"/>
    <col min="5887" max="5892" width="9.1796875" style="2" customWidth="1"/>
    <col min="5893" max="5893" width="11.453125" style="2" bestFit="1" customWidth="1"/>
    <col min="5894" max="5894" width="9.81640625" style="2" bestFit="1" customWidth="1"/>
    <col min="5895" max="5896" width="8.7265625" style="2"/>
    <col min="5897" max="5898" width="9.54296875" style="2" bestFit="1" customWidth="1"/>
    <col min="5899" max="6124" width="8.7265625" style="2"/>
    <col min="6125" max="6125" width="20.1796875" style="2" customWidth="1"/>
    <col min="6126" max="6126" width="13.1796875" style="2" bestFit="1" customWidth="1"/>
    <col min="6127" max="6127" width="3" style="2" customWidth="1"/>
    <col min="6128" max="6137" width="8.7265625" style="2"/>
    <col min="6138" max="6138" width="8.1796875" style="2" customWidth="1"/>
    <col min="6139" max="6139" width="8.7265625" style="2"/>
    <col min="6140" max="6140" width="9" style="2" customWidth="1"/>
    <col min="6141" max="6141" width="8.1796875" style="2" customWidth="1"/>
    <col min="6142" max="6142" width="8.7265625" style="2"/>
    <col min="6143" max="6148" width="9.1796875" style="2" customWidth="1"/>
    <col min="6149" max="6149" width="11.453125" style="2" bestFit="1" customWidth="1"/>
    <col min="6150" max="6150" width="9.81640625" style="2" bestFit="1" customWidth="1"/>
    <col min="6151" max="6152" width="8.7265625" style="2"/>
    <col min="6153" max="6154" width="9.54296875" style="2" bestFit="1" customWidth="1"/>
    <col min="6155" max="6380" width="8.7265625" style="2"/>
    <col min="6381" max="6381" width="20.1796875" style="2" customWidth="1"/>
    <col min="6382" max="6382" width="13.1796875" style="2" bestFit="1" customWidth="1"/>
    <col min="6383" max="6383" width="3" style="2" customWidth="1"/>
    <col min="6384" max="6393" width="8.7265625" style="2"/>
    <col min="6394" max="6394" width="8.1796875" style="2" customWidth="1"/>
    <col min="6395" max="6395" width="8.7265625" style="2"/>
    <col min="6396" max="6396" width="9" style="2" customWidth="1"/>
    <col min="6397" max="6397" width="8.1796875" style="2" customWidth="1"/>
    <col min="6398" max="6398" width="8.7265625" style="2"/>
    <col min="6399" max="6404" width="9.1796875" style="2" customWidth="1"/>
    <col min="6405" max="6405" width="11.453125" style="2" bestFit="1" customWidth="1"/>
    <col min="6406" max="6406" width="9.81640625" style="2" bestFit="1" customWidth="1"/>
    <col min="6407" max="6408" width="8.7265625" style="2"/>
    <col min="6409" max="6410" width="9.54296875" style="2" bestFit="1" customWidth="1"/>
    <col min="6411" max="6636" width="8.7265625" style="2"/>
    <col min="6637" max="6637" width="20.1796875" style="2" customWidth="1"/>
    <col min="6638" max="6638" width="13.1796875" style="2" bestFit="1" customWidth="1"/>
    <col min="6639" max="6639" width="3" style="2" customWidth="1"/>
    <col min="6640" max="6649" width="8.7265625" style="2"/>
    <col min="6650" max="6650" width="8.1796875" style="2" customWidth="1"/>
    <col min="6651" max="6651" width="8.7265625" style="2"/>
    <col min="6652" max="6652" width="9" style="2" customWidth="1"/>
    <col min="6653" max="6653" width="8.1796875" style="2" customWidth="1"/>
    <col min="6654" max="6654" width="8.7265625" style="2"/>
    <col min="6655" max="6660" width="9.1796875" style="2" customWidth="1"/>
    <col min="6661" max="6661" width="11.453125" style="2" bestFit="1" customWidth="1"/>
    <col min="6662" max="6662" width="9.81640625" style="2" bestFit="1" customWidth="1"/>
    <col min="6663" max="6664" width="8.7265625" style="2"/>
    <col min="6665" max="6666" width="9.54296875" style="2" bestFit="1" customWidth="1"/>
    <col min="6667" max="6892" width="8.7265625" style="2"/>
    <col min="6893" max="6893" width="20.1796875" style="2" customWidth="1"/>
    <col min="6894" max="6894" width="13.1796875" style="2" bestFit="1" customWidth="1"/>
    <col min="6895" max="6895" width="3" style="2" customWidth="1"/>
    <col min="6896" max="6905" width="8.7265625" style="2"/>
    <col min="6906" max="6906" width="8.1796875" style="2" customWidth="1"/>
    <col min="6907" max="6907" width="8.7265625" style="2"/>
    <col min="6908" max="6908" width="9" style="2" customWidth="1"/>
    <col min="6909" max="6909" width="8.1796875" style="2" customWidth="1"/>
    <col min="6910" max="6910" width="8.7265625" style="2"/>
    <col min="6911" max="6916" width="9.1796875" style="2" customWidth="1"/>
    <col min="6917" max="6917" width="11.453125" style="2" bestFit="1" customWidth="1"/>
    <col min="6918" max="6918" width="9.81640625" style="2" bestFit="1" customWidth="1"/>
    <col min="6919" max="6920" width="8.7265625" style="2"/>
    <col min="6921" max="6922" width="9.54296875" style="2" bestFit="1" customWidth="1"/>
    <col min="6923" max="7148" width="8.7265625" style="2"/>
    <col min="7149" max="7149" width="20.1796875" style="2" customWidth="1"/>
    <col min="7150" max="7150" width="13.1796875" style="2" bestFit="1" customWidth="1"/>
    <col min="7151" max="7151" width="3" style="2" customWidth="1"/>
    <col min="7152" max="7161" width="8.7265625" style="2"/>
    <col min="7162" max="7162" width="8.1796875" style="2" customWidth="1"/>
    <col min="7163" max="7163" width="8.7265625" style="2"/>
    <col min="7164" max="7164" width="9" style="2" customWidth="1"/>
    <col min="7165" max="7165" width="8.1796875" style="2" customWidth="1"/>
    <col min="7166" max="7166" width="8.7265625" style="2"/>
    <col min="7167" max="7172" width="9.1796875" style="2" customWidth="1"/>
    <col min="7173" max="7173" width="11.453125" style="2" bestFit="1" customWidth="1"/>
    <col min="7174" max="7174" width="9.81640625" style="2" bestFit="1" customWidth="1"/>
    <col min="7175" max="7176" width="8.7265625" style="2"/>
    <col min="7177" max="7178" width="9.54296875" style="2" bestFit="1" customWidth="1"/>
    <col min="7179" max="7404" width="8.7265625" style="2"/>
    <col min="7405" max="7405" width="20.1796875" style="2" customWidth="1"/>
    <col min="7406" max="7406" width="13.1796875" style="2" bestFit="1" customWidth="1"/>
    <col min="7407" max="7407" width="3" style="2" customWidth="1"/>
    <col min="7408" max="7417" width="8.7265625" style="2"/>
    <col min="7418" max="7418" width="8.1796875" style="2" customWidth="1"/>
    <col min="7419" max="7419" width="8.7265625" style="2"/>
    <col min="7420" max="7420" width="9" style="2" customWidth="1"/>
    <col min="7421" max="7421" width="8.1796875" style="2" customWidth="1"/>
    <col min="7422" max="7422" width="8.7265625" style="2"/>
    <col min="7423" max="7428" width="9.1796875" style="2" customWidth="1"/>
    <col min="7429" max="7429" width="11.453125" style="2" bestFit="1" customWidth="1"/>
    <col min="7430" max="7430" width="9.81640625" style="2" bestFit="1" customWidth="1"/>
    <col min="7431" max="7432" width="8.7265625" style="2"/>
    <col min="7433" max="7434" width="9.54296875" style="2" bestFit="1" customWidth="1"/>
    <col min="7435" max="7660" width="8.7265625" style="2"/>
    <col min="7661" max="7661" width="20.1796875" style="2" customWidth="1"/>
    <col min="7662" max="7662" width="13.1796875" style="2" bestFit="1" customWidth="1"/>
    <col min="7663" max="7663" width="3" style="2" customWidth="1"/>
    <col min="7664" max="7673" width="8.7265625" style="2"/>
    <col min="7674" max="7674" width="8.1796875" style="2" customWidth="1"/>
    <col min="7675" max="7675" width="8.7265625" style="2"/>
    <col min="7676" max="7676" width="9" style="2" customWidth="1"/>
    <col min="7677" max="7677" width="8.1796875" style="2" customWidth="1"/>
    <col min="7678" max="7678" width="8.7265625" style="2"/>
    <col min="7679" max="7684" width="9.1796875" style="2" customWidth="1"/>
    <col min="7685" max="7685" width="11.453125" style="2" bestFit="1" customWidth="1"/>
    <col min="7686" max="7686" width="9.81640625" style="2" bestFit="1" customWidth="1"/>
    <col min="7687" max="7688" width="8.7265625" style="2"/>
    <col min="7689" max="7690" width="9.54296875" style="2" bestFit="1" customWidth="1"/>
    <col min="7691" max="7916" width="8.7265625" style="2"/>
    <col min="7917" max="7917" width="20.1796875" style="2" customWidth="1"/>
    <col min="7918" max="7918" width="13.1796875" style="2" bestFit="1" customWidth="1"/>
    <col min="7919" max="7919" width="3" style="2" customWidth="1"/>
    <col min="7920" max="7929" width="8.7265625" style="2"/>
    <col min="7930" max="7930" width="8.1796875" style="2" customWidth="1"/>
    <col min="7931" max="7931" width="8.7265625" style="2"/>
    <col min="7932" max="7932" width="9" style="2" customWidth="1"/>
    <col min="7933" max="7933" width="8.1796875" style="2" customWidth="1"/>
    <col min="7934" max="7934" width="8.7265625" style="2"/>
    <col min="7935" max="7940" width="9.1796875" style="2" customWidth="1"/>
    <col min="7941" max="7941" width="11.453125" style="2" bestFit="1" customWidth="1"/>
    <col min="7942" max="7942" width="9.81640625" style="2" bestFit="1" customWidth="1"/>
    <col min="7943" max="7944" width="8.7265625" style="2"/>
    <col min="7945" max="7946" width="9.54296875" style="2" bestFit="1" customWidth="1"/>
    <col min="7947" max="8172" width="8.7265625" style="2"/>
    <col min="8173" max="8173" width="20.1796875" style="2" customWidth="1"/>
    <col min="8174" max="8174" width="13.1796875" style="2" bestFit="1" customWidth="1"/>
    <col min="8175" max="8175" width="3" style="2" customWidth="1"/>
    <col min="8176" max="8185" width="8.7265625" style="2"/>
    <col min="8186" max="8186" width="8.1796875" style="2" customWidth="1"/>
    <col min="8187" max="8187" width="8.7265625" style="2"/>
    <col min="8188" max="8188" width="9" style="2" customWidth="1"/>
    <col min="8189" max="8189" width="8.1796875" style="2" customWidth="1"/>
    <col min="8190" max="8190" width="8.7265625" style="2"/>
    <col min="8191" max="8196" width="9.1796875" style="2" customWidth="1"/>
    <col min="8197" max="8197" width="11.453125" style="2" bestFit="1" customWidth="1"/>
    <col min="8198" max="8198" width="9.81640625" style="2" bestFit="1" customWidth="1"/>
    <col min="8199" max="8200" width="8.7265625" style="2"/>
    <col min="8201" max="8202" width="9.54296875" style="2" bestFit="1" customWidth="1"/>
    <col min="8203" max="8428" width="8.7265625" style="2"/>
    <col min="8429" max="8429" width="20.1796875" style="2" customWidth="1"/>
    <col min="8430" max="8430" width="13.1796875" style="2" bestFit="1" customWidth="1"/>
    <col min="8431" max="8431" width="3" style="2" customWidth="1"/>
    <col min="8432" max="8441" width="8.7265625" style="2"/>
    <col min="8442" max="8442" width="8.1796875" style="2" customWidth="1"/>
    <col min="8443" max="8443" width="8.7265625" style="2"/>
    <col min="8444" max="8444" width="9" style="2" customWidth="1"/>
    <col min="8445" max="8445" width="8.1796875" style="2" customWidth="1"/>
    <col min="8446" max="8446" width="8.7265625" style="2"/>
    <col min="8447" max="8452" width="9.1796875" style="2" customWidth="1"/>
    <col min="8453" max="8453" width="11.453125" style="2" bestFit="1" customWidth="1"/>
    <col min="8454" max="8454" width="9.81640625" style="2" bestFit="1" customWidth="1"/>
    <col min="8455" max="8456" width="8.7265625" style="2"/>
    <col min="8457" max="8458" width="9.54296875" style="2" bestFit="1" customWidth="1"/>
    <col min="8459" max="8684" width="8.7265625" style="2"/>
    <col min="8685" max="8685" width="20.1796875" style="2" customWidth="1"/>
    <col min="8686" max="8686" width="13.1796875" style="2" bestFit="1" customWidth="1"/>
    <col min="8687" max="8687" width="3" style="2" customWidth="1"/>
    <col min="8688" max="8697" width="8.7265625" style="2"/>
    <col min="8698" max="8698" width="8.1796875" style="2" customWidth="1"/>
    <col min="8699" max="8699" width="8.7265625" style="2"/>
    <col min="8700" max="8700" width="9" style="2" customWidth="1"/>
    <col min="8701" max="8701" width="8.1796875" style="2" customWidth="1"/>
    <col min="8702" max="8702" width="8.7265625" style="2"/>
    <col min="8703" max="8708" width="9.1796875" style="2" customWidth="1"/>
    <col min="8709" max="8709" width="11.453125" style="2" bestFit="1" customWidth="1"/>
    <col min="8710" max="8710" width="9.81640625" style="2" bestFit="1" customWidth="1"/>
    <col min="8711" max="8712" width="8.7265625" style="2"/>
    <col min="8713" max="8714" width="9.54296875" style="2" bestFit="1" customWidth="1"/>
    <col min="8715" max="8940" width="8.7265625" style="2"/>
    <col min="8941" max="8941" width="20.1796875" style="2" customWidth="1"/>
    <col min="8942" max="8942" width="13.1796875" style="2" bestFit="1" customWidth="1"/>
    <col min="8943" max="8943" width="3" style="2" customWidth="1"/>
    <col min="8944" max="8953" width="8.7265625" style="2"/>
    <col min="8954" max="8954" width="8.1796875" style="2" customWidth="1"/>
    <col min="8955" max="8955" width="8.7265625" style="2"/>
    <col min="8956" max="8956" width="9" style="2" customWidth="1"/>
    <col min="8957" max="8957" width="8.1796875" style="2" customWidth="1"/>
    <col min="8958" max="8958" width="8.7265625" style="2"/>
    <col min="8959" max="8964" width="9.1796875" style="2" customWidth="1"/>
    <col min="8965" max="8965" width="11.453125" style="2" bestFit="1" customWidth="1"/>
    <col min="8966" max="8966" width="9.81640625" style="2" bestFit="1" customWidth="1"/>
    <col min="8967" max="8968" width="8.7265625" style="2"/>
    <col min="8969" max="8970" width="9.54296875" style="2" bestFit="1" customWidth="1"/>
    <col min="8971" max="9196" width="8.7265625" style="2"/>
    <col min="9197" max="9197" width="20.1796875" style="2" customWidth="1"/>
    <col min="9198" max="9198" width="13.1796875" style="2" bestFit="1" customWidth="1"/>
    <col min="9199" max="9199" width="3" style="2" customWidth="1"/>
    <col min="9200" max="9209" width="8.7265625" style="2"/>
    <col min="9210" max="9210" width="8.1796875" style="2" customWidth="1"/>
    <col min="9211" max="9211" width="8.7265625" style="2"/>
    <col min="9212" max="9212" width="9" style="2" customWidth="1"/>
    <col min="9213" max="9213" width="8.1796875" style="2" customWidth="1"/>
    <col min="9214" max="9214" width="8.7265625" style="2"/>
    <col min="9215" max="9220" width="9.1796875" style="2" customWidth="1"/>
    <col min="9221" max="9221" width="11.453125" style="2" bestFit="1" customWidth="1"/>
    <col min="9222" max="9222" width="9.81640625" style="2" bestFit="1" customWidth="1"/>
    <col min="9223" max="9224" width="8.7265625" style="2"/>
    <col min="9225" max="9226" width="9.54296875" style="2" bestFit="1" customWidth="1"/>
    <col min="9227" max="9452" width="8.7265625" style="2"/>
    <col min="9453" max="9453" width="20.1796875" style="2" customWidth="1"/>
    <col min="9454" max="9454" width="13.1796875" style="2" bestFit="1" customWidth="1"/>
    <col min="9455" max="9455" width="3" style="2" customWidth="1"/>
    <col min="9456" max="9465" width="8.7265625" style="2"/>
    <col min="9466" max="9466" width="8.1796875" style="2" customWidth="1"/>
    <col min="9467" max="9467" width="8.7265625" style="2"/>
    <col min="9468" max="9468" width="9" style="2" customWidth="1"/>
    <col min="9469" max="9469" width="8.1796875" style="2" customWidth="1"/>
    <col min="9470" max="9470" width="8.7265625" style="2"/>
    <col min="9471" max="9476" width="9.1796875" style="2" customWidth="1"/>
    <col min="9477" max="9477" width="11.453125" style="2" bestFit="1" customWidth="1"/>
    <col min="9478" max="9478" width="9.81640625" style="2" bestFit="1" customWidth="1"/>
    <col min="9479" max="9480" width="8.7265625" style="2"/>
    <col min="9481" max="9482" width="9.54296875" style="2" bestFit="1" customWidth="1"/>
    <col min="9483" max="9708" width="8.7265625" style="2"/>
    <col min="9709" max="9709" width="20.1796875" style="2" customWidth="1"/>
    <col min="9710" max="9710" width="13.1796875" style="2" bestFit="1" customWidth="1"/>
    <col min="9711" max="9711" width="3" style="2" customWidth="1"/>
    <col min="9712" max="9721" width="8.7265625" style="2"/>
    <col min="9722" max="9722" width="8.1796875" style="2" customWidth="1"/>
    <col min="9723" max="9723" width="8.7265625" style="2"/>
    <col min="9724" max="9724" width="9" style="2" customWidth="1"/>
    <col min="9725" max="9725" width="8.1796875" style="2" customWidth="1"/>
    <col min="9726" max="9726" width="8.7265625" style="2"/>
    <col min="9727" max="9732" width="9.1796875" style="2" customWidth="1"/>
    <col min="9733" max="9733" width="11.453125" style="2" bestFit="1" customWidth="1"/>
    <col min="9734" max="9734" width="9.81640625" style="2" bestFit="1" customWidth="1"/>
    <col min="9735" max="9736" width="8.7265625" style="2"/>
    <col min="9737" max="9738" width="9.54296875" style="2" bestFit="1" customWidth="1"/>
    <col min="9739" max="9964" width="8.7265625" style="2"/>
    <col min="9965" max="9965" width="20.1796875" style="2" customWidth="1"/>
    <col min="9966" max="9966" width="13.1796875" style="2" bestFit="1" customWidth="1"/>
    <col min="9967" max="9967" width="3" style="2" customWidth="1"/>
    <col min="9968" max="9977" width="8.7265625" style="2"/>
    <col min="9978" max="9978" width="8.1796875" style="2" customWidth="1"/>
    <col min="9979" max="9979" width="8.7265625" style="2"/>
    <col min="9980" max="9980" width="9" style="2" customWidth="1"/>
    <col min="9981" max="9981" width="8.1796875" style="2" customWidth="1"/>
    <col min="9982" max="9982" width="8.7265625" style="2"/>
    <col min="9983" max="9988" width="9.1796875" style="2" customWidth="1"/>
    <col min="9989" max="9989" width="11.453125" style="2" bestFit="1" customWidth="1"/>
    <col min="9990" max="9990" width="9.81640625" style="2" bestFit="1" customWidth="1"/>
    <col min="9991" max="9992" width="8.7265625" style="2"/>
    <col min="9993" max="9994" width="9.54296875" style="2" bestFit="1" customWidth="1"/>
    <col min="9995" max="10220" width="8.7265625" style="2"/>
    <col min="10221" max="10221" width="20.1796875" style="2" customWidth="1"/>
    <col min="10222" max="10222" width="13.1796875" style="2" bestFit="1" customWidth="1"/>
    <col min="10223" max="10223" width="3" style="2" customWidth="1"/>
    <col min="10224" max="10233" width="8.7265625" style="2"/>
    <col min="10234" max="10234" width="8.1796875" style="2" customWidth="1"/>
    <col min="10235" max="10235" width="8.7265625" style="2"/>
    <col min="10236" max="10236" width="9" style="2" customWidth="1"/>
    <col min="10237" max="10237" width="8.1796875" style="2" customWidth="1"/>
    <col min="10238" max="10238" width="8.7265625" style="2"/>
    <col min="10239" max="10244" width="9.1796875" style="2" customWidth="1"/>
    <col min="10245" max="10245" width="11.453125" style="2" bestFit="1" customWidth="1"/>
    <col min="10246" max="10246" width="9.81640625" style="2" bestFit="1" customWidth="1"/>
    <col min="10247" max="10248" width="8.7265625" style="2"/>
    <col min="10249" max="10250" width="9.54296875" style="2" bestFit="1" customWidth="1"/>
    <col min="10251" max="10476" width="8.7265625" style="2"/>
    <col min="10477" max="10477" width="20.1796875" style="2" customWidth="1"/>
    <col min="10478" max="10478" width="13.1796875" style="2" bestFit="1" customWidth="1"/>
    <col min="10479" max="10479" width="3" style="2" customWidth="1"/>
    <col min="10480" max="10489" width="8.7265625" style="2"/>
    <col min="10490" max="10490" width="8.1796875" style="2" customWidth="1"/>
    <col min="10491" max="10491" width="8.7265625" style="2"/>
    <col min="10492" max="10492" width="9" style="2" customWidth="1"/>
    <col min="10493" max="10493" width="8.1796875" style="2" customWidth="1"/>
    <col min="10494" max="10494" width="8.7265625" style="2"/>
    <col min="10495" max="10500" width="9.1796875" style="2" customWidth="1"/>
    <col min="10501" max="10501" width="11.453125" style="2" bestFit="1" customWidth="1"/>
    <col min="10502" max="10502" width="9.81640625" style="2" bestFit="1" customWidth="1"/>
    <col min="10503" max="10504" width="8.7265625" style="2"/>
    <col min="10505" max="10506" width="9.54296875" style="2" bestFit="1" customWidth="1"/>
    <col min="10507" max="10732" width="8.7265625" style="2"/>
    <col min="10733" max="10733" width="20.1796875" style="2" customWidth="1"/>
    <col min="10734" max="10734" width="13.1796875" style="2" bestFit="1" customWidth="1"/>
    <col min="10735" max="10735" width="3" style="2" customWidth="1"/>
    <col min="10736" max="10745" width="8.7265625" style="2"/>
    <col min="10746" max="10746" width="8.1796875" style="2" customWidth="1"/>
    <col min="10747" max="10747" width="8.7265625" style="2"/>
    <col min="10748" max="10748" width="9" style="2" customWidth="1"/>
    <col min="10749" max="10749" width="8.1796875" style="2" customWidth="1"/>
    <col min="10750" max="10750" width="8.7265625" style="2"/>
    <col min="10751" max="10756" width="9.1796875" style="2" customWidth="1"/>
    <col min="10757" max="10757" width="11.453125" style="2" bestFit="1" customWidth="1"/>
    <col min="10758" max="10758" width="9.81640625" style="2" bestFit="1" customWidth="1"/>
    <col min="10759" max="10760" width="8.7265625" style="2"/>
    <col min="10761" max="10762" width="9.54296875" style="2" bestFit="1" customWidth="1"/>
    <col min="10763" max="10988" width="8.7265625" style="2"/>
    <col min="10989" max="10989" width="20.1796875" style="2" customWidth="1"/>
    <col min="10990" max="10990" width="13.1796875" style="2" bestFit="1" customWidth="1"/>
    <col min="10991" max="10991" width="3" style="2" customWidth="1"/>
    <col min="10992" max="11001" width="8.7265625" style="2"/>
    <col min="11002" max="11002" width="8.1796875" style="2" customWidth="1"/>
    <col min="11003" max="11003" width="8.7265625" style="2"/>
    <col min="11004" max="11004" width="9" style="2" customWidth="1"/>
    <col min="11005" max="11005" width="8.1796875" style="2" customWidth="1"/>
    <col min="11006" max="11006" width="8.7265625" style="2"/>
    <col min="11007" max="11012" width="9.1796875" style="2" customWidth="1"/>
    <col min="11013" max="11013" width="11.453125" style="2" bestFit="1" customWidth="1"/>
    <col min="11014" max="11014" width="9.81640625" style="2" bestFit="1" customWidth="1"/>
    <col min="11015" max="11016" width="8.7265625" style="2"/>
    <col min="11017" max="11018" width="9.54296875" style="2" bestFit="1" customWidth="1"/>
    <col min="11019" max="11244" width="8.7265625" style="2"/>
    <col min="11245" max="11245" width="20.1796875" style="2" customWidth="1"/>
    <col min="11246" max="11246" width="13.1796875" style="2" bestFit="1" customWidth="1"/>
    <col min="11247" max="11247" width="3" style="2" customWidth="1"/>
    <col min="11248" max="11257" width="8.7265625" style="2"/>
    <col min="11258" max="11258" width="8.1796875" style="2" customWidth="1"/>
    <col min="11259" max="11259" width="8.7265625" style="2"/>
    <col min="11260" max="11260" width="9" style="2" customWidth="1"/>
    <col min="11261" max="11261" width="8.1796875" style="2" customWidth="1"/>
    <col min="11262" max="11262" width="8.7265625" style="2"/>
    <col min="11263" max="11268" width="9.1796875" style="2" customWidth="1"/>
    <col min="11269" max="11269" width="11.453125" style="2" bestFit="1" customWidth="1"/>
    <col min="11270" max="11270" width="9.81640625" style="2" bestFit="1" customWidth="1"/>
    <col min="11271" max="11272" width="8.7265625" style="2"/>
    <col min="11273" max="11274" width="9.54296875" style="2" bestFit="1" customWidth="1"/>
    <col min="11275" max="11500" width="8.7265625" style="2"/>
    <col min="11501" max="11501" width="20.1796875" style="2" customWidth="1"/>
    <col min="11502" max="11502" width="13.1796875" style="2" bestFit="1" customWidth="1"/>
    <col min="11503" max="11503" width="3" style="2" customWidth="1"/>
    <col min="11504" max="11513" width="8.7265625" style="2"/>
    <col min="11514" max="11514" width="8.1796875" style="2" customWidth="1"/>
    <col min="11515" max="11515" width="8.7265625" style="2"/>
    <col min="11516" max="11516" width="9" style="2" customWidth="1"/>
    <col min="11517" max="11517" width="8.1796875" style="2" customWidth="1"/>
    <col min="11518" max="11518" width="8.7265625" style="2"/>
    <col min="11519" max="11524" width="9.1796875" style="2" customWidth="1"/>
    <col min="11525" max="11525" width="11.453125" style="2" bestFit="1" customWidth="1"/>
    <col min="11526" max="11526" width="9.81640625" style="2" bestFit="1" customWidth="1"/>
    <col min="11527" max="11528" width="8.7265625" style="2"/>
    <col min="11529" max="11530" width="9.54296875" style="2" bestFit="1" customWidth="1"/>
    <col min="11531" max="11756" width="8.7265625" style="2"/>
    <col min="11757" max="11757" width="20.1796875" style="2" customWidth="1"/>
    <col min="11758" max="11758" width="13.1796875" style="2" bestFit="1" customWidth="1"/>
    <col min="11759" max="11759" width="3" style="2" customWidth="1"/>
    <col min="11760" max="11769" width="8.7265625" style="2"/>
    <col min="11770" max="11770" width="8.1796875" style="2" customWidth="1"/>
    <col min="11771" max="11771" width="8.7265625" style="2"/>
    <col min="11772" max="11772" width="9" style="2" customWidth="1"/>
    <col min="11773" max="11773" width="8.1796875" style="2" customWidth="1"/>
    <col min="11774" max="11774" width="8.7265625" style="2"/>
    <col min="11775" max="11780" width="9.1796875" style="2" customWidth="1"/>
    <col min="11781" max="11781" width="11.453125" style="2" bestFit="1" customWidth="1"/>
    <col min="11782" max="11782" width="9.81640625" style="2" bestFit="1" customWidth="1"/>
    <col min="11783" max="11784" width="8.7265625" style="2"/>
    <col min="11785" max="11786" width="9.54296875" style="2" bestFit="1" customWidth="1"/>
    <col min="11787" max="12012" width="8.7265625" style="2"/>
    <col min="12013" max="12013" width="20.1796875" style="2" customWidth="1"/>
    <col min="12014" max="12014" width="13.1796875" style="2" bestFit="1" customWidth="1"/>
    <col min="12015" max="12015" width="3" style="2" customWidth="1"/>
    <col min="12016" max="12025" width="8.7265625" style="2"/>
    <col min="12026" max="12026" width="8.1796875" style="2" customWidth="1"/>
    <col min="12027" max="12027" width="8.7265625" style="2"/>
    <col min="12028" max="12028" width="9" style="2" customWidth="1"/>
    <col min="12029" max="12029" width="8.1796875" style="2" customWidth="1"/>
    <col min="12030" max="12030" width="8.7265625" style="2"/>
    <col min="12031" max="12036" width="9.1796875" style="2" customWidth="1"/>
    <col min="12037" max="12037" width="11.453125" style="2" bestFit="1" customWidth="1"/>
    <col min="12038" max="12038" width="9.81640625" style="2" bestFit="1" customWidth="1"/>
    <col min="12039" max="12040" width="8.7265625" style="2"/>
    <col min="12041" max="12042" width="9.54296875" style="2" bestFit="1" customWidth="1"/>
    <col min="12043" max="12268" width="8.7265625" style="2"/>
    <col min="12269" max="12269" width="20.1796875" style="2" customWidth="1"/>
    <col min="12270" max="12270" width="13.1796875" style="2" bestFit="1" customWidth="1"/>
    <col min="12271" max="12271" width="3" style="2" customWidth="1"/>
    <col min="12272" max="12281" width="8.7265625" style="2"/>
    <col min="12282" max="12282" width="8.1796875" style="2" customWidth="1"/>
    <col min="12283" max="12283" width="8.7265625" style="2"/>
    <col min="12284" max="12284" width="9" style="2" customWidth="1"/>
    <col min="12285" max="12285" width="8.1796875" style="2" customWidth="1"/>
    <col min="12286" max="12286" width="8.7265625" style="2"/>
    <col min="12287" max="12292" width="9.1796875" style="2" customWidth="1"/>
    <col min="12293" max="12293" width="11.453125" style="2" bestFit="1" customWidth="1"/>
    <col min="12294" max="12294" width="9.81640625" style="2" bestFit="1" customWidth="1"/>
    <col min="12295" max="12296" width="8.7265625" style="2"/>
    <col min="12297" max="12298" width="9.54296875" style="2" bestFit="1" customWidth="1"/>
    <col min="12299" max="12524" width="8.7265625" style="2"/>
    <col min="12525" max="12525" width="20.1796875" style="2" customWidth="1"/>
    <col min="12526" max="12526" width="13.1796875" style="2" bestFit="1" customWidth="1"/>
    <col min="12527" max="12527" width="3" style="2" customWidth="1"/>
    <col min="12528" max="12537" width="8.7265625" style="2"/>
    <col min="12538" max="12538" width="8.1796875" style="2" customWidth="1"/>
    <col min="12539" max="12539" width="8.7265625" style="2"/>
    <col min="12540" max="12540" width="9" style="2" customWidth="1"/>
    <col min="12541" max="12541" width="8.1796875" style="2" customWidth="1"/>
    <col min="12542" max="12542" width="8.7265625" style="2"/>
    <col min="12543" max="12548" width="9.1796875" style="2" customWidth="1"/>
    <col min="12549" max="12549" width="11.453125" style="2" bestFit="1" customWidth="1"/>
    <col min="12550" max="12550" width="9.81640625" style="2" bestFit="1" customWidth="1"/>
    <col min="12551" max="12552" width="8.7265625" style="2"/>
    <col min="12553" max="12554" width="9.54296875" style="2" bestFit="1" customWidth="1"/>
    <col min="12555" max="12780" width="8.7265625" style="2"/>
    <col min="12781" max="12781" width="20.1796875" style="2" customWidth="1"/>
    <col min="12782" max="12782" width="13.1796875" style="2" bestFit="1" customWidth="1"/>
    <col min="12783" max="12783" width="3" style="2" customWidth="1"/>
    <col min="12784" max="12793" width="8.7265625" style="2"/>
    <col min="12794" max="12794" width="8.1796875" style="2" customWidth="1"/>
    <col min="12795" max="12795" width="8.7265625" style="2"/>
    <col min="12796" max="12796" width="9" style="2" customWidth="1"/>
    <col min="12797" max="12797" width="8.1796875" style="2" customWidth="1"/>
    <col min="12798" max="12798" width="8.7265625" style="2"/>
    <col min="12799" max="12804" width="9.1796875" style="2" customWidth="1"/>
    <col min="12805" max="12805" width="11.453125" style="2" bestFit="1" customWidth="1"/>
    <col min="12806" max="12806" width="9.81640625" style="2" bestFit="1" customWidth="1"/>
    <col min="12807" max="12808" width="8.7265625" style="2"/>
    <col min="12809" max="12810" width="9.54296875" style="2" bestFit="1" customWidth="1"/>
    <col min="12811" max="13036" width="8.7265625" style="2"/>
    <col min="13037" max="13037" width="20.1796875" style="2" customWidth="1"/>
    <col min="13038" max="13038" width="13.1796875" style="2" bestFit="1" customWidth="1"/>
    <col min="13039" max="13039" width="3" style="2" customWidth="1"/>
    <col min="13040" max="13049" width="8.7265625" style="2"/>
    <col min="13050" max="13050" width="8.1796875" style="2" customWidth="1"/>
    <col min="13051" max="13051" width="8.7265625" style="2"/>
    <col min="13052" max="13052" width="9" style="2" customWidth="1"/>
    <col min="13053" max="13053" width="8.1796875" style="2" customWidth="1"/>
    <col min="13054" max="13054" width="8.7265625" style="2"/>
    <col min="13055" max="13060" width="9.1796875" style="2" customWidth="1"/>
    <col min="13061" max="13061" width="11.453125" style="2" bestFit="1" customWidth="1"/>
    <col min="13062" max="13062" width="9.81640625" style="2" bestFit="1" customWidth="1"/>
    <col min="13063" max="13064" width="8.7265625" style="2"/>
    <col min="13065" max="13066" width="9.54296875" style="2" bestFit="1" customWidth="1"/>
    <col min="13067" max="13292" width="8.7265625" style="2"/>
    <col min="13293" max="13293" width="20.1796875" style="2" customWidth="1"/>
    <col min="13294" max="13294" width="13.1796875" style="2" bestFit="1" customWidth="1"/>
    <col min="13295" max="13295" width="3" style="2" customWidth="1"/>
    <col min="13296" max="13305" width="8.7265625" style="2"/>
    <col min="13306" max="13306" width="8.1796875" style="2" customWidth="1"/>
    <col min="13307" max="13307" width="8.7265625" style="2"/>
    <col min="13308" max="13308" width="9" style="2" customWidth="1"/>
    <col min="13309" max="13309" width="8.1796875" style="2" customWidth="1"/>
    <col min="13310" max="13310" width="8.7265625" style="2"/>
    <col min="13311" max="13316" width="9.1796875" style="2" customWidth="1"/>
    <col min="13317" max="13317" width="11.453125" style="2" bestFit="1" customWidth="1"/>
    <col min="13318" max="13318" width="9.81640625" style="2" bestFit="1" customWidth="1"/>
    <col min="13319" max="13320" width="8.7265625" style="2"/>
    <col min="13321" max="13322" width="9.54296875" style="2" bestFit="1" customWidth="1"/>
    <col min="13323" max="13548" width="8.7265625" style="2"/>
    <col min="13549" max="13549" width="20.1796875" style="2" customWidth="1"/>
    <col min="13550" max="13550" width="13.1796875" style="2" bestFit="1" customWidth="1"/>
    <col min="13551" max="13551" width="3" style="2" customWidth="1"/>
    <col min="13552" max="13561" width="8.7265625" style="2"/>
    <col min="13562" max="13562" width="8.1796875" style="2" customWidth="1"/>
    <col min="13563" max="13563" width="8.7265625" style="2"/>
    <col min="13564" max="13564" width="9" style="2" customWidth="1"/>
    <col min="13565" max="13565" width="8.1796875" style="2" customWidth="1"/>
    <col min="13566" max="13566" width="8.7265625" style="2"/>
    <col min="13567" max="13572" width="9.1796875" style="2" customWidth="1"/>
    <col min="13573" max="13573" width="11.453125" style="2" bestFit="1" customWidth="1"/>
    <col min="13574" max="13574" width="9.81640625" style="2" bestFit="1" customWidth="1"/>
    <col min="13575" max="13576" width="8.7265625" style="2"/>
    <col min="13577" max="13578" width="9.54296875" style="2" bestFit="1" customWidth="1"/>
    <col min="13579" max="13804" width="8.7265625" style="2"/>
    <col min="13805" max="13805" width="20.1796875" style="2" customWidth="1"/>
    <col min="13806" max="13806" width="13.1796875" style="2" bestFit="1" customWidth="1"/>
    <col min="13807" max="13807" width="3" style="2" customWidth="1"/>
    <col min="13808" max="13817" width="8.7265625" style="2"/>
    <col min="13818" max="13818" width="8.1796875" style="2" customWidth="1"/>
    <col min="13819" max="13819" width="8.7265625" style="2"/>
    <col min="13820" max="13820" width="9" style="2" customWidth="1"/>
    <col min="13821" max="13821" width="8.1796875" style="2" customWidth="1"/>
    <col min="13822" max="13822" width="8.7265625" style="2"/>
    <col min="13823" max="13828" width="9.1796875" style="2" customWidth="1"/>
    <col min="13829" max="13829" width="11.453125" style="2" bestFit="1" customWidth="1"/>
    <col min="13830" max="13830" width="9.81640625" style="2" bestFit="1" customWidth="1"/>
    <col min="13831" max="13832" width="8.7265625" style="2"/>
    <col min="13833" max="13834" width="9.54296875" style="2" bestFit="1" customWidth="1"/>
    <col min="13835" max="14060" width="8.7265625" style="2"/>
    <col min="14061" max="14061" width="20.1796875" style="2" customWidth="1"/>
    <col min="14062" max="14062" width="13.1796875" style="2" bestFit="1" customWidth="1"/>
    <col min="14063" max="14063" width="3" style="2" customWidth="1"/>
    <col min="14064" max="14073" width="8.7265625" style="2"/>
    <col min="14074" max="14074" width="8.1796875" style="2" customWidth="1"/>
    <col min="14075" max="14075" width="8.7265625" style="2"/>
    <col min="14076" max="14076" width="9" style="2" customWidth="1"/>
    <col min="14077" max="14077" width="8.1796875" style="2" customWidth="1"/>
    <col min="14078" max="14078" width="8.7265625" style="2"/>
    <col min="14079" max="14084" width="9.1796875" style="2" customWidth="1"/>
    <col min="14085" max="14085" width="11.453125" style="2" bestFit="1" customWidth="1"/>
    <col min="14086" max="14086" width="9.81640625" style="2" bestFit="1" customWidth="1"/>
    <col min="14087" max="14088" width="8.7265625" style="2"/>
    <col min="14089" max="14090" width="9.54296875" style="2" bestFit="1" customWidth="1"/>
    <col min="14091" max="14316" width="8.7265625" style="2"/>
    <col min="14317" max="14317" width="20.1796875" style="2" customWidth="1"/>
    <col min="14318" max="14318" width="13.1796875" style="2" bestFit="1" customWidth="1"/>
    <col min="14319" max="14319" width="3" style="2" customWidth="1"/>
    <col min="14320" max="14329" width="8.7265625" style="2"/>
    <col min="14330" max="14330" width="8.1796875" style="2" customWidth="1"/>
    <col min="14331" max="14331" width="8.7265625" style="2"/>
    <col min="14332" max="14332" width="9" style="2" customWidth="1"/>
    <col min="14333" max="14333" width="8.1796875" style="2" customWidth="1"/>
    <col min="14334" max="14334" width="8.7265625" style="2"/>
    <col min="14335" max="14340" width="9.1796875" style="2" customWidth="1"/>
    <col min="14341" max="14341" width="11.453125" style="2" bestFit="1" customWidth="1"/>
    <col min="14342" max="14342" width="9.81640625" style="2" bestFit="1" customWidth="1"/>
    <col min="14343" max="14344" width="8.7265625" style="2"/>
    <col min="14345" max="14346" width="9.54296875" style="2" bestFit="1" customWidth="1"/>
    <col min="14347" max="14572" width="8.7265625" style="2"/>
    <col min="14573" max="14573" width="20.1796875" style="2" customWidth="1"/>
    <col min="14574" max="14574" width="13.1796875" style="2" bestFit="1" customWidth="1"/>
    <col min="14575" max="14575" width="3" style="2" customWidth="1"/>
    <col min="14576" max="14585" width="8.7265625" style="2"/>
    <col min="14586" max="14586" width="8.1796875" style="2" customWidth="1"/>
    <col min="14587" max="14587" width="8.7265625" style="2"/>
    <col min="14588" max="14588" width="9" style="2" customWidth="1"/>
    <col min="14589" max="14589" width="8.1796875" style="2" customWidth="1"/>
    <col min="14590" max="14590" width="8.7265625" style="2"/>
    <col min="14591" max="14596" width="9.1796875" style="2" customWidth="1"/>
    <col min="14597" max="14597" width="11.453125" style="2" bestFit="1" customWidth="1"/>
    <col min="14598" max="14598" width="9.81640625" style="2" bestFit="1" customWidth="1"/>
    <col min="14599" max="14600" width="8.7265625" style="2"/>
    <col min="14601" max="14602" width="9.54296875" style="2" bestFit="1" customWidth="1"/>
    <col min="14603" max="14828" width="8.7265625" style="2"/>
    <col min="14829" max="14829" width="20.1796875" style="2" customWidth="1"/>
    <col min="14830" max="14830" width="13.1796875" style="2" bestFit="1" customWidth="1"/>
    <col min="14831" max="14831" width="3" style="2" customWidth="1"/>
    <col min="14832" max="14841" width="8.7265625" style="2"/>
    <col min="14842" max="14842" width="8.1796875" style="2" customWidth="1"/>
    <col min="14843" max="14843" width="8.7265625" style="2"/>
    <col min="14844" max="14844" width="9" style="2" customWidth="1"/>
    <col min="14845" max="14845" width="8.1796875" style="2" customWidth="1"/>
    <col min="14846" max="14846" width="8.7265625" style="2"/>
    <col min="14847" max="14852" width="9.1796875" style="2" customWidth="1"/>
    <col min="14853" max="14853" width="11.453125" style="2" bestFit="1" customWidth="1"/>
    <col min="14854" max="14854" width="9.81640625" style="2" bestFit="1" customWidth="1"/>
    <col min="14855" max="14856" width="8.7265625" style="2"/>
    <col min="14857" max="14858" width="9.54296875" style="2" bestFit="1" customWidth="1"/>
    <col min="14859" max="15084" width="8.7265625" style="2"/>
    <col min="15085" max="15085" width="20.1796875" style="2" customWidth="1"/>
    <col min="15086" max="15086" width="13.1796875" style="2" bestFit="1" customWidth="1"/>
    <col min="15087" max="15087" width="3" style="2" customWidth="1"/>
    <col min="15088" max="15097" width="8.7265625" style="2"/>
    <col min="15098" max="15098" width="8.1796875" style="2" customWidth="1"/>
    <col min="15099" max="15099" width="8.7265625" style="2"/>
    <col min="15100" max="15100" width="9" style="2" customWidth="1"/>
    <col min="15101" max="15101" width="8.1796875" style="2" customWidth="1"/>
    <col min="15102" max="15102" width="8.7265625" style="2"/>
    <col min="15103" max="15108" width="9.1796875" style="2" customWidth="1"/>
    <col min="15109" max="15109" width="11.453125" style="2" bestFit="1" customWidth="1"/>
    <col min="15110" max="15110" width="9.81640625" style="2" bestFit="1" customWidth="1"/>
    <col min="15111" max="15112" width="8.7265625" style="2"/>
    <col min="15113" max="15114" width="9.54296875" style="2" bestFit="1" customWidth="1"/>
    <col min="15115" max="15340" width="8.7265625" style="2"/>
    <col min="15341" max="15341" width="20.1796875" style="2" customWidth="1"/>
    <col min="15342" max="15342" width="13.1796875" style="2" bestFit="1" customWidth="1"/>
    <col min="15343" max="15343" width="3" style="2" customWidth="1"/>
    <col min="15344" max="15353" width="8.7265625" style="2"/>
    <col min="15354" max="15354" width="8.1796875" style="2" customWidth="1"/>
    <col min="15355" max="15355" width="8.7265625" style="2"/>
    <col min="15356" max="15356" width="9" style="2" customWidth="1"/>
    <col min="15357" max="15357" width="8.1796875" style="2" customWidth="1"/>
    <col min="15358" max="15358" width="8.7265625" style="2"/>
    <col min="15359" max="15364" width="9.1796875" style="2" customWidth="1"/>
    <col min="15365" max="15365" width="11.453125" style="2" bestFit="1" customWidth="1"/>
    <col min="15366" max="15366" width="9.81640625" style="2" bestFit="1" customWidth="1"/>
    <col min="15367" max="15368" width="8.7265625" style="2"/>
    <col min="15369" max="15370" width="9.54296875" style="2" bestFit="1" customWidth="1"/>
    <col min="15371" max="15596" width="8.7265625" style="2"/>
    <col min="15597" max="15597" width="20.1796875" style="2" customWidth="1"/>
    <col min="15598" max="15598" width="13.1796875" style="2" bestFit="1" customWidth="1"/>
    <col min="15599" max="15599" width="3" style="2" customWidth="1"/>
    <col min="15600" max="15609" width="8.7265625" style="2"/>
    <col min="15610" max="15610" width="8.1796875" style="2" customWidth="1"/>
    <col min="15611" max="15611" width="8.7265625" style="2"/>
    <col min="15612" max="15612" width="9" style="2" customWidth="1"/>
    <col min="15613" max="15613" width="8.1796875" style="2" customWidth="1"/>
    <col min="15614" max="15614" width="8.7265625" style="2"/>
    <col min="15615" max="15620" width="9.1796875" style="2" customWidth="1"/>
    <col min="15621" max="15621" width="11.453125" style="2" bestFit="1" customWidth="1"/>
    <col min="15622" max="15622" width="9.81640625" style="2" bestFit="1" customWidth="1"/>
    <col min="15623" max="15624" width="8.7265625" style="2"/>
    <col min="15625" max="15626" width="9.54296875" style="2" bestFit="1" customWidth="1"/>
    <col min="15627" max="15852" width="8.7265625" style="2"/>
    <col min="15853" max="15853" width="20.1796875" style="2" customWidth="1"/>
    <col min="15854" max="15854" width="13.1796875" style="2" bestFit="1" customWidth="1"/>
    <col min="15855" max="15855" width="3" style="2" customWidth="1"/>
    <col min="15856" max="15865" width="8.7265625" style="2"/>
    <col min="15866" max="15866" width="8.1796875" style="2" customWidth="1"/>
    <col min="15867" max="15867" width="8.7265625" style="2"/>
    <col min="15868" max="15868" width="9" style="2" customWidth="1"/>
    <col min="15869" max="15869" width="8.1796875" style="2" customWidth="1"/>
    <col min="15870" max="15870" width="8.7265625" style="2"/>
    <col min="15871" max="15876" width="9.1796875" style="2" customWidth="1"/>
    <col min="15877" max="15877" width="11.453125" style="2" bestFit="1" customWidth="1"/>
    <col min="15878" max="15878" width="9.81640625" style="2" bestFit="1" customWidth="1"/>
    <col min="15879" max="15880" width="8.7265625" style="2"/>
    <col min="15881" max="15882" width="9.54296875" style="2" bestFit="1" customWidth="1"/>
    <col min="15883" max="16108" width="8.7265625" style="2"/>
    <col min="16109" max="16109" width="20.1796875" style="2" customWidth="1"/>
    <col min="16110" max="16110" width="13.1796875" style="2" bestFit="1" customWidth="1"/>
    <col min="16111" max="16111" width="3" style="2" customWidth="1"/>
    <col min="16112" max="16121" width="8.7265625" style="2"/>
    <col min="16122" max="16122" width="8.1796875" style="2" customWidth="1"/>
    <col min="16123" max="16123" width="8.7265625" style="2"/>
    <col min="16124" max="16124" width="9" style="2" customWidth="1"/>
    <col min="16125" max="16125" width="8.1796875" style="2" customWidth="1"/>
    <col min="16126" max="16126" width="8.7265625" style="2"/>
    <col min="16127" max="16132" width="9.1796875" style="2" customWidth="1"/>
    <col min="16133" max="16133" width="11.453125" style="2" bestFit="1" customWidth="1"/>
    <col min="16134" max="16134" width="9.81640625" style="2" bestFit="1" customWidth="1"/>
    <col min="16135" max="16136" width="8.7265625" style="2"/>
    <col min="16137" max="16138" width="9.54296875" style="2" bestFit="1" customWidth="1"/>
    <col min="16139" max="16384" width="8.7265625" style="2"/>
  </cols>
  <sheetData>
    <row r="1" spans="1:35" s="3" customFormat="1" ht="45" customHeight="1" x14ac:dyDescent="0.35">
      <c r="A1" s="11" t="s">
        <v>104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68"/>
      <c r="Z1" s="20"/>
      <c r="AA1" s="20"/>
    </row>
    <row r="2" spans="1:35" s="3" customFormat="1" ht="20.149999999999999" customHeight="1" x14ac:dyDescent="0.35">
      <c r="A2" s="3" t="s">
        <v>12</v>
      </c>
      <c r="Y2" s="20"/>
      <c r="Z2" s="20"/>
      <c r="AA2" s="20"/>
    </row>
    <row r="3" spans="1:35" s="3" customFormat="1" ht="20.149999999999999" customHeight="1" x14ac:dyDescent="0.35">
      <c r="A3" s="3" t="s">
        <v>43</v>
      </c>
      <c r="Y3" s="20"/>
      <c r="Z3" s="20"/>
      <c r="AA3" s="20"/>
    </row>
    <row r="4" spans="1:35" s="3" customFormat="1" ht="20.149999999999999" customHeight="1" x14ac:dyDescent="0.35">
      <c r="A4" s="3" t="s">
        <v>69</v>
      </c>
      <c r="Y4" s="20"/>
      <c r="Z4" s="20"/>
      <c r="AA4" s="20"/>
    </row>
    <row r="5" spans="1:35" s="3" customFormat="1" x14ac:dyDescent="0.35">
      <c r="A5" s="3" t="s">
        <v>44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68"/>
      <c r="Z5" s="20"/>
      <c r="AA5" s="20"/>
    </row>
    <row r="6" spans="1:35" ht="45" customHeight="1" x14ac:dyDescent="0.35">
      <c r="A6" s="42" t="s">
        <v>45</v>
      </c>
      <c r="B6" s="43" t="s">
        <v>106</v>
      </c>
      <c r="C6" s="44" t="s">
        <v>70</v>
      </c>
      <c r="D6" s="45" t="s">
        <v>71</v>
      </c>
      <c r="E6" s="45" t="s">
        <v>72</v>
      </c>
      <c r="F6" s="45" t="s">
        <v>73</v>
      </c>
      <c r="G6" s="45" t="s">
        <v>74</v>
      </c>
      <c r="H6" s="45" t="s">
        <v>75</v>
      </c>
      <c r="I6" s="45" t="s">
        <v>76</v>
      </c>
      <c r="J6" s="45" t="s">
        <v>77</v>
      </c>
      <c r="K6" s="45" t="s">
        <v>78</v>
      </c>
      <c r="L6" s="45" t="s">
        <v>79</v>
      </c>
      <c r="M6" s="45" t="s">
        <v>80</v>
      </c>
      <c r="N6" s="45" t="s">
        <v>81</v>
      </c>
      <c r="O6" s="45" t="s">
        <v>82</v>
      </c>
      <c r="P6" s="45" t="s">
        <v>83</v>
      </c>
      <c r="Q6" s="45" t="s">
        <v>84</v>
      </c>
      <c r="R6" s="45" t="s">
        <v>85</v>
      </c>
      <c r="S6" s="45" t="s">
        <v>86</v>
      </c>
      <c r="T6" s="45" t="s">
        <v>46</v>
      </c>
      <c r="U6" s="45" t="s">
        <v>47</v>
      </c>
      <c r="V6" s="45" t="s">
        <v>48</v>
      </c>
      <c r="W6" s="45" t="s">
        <v>107</v>
      </c>
      <c r="X6" s="77" t="s">
        <v>112</v>
      </c>
      <c r="Y6" s="77" t="s">
        <v>114</v>
      </c>
      <c r="Z6" s="77" t="s">
        <v>123</v>
      </c>
      <c r="AA6" s="77" t="s">
        <v>117</v>
      </c>
      <c r="AB6" s="77" t="s">
        <v>132</v>
      </c>
    </row>
    <row r="7" spans="1:35" x14ac:dyDescent="0.35">
      <c r="A7" s="46" t="s">
        <v>52</v>
      </c>
      <c r="B7" s="47">
        <f t="shared" ref="B7:B23" si="0">AVERAGE(D7:W7)</f>
        <v>1.835248837103157</v>
      </c>
      <c r="C7" s="48">
        <v>2.4481015467796783</v>
      </c>
      <c r="D7" s="48">
        <v>1.495514580698887</v>
      </c>
      <c r="E7" s="48">
        <v>2.3230012842852785</v>
      </c>
      <c r="F7" s="48">
        <v>1.684897276135668</v>
      </c>
      <c r="G7" s="48">
        <v>1.975580281344731</v>
      </c>
      <c r="H7" s="48">
        <v>1.6900481926216047</v>
      </c>
      <c r="I7" s="48">
        <v>2.0718894243498358</v>
      </c>
      <c r="J7" s="48">
        <v>1.573816467416538</v>
      </c>
      <c r="K7" s="48">
        <v>1.9597632735816763</v>
      </c>
      <c r="L7" s="48">
        <v>1.8767686518837927</v>
      </c>
      <c r="M7" s="48">
        <v>1.6848694413173746</v>
      </c>
      <c r="N7" s="48">
        <v>2.1411844008875582</v>
      </c>
      <c r="O7" s="48">
        <v>1.5651626802214906</v>
      </c>
      <c r="P7" s="48">
        <v>1.7838531429934008</v>
      </c>
      <c r="Q7" s="48">
        <v>2.2353788018361853</v>
      </c>
      <c r="R7" s="48">
        <v>1.698181949602025</v>
      </c>
      <c r="S7" s="48">
        <v>2.0695912615916061</v>
      </c>
      <c r="T7" s="48">
        <v>1.916567402079238</v>
      </c>
      <c r="U7" s="48">
        <v>1.7408933926068575</v>
      </c>
      <c r="V7" s="48">
        <v>1.7981682899592895</v>
      </c>
      <c r="W7" s="48">
        <v>1.4198465466501025</v>
      </c>
      <c r="X7" s="48">
        <v>2.5532442688596828</v>
      </c>
      <c r="Y7" s="72">
        <v>2.3783625179851779</v>
      </c>
      <c r="Z7" s="72">
        <v>2.3056250954418407</v>
      </c>
      <c r="AA7" s="72">
        <v>2.1247253526920424</v>
      </c>
      <c r="AB7" s="72">
        <v>1.8500149069051208</v>
      </c>
      <c r="AE7" s="81"/>
      <c r="AF7" s="29"/>
      <c r="AG7" s="79"/>
      <c r="AH7" s="79"/>
      <c r="AI7" s="29"/>
    </row>
    <row r="8" spans="1:35" x14ac:dyDescent="0.35">
      <c r="A8" s="49" t="s">
        <v>53</v>
      </c>
      <c r="B8" s="50">
        <f t="shared" si="0"/>
        <v>2.8447135378549713</v>
      </c>
      <c r="C8" s="48">
        <v>3.1253192939275354</v>
      </c>
      <c r="D8" s="48">
        <v>2.9254423046863178</v>
      </c>
      <c r="E8" s="48">
        <v>3.6239410102561531</v>
      </c>
      <c r="F8" s="48">
        <v>2.9013596866902955</v>
      </c>
      <c r="G8" s="48">
        <v>2.5634703854169798</v>
      </c>
      <c r="H8" s="48">
        <v>2.3383427140143729</v>
      </c>
      <c r="I8" s="48">
        <v>2.513312381993265</v>
      </c>
      <c r="J8" s="48">
        <v>4.2153280501709585</v>
      </c>
      <c r="K8" s="48">
        <v>1.9830407323614894</v>
      </c>
      <c r="L8" s="48">
        <v>2.1411527446850234</v>
      </c>
      <c r="M8" s="48">
        <v>1.806635051797659</v>
      </c>
      <c r="N8" s="48">
        <v>2.5760465642604986</v>
      </c>
      <c r="O8" s="48">
        <v>2.4332977481983025</v>
      </c>
      <c r="P8" s="48">
        <v>3.3485601044192999</v>
      </c>
      <c r="Q8" s="48">
        <v>3.1470907655177607</v>
      </c>
      <c r="R8" s="48">
        <v>2.9579640907675335</v>
      </c>
      <c r="S8" s="48">
        <v>1.995871619982484</v>
      </c>
      <c r="T8" s="48">
        <v>3.7419629486272399</v>
      </c>
      <c r="U8" s="48">
        <v>4.3630791106487248</v>
      </c>
      <c r="V8" s="48">
        <v>2.7101911850741529</v>
      </c>
      <c r="W8" s="48">
        <v>2.6081815575309295</v>
      </c>
      <c r="X8" s="48">
        <v>3.0790046659926369</v>
      </c>
      <c r="Y8" s="72">
        <v>3.1780147182949632</v>
      </c>
      <c r="Z8" s="72">
        <v>1.853971535954545</v>
      </c>
      <c r="AA8" s="72">
        <v>2.3509432076054351</v>
      </c>
      <c r="AB8" s="72"/>
      <c r="AE8" s="81"/>
      <c r="AF8" s="29"/>
      <c r="AG8" s="79"/>
      <c r="AH8" s="79"/>
      <c r="AI8" s="29"/>
    </row>
    <row r="9" spans="1:35" x14ac:dyDescent="0.35">
      <c r="A9" s="49" t="s">
        <v>54</v>
      </c>
      <c r="B9" s="50">
        <f t="shared" si="0"/>
        <v>4.0735540907380861</v>
      </c>
      <c r="C9" s="48">
        <v>2.9532996198434636</v>
      </c>
      <c r="D9" s="48">
        <v>3.8042809140175353</v>
      </c>
      <c r="E9" s="48">
        <v>5.4540457186518649</v>
      </c>
      <c r="F9" s="48">
        <v>3.7122693747014939</v>
      </c>
      <c r="G9" s="48">
        <v>2.637653051926669</v>
      </c>
      <c r="H9" s="48">
        <v>3.1662678531260884</v>
      </c>
      <c r="I9" s="48">
        <v>4.9675127430894506</v>
      </c>
      <c r="J9" s="48">
        <v>3.7914586546611644</v>
      </c>
      <c r="K9" s="48">
        <v>5.0099449709667159</v>
      </c>
      <c r="L9" s="48">
        <v>4.049848086851803</v>
      </c>
      <c r="M9" s="48">
        <v>4.2764072136161344</v>
      </c>
      <c r="N9" s="48">
        <v>5.3380450808925115</v>
      </c>
      <c r="O9" s="48">
        <v>2.4528242663112505</v>
      </c>
      <c r="P9" s="48">
        <v>4.691432015355514</v>
      </c>
      <c r="Q9" s="48">
        <v>4.4327942322632587</v>
      </c>
      <c r="R9" s="48">
        <v>3.9667325632299839</v>
      </c>
      <c r="S9" s="48">
        <v>3.8347341120629621</v>
      </c>
      <c r="T9" s="48">
        <v>2.7520464716393613</v>
      </c>
      <c r="U9" s="48">
        <v>4.1641056640213687</v>
      </c>
      <c r="V9" s="48">
        <v>5.2178789716600988</v>
      </c>
      <c r="W9" s="48">
        <v>3.750799855716493</v>
      </c>
      <c r="X9" s="48">
        <v>5.7253538234607699</v>
      </c>
      <c r="Y9" s="72">
        <v>2.5369486362749054</v>
      </c>
      <c r="Z9" s="72">
        <v>3.0700238731291538</v>
      </c>
      <c r="AA9" s="72">
        <v>6.2348365893600972</v>
      </c>
      <c r="AB9" s="72"/>
      <c r="AE9" s="81"/>
      <c r="AF9" s="29"/>
      <c r="AG9" s="79"/>
      <c r="AH9" s="79"/>
      <c r="AI9" s="29"/>
    </row>
    <row r="10" spans="1:35" x14ac:dyDescent="0.35">
      <c r="A10" s="49" t="s">
        <v>55</v>
      </c>
      <c r="B10" s="50">
        <f t="shared" si="0"/>
        <v>6.0620806729404348</v>
      </c>
      <c r="C10" s="48">
        <v>4.7444448561646713</v>
      </c>
      <c r="D10" s="48">
        <v>6.6161194417738995</v>
      </c>
      <c r="E10" s="48">
        <v>6.7280725456350563</v>
      </c>
      <c r="F10" s="48">
        <v>4.7867036852959286</v>
      </c>
      <c r="G10" s="48">
        <v>5.0964249810022446</v>
      </c>
      <c r="H10" s="48">
        <v>5.5740459699419773</v>
      </c>
      <c r="I10" s="48">
        <v>7.2701852905337621</v>
      </c>
      <c r="J10" s="48">
        <v>5.3301105477877311</v>
      </c>
      <c r="K10" s="48">
        <v>5.6742828379287849</v>
      </c>
      <c r="L10" s="48">
        <v>6.8581180326668836</v>
      </c>
      <c r="M10" s="48">
        <v>7.307219062917321</v>
      </c>
      <c r="N10" s="48">
        <v>4.4217776276372884</v>
      </c>
      <c r="O10" s="48">
        <v>5.9550727304591673</v>
      </c>
      <c r="P10" s="48">
        <v>5.2530361757105934</v>
      </c>
      <c r="Q10" s="48">
        <v>7.0829563224884442</v>
      </c>
      <c r="R10" s="48">
        <v>5.7411505441202673</v>
      </c>
      <c r="S10" s="48">
        <v>6.0357532649519898</v>
      </c>
      <c r="T10" s="48">
        <v>4.2725511600069597</v>
      </c>
      <c r="U10" s="48">
        <v>5.7798244621377668</v>
      </c>
      <c r="V10" s="48">
        <v>7.8098953648658629</v>
      </c>
      <c r="W10" s="48">
        <v>7.6483134109467645</v>
      </c>
      <c r="X10" s="48">
        <v>6.3888976688557753</v>
      </c>
      <c r="Y10" s="72">
        <v>5.534685856479074</v>
      </c>
      <c r="Z10" s="72">
        <v>4.2315306449512251</v>
      </c>
      <c r="AA10" s="72">
        <v>8.0730244648975731</v>
      </c>
      <c r="AB10" s="72"/>
      <c r="AE10" s="81"/>
      <c r="AF10" s="29"/>
      <c r="AG10" s="79"/>
      <c r="AH10" s="79"/>
      <c r="AI10" s="29"/>
    </row>
    <row r="11" spans="1:35" x14ac:dyDescent="0.35">
      <c r="A11" s="49" t="s">
        <v>56</v>
      </c>
      <c r="B11" s="50">
        <f t="shared" si="0"/>
        <v>6.5562164218720982</v>
      </c>
      <c r="C11" s="48">
        <v>7.7255244869938808</v>
      </c>
      <c r="D11" s="48">
        <v>6.1551486144734833</v>
      </c>
      <c r="E11" s="48">
        <v>6.3909963090933353</v>
      </c>
      <c r="F11" s="48">
        <v>6.8539327318347976</v>
      </c>
      <c r="G11" s="48">
        <v>7.1803474003738881</v>
      </c>
      <c r="H11" s="48">
        <v>5.6709793252825262</v>
      </c>
      <c r="I11" s="48">
        <v>5.4493444797526438</v>
      </c>
      <c r="J11" s="48">
        <v>6.5029571819048879</v>
      </c>
      <c r="K11" s="48">
        <v>6.8845372717820119</v>
      </c>
      <c r="L11" s="48">
        <v>6.855168072291649</v>
      </c>
      <c r="M11" s="48">
        <v>6.6901582301547755</v>
      </c>
      <c r="N11" s="48">
        <v>6.1248710832878412</v>
      </c>
      <c r="O11" s="48">
        <v>6.3043361123038339</v>
      </c>
      <c r="P11" s="48">
        <v>5.8389297560847639</v>
      </c>
      <c r="Q11" s="48">
        <v>5.8662001434956634</v>
      </c>
      <c r="R11" s="48">
        <v>6.4607993874420879</v>
      </c>
      <c r="S11" s="48">
        <v>6.2886899613265097</v>
      </c>
      <c r="T11" s="48">
        <v>7.7912558231481555</v>
      </c>
      <c r="U11" s="48">
        <v>6.5742932514299692</v>
      </c>
      <c r="V11" s="48">
        <v>9.6828343003313737</v>
      </c>
      <c r="W11" s="48">
        <v>5.5585490016477594</v>
      </c>
      <c r="X11" s="48">
        <v>5.7519757482215699</v>
      </c>
      <c r="Y11" s="72">
        <v>7.2429888366772008</v>
      </c>
      <c r="Z11" s="72">
        <v>5.6209463294257764</v>
      </c>
      <c r="AA11" s="72">
        <v>8.3415105999767007</v>
      </c>
      <c r="AB11" s="72"/>
      <c r="AE11" s="81"/>
      <c r="AF11" s="29"/>
      <c r="AG11" s="79"/>
      <c r="AH11" s="79"/>
      <c r="AI11" s="29"/>
    </row>
    <row r="12" spans="1:35" x14ac:dyDescent="0.35">
      <c r="A12" s="49" t="s">
        <v>57</v>
      </c>
      <c r="B12" s="50">
        <f t="shared" si="0"/>
        <v>6.5313074430970177</v>
      </c>
      <c r="C12" s="48">
        <v>6.8452113175308495</v>
      </c>
      <c r="D12" s="48">
        <v>5.7601374031040935</v>
      </c>
      <c r="E12" s="48">
        <v>7.1931231121518495</v>
      </c>
      <c r="F12" s="48">
        <v>6.9851193539843432</v>
      </c>
      <c r="G12" s="48">
        <v>6.6189025685892089</v>
      </c>
      <c r="H12" s="48">
        <v>7.9607592340828885</v>
      </c>
      <c r="I12" s="48">
        <v>4.830176215486552</v>
      </c>
      <c r="J12" s="48">
        <v>7.1249477301058466</v>
      </c>
      <c r="K12" s="48">
        <v>7.0077298267187906</v>
      </c>
      <c r="L12" s="48">
        <v>7.9479812879627714</v>
      </c>
      <c r="M12" s="48">
        <v>6.9135251651342866</v>
      </c>
      <c r="N12" s="48">
        <v>4.3144849108808954</v>
      </c>
      <c r="O12" s="48">
        <v>6.1470894992861611</v>
      </c>
      <c r="P12" s="48">
        <v>7.2633591620175029</v>
      </c>
      <c r="Q12" s="48">
        <v>7.5088967052583797</v>
      </c>
      <c r="R12" s="48">
        <v>4.3641863119339774</v>
      </c>
      <c r="S12" s="48">
        <v>6.3561802271940904</v>
      </c>
      <c r="T12" s="48">
        <v>8.1103483606223659</v>
      </c>
      <c r="U12" s="48">
        <v>5.7102193084011184</v>
      </c>
      <c r="V12" s="48">
        <v>6.1786561443767569</v>
      </c>
      <c r="W12" s="48">
        <v>6.3303263346484595</v>
      </c>
      <c r="X12" s="48">
        <v>7.7281778109890045</v>
      </c>
      <c r="Y12" s="72">
        <v>8.311758314258535</v>
      </c>
      <c r="Z12" s="72">
        <v>7.0109031374819262</v>
      </c>
      <c r="AA12" s="72">
        <v>7.7105228724477906</v>
      </c>
      <c r="AB12" s="72"/>
      <c r="AE12" s="81"/>
      <c r="AF12" s="29"/>
      <c r="AG12" s="79"/>
      <c r="AH12" s="79"/>
      <c r="AI12" s="29"/>
    </row>
    <row r="13" spans="1:35" x14ac:dyDescent="0.35">
      <c r="A13" s="49" t="s">
        <v>58</v>
      </c>
      <c r="B13" s="50">
        <f t="shared" si="0"/>
        <v>6.4423070621389913</v>
      </c>
      <c r="C13" s="48">
        <v>6.3880907359193335</v>
      </c>
      <c r="D13" s="48">
        <v>5.7006130841970455</v>
      </c>
      <c r="E13" s="48">
        <v>5.8901417127881199</v>
      </c>
      <c r="F13" s="48">
        <v>5.5768446499089315</v>
      </c>
      <c r="G13" s="48">
        <v>5.8028229552967181</v>
      </c>
      <c r="H13" s="48">
        <v>9.2859229292381649</v>
      </c>
      <c r="I13" s="48">
        <v>5.9641004809573053</v>
      </c>
      <c r="J13" s="48">
        <v>6.3627718177032744</v>
      </c>
      <c r="K13" s="48">
        <v>6.1792062148145446</v>
      </c>
      <c r="L13" s="48">
        <v>5.2295893718780855</v>
      </c>
      <c r="M13" s="48">
        <v>6.014396120657171</v>
      </c>
      <c r="N13" s="48">
        <v>5.3537874495005591</v>
      </c>
      <c r="O13" s="48">
        <v>8.474045437284536</v>
      </c>
      <c r="P13" s="48">
        <v>7.4688318145744521</v>
      </c>
      <c r="Q13" s="48">
        <v>6.0591472056291842</v>
      </c>
      <c r="R13" s="48">
        <v>6.323817544720387</v>
      </c>
      <c r="S13" s="48">
        <v>5.8793924118598229</v>
      </c>
      <c r="T13" s="48">
        <v>8.7084540943739537</v>
      </c>
      <c r="U13" s="48">
        <v>6.8299949728847347</v>
      </c>
      <c r="V13" s="48">
        <v>5.6288612422370621</v>
      </c>
      <c r="W13" s="48">
        <v>6.1133997322757567</v>
      </c>
      <c r="X13" s="48">
        <v>7.2192845293710572</v>
      </c>
      <c r="Y13" s="72">
        <v>5.2035910282750208</v>
      </c>
      <c r="Z13" s="72">
        <v>5.8281258192370426</v>
      </c>
      <c r="AA13" s="72">
        <v>6.6133267997458258</v>
      </c>
      <c r="AB13" s="72"/>
      <c r="AE13" s="81"/>
      <c r="AF13" s="29"/>
      <c r="AG13" s="79"/>
      <c r="AH13" s="79"/>
      <c r="AI13" s="29"/>
    </row>
    <row r="14" spans="1:35" x14ac:dyDescent="0.35">
      <c r="A14" s="49" t="s">
        <v>59</v>
      </c>
      <c r="B14" s="50">
        <f t="shared" si="0"/>
        <v>5.7051591267959569</v>
      </c>
      <c r="C14" s="48">
        <v>5.9057601278893932</v>
      </c>
      <c r="D14" s="48">
        <v>5.5063592095062601</v>
      </c>
      <c r="E14" s="48">
        <v>6.9774366481986911</v>
      </c>
      <c r="F14" s="48">
        <v>5.7336111343430627</v>
      </c>
      <c r="G14" s="48">
        <v>6.8863398244603209</v>
      </c>
      <c r="H14" s="48">
        <v>5.1082502213878778</v>
      </c>
      <c r="I14" s="48">
        <v>6.5123414461826137</v>
      </c>
      <c r="J14" s="48">
        <v>3.9301166406940573</v>
      </c>
      <c r="K14" s="48">
        <v>5.8685418710941333</v>
      </c>
      <c r="L14" s="48">
        <v>4.912164030907614</v>
      </c>
      <c r="M14" s="48">
        <v>4.835368643273541</v>
      </c>
      <c r="N14" s="48">
        <v>5.3375024648640119</v>
      </c>
      <c r="O14" s="48">
        <v>6.2696247314309925</v>
      </c>
      <c r="P14" s="48">
        <v>6.3401083073863909</v>
      </c>
      <c r="Q14" s="48">
        <v>5.231114717642078</v>
      </c>
      <c r="R14" s="48">
        <v>6.8785259433046164</v>
      </c>
      <c r="S14" s="48">
        <v>5.8689325524435976</v>
      </c>
      <c r="T14" s="48">
        <v>5.5832429310672156</v>
      </c>
      <c r="U14" s="48">
        <v>6.7133028291718873</v>
      </c>
      <c r="V14" s="48">
        <v>5.2049636992545345</v>
      </c>
      <c r="W14" s="48">
        <v>4.4053346893056542</v>
      </c>
      <c r="X14" s="48">
        <v>7.8653358212479798</v>
      </c>
      <c r="Y14" s="72">
        <v>5.4696097993916144</v>
      </c>
      <c r="Z14" s="72">
        <v>6.0058742060319972</v>
      </c>
      <c r="AA14" s="72">
        <v>6.3672132561110031</v>
      </c>
      <c r="AB14" s="72"/>
      <c r="AE14" s="81"/>
      <c r="AF14" s="29"/>
      <c r="AG14" s="79"/>
      <c r="AH14" s="79"/>
      <c r="AI14" s="29"/>
    </row>
    <row r="15" spans="1:35" x14ac:dyDescent="0.35">
      <c r="A15" s="49" t="s">
        <v>60</v>
      </c>
      <c r="B15" s="50">
        <f t="shared" si="0"/>
        <v>5.0033162732476768</v>
      </c>
      <c r="C15" s="48">
        <v>4.0488015270226683</v>
      </c>
      <c r="D15" s="48">
        <v>5.4321567733440803</v>
      </c>
      <c r="E15" s="48">
        <v>6.0641745839265999</v>
      </c>
      <c r="F15" s="48">
        <v>5.4438021859635448</v>
      </c>
      <c r="G15" s="48">
        <v>5.095545254528604</v>
      </c>
      <c r="H15" s="48">
        <v>5.2985488001782022</v>
      </c>
      <c r="I15" s="48">
        <v>4.9999768366299948</v>
      </c>
      <c r="J15" s="48">
        <v>4.148547866990044</v>
      </c>
      <c r="K15" s="48">
        <v>5.0144713065940518</v>
      </c>
      <c r="L15" s="48">
        <v>4.4661727033168397</v>
      </c>
      <c r="M15" s="48">
        <v>5.1239964030034697</v>
      </c>
      <c r="N15" s="48">
        <v>5.4704262917444186</v>
      </c>
      <c r="O15" s="48">
        <v>4.3018560907217909</v>
      </c>
      <c r="P15" s="48">
        <v>4.5971120976002107</v>
      </c>
      <c r="Q15" s="48">
        <v>5.7002586818453853</v>
      </c>
      <c r="R15" s="48">
        <v>4.4179967807772211</v>
      </c>
      <c r="S15" s="48">
        <v>3.7998466433851279</v>
      </c>
      <c r="T15" s="48">
        <v>5.2643357736133058</v>
      </c>
      <c r="U15" s="48">
        <v>5.4230630655851941</v>
      </c>
      <c r="V15" s="48">
        <v>5.4122251982739042</v>
      </c>
      <c r="W15" s="48">
        <v>4.5918121269315444</v>
      </c>
      <c r="X15" s="48">
        <v>4.3657908203986242</v>
      </c>
      <c r="Y15" s="72">
        <v>5.0945325337195486</v>
      </c>
      <c r="Z15" s="72">
        <v>4.0986297781918717</v>
      </c>
      <c r="AA15" s="72">
        <v>5.3078225406226585</v>
      </c>
      <c r="AB15" s="72"/>
      <c r="AE15" s="81"/>
      <c r="AF15" s="29"/>
      <c r="AG15" s="79"/>
      <c r="AH15" s="79"/>
      <c r="AI15" s="29"/>
    </row>
    <row r="16" spans="1:35" x14ac:dyDescent="0.35">
      <c r="A16" s="49" t="s">
        <v>61</v>
      </c>
      <c r="B16" s="50">
        <f t="shared" si="0"/>
        <v>3.2657072633445474</v>
      </c>
      <c r="C16" s="48">
        <v>3.5826359631670686</v>
      </c>
      <c r="D16" s="48">
        <v>3.0604489462815243</v>
      </c>
      <c r="E16" s="48">
        <v>4.3484244661751283</v>
      </c>
      <c r="F16" s="48">
        <v>3.2984699688424497</v>
      </c>
      <c r="G16" s="48">
        <v>2.8718760382764721</v>
      </c>
      <c r="H16" s="48">
        <v>3.2213540678913728</v>
      </c>
      <c r="I16" s="48">
        <v>3.5918788672248705</v>
      </c>
      <c r="J16" s="48">
        <v>3.982972286581818</v>
      </c>
      <c r="K16" s="48">
        <v>2.9450170857437152</v>
      </c>
      <c r="L16" s="48">
        <v>3.5853231849708798</v>
      </c>
      <c r="M16" s="48">
        <v>3.7126172749874722</v>
      </c>
      <c r="N16" s="48">
        <v>3.0344754734787549</v>
      </c>
      <c r="O16" s="48">
        <v>2.881029100181101</v>
      </c>
      <c r="P16" s="48">
        <v>3.1789914159537305</v>
      </c>
      <c r="Q16" s="48">
        <v>2.9951720500007997</v>
      </c>
      <c r="R16" s="48">
        <v>3.6053136144598135</v>
      </c>
      <c r="S16" s="48">
        <v>2.6614357381120128</v>
      </c>
      <c r="T16" s="48">
        <v>4.4238744313247143</v>
      </c>
      <c r="U16" s="48">
        <v>2.654353650798043</v>
      </c>
      <c r="V16" s="48">
        <v>2.2143419128604664</v>
      </c>
      <c r="W16" s="48">
        <v>3.0467756927458072</v>
      </c>
      <c r="X16" s="48">
        <v>4.2305558775176717</v>
      </c>
      <c r="Y16" s="72">
        <v>2.999828697785365</v>
      </c>
      <c r="Z16" s="72">
        <v>3.1279691727990451</v>
      </c>
      <c r="AA16" s="72">
        <v>2.295790972230741</v>
      </c>
      <c r="AB16" s="72"/>
      <c r="AE16" s="81"/>
      <c r="AF16" s="29"/>
      <c r="AG16" s="79"/>
      <c r="AH16" s="79"/>
      <c r="AI16" s="29"/>
    </row>
    <row r="17" spans="1:35" x14ac:dyDescent="0.35">
      <c r="A17" s="49" t="s">
        <v>62</v>
      </c>
      <c r="B17" s="50">
        <f t="shared" si="0"/>
        <v>2.2614789236799933</v>
      </c>
      <c r="C17" s="48">
        <v>2.3809121717901389</v>
      </c>
      <c r="D17" s="48">
        <v>1.9745776197533482</v>
      </c>
      <c r="E17" s="48">
        <v>2.344859209321883</v>
      </c>
      <c r="F17" s="48">
        <v>1.6342209292426921</v>
      </c>
      <c r="G17" s="48">
        <v>3.0825537571326995</v>
      </c>
      <c r="H17" s="48">
        <v>3.2530231153908509</v>
      </c>
      <c r="I17" s="48">
        <v>2.3992871227424968</v>
      </c>
      <c r="J17" s="48">
        <v>1.8432851860371171</v>
      </c>
      <c r="K17" s="48">
        <v>2.3267143123423124</v>
      </c>
      <c r="L17" s="48">
        <v>2.2251363666470425</v>
      </c>
      <c r="M17" s="48">
        <v>2.0333348604509642</v>
      </c>
      <c r="N17" s="48">
        <v>2.313859682989083</v>
      </c>
      <c r="O17" s="48">
        <v>2.502419254870782</v>
      </c>
      <c r="P17" s="48">
        <v>2.002511736776269</v>
      </c>
      <c r="Q17" s="48">
        <v>1.3248903709035003</v>
      </c>
      <c r="R17" s="48">
        <v>2.6645341013425305</v>
      </c>
      <c r="S17" s="48">
        <v>2.6370341805431061</v>
      </c>
      <c r="T17" s="48">
        <v>2.530373814271488</v>
      </c>
      <c r="U17" s="48">
        <v>1.6728875041595523</v>
      </c>
      <c r="V17" s="48">
        <v>2.0948185711333038</v>
      </c>
      <c r="W17" s="48">
        <v>2.3692567775488498</v>
      </c>
      <c r="X17" s="48">
        <v>2.0017181970363049</v>
      </c>
      <c r="Y17" s="72">
        <v>2.4110570306450194</v>
      </c>
      <c r="Z17" s="72">
        <v>1.8124594223075736</v>
      </c>
      <c r="AA17" s="72">
        <v>2.2012940225852278</v>
      </c>
      <c r="AB17" s="72"/>
      <c r="AE17" s="81"/>
      <c r="AF17" s="29"/>
      <c r="AG17" s="79"/>
      <c r="AH17" s="79"/>
      <c r="AI17" s="29"/>
    </row>
    <row r="18" spans="1:35" x14ac:dyDescent="0.35">
      <c r="A18" s="49" t="s">
        <v>63</v>
      </c>
      <c r="B18" s="50">
        <f t="shared" si="0"/>
        <v>1.6567661758183931</v>
      </c>
      <c r="C18" s="48">
        <v>2.3961432162532512</v>
      </c>
      <c r="D18" s="48">
        <v>1.1596971347754201</v>
      </c>
      <c r="E18" s="48">
        <v>1.735241364517357</v>
      </c>
      <c r="F18" s="48">
        <v>1.7678740950592069</v>
      </c>
      <c r="G18" s="48">
        <v>1.8677243129741532</v>
      </c>
      <c r="H18" s="48">
        <v>1.5619513905043507</v>
      </c>
      <c r="I18" s="48">
        <v>1.6171998200652511</v>
      </c>
      <c r="J18" s="48">
        <v>2.1357373743841666</v>
      </c>
      <c r="K18" s="48">
        <v>1.9989932938334736</v>
      </c>
      <c r="L18" s="48">
        <v>1.4273812252586837</v>
      </c>
      <c r="M18" s="48">
        <v>1.6294236818314232</v>
      </c>
      <c r="N18" s="48">
        <v>1.7671297151551255</v>
      </c>
      <c r="O18" s="48">
        <v>1.7741073208788465</v>
      </c>
      <c r="P18" s="48">
        <v>2.2645372005082098</v>
      </c>
      <c r="Q18" s="48">
        <v>1.1309983583377272</v>
      </c>
      <c r="R18" s="48">
        <v>1.6474526967611873</v>
      </c>
      <c r="S18" s="48">
        <v>1.8426724669282835</v>
      </c>
      <c r="T18" s="48">
        <v>1.3563754594612125</v>
      </c>
      <c r="U18" s="48">
        <v>1.8967307395367552</v>
      </c>
      <c r="V18" s="48">
        <v>1.5573274814482665</v>
      </c>
      <c r="W18" s="48">
        <v>0.99676838414876112</v>
      </c>
      <c r="X18" s="54">
        <v>1.8957539845960172</v>
      </c>
      <c r="Y18" s="73">
        <v>0.91581448429363566</v>
      </c>
      <c r="Z18" s="73">
        <v>0.90665150399295469</v>
      </c>
      <c r="AA18" s="73">
        <v>1.9092574683573302</v>
      </c>
      <c r="AB18" s="73"/>
      <c r="AE18" s="81"/>
      <c r="AF18" s="29"/>
      <c r="AG18" s="79"/>
      <c r="AH18" s="79"/>
      <c r="AI18" s="29"/>
    </row>
    <row r="19" spans="1:35" x14ac:dyDescent="0.35">
      <c r="A19" s="46" t="s">
        <v>64</v>
      </c>
      <c r="B19" s="47">
        <f t="shared" si="0"/>
        <v>2.9202383187286971</v>
      </c>
      <c r="C19" s="51">
        <f>(31*C7+28*C8+31*C9)/(31+28+31)</f>
        <v>2.8328041821698711</v>
      </c>
      <c r="D19" s="51">
        <f t="shared" ref="D19:U19" si="1">(31*D7+28*D8+31*D9)/(31+28+31)</f>
        <v>2.7356227207491775</v>
      </c>
      <c r="E19" s="51">
        <f t="shared" si="1"/>
        <v>3.8062089486469302</v>
      </c>
      <c r="F19" s="51">
        <f>(31*F7+29*F8+31*F9)/(31+29+31)</f>
        <v>2.7632043636260506</v>
      </c>
      <c r="G19" s="51">
        <f t="shared" si="1"/>
        <v>2.3865267124787648</v>
      </c>
      <c r="H19" s="51">
        <f t="shared" si="1"/>
        <v>2.4002154823397879</v>
      </c>
      <c r="I19" s="51">
        <f t="shared" si="1"/>
        <v>3.2066023765158813</v>
      </c>
      <c r="J19" s="51">
        <f>(31*J7+29*J8+31*J9)/(31+29+31)</f>
        <v>3.171077387245786</v>
      </c>
      <c r="K19" s="51">
        <f t="shared" si="1"/>
        <v>3.0176232898569095</v>
      </c>
      <c r="L19" s="51">
        <f t="shared" si="1"/>
        <v>2.7075266194664902</v>
      </c>
      <c r="M19" s="51">
        <f t="shared" si="1"/>
        <v>2.6153928639252584</v>
      </c>
      <c r="N19" s="51">
        <f>(31*N7+29*N8+31*N9)/(31+29+31)</f>
        <v>3.3688072999861167</v>
      </c>
      <c r="O19" s="51">
        <f t="shared" si="1"/>
        <v>2.1409992476896385</v>
      </c>
      <c r="P19" s="51">
        <f t="shared" si="1"/>
        <v>3.2721502536950755</v>
      </c>
      <c r="Q19" s="51">
        <f t="shared" si="1"/>
        <v>3.2759100610175564</v>
      </c>
      <c r="R19" s="51">
        <f>(31*R7+29*R8+31*R9)/(31+29+31)</f>
        <v>2.8724539398906672</v>
      </c>
      <c r="S19" s="51">
        <f t="shared" si="1"/>
        <v>2.6546499104755683</v>
      </c>
      <c r="T19" s="51">
        <f t="shared" si="1"/>
        <v>2.7722443627426592</v>
      </c>
      <c r="U19" s="51">
        <f t="shared" si="1"/>
        <v>3.3913465094848814</v>
      </c>
      <c r="V19" s="51">
        <f>(31*V7+29*V8+31*V9)/(31+29+31)</f>
        <v>3.2537693349159502</v>
      </c>
      <c r="W19" s="51">
        <f t="shared" ref="W19:Y19" si="2">(31*W7+28*W8+31*W9)/(31+28+31)</f>
        <v>2.592434689824783</v>
      </c>
      <c r="X19" s="51">
        <f t="shared" si="2"/>
        <v>3.8094296834414205</v>
      </c>
      <c r="Y19" s="74">
        <f t="shared" si="2"/>
        <v>2.6817673099369062</v>
      </c>
      <c r="Z19" s="74">
        <f>(31*Z7+29*Z8+31*Z9)/(31+29+31)</f>
        <v>2.4220911271250838</v>
      </c>
      <c r="AA19" s="74">
        <f>(31*AA7+28*AA8+31*AA9)/(31+28+31)</f>
        <v>3.6108092224063171</v>
      </c>
      <c r="AB19" s="74"/>
    </row>
    <row r="20" spans="1:35" x14ac:dyDescent="0.35">
      <c r="A20" s="49" t="s">
        <v>65</v>
      </c>
      <c r="B20" s="50">
        <f t="shared" si="0"/>
        <v>6.38510277537537</v>
      </c>
      <c r="C20" s="48">
        <f>(30*C10+31*C11+30*C12)/(30+31+30)</f>
        <v>6.4525378495348997</v>
      </c>
      <c r="D20" s="48">
        <f t="shared" ref="D20:V20" si="3">(30*D10+31*D11+30*D12)/(30+31+30)</f>
        <v>6.176893542802393</v>
      </c>
      <c r="E20" s="48">
        <f t="shared" si="3"/>
        <v>6.7665577507197856</v>
      </c>
      <c r="F20" s="48">
        <f t="shared" si="3"/>
        <v>6.2156769875306246</v>
      </c>
      <c r="G20" s="48">
        <f t="shared" si="3"/>
        <v>6.3082483065860906</v>
      </c>
      <c r="H20" s="48">
        <f t="shared" si="3"/>
        <v>6.3938957714780695</v>
      </c>
      <c r="I20" s="48">
        <f t="shared" si="3"/>
        <v>5.8455002643180363</v>
      </c>
      <c r="J20" s="48">
        <f t="shared" si="3"/>
        <v>6.3213562744599869</v>
      </c>
      <c r="K20" s="48">
        <f t="shared" si="3"/>
        <v>6.5261652237875785</v>
      </c>
      <c r="L20" s="48">
        <f t="shared" si="3"/>
        <v>7.2164086797794589</v>
      </c>
      <c r="M20" s="48">
        <f t="shared" si="3"/>
        <v>6.9672223294103981</v>
      </c>
      <c r="N20" s="48">
        <f t="shared" si="3"/>
        <v>4.9665810960161387</v>
      </c>
      <c r="O20" s="48">
        <f t="shared" si="3"/>
        <v>6.1373547953162486</v>
      </c>
      <c r="P20" s="48">
        <f t="shared" si="3"/>
        <v>6.1153701381370391</v>
      </c>
      <c r="Q20" s="48">
        <f t="shared" si="3"/>
        <v>6.8088768712172554</v>
      </c>
      <c r="R20" s="48">
        <f t="shared" si="3"/>
        <v>5.5323613922234287</v>
      </c>
      <c r="S20" s="48">
        <f t="shared" si="3"/>
        <v>6.2275537754451005</v>
      </c>
      <c r="T20" s="48">
        <f t="shared" si="3"/>
        <v>6.7364386388623361</v>
      </c>
      <c r="U20" s="48">
        <f t="shared" si="3"/>
        <v>6.0275209220933581</v>
      </c>
      <c r="V20" s="48">
        <f t="shared" si="3"/>
        <v>7.9101583361269361</v>
      </c>
      <c r="W20" s="48">
        <f t="shared" ref="W20:Z20" si="4">(30*W10+31*W11+30*W12)/(30+31+30)</f>
        <v>6.501914411197113</v>
      </c>
      <c r="X20" s="48">
        <f t="shared" si="4"/>
        <v>6.6134451932990324</v>
      </c>
      <c r="Y20" s="72">
        <f t="shared" si="4"/>
        <v>7.0321536160343019</v>
      </c>
      <c r="Z20" s="72">
        <f t="shared" si="4"/>
        <v>5.6211247218153142</v>
      </c>
      <c r="AA20" s="72">
        <f t="shared" ref="AA20" si="5">(30*AA10+31*AA11+30*AA12)/(30+31+30)</f>
        <v>8.0449807551608643</v>
      </c>
      <c r="AB20" s="72"/>
    </row>
    <row r="21" spans="1:35" x14ac:dyDescent="0.35">
      <c r="A21" s="49" t="s">
        <v>66</v>
      </c>
      <c r="B21" s="50">
        <f t="shared" si="0"/>
        <v>5.724684131026236</v>
      </c>
      <c r="C21" s="48">
        <f>(31*C13+31*C14+30*C15)/(31+31+30)</f>
        <v>5.4627545933559842</v>
      </c>
      <c r="D21" s="48">
        <f t="shared" ref="D21:V21" si="6">(31*D13+31*D14+30*D15)/(31+31+30)</f>
        <v>5.5476178728817924</v>
      </c>
      <c r="E21" s="48">
        <f t="shared" si="6"/>
        <v>6.3132626816129251</v>
      </c>
      <c r="F21" s="48">
        <f t="shared" si="6"/>
        <v>5.5862847270730231</v>
      </c>
      <c r="G21" s="48">
        <f t="shared" si="6"/>
        <v>5.9372869979165896</v>
      </c>
      <c r="H21" s="48">
        <f t="shared" si="6"/>
        <v>6.5779981703777546</v>
      </c>
      <c r="I21" s="48">
        <f t="shared" si="6"/>
        <v>5.834445704785189</v>
      </c>
      <c r="J21" s="48">
        <f t="shared" si="6"/>
        <v>4.8210432415219415</v>
      </c>
      <c r="K21" s="48">
        <f t="shared" si="6"/>
        <v>5.6947209767498981</v>
      </c>
      <c r="L21" s="48">
        <f t="shared" si="6"/>
        <v>4.8736906150637154</v>
      </c>
      <c r="M21" s="48">
        <f t="shared" si="6"/>
        <v>5.3267673888256102</v>
      </c>
      <c r="N21" s="48">
        <f t="shared" si="6"/>
        <v>5.3863345228003725</v>
      </c>
      <c r="O21" s="48">
        <f t="shared" si="6"/>
        <v>6.370754977737338</v>
      </c>
      <c r="P21" s="48">
        <f t="shared" si="6"/>
        <v>6.1520707250955695</v>
      </c>
      <c r="Q21" s="48">
        <f t="shared" si="6"/>
        <v>5.6631073921388122</v>
      </c>
      <c r="R21" s="48">
        <f t="shared" si="6"/>
        <v>5.8892668646966504</v>
      </c>
      <c r="S21" s="48">
        <f t="shared" si="6"/>
        <v>5.1977551434234774</v>
      </c>
      <c r="T21" s="48">
        <f t="shared" si="6"/>
        <v>6.532311749968212</v>
      </c>
      <c r="U21" s="48">
        <f t="shared" si="6"/>
        <v>6.331892650340337</v>
      </c>
      <c r="V21" s="48">
        <f t="shared" si="6"/>
        <v>5.4153840123310504</v>
      </c>
      <c r="W21" s="48">
        <f t="shared" ref="W21:Z21" si="7">(31*W13+31*W14+30*W15)/(31+31+30)</f>
        <v>5.0416862051844573</v>
      </c>
      <c r="X21" s="48">
        <f t="shared" si="7"/>
        <v>6.5064886465342262</v>
      </c>
      <c r="Y21" s="72">
        <f t="shared" si="7"/>
        <v>5.2576652355353497</v>
      </c>
      <c r="Z21" s="72">
        <f t="shared" si="7"/>
        <v>5.3240531970553953</v>
      </c>
      <c r="AA21" s="72">
        <f t="shared" ref="AA21" si="8">(31*AA13+31*AA14+30*AA15)/(31+31+30)</f>
        <v>6.1046893255461034</v>
      </c>
      <c r="AB21" s="72"/>
    </row>
    <row r="22" spans="1:35" x14ac:dyDescent="0.35">
      <c r="A22" s="52" t="s">
        <v>67</v>
      </c>
      <c r="B22" s="53">
        <f t="shared" si="0"/>
        <v>2.3960983078744666</v>
      </c>
      <c r="C22" s="54">
        <f>(31*C16+30*C17+31*C18)/(31+30+31)</f>
        <v>2.7909730403884141</v>
      </c>
      <c r="D22" s="54">
        <f t="shared" ref="D22:V22" si="9">(31*D16+30*D17+31*D18)/(31+30+31)</f>
        <v>2.0658897511452796</v>
      </c>
      <c r="E22" s="54">
        <f t="shared" si="9"/>
        <v>2.8145588807730819</v>
      </c>
      <c r="F22" s="54">
        <f t="shared" si="9"/>
        <v>2.240035802806871</v>
      </c>
      <c r="G22" s="54">
        <f t="shared" si="9"/>
        <v>2.6022198217690256</v>
      </c>
      <c r="H22" s="54">
        <f t="shared" si="9"/>
        <v>2.6725343768694887</v>
      </c>
      <c r="I22" s="54">
        <f t="shared" si="9"/>
        <v>2.5376092716116161</v>
      </c>
      <c r="J22" s="54">
        <f t="shared" si="9"/>
        <v>2.6628103812071635</v>
      </c>
      <c r="K22" s="54">
        <f t="shared" si="9"/>
        <v>2.4246277297517631</v>
      </c>
      <c r="L22" s="54">
        <f t="shared" si="9"/>
        <v>2.414651388223128</v>
      </c>
      <c r="M22" s="54">
        <f t="shared" si="9"/>
        <v>2.4630795160316814</v>
      </c>
      <c r="N22" s="54">
        <f t="shared" si="9"/>
        <v>2.3724516449709001</v>
      </c>
      <c r="O22" s="54">
        <f t="shared" si="9"/>
        <v>2.3845848554237157</v>
      </c>
      <c r="P22" s="54">
        <f t="shared" si="9"/>
        <v>2.4872254262348719</v>
      </c>
      <c r="Q22" s="54">
        <f t="shared" si="9"/>
        <v>1.8223694976695579</v>
      </c>
      <c r="R22" s="54">
        <f t="shared" si="9"/>
        <v>2.638823681392684</v>
      </c>
      <c r="S22" s="54">
        <f t="shared" si="9"/>
        <v>2.3775910844841563</v>
      </c>
      <c r="T22" s="54">
        <f t="shared" si="9"/>
        <v>2.7728147939403085</v>
      </c>
      <c r="U22" s="54">
        <f t="shared" si="9"/>
        <v>2.0790243611431012</v>
      </c>
      <c r="V22" s="54">
        <f t="shared" si="9"/>
        <v>1.9539816125822809</v>
      </c>
      <c r="W22" s="54">
        <f t="shared" ref="W22:Z22" si="10">(31*W16+30*W17+31*W18)/(31+30+31)</f>
        <v>2.1350822794586644</v>
      </c>
      <c r="X22" s="54">
        <f t="shared" si="10"/>
        <v>2.7170342569197121</v>
      </c>
      <c r="Y22" s="73">
        <f t="shared" si="10"/>
        <v>2.1056157561282567</v>
      </c>
      <c r="Z22" s="73">
        <f t="shared" si="10"/>
        <v>1.9505111266280348</v>
      </c>
      <c r="AA22" s="73">
        <f t="shared" ref="AA22" si="11">(31*AA16+30*AA17+31*AA18)/(31+30+31)</f>
        <v>2.1347317645194237</v>
      </c>
      <c r="AB22" s="73"/>
    </row>
    <row r="23" spans="1:35" x14ac:dyDescent="0.35">
      <c r="A23" s="40" t="s">
        <v>68</v>
      </c>
      <c r="B23" s="55">
        <f t="shared" si="0"/>
        <v>4.3580355726982889</v>
      </c>
      <c r="C23" s="39">
        <f>(30*(C10+C12+C15+C17)+31*(C7+C9+C11+C13+C14+C16+C18)+28*C8)/365</f>
        <v>4.3876062000204072</v>
      </c>
      <c r="D23" s="39">
        <f t="shared" ref="D23:U23" si="12">(30*(D10+D12+D15+D17)+31*(D7+D9+D11+D13+D14+D16+D18)+28*D8)/365</f>
        <v>4.133550845679272</v>
      </c>
      <c r="E23" s="39">
        <f t="shared" si="12"/>
        <v>4.926233272419827</v>
      </c>
      <c r="F23" s="39">
        <f>(30*(F10+F12+F15+F17)+31*(F7+F9+F11+F13+F14+F16+F18)+29*F8)/366</f>
        <v>4.199725933618053</v>
      </c>
      <c r="G23" s="39">
        <f t="shared" si="12"/>
        <v>4.3136236368041088</v>
      </c>
      <c r="H23" s="39">
        <f t="shared" si="12"/>
        <v>4.5175695971557026</v>
      </c>
      <c r="I23" s="39">
        <f t="shared" si="12"/>
        <v>4.3582569747065119</v>
      </c>
      <c r="J23" s="39">
        <f>(30*(J10+J12+J15+J17)+31*(J7+J9+J11+J13+J14+J16+J18)+29*J8)/366</f>
        <v>4.2413278593068391</v>
      </c>
      <c r="K23" s="39">
        <f t="shared" si="12"/>
        <v>4.4176635957532726</v>
      </c>
      <c r="L23" s="39">
        <f t="shared" si="12"/>
        <v>4.3038302737378205</v>
      </c>
      <c r="M23" s="39">
        <f t="shared" si="12"/>
        <v>4.3453931643191517</v>
      </c>
      <c r="N23" s="39">
        <f>(30*(N10+N12+N15+N17)+31*(N7+N9+N11+N13+N14+N16+N18)+29*N8)/366</f>
        <v>4.0227559329813181</v>
      </c>
      <c r="O23" s="39">
        <f t="shared" si="12"/>
        <v>4.2648780364840091</v>
      </c>
      <c r="P23" s="39">
        <f t="shared" si="12"/>
        <v>4.5090615104806249</v>
      </c>
      <c r="Q23" s="39">
        <f t="shared" si="12"/>
        <v>4.3920645880403297</v>
      </c>
      <c r="R23" s="39">
        <f>(30*(R10+R12+R15+R17)+31*(R7+R9+R11+R13+R14+R16+R18)+29*R8)/366</f>
        <v>4.2333948783131188</v>
      </c>
      <c r="S23" s="39">
        <f t="shared" si="12"/>
        <v>4.1165965437693366</v>
      </c>
      <c r="T23" s="39">
        <f t="shared" si="12"/>
        <v>4.708464522802454</v>
      </c>
      <c r="U23" s="39">
        <f t="shared" si="12"/>
        <v>4.4589861775907158</v>
      </c>
      <c r="V23" s="39">
        <f>(30*(V10+V12+V15+V17)+31*(V7+V9+V11+V13+V14+V16+V18)+29*V8)/366</f>
        <v>4.6281394960571829</v>
      </c>
      <c r="W23" s="39">
        <f>(30*(W10+W12+W15+W17)+31*(W7+W9+W11+W13+W14+W16+W18)+28*W8)/365</f>
        <v>4.0691946139461237</v>
      </c>
      <c r="X23" s="39">
        <f>(30*(X10+X12+X15+X17)+31*(X7+X9+X11+X13+X14+X16+X18)+28*X8)/365</f>
        <v>4.9129761403224723</v>
      </c>
      <c r="Y23" s="75">
        <f>(30*(Y10+Y12+Y15+Y17)+31*(Y7+Y9+Y11+Y13+Y14+Y16+Y18)+28*Y8)/365</f>
        <v>4.2704298306479309</v>
      </c>
      <c r="Z23" s="75">
        <f>(30*(Z10+Z12+Z15+Z17)+31*(Z7+Z9+Z11+Z13+Z14+Z16+Z18)+29*Z8)/366</f>
        <v>3.8283949727662621</v>
      </c>
      <c r="AA23" s="75">
        <f>(30*(AA10+AA12+AA15+AA17)+31*(AA7+AA9+AA11+AA13+AA14+AA16+AA18)+28*AA8)/365</f>
        <v>4.972857038417084</v>
      </c>
      <c r="AB23" s="75"/>
    </row>
    <row r="24" spans="1:35" ht="45" customHeight="1" x14ac:dyDescent="0.35">
      <c r="A24" s="56" t="s">
        <v>45</v>
      </c>
      <c r="B24" s="57"/>
      <c r="C24" s="58" t="s">
        <v>87</v>
      </c>
      <c r="D24" s="59" t="s">
        <v>88</v>
      </c>
      <c r="E24" s="59" t="s">
        <v>89</v>
      </c>
      <c r="F24" s="59" t="s">
        <v>90</v>
      </c>
      <c r="G24" s="59" t="s">
        <v>91</v>
      </c>
      <c r="H24" s="59" t="s">
        <v>92</v>
      </c>
      <c r="I24" s="59" t="s">
        <v>93</v>
      </c>
      <c r="J24" s="59" t="s">
        <v>94</v>
      </c>
      <c r="K24" s="59" t="s">
        <v>95</v>
      </c>
      <c r="L24" s="59" t="s">
        <v>96</v>
      </c>
      <c r="M24" s="59" t="s">
        <v>97</v>
      </c>
      <c r="N24" s="59" t="s">
        <v>98</v>
      </c>
      <c r="O24" s="59" t="s">
        <v>99</v>
      </c>
      <c r="P24" s="59" t="s">
        <v>100</v>
      </c>
      <c r="Q24" s="59" t="s">
        <v>101</v>
      </c>
      <c r="R24" s="59" t="s">
        <v>102</v>
      </c>
      <c r="S24" s="59" t="s">
        <v>103</v>
      </c>
      <c r="T24" s="59" t="s">
        <v>49</v>
      </c>
      <c r="U24" s="59" t="s">
        <v>50</v>
      </c>
      <c r="V24" s="59" t="s">
        <v>51</v>
      </c>
      <c r="W24" s="59" t="s">
        <v>108</v>
      </c>
      <c r="X24" s="59" t="s">
        <v>113</v>
      </c>
      <c r="Y24" s="76" t="s">
        <v>115</v>
      </c>
      <c r="Z24" s="76" t="s">
        <v>124</v>
      </c>
      <c r="AA24" s="76" t="s">
        <v>118</v>
      </c>
      <c r="AB24" s="76" t="s">
        <v>133</v>
      </c>
    </row>
    <row r="25" spans="1:35" x14ac:dyDescent="0.35">
      <c r="A25" s="49" t="s">
        <v>52</v>
      </c>
      <c r="B25" s="60"/>
      <c r="C25" s="48">
        <f t="shared" ref="C25:V37" si="13">IF(C7="..","..",C7-$B7)</f>
        <v>0.61285270967652128</v>
      </c>
      <c r="D25" s="48">
        <f t="shared" si="13"/>
        <v>-0.33973425640427002</v>
      </c>
      <c r="E25" s="48">
        <f t="shared" si="13"/>
        <v>0.48775244718212152</v>
      </c>
      <c r="F25" s="48">
        <f t="shared" si="13"/>
        <v>-0.15035156096748903</v>
      </c>
      <c r="G25" s="48">
        <f t="shared" si="13"/>
        <v>0.14033144424157395</v>
      </c>
      <c r="H25" s="48">
        <f t="shared" si="13"/>
        <v>-0.14520064448155234</v>
      </c>
      <c r="I25" s="48">
        <f t="shared" si="13"/>
        <v>0.2366405872466788</v>
      </c>
      <c r="J25" s="48">
        <f t="shared" si="13"/>
        <v>-0.26143236968661898</v>
      </c>
      <c r="K25" s="48">
        <f t="shared" si="13"/>
        <v>0.12451443647851934</v>
      </c>
      <c r="L25" s="48">
        <f t="shared" si="13"/>
        <v>4.1519814780635711E-2</v>
      </c>
      <c r="M25" s="48">
        <f t="shared" si="13"/>
        <v>-0.15037939578578241</v>
      </c>
      <c r="N25" s="48">
        <f t="shared" si="13"/>
        <v>0.30593556378440123</v>
      </c>
      <c r="O25" s="48">
        <f t="shared" si="13"/>
        <v>-0.27008615688166637</v>
      </c>
      <c r="P25" s="48">
        <f t="shared" si="13"/>
        <v>-5.1395694109756196E-2</v>
      </c>
      <c r="Q25" s="48">
        <f t="shared" si="13"/>
        <v>0.40012996473302831</v>
      </c>
      <c r="R25" s="48">
        <f t="shared" si="13"/>
        <v>-0.13706688750113205</v>
      </c>
      <c r="S25" s="48">
        <f t="shared" si="13"/>
        <v>0.23434242448844911</v>
      </c>
      <c r="T25" s="48">
        <f t="shared" si="13"/>
        <v>8.1318564976081031E-2</v>
      </c>
      <c r="U25" s="48">
        <f t="shared" si="13"/>
        <v>-9.4355444496299512E-2</v>
      </c>
      <c r="V25" s="48">
        <f t="shared" si="13"/>
        <v>-3.7080547143867548E-2</v>
      </c>
      <c r="W25" s="48">
        <f t="shared" ref="W25:AB36" si="14">IF(W7="..","..",W7-$B7)</f>
        <v>-0.41540229045305455</v>
      </c>
      <c r="X25" s="48">
        <f t="shared" si="14"/>
        <v>0.7179954317565258</v>
      </c>
      <c r="Y25" s="72">
        <f t="shared" si="14"/>
        <v>0.54311368088202094</v>
      </c>
      <c r="Z25" s="72">
        <f t="shared" si="14"/>
        <v>0.47037625833868368</v>
      </c>
      <c r="AA25" s="72">
        <f t="shared" ref="AA25" si="15">IF(AA7="..","..",AA7-$B7)</f>
        <v>0.28947651558888543</v>
      </c>
      <c r="AB25" s="72">
        <f t="shared" si="14"/>
        <v>1.4766069801963821E-2</v>
      </c>
    </row>
    <row r="26" spans="1:35" x14ac:dyDescent="0.35">
      <c r="A26" s="49" t="s">
        <v>53</v>
      </c>
      <c r="B26" s="60"/>
      <c r="C26" s="48">
        <f t="shared" si="13"/>
        <v>0.28060575607256411</v>
      </c>
      <c r="D26" s="48">
        <f t="shared" si="13"/>
        <v>8.0728766831346555E-2</v>
      </c>
      <c r="E26" s="48">
        <f t="shared" si="13"/>
        <v>0.77922747240118184</v>
      </c>
      <c r="F26" s="48">
        <f t="shared" si="13"/>
        <v>5.6646148835324261E-2</v>
      </c>
      <c r="G26" s="48">
        <f t="shared" si="13"/>
        <v>-0.28124315243799147</v>
      </c>
      <c r="H26" s="48">
        <f t="shared" si="13"/>
        <v>-0.50637082384059839</v>
      </c>
      <c r="I26" s="48">
        <f t="shared" si="13"/>
        <v>-0.33140115586170626</v>
      </c>
      <c r="J26" s="48">
        <f t="shared" si="13"/>
        <v>1.3706145123159872</v>
      </c>
      <c r="K26" s="48">
        <f t="shared" si="13"/>
        <v>-0.86167280549348191</v>
      </c>
      <c r="L26" s="48">
        <f t="shared" si="13"/>
        <v>-0.70356079316994791</v>
      </c>
      <c r="M26" s="48">
        <f t="shared" si="13"/>
        <v>-1.0380784860573122</v>
      </c>
      <c r="N26" s="48">
        <f t="shared" si="13"/>
        <v>-0.26866697359447267</v>
      </c>
      <c r="O26" s="48">
        <f t="shared" si="13"/>
        <v>-0.41141578965666881</v>
      </c>
      <c r="P26" s="48">
        <f t="shared" si="13"/>
        <v>0.50384656656432858</v>
      </c>
      <c r="Q26" s="48">
        <f t="shared" si="13"/>
        <v>0.30237722766278941</v>
      </c>
      <c r="R26" s="48">
        <f t="shared" si="13"/>
        <v>0.11325055291256225</v>
      </c>
      <c r="S26" s="48">
        <f t="shared" si="13"/>
        <v>-0.84884191787248731</v>
      </c>
      <c r="T26" s="48">
        <f t="shared" si="13"/>
        <v>0.89724941077226861</v>
      </c>
      <c r="U26" s="48">
        <f t="shared" si="13"/>
        <v>1.5183655727937535</v>
      </c>
      <c r="V26" s="48">
        <f t="shared" si="13"/>
        <v>-0.13452235278081837</v>
      </c>
      <c r="W26" s="48">
        <f t="shared" si="14"/>
        <v>-0.23653198032404177</v>
      </c>
      <c r="X26" s="48">
        <f t="shared" si="14"/>
        <v>0.23429112813766562</v>
      </c>
      <c r="Y26" s="72">
        <f t="shared" si="14"/>
        <v>0.33330118043999191</v>
      </c>
      <c r="Z26" s="72">
        <f t="shared" si="14"/>
        <v>-0.99074200190042627</v>
      </c>
      <c r="AA26" s="72">
        <f t="shared" ref="AA26" si="16">IF(AA8="..","..",AA8-$B8)</f>
        <v>-0.4937703302495362</v>
      </c>
      <c r="AB26" s="72"/>
    </row>
    <row r="27" spans="1:35" x14ac:dyDescent="0.35">
      <c r="A27" s="49" t="s">
        <v>54</v>
      </c>
      <c r="B27" s="60"/>
      <c r="C27" s="48">
        <f t="shared" si="13"/>
        <v>-1.1202544708946225</v>
      </c>
      <c r="D27" s="48">
        <f t="shared" si="13"/>
        <v>-0.26927317672055073</v>
      </c>
      <c r="E27" s="48">
        <f t="shared" si="13"/>
        <v>1.3804916279137789</v>
      </c>
      <c r="F27" s="48">
        <f t="shared" si="13"/>
        <v>-0.36128471603659218</v>
      </c>
      <c r="G27" s="48">
        <f t="shared" si="13"/>
        <v>-1.4359010388114171</v>
      </c>
      <c r="H27" s="48">
        <f t="shared" si="13"/>
        <v>-0.90728623761199767</v>
      </c>
      <c r="I27" s="48">
        <f t="shared" si="13"/>
        <v>0.89395865235136451</v>
      </c>
      <c r="J27" s="48">
        <f t="shared" si="13"/>
        <v>-0.28209543607692167</v>
      </c>
      <c r="K27" s="48">
        <f t="shared" si="13"/>
        <v>0.93639088022862982</v>
      </c>
      <c r="L27" s="48">
        <f t="shared" si="13"/>
        <v>-2.3706003886283078E-2</v>
      </c>
      <c r="M27" s="48">
        <f t="shared" si="13"/>
        <v>0.20285312287804835</v>
      </c>
      <c r="N27" s="48">
        <f t="shared" si="13"/>
        <v>1.2644909901544255</v>
      </c>
      <c r="O27" s="48">
        <f t="shared" si="13"/>
        <v>-1.6207298244268356</v>
      </c>
      <c r="P27" s="48">
        <f t="shared" si="13"/>
        <v>0.61787792461742796</v>
      </c>
      <c r="Q27" s="48">
        <f t="shared" si="13"/>
        <v>0.3592401415251727</v>
      </c>
      <c r="R27" s="48">
        <f t="shared" si="13"/>
        <v>-0.10682152750810214</v>
      </c>
      <c r="S27" s="48">
        <f t="shared" si="13"/>
        <v>-0.23881997867512395</v>
      </c>
      <c r="T27" s="48">
        <f t="shared" si="13"/>
        <v>-1.3215076190987247</v>
      </c>
      <c r="U27" s="48">
        <f t="shared" si="13"/>
        <v>9.0551573283282671E-2</v>
      </c>
      <c r="V27" s="48">
        <f t="shared" si="13"/>
        <v>1.1443248809220128</v>
      </c>
      <c r="W27" s="48">
        <f t="shared" si="14"/>
        <v>-0.32275423502159306</v>
      </c>
      <c r="X27" s="48">
        <f t="shared" si="14"/>
        <v>1.6517997327226839</v>
      </c>
      <c r="Y27" s="72">
        <f t="shared" si="14"/>
        <v>-1.5366054544631806</v>
      </c>
      <c r="Z27" s="72">
        <f t="shared" si="14"/>
        <v>-1.0035302176089322</v>
      </c>
      <c r="AA27" s="72">
        <f t="shared" ref="AA27" si="17">IF(AA9="..","..",AA9-$B9)</f>
        <v>2.1612824986220112</v>
      </c>
      <c r="AB27" s="72"/>
    </row>
    <row r="28" spans="1:35" x14ac:dyDescent="0.35">
      <c r="A28" s="49" t="s">
        <v>55</v>
      </c>
      <c r="B28" s="60"/>
      <c r="C28" s="48">
        <f t="shared" si="13"/>
        <v>-1.3176358167757636</v>
      </c>
      <c r="D28" s="48">
        <f t="shared" si="13"/>
        <v>0.5540387688334647</v>
      </c>
      <c r="E28" s="48">
        <f t="shared" si="13"/>
        <v>0.66599187269462146</v>
      </c>
      <c r="F28" s="48">
        <f t="shared" si="13"/>
        <v>-1.2753769876445062</v>
      </c>
      <c r="G28" s="48">
        <f t="shared" si="13"/>
        <v>-0.96565569193819023</v>
      </c>
      <c r="H28" s="48">
        <f t="shared" si="13"/>
        <v>-0.48803470299845753</v>
      </c>
      <c r="I28" s="48">
        <f t="shared" si="13"/>
        <v>1.2081046175933272</v>
      </c>
      <c r="J28" s="48">
        <f t="shared" si="13"/>
        <v>-0.73197012515270377</v>
      </c>
      <c r="K28" s="48">
        <f t="shared" si="13"/>
        <v>-0.38779783501164999</v>
      </c>
      <c r="L28" s="48">
        <f t="shared" si="13"/>
        <v>0.79603735972644873</v>
      </c>
      <c r="M28" s="48">
        <f t="shared" si="13"/>
        <v>1.2451383899768862</v>
      </c>
      <c r="N28" s="48">
        <f t="shared" si="13"/>
        <v>-1.6403030453031464</v>
      </c>
      <c r="O28" s="48">
        <f t="shared" si="13"/>
        <v>-0.10700794248126755</v>
      </c>
      <c r="P28" s="48">
        <f t="shared" si="13"/>
        <v>-0.8090444972298414</v>
      </c>
      <c r="Q28" s="48">
        <f t="shared" si="13"/>
        <v>1.0208756495480094</v>
      </c>
      <c r="R28" s="48">
        <f t="shared" si="13"/>
        <v>-0.32093012882016758</v>
      </c>
      <c r="S28" s="48">
        <f t="shared" si="13"/>
        <v>-2.6327407988445017E-2</v>
      </c>
      <c r="T28" s="48">
        <f t="shared" si="13"/>
        <v>-1.7895295129334752</v>
      </c>
      <c r="U28" s="48">
        <f t="shared" si="13"/>
        <v>-0.28225621080266805</v>
      </c>
      <c r="V28" s="48">
        <f t="shared" si="13"/>
        <v>1.747814691925428</v>
      </c>
      <c r="W28" s="48">
        <f t="shared" si="14"/>
        <v>1.5862327380063297</v>
      </c>
      <c r="X28" s="48">
        <f t="shared" si="14"/>
        <v>0.32681699591534041</v>
      </c>
      <c r="Y28" s="72">
        <f t="shared" si="14"/>
        <v>-0.52739481646136088</v>
      </c>
      <c r="Z28" s="72">
        <f t="shared" si="14"/>
        <v>-1.8305500279892097</v>
      </c>
      <c r="AA28" s="72">
        <f t="shared" ref="AA28" si="18">IF(AA10="..","..",AA10-$B10)</f>
        <v>2.0109437919571382</v>
      </c>
      <c r="AB28" s="72"/>
    </row>
    <row r="29" spans="1:35" x14ac:dyDescent="0.35">
      <c r="A29" s="49" t="s">
        <v>56</v>
      </c>
      <c r="B29" s="60"/>
      <c r="C29" s="48">
        <f t="shared" si="13"/>
        <v>1.1693080651217826</v>
      </c>
      <c r="D29" s="48">
        <f t="shared" si="13"/>
        <v>-0.40106780739861492</v>
      </c>
      <c r="E29" s="48">
        <f t="shared" si="13"/>
        <v>-0.16522011277876292</v>
      </c>
      <c r="F29" s="48">
        <f t="shared" si="13"/>
        <v>0.29771630996269938</v>
      </c>
      <c r="G29" s="48">
        <f t="shared" si="13"/>
        <v>0.62413097850178989</v>
      </c>
      <c r="H29" s="48">
        <f t="shared" si="13"/>
        <v>-0.88523709658957195</v>
      </c>
      <c r="I29" s="48">
        <f t="shared" si="13"/>
        <v>-1.1068719421194544</v>
      </c>
      <c r="J29" s="48">
        <f t="shared" si="13"/>
        <v>-5.325923996721027E-2</v>
      </c>
      <c r="K29" s="48">
        <f t="shared" si="13"/>
        <v>0.32832084990991373</v>
      </c>
      <c r="L29" s="48">
        <f t="shared" si="13"/>
        <v>0.29895165041955085</v>
      </c>
      <c r="M29" s="48">
        <f t="shared" si="13"/>
        <v>0.13394180828267732</v>
      </c>
      <c r="N29" s="48">
        <f t="shared" si="13"/>
        <v>-0.43134533858425694</v>
      </c>
      <c r="O29" s="48">
        <f t="shared" si="13"/>
        <v>-0.25188030956826424</v>
      </c>
      <c r="P29" s="48">
        <f t="shared" si="13"/>
        <v>-0.71728666578733424</v>
      </c>
      <c r="Q29" s="48">
        <f t="shared" si="13"/>
        <v>-0.69001627837643476</v>
      </c>
      <c r="R29" s="48">
        <f t="shared" si="13"/>
        <v>-9.5417034430010261E-2</v>
      </c>
      <c r="S29" s="48">
        <f t="shared" si="13"/>
        <v>-0.26752646054558848</v>
      </c>
      <c r="T29" s="48">
        <f t="shared" si="13"/>
        <v>1.2350394012760573</v>
      </c>
      <c r="U29" s="48">
        <f t="shared" si="13"/>
        <v>1.8076829557871044E-2</v>
      </c>
      <c r="V29" s="48">
        <f t="shared" si="13"/>
        <v>3.1266178784592755</v>
      </c>
      <c r="W29" s="48">
        <f t="shared" si="14"/>
        <v>-0.99766742022433874</v>
      </c>
      <c r="X29" s="48">
        <f t="shared" si="14"/>
        <v>-0.80424067365052831</v>
      </c>
      <c r="Y29" s="72">
        <f t="shared" si="14"/>
        <v>0.68677241480510265</v>
      </c>
      <c r="Z29" s="72">
        <f t="shared" si="14"/>
        <v>-0.93527009244632175</v>
      </c>
      <c r="AA29" s="72">
        <f t="shared" ref="AA29" si="19">IF(AA11="..","..",AA11-$B11)</f>
        <v>1.7852941781046026</v>
      </c>
      <c r="AB29" s="72"/>
    </row>
    <row r="30" spans="1:35" x14ac:dyDescent="0.35">
      <c r="A30" s="49" t="s">
        <v>57</v>
      </c>
      <c r="B30" s="60"/>
      <c r="C30" s="48">
        <f t="shared" si="13"/>
        <v>0.31390387443383183</v>
      </c>
      <c r="D30" s="48">
        <f t="shared" si="13"/>
        <v>-0.77117003999292422</v>
      </c>
      <c r="E30" s="48">
        <f t="shared" si="13"/>
        <v>0.6618156690548318</v>
      </c>
      <c r="F30" s="48">
        <f t="shared" si="13"/>
        <v>0.45381191088732553</v>
      </c>
      <c r="G30" s="48">
        <f t="shared" si="13"/>
        <v>8.7595125492191173E-2</v>
      </c>
      <c r="H30" s="48">
        <f t="shared" si="13"/>
        <v>1.4294517909858708</v>
      </c>
      <c r="I30" s="48">
        <f t="shared" si="13"/>
        <v>-1.7011312276104658</v>
      </c>
      <c r="J30" s="48">
        <f t="shared" si="13"/>
        <v>0.59364028700882887</v>
      </c>
      <c r="K30" s="48">
        <f t="shared" si="13"/>
        <v>0.47642238362177292</v>
      </c>
      <c r="L30" s="48">
        <f t="shared" si="13"/>
        <v>1.4166738448657537</v>
      </c>
      <c r="M30" s="48">
        <f t="shared" si="13"/>
        <v>0.38221772203726889</v>
      </c>
      <c r="N30" s="48">
        <f t="shared" si="13"/>
        <v>-2.2168225322161224</v>
      </c>
      <c r="O30" s="48">
        <f t="shared" si="13"/>
        <v>-0.38421794381085661</v>
      </c>
      <c r="P30" s="48">
        <f t="shared" si="13"/>
        <v>0.73205171892048515</v>
      </c>
      <c r="Q30" s="48">
        <f t="shared" si="13"/>
        <v>0.97758926216136199</v>
      </c>
      <c r="R30" s="48">
        <f t="shared" si="13"/>
        <v>-2.1671211311630403</v>
      </c>
      <c r="S30" s="48">
        <f t="shared" si="13"/>
        <v>-0.17512721590292735</v>
      </c>
      <c r="T30" s="48">
        <f t="shared" si="13"/>
        <v>1.5790409175253481</v>
      </c>
      <c r="U30" s="48">
        <f t="shared" si="13"/>
        <v>-0.82108813469589936</v>
      </c>
      <c r="V30" s="48">
        <f t="shared" si="13"/>
        <v>-0.3526512987202608</v>
      </c>
      <c r="W30" s="48">
        <f t="shared" si="14"/>
        <v>-0.20098110844855821</v>
      </c>
      <c r="X30" s="48">
        <f t="shared" si="14"/>
        <v>1.1968703678919868</v>
      </c>
      <c r="Y30" s="72">
        <f t="shared" si="14"/>
        <v>1.7804508711615172</v>
      </c>
      <c r="Z30" s="72">
        <f t="shared" si="14"/>
        <v>0.47959569438490846</v>
      </c>
      <c r="AA30" s="72">
        <f t="shared" ref="AA30" si="20">IF(AA12="..","..",AA12-$B12)</f>
        <v>1.1792154293507728</v>
      </c>
      <c r="AB30" s="72"/>
    </row>
    <row r="31" spans="1:35" x14ac:dyDescent="0.35">
      <c r="A31" s="49" t="s">
        <v>58</v>
      </c>
      <c r="B31" s="60"/>
      <c r="C31" s="48">
        <f t="shared" si="13"/>
        <v>-5.4216326219657773E-2</v>
      </c>
      <c r="D31" s="48">
        <f t="shared" si="13"/>
        <v>-0.7416939779419458</v>
      </c>
      <c r="E31" s="48">
        <f t="shared" si="13"/>
        <v>-0.55216534935087136</v>
      </c>
      <c r="F31" s="48">
        <f t="shared" si="13"/>
        <v>-0.86546241223005982</v>
      </c>
      <c r="G31" s="48">
        <f t="shared" si="13"/>
        <v>-0.63948410684227319</v>
      </c>
      <c r="H31" s="48">
        <f t="shared" si="13"/>
        <v>2.8436158670991736</v>
      </c>
      <c r="I31" s="48">
        <f t="shared" si="13"/>
        <v>-0.47820658118168602</v>
      </c>
      <c r="J31" s="48">
        <f t="shared" si="13"/>
        <v>-7.9535244435716912E-2</v>
      </c>
      <c r="K31" s="48">
        <f t="shared" si="13"/>
        <v>-0.26310084732444672</v>
      </c>
      <c r="L31" s="48">
        <f t="shared" si="13"/>
        <v>-1.2127176902609058</v>
      </c>
      <c r="M31" s="48">
        <f t="shared" si="13"/>
        <v>-0.42791094148182029</v>
      </c>
      <c r="N31" s="48">
        <f t="shared" si="13"/>
        <v>-1.0885196126384322</v>
      </c>
      <c r="O31" s="48">
        <f t="shared" si="13"/>
        <v>2.0317383751455447</v>
      </c>
      <c r="P31" s="48">
        <f t="shared" si="13"/>
        <v>1.0265247524354608</v>
      </c>
      <c r="Q31" s="48">
        <f t="shared" si="13"/>
        <v>-0.38315985650980711</v>
      </c>
      <c r="R31" s="48">
        <f t="shared" si="13"/>
        <v>-0.11848951741860425</v>
      </c>
      <c r="S31" s="48">
        <f t="shared" si="13"/>
        <v>-0.56291465027916843</v>
      </c>
      <c r="T31" s="48">
        <f t="shared" si="13"/>
        <v>2.2661470322349624</v>
      </c>
      <c r="U31" s="48">
        <f t="shared" si="13"/>
        <v>0.38768791074574338</v>
      </c>
      <c r="V31" s="48">
        <f t="shared" si="13"/>
        <v>-0.81344581990192921</v>
      </c>
      <c r="W31" s="48">
        <f t="shared" si="14"/>
        <v>-0.32890732986323457</v>
      </c>
      <c r="X31" s="48">
        <f t="shared" si="14"/>
        <v>0.77697746723206595</v>
      </c>
      <c r="Y31" s="72">
        <f t="shared" si="14"/>
        <v>-1.2387160338639704</v>
      </c>
      <c r="Z31" s="72">
        <f t="shared" si="14"/>
        <v>-0.61418124290194864</v>
      </c>
      <c r="AA31" s="72">
        <f t="shared" ref="AA31" si="21">IF(AA13="..","..",AA13-$B13)</f>
        <v>0.17101973760683453</v>
      </c>
      <c r="AB31" s="72"/>
    </row>
    <row r="32" spans="1:35" x14ac:dyDescent="0.35">
      <c r="A32" s="49" t="s">
        <v>59</v>
      </c>
      <c r="B32" s="60"/>
      <c r="C32" s="48">
        <f t="shared" si="13"/>
        <v>0.20060100109343626</v>
      </c>
      <c r="D32" s="48">
        <f t="shared" si="13"/>
        <v>-0.19879991728969681</v>
      </c>
      <c r="E32" s="48">
        <f t="shared" si="13"/>
        <v>1.2722775214027342</v>
      </c>
      <c r="F32" s="48">
        <f t="shared" si="13"/>
        <v>2.8452007547105751E-2</v>
      </c>
      <c r="G32" s="48">
        <f t="shared" si="13"/>
        <v>1.181180697664364</v>
      </c>
      <c r="H32" s="48">
        <f t="shared" si="13"/>
        <v>-0.59690890540807917</v>
      </c>
      <c r="I32" s="48">
        <f t="shared" si="13"/>
        <v>0.80718231938665674</v>
      </c>
      <c r="J32" s="48">
        <f t="shared" si="13"/>
        <v>-1.7750424861018996</v>
      </c>
      <c r="K32" s="48">
        <f t="shared" si="13"/>
        <v>0.16338274429817634</v>
      </c>
      <c r="L32" s="48">
        <f t="shared" si="13"/>
        <v>-0.79299509588834294</v>
      </c>
      <c r="M32" s="48">
        <f t="shared" si="13"/>
        <v>-0.86979048352241595</v>
      </c>
      <c r="N32" s="48">
        <f t="shared" si="13"/>
        <v>-0.36765666193194502</v>
      </c>
      <c r="O32" s="48">
        <f t="shared" si="13"/>
        <v>0.56446560463503559</v>
      </c>
      <c r="P32" s="48">
        <f t="shared" si="13"/>
        <v>0.63494918059043393</v>
      </c>
      <c r="Q32" s="48">
        <f t="shared" si="13"/>
        <v>-0.47404440915387891</v>
      </c>
      <c r="R32" s="48">
        <f t="shared" si="13"/>
        <v>1.1733668165086595</v>
      </c>
      <c r="S32" s="48">
        <f t="shared" si="13"/>
        <v>0.16377342564764064</v>
      </c>
      <c r="T32" s="48">
        <f t="shared" si="13"/>
        <v>-0.12191619572874135</v>
      </c>
      <c r="U32" s="48">
        <f t="shared" si="13"/>
        <v>1.0081437023759303</v>
      </c>
      <c r="V32" s="48">
        <f t="shared" si="13"/>
        <v>-0.50019542754142243</v>
      </c>
      <c r="W32" s="48">
        <f t="shared" si="14"/>
        <v>-1.2998244374903027</v>
      </c>
      <c r="X32" s="48">
        <f t="shared" si="14"/>
        <v>2.1601766944520229</v>
      </c>
      <c r="Y32" s="72">
        <f t="shared" si="14"/>
        <v>-0.23554932740434253</v>
      </c>
      <c r="Z32" s="72">
        <f t="shared" si="14"/>
        <v>0.30071507923604024</v>
      </c>
      <c r="AA32" s="72">
        <f t="shared" ref="AA32" si="22">IF(AA14="..","..",AA14-$B14)</f>
        <v>0.66205412931504615</v>
      </c>
      <c r="AB32" s="72"/>
    </row>
    <row r="33" spans="1:28" x14ac:dyDescent="0.35">
      <c r="A33" s="49" t="s">
        <v>60</v>
      </c>
      <c r="B33" s="60"/>
      <c r="C33" s="48">
        <f t="shared" si="13"/>
        <v>-0.95451474622500854</v>
      </c>
      <c r="D33" s="48">
        <f t="shared" si="13"/>
        <v>0.42884050009640351</v>
      </c>
      <c r="E33" s="48">
        <f t="shared" si="13"/>
        <v>1.0608583106789231</v>
      </c>
      <c r="F33" s="48">
        <f t="shared" si="13"/>
        <v>0.44048591271586801</v>
      </c>
      <c r="G33" s="48">
        <f t="shared" si="13"/>
        <v>9.2228981280927158E-2</v>
      </c>
      <c r="H33" s="48">
        <f t="shared" si="13"/>
        <v>0.29523252693052537</v>
      </c>
      <c r="I33" s="48">
        <f t="shared" si="13"/>
        <v>-3.3394366176819901E-3</v>
      </c>
      <c r="J33" s="48">
        <f t="shared" si="13"/>
        <v>-0.85476840625763284</v>
      </c>
      <c r="K33" s="48">
        <f t="shared" si="13"/>
        <v>1.1155033346375021E-2</v>
      </c>
      <c r="L33" s="48">
        <f t="shared" si="13"/>
        <v>-0.53714356993083712</v>
      </c>
      <c r="M33" s="48">
        <f t="shared" si="13"/>
        <v>0.1206801297557929</v>
      </c>
      <c r="N33" s="48">
        <f t="shared" si="13"/>
        <v>0.46711001849674183</v>
      </c>
      <c r="O33" s="48">
        <f t="shared" si="13"/>
        <v>-0.70146018252588593</v>
      </c>
      <c r="P33" s="48">
        <f t="shared" si="13"/>
        <v>-0.40620417564746614</v>
      </c>
      <c r="Q33" s="48">
        <f t="shared" si="13"/>
        <v>0.69694240859770851</v>
      </c>
      <c r="R33" s="48">
        <f t="shared" si="13"/>
        <v>-0.58531949247045567</v>
      </c>
      <c r="S33" s="48">
        <f t="shared" si="13"/>
        <v>-1.2034696298625489</v>
      </c>
      <c r="T33" s="48">
        <f t="shared" si="13"/>
        <v>0.26101950036562904</v>
      </c>
      <c r="U33" s="48">
        <f t="shared" si="13"/>
        <v>0.41974679233751733</v>
      </c>
      <c r="V33" s="48">
        <f t="shared" si="13"/>
        <v>0.40890892502622744</v>
      </c>
      <c r="W33" s="48">
        <f t="shared" si="14"/>
        <v>-0.41150414631613241</v>
      </c>
      <c r="X33" s="48">
        <f t="shared" si="14"/>
        <v>-0.6375254528490526</v>
      </c>
      <c r="Y33" s="72">
        <f t="shared" si="14"/>
        <v>9.1216260471871813E-2</v>
      </c>
      <c r="Z33" s="72">
        <f t="shared" si="14"/>
        <v>-0.90468649505580512</v>
      </c>
      <c r="AA33" s="72">
        <f t="shared" ref="AA33" si="23">IF(AA15="..","..",AA15-$B15)</f>
        <v>0.30450626737498165</v>
      </c>
      <c r="AB33" s="72"/>
    </row>
    <row r="34" spans="1:28" x14ac:dyDescent="0.35">
      <c r="A34" s="49" t="s">
        <v>61</v>
      </c>
      <c r="B34" s="60"/>
      <c r="C34" s="48">
        <f t="shared" si="13"/>
        <v>0.31692869982252114</v>
      </c>
      <c r="D34" s="48">
        <f t="shared" si="13"/>
        <v>-0.20525831706302311</v>
      </c>
      <c r="E34" s="48">
        <f t="shared" si="13"/>
        <v>1.0827172028305809</v>
      </c>
      <c r="F34" s="48">
        <f t="shared" si="13"/>
        <v>3.2762705497902278E-2</v>
      </c>
      <c r="G34" s="48">
        <f t="shared" si="13"/>
        <v>-0.39383122506807533</v>
      </c>
      <c r="H34" s="48">
        <f t="shared" si="13"/>
        <v>-4.4353195453174621E-2</v>
      </c>
      <c r="I34" s="48">
        <f t="shared" si="13"/>
        <v>0.32617160388032307</v>
      </c>
      <c r="J34" s="48">
        <f t="shared" si="13"/>
        <v>0.71726502323727059</v>
      </c>
      <c r="K34" s="48">
        <f t="shared" si="13"/>
        <v>-0.32069017760083218</v>
      </c>
      <c r="L34" s="48">
        <f t="shared" si="13"/>
        <v>0.31961592162633234</v>
      </c>
      <c r="M34" s="48">
        <f t="shared" si="13"/>
        <v>0.44691001164292476</v>
      </c>
      <c r="N34" s="48">
        <f t="shared" si="13"/>
        <v>-0.23123178986579251</v>
      </c>
      <c r="O34" s="48">
        <f t="shared" si="13"/>
        <v>-0.38467816316344638</v>
      </c>
      <c r="P34" s="48">
        <f t="shared" si="13"/>
        <v>-8.6715847390816947E-2</v>
      </c>
      <c r="Q34" s="48">
        <f t="shared" si="13"/>
        <v>-0.27053521334374775</v>
      </c>
      <c r="R34" s="48">
        <f t="shared" si="13"/>
        <v>0.33960635111526605</v>
      </c>
      <c r="S34" s="48">
        <f t="shared" si="13"/>
        <v>-0.60427152523253458</v>
      </c>
      <c r="T34" s="48">
        <f t="shared" si="13"/>
        <v>1.1581671679801668</v>
      </c>
      <c r="U34" s="48">
        <f t="shared" si="13"/>
        <v>-0.61135361254650444</v>
      </c>
      <c r="V34" s="48">
        <f t="shared" si="13"/>
        <v>-1.051365350484081</v>
      </c>
      <c r="W34" s="48">
        <f t="shared" si="14"/>
        <v>-0.21893157059874024</v>
      </c>
      <c r="X34" s="48">
        <f t="shared" si="14"/>
        <v>0.96484861417312429</v>
      </c>
      <c r="Y34" s="72">
        <f t="shared" si="14"/>
        <v>-0.26587856555918243</v>
      </c>
      <c r="Z34" s="72">
        <f t="shared" si="14"/>
        <v>-0.13773809054550235</v>
      </c>
      <c r="AA34" s="72">
        <f t="shared" ref="AA34" si="24">IF(AA16="..","..",AA16-$B16)</f>
        <v>-0.96991629111380639</v>
      </c>
      <c r="AB34" s="72"/>
    </row>
    <row r="35" spans="1:28" x14ac:dyDescent="0.35">
      <c r="A35" s="49" t="s">
        <v>62</v>
      </c>
      <c r="B35" s="60"/>
      <c r="C35" s="48">
        <f t="shared" si="13"/>
        <v>0.11943324811014566</v>
      </c>
      <c r="D35" s="48">
        <f t="shared" si="13"/>
        <v>-0.28690130392664503</v>
      </c>
      <c r="E35" s="48">
        <f t="shared" si="13"/>
        <v>8.3380285641889706E-2</v>
      </c>
      <c r="F35" s="48">
        <f t="shared" si="13"/>
        <v>-0.62725799443730113</v>
      </c>
      <c r="G35" s="48">
        <f t="shared" si="13"/>
        <v>0.82107483345270627</v>
      </c>
      <c r="H35" s="48">
        <f t="shared" si="13"/>
        <v>0.99154419171085761</v>
      </c>
      <c r="I35" s="48">
        <f t="shared" si="13"/>
        <v>0.13780819906250352</v>
      </c>
      <c r="J35" s="48">
        <f t="shared" si="13"/>
        <v>-0.41819373764287615</v>
      </c>
      <c r="K35" s="48">
        <f t="shared" si="13"/>
        <v>6.5235388662319149E-2</v>
      </c>
      <c r="L35" s="48">
        <f t="shared" si="13"/>
        <v>-3.6342557032950751E-2</v>
      </c>
      <c r="M35" s="48">
        <f t="shared" si="13"/>
        <v>-0.22814406322902903</v>
      </c>
      <c r="N35" s="48">
        <f t="shared" si="13"/>
        <v>5.2380759309089697E-2</v>
      </c>
      <c r="O35" s="48">
        <f t="shared" si="13"/>
        <v>0.24094033119078873</v>
      </c>
      <c r="P35" s="48">
        <f t="shared" si="13"/>
        <v>-0.25896718690372422</v>
      </c>
      <c r="Q35" s="48">
        <f t="shared" si="13"/>
        <v>-0.936588552776493</v>
      </c>
      <c r="R35" s="48">
        <f t="shared" si="13"/>
        <v>0.40305517766253729</v>
      </c>
      <c r="S35" s="48">
        <f t="shared" si="13"/>
        <v>0.37555525686311286</v>
      </c>
      <c r="T35" s="48">
        <f t="shared" si="13"/>
        <v>0.26889489059149474</v>
      </c>
      <c r="U35" s="48">
        <f t="shared" si="13"/>
        <v>-0.58859141952044092</v>
      </c>
      <c r="V35" s="48">
        <f t="shared" si="13"/>
        <v>-0.16666035254668943</v>
      </c>
      <c r="W35" s="48">
        <f t="shared" ref="W35:W36" si="25">IF(W17="..","..",W17-$B17)</f>
        <v>0.10777785386885652</v>
      </c>
      <c r="X35" s="48">
        <f t="shared" si="14"/>
        <v>-0.25976072664368832</v>
      </c>
      <c r="Y35" s="72">
        <f t="shared" si="14"/>
        <v>0.14957810696502616</v>
      </c>
      <c r="Z35" s="72">
        <f t="shared" si="14"/>
        <v>-0.44901950137241964</v>
      </c>
      <c r="AA35" s="72">
        <f t="shared" ref="AA35" si="26">IF(AA17="..","..",AA17-$B17)</f>
        <v>-6.0184901094765486E-2</v>
      </c>
      <c r="AB35" s="72"/>
    </row>
    <row r="36" spans="1:28" x14ac:dyDescent="0.35">
      <c r="A36" s="49" t="s">
        <v>63</v>
      </c>
      <c r="B36" s="60"/>
      <c r="C36" s="48">
        <f t="shared" si="13"/>
        <v>0.73937704043485808</v>
      </c>
      <c r="D36" s="48">
        <f t="shared" si="13"/>
        <v>-0.497069041042973</v>
      </c>
      <c r="E36" s="48">
        <f t="shared" si="13"/>
        <v>7.847518869896386E-2</v>
      </c>
      <c r="F36" s="48">
        <f t="shared" si="13"/>
        <v>0.11110791924081376</v>
      </c>
      <c r="G36" s="48">
        <f t="shared" si="13"/>
        <v>0.21095813715576006</v>
      </c>
      <c r="H36" s="48">
        <f t="shared" si="13"/>
        <v>-9.4814785314042416E-2</v>
      </c>
      <c r="I36" s="48">
        <f t="shared" si="13"/>
        <v>-3.9566355753142046E-2</v>
      </c>
      <c r="J36" s="48">
        <f t="shared" si="13"/>
        <v>0.47897119856577342</v>
      </c>
      <c r="K36" s="48">
        <f t="shared" si="13"/>
        <v>0.34222711801508043</v>
      </c>
      <c r="L36" s="48">
        <f t="shared" si="13"/>
        <v>-0.22938495055970942</v>
      </c>
      <c r="M36" s="48">
        <f t="shared" si="13"/>
        <v>-2.7342493986969973E-2</v>
      </c>
      <c r="N36" s="48">
        <f t="shared" si="13"/>
        <v>0.11036353933673237</v>
      </c>
      <c r="O36" s="48">
        <f t="shared" si="13"/>
        <v>0.11734114506045334</v>
      </c>
      <c r="P36" s="48">
        <f t="shared" si="13"/>
        <v>0.6077710246898167</v>
      </c>
      <c r="Q36" s="48">
        <f t="shared" si="13"/>
        <v>-0.52576781748066592</v>
      </c>
      <c r="R36" s="48">
        <f t="shared" si="13"/>
        <v>-9.313479057205809E-3</v>
      </c>
      <c r="S36" s="48">
        <f t="shared" si="13"/>
        <v>0.18590629110989032</v>
      </c>
      <c r="T36" s="48">
        <f t="shared" si="13"/>
        <v>-0.30039071635718062</v>
      </c>
      <c r="U36" s="48">
        <f t="shared" si="13"/>
        <v>0.23996456371836206</v>
      </c>
      <c r="V36" s="48">
        <f t="shared" si="13"/>
        <v>-9.9438694370126646E-2</v>
      </c>
      <c r="W36" s="48">
        <f t="shared" si="25"/>
        <v>-0.65999779166963202</v>
      </c>
      <c r="X36" s="48">
        <f t="shared" si="14"/>
        <v>0.23898780877762404</v>
      </c>
      <c r="Y36" s="72">
        <f t="shared" si="14"/>
        <v>-0.74095169152475748</v>
      </c>
      <c r="Z36" s="73">
        <f t="shared" si="14"/>
        <v>-0.75011467182543845</v>
      </c>
      <c r="AA36" s="73">
        <f t="shared" ref="AA36" si="27">IF(AA18="..","..",AA18-$B18)</f>
        <v>0.2524912925389371</v>
      </c>
      <c r="AB36" s="73"/>
    </row>
    <row r="37" spans="1:28" x14ac:dyDescent="0.35">
      <c r="A37" s="46" t="s">
        <v>64</v>
      </c>
      <c r="B37" s="61"/>
      <c r="C37" s="51">
        <f t="shared" si="13"/>
        <v>-8.7434136558826037E-2</v>
      </c>
      <c r="D37" s="51">
        <f t="shared" si="13"/>
        <v>-0.18461559797951965</v>
      </c>
      <c r="E37" s="51">
        <f t="shared" si="13"/>
        <v>0.88597062991823305</v>
      </c>
      <c r="F37" s="51">
        <f t="shared" si="13"/>
        <v>-0.15703395510264651</v>
      </c>
      <c r="G37" s="51">
        <f t="shared" si="13"/>
        <v>-0.5337116062499323</v>
      </c>
      <c r="H37" s="51">
        <f t="shared" ref="H37:V37" si="28">IF(H19="..","..",H19-$B19)</f>
        <v>-0.52002283638890923</v>
      </c>
      <c r="I37" s="51">
        <f t="shared" si="28"/>
        <v>0.28636405778718421</v>
      </c>
      <c r="J37" s="51">
        <f t="shared" si="28"/>
        <v>0.25083906851708893</v>
      </c>
      <c r="K37" s="51">
        <f t="shared" si="28"/>
        <v>9.7384971128212428E-2</v>
      </c>
      <c r="L37" s="51">
        <f t="shared" si="28"/>
        <v>-0.2127116992622069</v>
      </c>
      <c r="M37" s="51">
        <f t="shared" si="28"/>
        <v>-0.30484545480343872</v>
      </c>
      <c r="N37" s="51">
        <f t="shared" si="28"/>
        <v>0.44856898125741962</v>
      </c>
      <c r="O37" s="51">
        <f t="shared" si="28"/>
        <v>-0.77923907103905865</v>
      </c>
      <c r="P37" s="51">
        <f t="shared" si="28"/>
        <v>0.3519119349663784</v>
      </c>
      <c r="Q37" s="51">
        <f t="shared" si="28"/>
        <v>0.35567174228885934</v>
      </c>
      <c r="R37" s="51">
        <f t="shared" si="28"/>
        <v>-4.7784378838029884E-2</v>
      </c>
      <c r="S37" s="51">
        <f t="shared" si="28"/>
        <v>-0.26558840825312879</v>
      </c>
      <c r="T37" s="51">
        <f t="shared" si="28"/>
        <v>-0.14799395598603793</v>
      </c>
      <c r="U37" s="51">
        <f t="shared" si="28"/>
        <v>0.47110819075618426</v>
      </c>
      <c r="V37" s="51">
        <f t="shared" si="28"/>
        <v>0.33353101618725312</v>
      </c>
      <c r="W37" s="51">
        <f t="shared" ref="W37:Z40" si="29">IF(W19="..","..",W19-$B19)</f>
        <v>-0.32780362890391412</v>
      </c>
      <c r="X37" s="51">
        <f t="shared" si="29"/>
        <v>0.88919136471272342</v>
      </c>
      <c r="Y37" s="74">
        <f t="shared" si="29"/>
        <v>-0.23847100879179095</v>
      </c>
      <c r="Z37" s="72">
        <f t="shared" si="29"/>
        <v>-0.49814719160361332</v>
      </c>
      <c r="AA37" s="72">
        <f t="shared" ref="AA37" si="30">IF(AA19="..","..",AA19-$B19)</f>
        <v>0.69057090367761997</v>
      </c>
      <c r="AB37" s="72"/>
    </row>
    <row r="38" spans="1:28" x14ac:dyDescent="0.35">
      <c r="A38" s="49" t="s">
        <v>65</v>
      </c>
      <c r="B38" s="60"/>
      <c r="C38" s="48">
        <f t="shared" ref="C38:V41" si="31">IF(C20="..","..",C20-$B20)</f>
        <v>6.7435074159529762E-2</v>
      </c>
      <c r="D38" s="48">
        <f t="shared" si="31"/>
        <v>-0.20820923257297697</v>
      </c>
      <c r="E38" s="48">
        <f t="shared" si="31"/>
        <v>0.38145497534441564</v>
      </c>
      <c r="F38" s="48">
        <f t="shared" si="31"/>
        <v>-0.16942578784474538</v>
      </c>
      <c r="G38" s="48">
        <f t="shared" si="31"/>
        <v>-7.6854468789279373E-2</v>
      </c>
      <c r="H38" s="48">
        <f t="shared" si="31"/>
        <v>8.7929961026995684E-3</v>
      </c>
      <c r="I38" s="48">
        <f t="shared" si="31"/>
        <v>-0.5396025110573337</v>
      </c>
      <c r="J38" s="48">
        <f t="shared" si="31"/>
        <v>-6.3746500915383031E-2</v>
      </c>
      <c r="K38" s="48">
        <f t="shared" si="31"/>
        <v>0.1410624484122085</v>
      </c>
      <c r="L38" s="48">
        <f t="shared" si="31"/>
        <v>0.83130590440408891</v>
      </c>
      <c r="M38" s="48">
        <f t="shared" si="31"/>
        <v>0.58211955403502813</v>
      </c>
      <c r="N38" s="48">
        <f t="shared" si="31"/>
        <v>-1.4185216793592312</v>
      </c>
      <c r="O38" s="48">
        <f t="shared" si="31"/>
        <v>-0.24774798005912135</v>
      </c>
      <c r="P38" s="48">
        <f t="shared" si="31"/>
        <v>-0.26973263723833085</v>
      </c>
      <c r="Q38" s="48">
        <f t="shared" si="31"/>
        <v>0.42377409584188541</v>
      </c>
      <c r="R38" s="48">
        <f t="shared" si="31"/>
        <v>-0.85274138315194126</v>
      </c>
      <c r="S38" s="48">
        <f t="shared" si="31"/>
        <v>-0.1575489999302695</v>
      </c>
      <c r="T38" s="48">
        <f t="shared" si="31"/>
        <v>0.3513358634869661</v>
      </c>
      <c r="U38" s="48">
        <f t="shared" si="31"/>
        <v>-0.35758185328201186</v>
      </c>
      <c r="V38" s="48">
        <f t="shared" si="31"/>
        <v>1.5250555607515661</v>
      </c>
      <c r="W38" s="48">
        <f t="shared" si="29"/>
        <v>0.11681163582174303</v>
      </c>
      <c r="X38" s="48">
        <f t="shared" si="29"/>
        <v>0.22834241792366239</v>
      </c>
      <c r="Y38" s="72">
        <f t="shared" si="29"/>
        <v>0.64705084065893193</v>
      </c>
      <c r="Z38" s="72">
        <f t="shared" si="29"/>
        <v>-0.76397805356005577</v>
      </c>
      <c r="AA38" s="72">
        <f t="shared" ref="AA38" si="32">IF(AA20="..","..",AA20-$B20)</f>
        <v>1.6598779797854943</v>
      </c>
      <c r="AB38" s="72"/>
    </row>
    <row r="39" spans="1:28" x14ac:dyDescent="0.35">
      <c r="A39" s="49" t="s">
        <v>66</v>
      </c>
      <c r="B39" s="60"/>
      <c r="C39" s="48">
        <f t="shared" si="31"/>
        <v>-0.26192953767025173</v>
      </c>
      <c r="D39" s="48">
        <f t="shared" si="31"/>
        <v>-0.17706625814444354</v>
      </c>
      <c r="E39" s="48">
        <f t="shared" si="31"/>
        <v>0.58857855058668918</v>
      </c>
      <c r="F39" s="48">
        <f t="shared" si="31"/>
        <v>-0.13839940395321282</v>
      </c>
      <c r="G39" s="48">
        <f t="shared" si="31"/>
        <v>0.21260286689035368</v>
      </c>
      <c r="H39" s="48">
        <f t="shared" si="31"/>
        <v>0.85331403935151862</v>
      </c>
      <c r="I39" s="48">
        <f t="shared" si="31"/>
        <v>0.10976157375895301</v>
      </c>
      <c r="J39" s="48">
        <f t="shared" si="31"/>
        <v>-0.90364088950429444</v>
      </c>
      <c r="K39" s="48">
        <f t="shared" si="31"/>
        <v>-2.9963154276337889E-2</v>
      </c>
      <c r="L39" s="48">
        <f t="shared" si="31"/>
        <v>-0.8509935159625206</v>
      </c>
      <c r="M39" s="48">
        <f t="shared" si="31"/>
        <v>-0.39791674220062578</v>
      </c>
      <c r="N39" s="48">
        <f t="shared" si="31"/>
        <v>-0.33834960822586346</v>
      </c>
      <c r="O39" s="48">
        <f t="shared" si="31"/>
        <v>0.64607084671110204</v>
      </c>
      <c r="P39" s="48">
        <f t="shared" si="31"/>
        <v>0.42738659406933355</v>
      </c>
      <c r="Q39" s="48">
        <f t="shared" si="31"/>
        <v>-6.1576738887423765E-2</v>
      </c>
      <c r="R39" s="48">
        <f t="shared" si="31"/>
        <v>0.16458273367041443</v>
      </c>
      <c r="S39" s="48">
        <f t="shared" si="31"/>
        <v>-0.52692898760275853</v>
      </c>
      <c r="T39" s="48">
        <f t="shared" si="31"/>
        <v>0.80762761894197599</v>
      </c>
      <c r="U39" s="48">
        <f t="shared" si="31"/>
        <v>0.60720851931410103</v>
      </c>
      <c r="V39" s="48">
        <f t="shared" si="31"/>
        <v>-0.30930011869518559</v>
      </c>
      <c r="W39" s="48">
        <f t="shared" si="29"/>
        <v>-0.68299792584177865</v>
      </c>
      <c r="X39" s="48">
        <f t="shared" si="29"/>
        <v>0.78180451550799024</v>
      </c>
      <c r="Y39" s="72">
        <f t="shared" si="29"/>
        <v>-0.46701889549088627</v>
      </c>
      <c r="Z39" s="72">
        <f t="shared" si="29"/>
        <v>-0.40063093397084071</v>
      </c>
      <c r="AA39" s="72">
        <f t="shared" ref="AA39" si="33">IF(AA21="..","..",AA21-$B21)</f>
        <v>0.38000519451986747</v>
      </c>
      <c r="AB39" s="72"/>
    </row>
    <row r="40" spans="1:28" x14ac:dyDescent="0.35">
      <c r="A40" s="52" t="s">
        <v>67</v>
      </c>
      <c r="B40" s="62"/>
      <c r="C40" s="54">
        <f t="shared" si="31"/>
        <v>0.39487473251394745</v>
      </c>
      <c r="D40" s="54">
        <f t="shared" si="31"/>
        <v>-0.33020855672918703</v>
      </c>
      <c r="E40" s="54">
        <f t="shared" si="31"/>
        <v>0.41846057289861527</v>
      </c>
      <c r="F40" s="54">
        <f t="shared" si="31"/>
        <v>-0.15606250506759567</v>
      </c>
      <c r="G40" s="54">
        <f t="shared" si="31"/>
        <v>0.20612151389455891</v>
      </c>
      <c r="H40" s="54">
        <f t="shared" si="31"/>
        <v>0.27643606899502204</v>
      </c>
      <c r="I40" s="54">
        <f t="shared" si="31"/>
        <v>0.14151096373714944</v>
      </c>
      <c r="J40" s="54">
        <f t="shared" si="31"/>
        <v>0.26671207333269686</v>
      </c>
      <c r="K40" s="54">
        <f t="shared" si="31"/>
        <v>2.8529421877296457E-2</v>
      </c>
      <c r="L40" s="54">
        <f t="shared" si="31"/>
        <v>1.8553080348661322E-2</v>
      </c>
      <c r="M40" s="54">
        <f t="shared" si="31"/>
        <v>6.6981208157214756E-2</v>
      </c>
      <c r="N40" s="54">
        <f t="shared" si="31"/>
        <v>-2.364666290356654E-2</v>
      </c>
      <c r="O40" s="54">
        <f t="shared" si="31"/>
        <v>-1.1513452450750972E-2</v>
      </c>
      <c r="P40" s="54">
        <f t="shared" si="31"/>
        <v>9.1127118360405213E-2</v>
      </c>
      <c r="Q40" s="54">
        <f t="shared" si="31"/>
        <v>-0.57372881020490873</v>
      </c>
      <c r="R40" s="54">
        <f t="shared" si="31"/>
        <v>0.24272537351821732</v>
      </c>
      <c r="S40" s="54">
        <f t="shared" si="31"/>
        <v>-1.8507223390310301E-2</v>
      </c>
      <c r="T40" s="54">
        <f t="shared" si="31"/>
        <v>0.37671648606584185</v>
      </c>
      <c r="U40" s="54">
        <f t="shared" si="31"/>
        <v>-0.31707394673136546</v>
      </c>
      <c r="V40" s="54">
        <f t="shared" si="31"/>
        <v>-0.44211669529218578</v>
      </c>
      <c r="W40" s="54">
        <f t="shared" ref="W40:X40" si="34">IF(W22="..","..",W22-$B22)</f>
        <v>-0.26101602841580229</v>
      </c>
      <c r="X40" s="54">
        <f t="shared" si="34"/>
        <v>0.32093594904524547</v>
      </c>
      <c r="Y40" s="72">
        <f t="shared" si="29"/>
        <v>-0.29048255174620996</v>
      </c>
      <c r="Z40" s="73">
        <f t="shared" si="29"/>
        <v>-0.44558718124643182</v>
      </c>
      <c r="AA40" s="73">
        <f t="shared" ref="AA40" si="35">IF(AA22="..","..",AA22-$B22)</f>
        <v>-0.26136654335504295</v>
      </c>
      <c r="AB40" s="73"/>
    </row>
    <row r="41" spans="1:28" x14ac:dyDescent="0.35">
      <c r="A41" s="63" t="s">
        <v>68</v>
      </c>
      <c r="B41" s="61"/>
      <c r="C41" s="51">
        <f t="shared" si="31"/>
        <v>2.9570627322118348E-2</v>
      </c>
      <c r="D41" s="51">
        <f t="shared" si="31"/>
        <v>-0.22448472701901689</v>
      </c>
      <c r="E41" s="51">
        <f t="shared" si="31"/>
        <v>0.56819769972153811</v>
      </c>
      <c r="F41" s="51">
        <f t="shared" si="31"/>
        <v>-0.15830963908023588</v>
      </c>
      <c r="G41" s="51">
        <f t="shared" si="31"/>
        <v>-4.4411935894180132E-2</v>
      </c>
      <c r="H41" s="51">
        <f t="shared" si="31"/>
        <v>0.15953402445741371</v>
      </c>
      <c r="I41" s="51">
        <f t="shared" si="31"/>
        <v>2.2140200822295952E-4</v>
      </c>
      <c r="J41" s="51">
        <f t="shared" si="31"/>
        <v>-0.11670771339144981</v>
      </c>
      <c r="K41" s="51">
        <f t="shared" si="31"/>
        <v>5.9628023054983714E-2</v>
      </c>
      <c r="L41" s="51">
        <f t="shared" si="31"/>
        <v>-5.420529896046844E-2</v>
      </c>
      <c r="M41" s="51">
        <f t="shared" si="31"/>
        <v>-1.2642408379137215E-2</v>
      </c>
      <c r="N41" s="51">
        <f t="shared" si="31"/>
        <v>-0.33527963971697083</v>
      </c>
      <c r="O41" s="51">
        <f t="shared" si="31"/>
        <v>-9.3157536214279801E-2</v>
      </c>
      <c r="P41" s="51">
        <f t="shared" si="31"/>
        <v>0.15102593778233597</v>
      </c>
      <c r="Q41" s="51">
        <f t="shared" si="31"/>
        <v>3.4029015342040836E-2</v>
      </c>
      <c r="R41" s="51">
        <f t="shared" si="31"/>
        <v>-0.12464069438517011</v>
      </c>
      <c r="S41" s="51">
        <f t="shared" si="31"/>
        <v>-0.2414390289289523</v>
      </c>
      <c r="T41" s="51">
        <f t="shared" si="31"/>
        <v>0.35042895010416508</v>
      </c>
      <c r="U41" s="51">
        <f t="shared" si="31"/>
        <v>0.10095060489242691</v>
      </c>
      <c r="V41" s="51">
        <f t="shared" si="31"/>
        <v>0.27010392335889399</v>
      </c>
      <c r="W41" s="51">
        <f t="shared" ref="W41:Z41" si="36">IF(W23="..","..",W23-$B23)</f>
        <v>-0.2888409587521652</v>
      </c>
      <c r="X41" s="51">
        <f t="shared" si="36"/>
        <v>0.55494056762418342</v>
      </c>
      <c r="Y41" s="74">
        <f t="shared" si="36"/>
        <v>-8.7605742050357982E-2</v>
      </c>
      <c r="Z41" s="74">
        <f t="shared" si="36"/>
        <v>-0.52964059993202683</v>
      </c>
      <c r="AA41" s="74">
        <f t="shared" ref="AA41" si="37">IF(AA23="..","..",AA23-$B23)</f>
        <v>0.61482146571879515</v>
      </c>
      <c r="AB41" s="74"/>
    </row>
    <row r="46" spans="1:28" ht="31" x14ac:dyDescent="0.35">
      <c r="N46" s="64" t="s">
        <v>116</v>
      </c>
    </row>
    <row r="47" spans="1:28" x14ac:dyDescent="0.35"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</row>
    <row r="50" spans="26:27" x14ac:dyDescent="0.35">
      <c r="Z50" s="78"/>
      <c r="AA50" s="78"/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scale="65" orientation="landscape" horizontalDpi="1200" verticalDpi="1200" r:id="rId1"/>
  <headerFooter alignWithMargins="0"/>
  <ignoredErrors>
    <ignoredError sqref="B7:B18" formulaRange="1"/>
    <ignoredError sqref="F19:V23 Z19 Z23" formula="1"/>
  </ignoredErrors>
  <tableParts count="1">
    <tablePart r:id="rId2"/>
  </tableParts>
</worksheet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Cover Sheet</vt:lpstr>
      <vt:lpstr>Contents</vt:lpstr>
      <vt:lpstr>Notes</vt:lpstr>
      <vt:lpstr>Commentary</vt:lpstr>
      <vt:lpstr>Table</vt:lpstr>
      <vt:lpstr>Data</vt:lpstr>
      <vt:lpstr>Data!Print_Area</vt:lpstr>
      <vt:lpstr>Table!Print_Area</vt:lpstr>
      <vt:lpstr>t23full</vt:lpstr>
      <vt:lpstr>table_23_full</vt:lpstr>
      <vt:lpstr>Table_24_no_footnotes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daily sun hours and deviations from the long-term mean</dc:title>
  <dc:creator>energy.stats@beis.gov.uk</dc:creator>
  <cp:keywords>sun, solar, hours</cp:keywords>
  <cp:lastModifiedBy>Harris, Kevin (Energy Security)</cp:lastModifiedBy>
  <cp:lastPrinted>2021-09-22T14:37:55Z</cp:lastPrinted>
  <dcterms:created xsi:type="dcterms:W3CDTF">2021-09-22T13:36:14Z</dcterms:created>
  <dcterms:modified xsi:type="dcterms:W3CDTF">2026-02-11T09:33:25Z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2021-09-22T13:36:15Z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e58e1746-8b0b-4b57-a78d-dae946a975e6</vt:lpwstr>
  </property>
  <property fmtid="{D5CDD505-2E9C-101B-9397-08002B2CF9AE}" pid="8" name="MSIP_Label_ba62f585-b40f-4ab9-bafe-39150f03d124_ContentBits">
    <vt:lpwstr>0</vt:lpwstr>
  </property>
</Properties>
</file>