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tables/table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hidePivotFieldList="1" defaultThemeVersion="124226"/>
  <mc:AlternateContent xmlns:mc="http://schemas.openxmlformats.org/markup-compatibility/2006">
    <mc:Choice Requires="x15">
      <x15ac:absPath xmlns:x15ac="http://schemas.microsoft.com/office/spreadsheetml/2010/11/ac" url="C:\Users\rby69e\Downloads\"/>
    </mc:Choice>
  </mc:AlternateContent>
  <xr:revisionPtr revIDLastSave="0" documentId="8_{50238AB8-046B-40E8-945D-1C08E9100C7C}" xr6:coauthVersionLast="47" xr6:coauthVersionMax="47" xr10:uidLastSave="{00000000-0000-0000-0000-000000000000}"/>
  <bookViews>
    <workbookView xWindow="28680" yWindow="-120" windowWidth="24240" windowHeight="13020" tabRatio="747" xr2:uid="{00000000-000D-0000-FFFF-FFFF00000000}"/>
  </bookViews>
  <sheets>
    <sheet name="1. Front sheet" sheetId="66" r:id="rId1"/>
    <sheet name="2. Background" sheetId="85" r:id="rId2"/>
    <sheet name=" 3. Chronology" sheetId="140" r:id="rId3"/>
    <sheet name="4. Fee Earners &amp; Rates" sheetId="67" r:id="rId4"/>
    <sheet name="5. Parts" sheetId="92" r:id="rId5"/>
    <sheet name="6. Bill Detail" sheetId="65" r:id="rId6"/>
    <sheet name="7. Main Summary" sheetId="120" r:id="rId7"/>
    <sheet name="8. Activity Summary" sheetId="128" r:id="rId8"/>
    <sheet name="9. Comms Summary" sheetId="119" r:id="rId9"/>
    <sheet name="10. FE Grade Summary" sheetId="130" r:id="rId10"/>
    <sheet name="11. Certification" sheetId="38" r:id="rId11"/>
    <sheet name="12. Cert Summary" sheetId="131" r:id="rId12"/>
    <sheet name="13. Final Cert" sheetId="132" r:id="rId13"/>
    <sheet name="14. Bill Detail (print)" sheetId="134" r:id="rId14"/>
    <sheet name="15. Ref - Activities" sheetId="95" r:id="rId15"/>
    <sheet name="16. Ref - Expenses" sheetId="96" r:id="rId16"/>
    <sheet name="17. Ref - Findings" sheetId="116" r:id="rId17"/>
  </sheets>
  <externalReferences>
    <externalReference r:id="rId18"/>
  </externalReferences>
  <definedNames>
    <definedName name="_xlnm._FilterDatabase" localSheetId="14" hidden="1">'15. Ref - Activities'!$B$2:$C$13</definedName>
    <definedName name="_xlnm._FilterDatabase" localSheetId="1" hidden="1">'2. Background'!$A$2:$A$31</definedName>
    <definedName name="_xlnm._FilterDatabase" localSheetId="3" hidden="1">'4. Fee Earners &amp; Rates'!$A$7:$H$9</definedName>
    <definedName name="_xlnm._FilterDatabase" localSheetId="5" hidden="1">'6. Bill Detail'!#REF!</definedName>
    <definedName name="ActivityCodeList" localSheetId="2">'[1]15. Ref - Activities'!$A$3:$D$14</definedName>
    <definedName name="ActivityCodeList">'15. Ref - Activities'!$A$3:$D$14</definedName>
    <definedName name="Comm_Methods">#REF!</definedName>
    <definedName name="ExpenseCodeList" localSheetId="2">'[1]16. Ref - Expenses'!$A$3:$C$15</definedName>
    <definedName name="ExpenseCodeList">'16. Ref - Expenses'!$A$3:$C$15</definedName>
    <definedName name="OPG_Categories">#REF!</definedName>
    <definedName name="_xlnm.Print_Area" localSheetId="0">'1. Front sheet'!$A$1:$E$22</definedName>
    <definedName name="_xlnm.Print_Area" localSheetId="11">'12. Cert Summary'!$A$1:$F$20</definedName>
    <definedName name="_xlnm.Print_Area" localSheetId="16">'17. Ref - Findings'!$A$1:$C$18</definedName>
    <definedName name="_xlnm.Print_Titles" localSheetId="2">' 3. Chronology'!$14:$14</definedName>
    <definedName name="_xlnm.Print_Titles" localSheetId="13">'14. Bill Detail (print)'!$3:$3</definedName>
    <definedName name="_xlnm.Print_Titles" localSheetId="14">'15. Ref - Activities'!$2:$2</definedName>
    <definedName name="_xlnm.Print_Titles" localSheetId="15">'16. Ref - Expenses'!$2:$2</definedName>
    <definedName name="_xlnm.Print_Titles" localSheetId="3">'4. Fee Earners &amp; Rates'!$7:$7</definedName>
    <definedName name="_xlnm.Print_Titles" localSheetId="4">'5. Parts'!$2:$2</definedName>
    <definedName name="_xlnm.Print_Titles" localSheetId="5">'6. Bill Detail'!$1:$1</definedName>
  </definedNames>
  <calcPr calcId="191028"/>
  <pivotCaches>
    <pivotCache cacheId="17"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67" l="1"/>
  <c r="G12" i="67"/>
  <c r="B7" i="120"/>
  <c r="O7" i="65"/>
  <c r="D24" i="132"/>
  <c r="D21" i="132"/>
  <c r="E11" i="132"/>
  <c r="B10" i="132"/>
  <c r="E9" i="132"/>
  <c r="B9" i="132"/>
  <c r="E7" i="132"/>
  <c r="E4" i="132"/>
  <c r="E14" i="131"/>
  <c r="B4" i="131"/>
  <c r="E2" i="131"/>
  <c r="E1" i="131"/>
  <c r="B24" i="120"/>
  <c r="B23" i="120"/>
  <c r="B22" i="120"/>
  <c r="B21" i="120"/>
  <c r="B20" i="120"/>
  <c r="U7" i="65"/>
  <c r="B6" i="120" s="1"/>
  <c r="C11" i="131" s="1"/>
  <c r="J7" i="65"/>
  <c r="AA6" i="65"/>
  <c r="Z6" i="65"/>
  <c r="V6" i="65"/>
  <c r="R6" i="65"/>
  <c r="P6" i="65"/>
  <c r="N6" i="65"/>
  <c r="S6" i="65" s="1"/>
  <c r="M6" i="65"/>
  <c r="Q6" i="65" s="1"/>
  <c r="K6" i="65"/>
  <c r="I6" i="65"/>
  <c r="G6" i="65"/>
  <c r="AA5" i="65"/>
  <c r="Z5" i="65"/>
  <c r="V5" i="65"/>
  <c r="R5" i="65"/>
  <c r="P5" i="65"/>
  <c r="N5" i="65"/>
  <c r="S5" i="65" s="1"/>
  <c r="M5" i="65"/>
  <c r="Q5" i="65" s="1"/>
  <c r="K5" i="65"/>
  <c r="I5" i="65"/>
  <c r="G5" i="65"/>
  <c r="AA4" i="65"/>
  <c r="Z4" i="65"/>
  <c r="V4" i="65"/>
  <c r="R4" i="65"/>
  <c r="P4" i="65"/>
  <c r="N4" i="65"/>
  <c r="S4" i="65" s="1"/>
  <c r="M4" i="65"/>
  <c r="Q4" i="65" s="1"/>
  <c r="K4" i="65"/>
  <c r="I4" i="65"/>
  <c r="G4" i="65"/>
  <c r="AA3" i="65"/>
  <c r="Z3" i="65"/>
  <c r="V3" i="65"/>
  <c r="R3" i="65"/>
  <c r="P3" i="65"/>
  <c r="N3" i="65"/>
  <c r="S3" i="65" s="1"/>
  <c r="M3" i="65"/>
  <c r="Q3" i="65" s="1"/>
  <c r="K3" i="65"/>
  <c r="I3" i="65"/>
  <c r="G3" i="65"/>
  <c r="AA2" i="65"/>
  <c r="Z2" i="65"/>
  <c r="V2" i="65"/>
  <c r="R2" i="65"/>
  <c r="P2" i="65"/>
  <c r="N2" i="65"/>
  <c r="S2" i="65" s="1"/>
  <c r="M2" i="65"/>
  <c r="Q2" i="65" s="1"/>
  <c r="K2" i="65"/>
  <c r="I2" i="65"/>
  <c r="G2" i="65"/>
  <c r="G10" i="67"/>
  <c r="G9" i="67"/>
  <c r="G8" i="67"/>
  <c r="C7" i="120" l="1"/>
  <c r="W4" i="65"/>
  <c r="W6" i="65"/>
  <c r="W5" i="65"/>
  <c r="W3" i="65"/>
  <c r="B5" i="120" s="1"/>
  <c r="K7" i="65"/>
  <c r="S7" i="65"/>
  <c r="B4" i="120" s="1"/>
  <c r="W2" i="65"/>
  <c r="O2" i="65"/>
  <c r="T2" i="65" s="1"/>
  <c r="V7" i="65"/>
  <c r="C6" i="120" s="1"/>
  <c r="C12" i="131" s="1"/>
  <c r="C13" i="131" s="1"/>
  <c r="O3" i="65"/>
  <c r="T3" i="65" s="1"/>
  <c r="X3" i="65" s="1"/>
  <c r="O4" i="65"/>
  <c r="T4" i="65" s="1"/>
  <c r="X4" i="65" s="1"/>
  <c r="O5" i="65"/>
  <c r="T5" i="65" s="1"/>
  <c r="X5" i="65" s="1"/>
  <c r="O6" i="65"/>
  <c r="T6" i="65" s="1"/>
  <c r="X6" i="65" s="1"/>
  <c r="W7" i="65" l="1"/>
  <c r="T7" i="65"/>
  <c r="C4" i="120" s="1"/>
  <c r="X2" i="65"/>
  <c r="X7" i="65" s="1"/>
  <c r="B11" i="131"/>
  <c r="D11" i="131"/>
  <c r="C5" i="120" l="1"/>
  <c r="B12" i="131"/>
  <c r="B13" i="131" s="1"/>
  <c r="B8" i="120"/>
  <c r="B10" i="120" s="1"/>
  <c r="E11" i="131"/>
  <c r="D12" i="131" l="1"/>
  <c r="D13" i="131" s="1"/>
  <c r="E13" i="131" s="1"/>
  <c r="E15" i="131" s="1"/>
  <c r="D23" i="132"/>
  <c r="C8" i="120"/>
  <c r="C10" i="120" s="1"/>
  <c r="D22" i="132" s="1"/>
  <c r="E12" i="131" l="1"/>
</calcChain>
</file>

<file path=xl/sharedStrings.xml><?xml version="1.0" encoding="utf-8"?>
<sst xmlns="http://schemas.openxmlformats.org/spreadsheetml/2006/main" count="255" uniqueCount="198">
  <si>
    <t>v2.1</t>
  </si>
  <si>
    <t>IN THE COURT OF PROTECTION</t>
  </si>
  <si>
    <t>OPG Case No.</t>
  </si>
  <si>
    <t xml:space="preserve">MENTAL CAPACITY ACT 2005 </t>
  </si>
  <si>
    <t>SCCO Reference:</t>
  </si>
  <si>
    <t>(Complete if known)</t>
  </si>
  <si>
    <t>IN THE MATTER OF</t>
  </si>
  <si>
    <t>(A Protected Party)</t>
  </si>
  <si>
    <t>Detailed Bill of costs of                                 in respect of                                                                                         to be assessed on the standard basis pursuant to the                                                                        dated</t>
  </si>
  <si>
    <t>Solicitor's Firm</t>
  </si>
  <si>
    <t>Address</t>
  </si>
  <si>
    <t>DX Address</t>
  </si>
  <si>
    <t>Solicitor's Reference</t>
  </si>
  <si>
    <t>Email</t>
  </si>
  <si>
    <t>(for return of assessed bill)</t>
  </si>
  <si>
    <t>VAT No.</t>
  </si>
  <si>
    <t>Background Information</t>
  </si>
  <si>
    <t>Assessor's Comments:</t>
  </si>
  <si>
    <t>OPG105 overall figure of estimated costs for this period (if general management):</t>
  </si>
  <si>
    <t>Non Welfare Cases - Value and breakdown of P's assets (if known)</t>
  </si>
  <si>
    <t>PARTIES &amp; CHRONOLOGY (where required)</t>
  </si>
  <si>
    <t>Party</t>
  </si>
  <si>
    <t>Name &amp; Representative</t>
  </si>
  <si>
    <t>Date</t>
  </si>
  <si>
    <t>Details</t>
  </si>
  <si>
    <t>Fee Earners &amp; Rates</t>
  </si>
  <si>
    <t>FE</t>
  </si>
  <si>
    <t>FE Name</t>
  </si>
  <si>
    <t>FE Status</t>
  </si>
  <si>
    <t>FE Grade</t>
  </si>
  <si>
    <t>Further Relevant Information</t>
  </si>
  <si>
    <t>FE Rate Claimed</t>
  </si>
  <si>
    <t>FE Rate Allowed</t>
  </si>
  <si>
    <t>FE Rate Effective From</t>
  </si>
  <si>
    <t>Assessor's Comments</t>
  </si>
  <si>
    <t>Parts</t>
  </si>
  <si>
    <t>Part ID</t>
  </si>
  <si>
    <t>Description</t>
  </si>
  <si>
    <t>VAT Rate</t>
  </si>
  <si>
    <t>No</t>
  </si>
  <si>
    <t>Description of work</t>
  </si>
  <si>
    <t>External Party Name</t>
  </si>
  <si>
    <t>Activity Code</t>
  </si>
  <si>
    <t>Activity Name</t>
  </si>
  <si>
    <t>Expense Code</t>
  </si>
  <si>
    <t>Expense Name</t>
  </si>
  <si>
    <t>Time Claimed</t>
  </si>
  <si>
    <t>Time Allowed</t>
  </si>
  <si>
    <t>FE Claimed</t>
  </si>
  <si>
    <t>FE Allowed</t>
  </si>
  <si>
    <t>FE Grade Claimed</t>
  </si>
  <si>
    <t>FE Grade Allowed</t>
  </si>
  <si>
    <t>Profit Costs Claimed</t>
  </si>
  <si>
    <t>Profit Costs Allowed</t>
  </si>
  <si>
    <t>Disbs Claimed</t>
  </si>
  <si>
    <t>Disbs Allowed</t>
  </si>
  <si>
    <t>VAT Claimed</t>
  </si>
  <si>
    <t>VAT Allowed</t>
  </si>
  <si>
    <t>Finding Code</t>
  </si>
  <si>
    <t>Finding Text</t>
  </si>
  <si>
    <t>Activity Sort Order</t>
  </si>
  <si>
    <t>Total</t>
  </si>
  <si>
    <t>Bill Summary</t>
  </si>
  <si>
    <t>Claimed</t>
  </si>
  <si>
    <t>Allowed</t>
  </si>
  <si>
    <t>Profit Costs</t>
  </si>
  <si>
    <t>VAT</t>
  </si>
  <si>
    <t>Disbursements</t>
  </si>
  <si>
    <t>Assessment Fee</t>
  </si>
  <si>
    <t>Grand Total</t>
  </si>
  <si>
    <t>Provisionally assessed:</t>
  </si>
  <si>
    <t>By Costs Officer</t>
  </si>
  <si>
    <t>Directions/comments/subject to:</t>
  </si>
  <si>
    <t>Summary By Activity</t>
  </si>
  <si>
    <t>Values</t>
  </si>
  <si>
    <t>Claimed Profit Costs</t>
  </si>
  <si>
    <t>Claimed VAT</t>
  </si>
  <si>
    <t>Allowed Profit Costs</t>
  </si>
  <si>
    <t>Allowed VAT</t>
  </si>
  <si>
    <t xml:space="preserve"> </t>
  </si>
  <si>
    <t/>
  </si>
  <si>
    <t xml:space="preserve"> Total</t>
  </si>
  <si>
    <t>Summary Of Communications</t>
  </si>
  <si>
    <t>Claimed Time</t>
  </si>
  <si>
    <t>Allowed Time</t>
  </si>
  <si>
    <t>(blank)</t>
  </si>
  <si>
    <t>(blank) Total</t>
  </si>
  <si>
    <t>Summary By Fee Earner Grade</t>
  </si>
  <si>
    <t>PRE ASSESSMENT CERTIFICATE</t>
  </si>
  <si>
    <t>I certify that:</t>
  </si>
  <si>
    <t>The bill is both accurate and complete</t>
  </si>
  <si>
    <t>No payments have been made by any paying party on account of costs included in the bill</t>
  </si>
  <si>
    <t>or</t>
  </si>
  <si>
    <t>Payments have been made on account of costs included in this bill of costs in the total sum of</t>
  </si>
  <si>
    <t>All disbursements listed in this bill which individually do not exceed £500 (other than those relating to Counsel’s fees) have been duly discharged.</t>
  </si>
  <si>
    <t>We certify that fixed costs have not been taken for any work claimed herein</t>
  </si>
  <si>
    <t>Name</t>
  </si>
  <si>
    <t>Firm</t>
  </si>
  <si>
    <t>POST ASSESSMENT CERTIFICATE</t>
  </si>
  <si>
    <t>I certify that the castings of this bill are correct</t>
  </si>
  <si>
    <t>Claim No</t>
  </si>
  <si>
    <t>MENTAL CAPACITY ACT 2005</t>
  </si>
  <si>
    <t>SCCO Reference</t>
  </si>
  <si>
    <t>PATIENT:</t>
  </si>
  <si>
    <t xml:space="preserve">PLEASE COMPLETE THE SUMMARY BELOW BEFORE SUBMITTING YOUR BILL FOR A CERTIFICATE. </t>
  </si>
  <si>
    <t>FAILURE TO COMPLETE THE SUMMARY, WILL RESULT IN YOUR BILL BEING RETURNED.</t>
  </si>
  <si>
    <t>Total Costs</t>
  </si>
  <si>
    <t>(excluding assessment fee)</t>
  </si>
  <si>
    <t xml:space="preserve">Amount of Original Bill </t>
  </si>
  <si>
    <r>
      <t xml:space="preserve">- </t>
    </r>
    <r>
      <rPr>
        <b/>
        <sz val="11"/>
        <rFont val="Arial"/>
        <family val="2"/>
      </rPr>
      <t xml:space="preserve">Amount Disallowed </t>
    </r>
  </si>
  <si>
    <t xml:space="preserve">Allowed Amount </t>
  </si>
  <si>
    <t>Cost of  Assessment</t>
  </si>
  <si>
    <t>Have you complied with the Costs officer’s directions, if any?
(if not please give reasons)</t>
  </si>
  <si>
    <t xml:space="preserve">If required by the Cost Officer to serve the bill on interested party/parties please give date of service. </t>
  </si>
  <si>
    <t>Final Costs Certificate</t>
  </si>
  <si>
    <t>In the High Court of Justice</t>
  </si>
  <si>
    <t>Senior Courts Costs Office</t>
  </si>
  <si>
    <t>S.C.C.O. Ref:</t>
  </si>
  <si>
    <t>Sent from: Court of Protection</t>
  </si>
  <si>
    <t>To the Deputy's solicitors</t>
  </si>
  <si>
    <t>Case No.</t>
  </si>
  <si>
    <t>Patient/Donor</t>
  </si>
  <si>
    <t>Solicitor's Ref.</t>
  </si>
  <si>
    <t>(Insert Date)</t>
  </si>
  <si>
    <t>In accordance with the Order dated (insert date) / General Direction of The Court of Protection dated 19 November 1982 (delete as appropriate)</t>
  </si>
  <si>
    <t>Upon the                                   filing a completed bill of costs in respect of  [complete as appropriate e.g. general management for the period                                            to                                        / an order for sale / a statutory will etc.]</t>
  </si>
  <si>
    <t>Costs Officer</t>
  </si>
  <si>
    <t>has assessed the total costs at</t>
  </si>
  <si>
    <t xml:space="preserve">inclusive of </t>
  </si>
  <si>
    <t>V.A.T.</t>
  </si>
  <si>
    <t>(including</t>
  </si>
  <si>
    <t>for the costs of the detailed  assessment)</t>
  </si>
  <si>
    <t>The Senior Courts Costs Office, Court of Protection Section, Thomas More Building, Royal Courts of Justice, Strand, London, WC2A 2LL is open between 10.00 a.m. and 4.30 p.m. Monday to Friday. When corresponding with the court, please address forms and letters to the Court Manager and quote the SCCO reference number.</t>
  </si>
  <si>
    <t>Bill Detail (print)</t>
  </si>
  <si>
    <t xml:space="preserve">Time Claimed </t>
  </si>
  <si>
    <t xml:space="preserve">Time Allowed </t>
  </si>
  <si>
    <t>Profit Claimed</t>
  </si>
  <si>
    <t>Profit Allowed</t>
  </si>
  <si>
    <t>Disbs. Claimed</t>
  </si>
  <si>
    <t>Disbs. Allowed</t>
  </si>
  <si>
    <t>REFERENCE AND LOOKUP TABLE FOR ACTIVITIES</t>
  </si>
  <si>
    <t>Activity Description</t>
  </si>
  <si>
    <t>Activity Sort Order Number</t>
  </si>
  <si>
    <t>C01</t>
  </si>
  <si>
    <t>Personal Attendances</t>
  </si>
  <si>
    <t>C02</t>
  </si>
  <si>
    <t>Timed Telephone Calls</t>
  </si>
  <si>
    <t>C03</t>
  </si>
  <si>
    <t>Telephone Calls</t>
  </si>
  <si>
    <t>C04</t>
  </si>
  <si>
    <t>Timed Letters/Emails Out</t>
  </si>
  <si>
    <t>C05</t>
  </si>
  <si>
    <t>Letters/Emails Out</t>
  </si>
  <si>
    <t>C06</t>
  </si>
  <si>
    <t>Enclosure Letters/Emails Out</t>
  </si>
  <si>
    <t>C07</t>
  </si>
  <si>
    <t>Billable travel and waiting time</t>
  </si>
  <si>
    <t>C08</t>
  </si>
  <si>
    <t>Hearing Attendances</t>
  </si>
  <si>
    <t>C09</t>
  </si>
  <si>
    <t>Plan, Prepare, Draft, Review</t>
  </si>
  <si>
    <t>C10</t>
  </si>
  <si>
    <t>Arranging electronic payment</t>
  </si>
  <si>
    <t>C11</t>
  </si>
  <si>
    <t>Arranging cheque payment</t>
  </si>
  <si>
    <t>C12</t>
  </si>
  <si>
    <t>Bill of costs</t>
  </si>
  <si>
    <t xml:space="preserve">REFERENCE AND LOOKUP TABLE FOR EXPENSES </t>
  </si>
  <si>
    <t>Expense Sort Order Number</t>
  </si>
  <si>
    <t>D01</t>
  </si>
  <si>
    <t>Travel Expenses</t>
  </si>
  <si>
    <t>D02</t>
  </si>
  <si>
    <t>Draftsman Fees</t>
  </si>
  <si>
    <t>D03</t>
  </si>
  <si>
    <t>Counsel's Fees</t>
  </si>
  <si>
    <t>D04</t>
  </si>
  <si>
    <t>Court Fees</t>
  </si>
  <si>
    <t>D05</t>
  </si>
  <si>
    <t>Bank Fees</t>
  </si>
  <si>
    <t>D06</t>
  </si>
  <si>
    <t xml:space="preserve">Internal Solicitor Fees </t>
  </si>
  <si>
    <t>D07</t>
  </si>
  <si>
    <t>External Solicitor Fees</t>
  </si>
  <si>
    <t>D08</t>
  </si>
  <si>
    <t>OPG Fee</t>
  </si>
  <si>
    <t>D09</t>
  </si>
  <si>
    <t>Office copy</t>
  </si>
  <si>
    <t>D10</t>
  </si>
  <si>
    <t>Courier charges</t>
  </si>
  <si>
    <t>D11</t>
  </si>
  <si>
    <t>Land Registry Fee</t>
  </si>
  <si>
    <t>D12</t>
  </si>
  <si>
    <t>Expert Fee</t>
  </si>
  <si>
    <t>D13</t>
  </si>
  <si>
    <t>Other  Disbursements</t>
  </si>
  <si>
    <t>Findings</t>
  </si>
  <si>
    <t>Code</t>
  </si>
  <si>
    <t>Finding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</si>
</sst>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 #,##0.00_-;_-* &quot;-&quot;??_-;_-@_-"/>
    <numFmt numFmtId="164" formatCode="_(* #,##0.00_);_(* \(#,##0.00\);_(* &quot;-&quot;??_);_(@_)"/>
    <numFmt numFmtId="165" formatCode="&quot;£&quot;#,##0.00"/>
    <numFmt numFmtId="166" formatCode="0.00_ ;[Red]\-0.00\ ;\-"/>
    <numFmt numFmtId="167" formatCode="#,##0.00;[Red]\-#,##0.00;&quot;&quot;"/>
    <numFmt numFmtId="168" formatCode="\-_-* #,##0.00_-;\-* #,##0.00_-;_-* &quot;-&quot;??_-;_-@_-"/>
    <numFmt numFmtId="169" formatCode="0.00_ ;[Red]\-0.00\ ;"/>
  </numFmts>
  <fonts count="56"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indexed="8"/>
      <name val="Calibri"/>
      <family val="2"/>
    </font>
    <font>
      <sz val="10"/>
      <color indexed="8"/>
      <name val="Arial"/>
      <family val="2"/>
    </font>
    <font>
      <sz val="10"/>
      <name val="Arial"/>
      <family val="2"/>
    </font>
    <font>
      <sz val="10"/>
      <color indexed="8"/>
      <name val="Arial"/>
      <family val="2"/>
    </font>
    <font>
      <sz val="12"/>
      <color indexed="8"/>
      <name val="Calibri"/>
      <family val="2"/>
    </font>
    <font>
      <sz val="8"/>
      <name val="Arial"/>
      <family val="2"/>
    </font>
    <font>
      <sz val="11"/>
      <color theme="1"/>
      <name val="Calibri"/>
      <family val="2"/>
      <scheme val="minor"/>
    </font>
    <font>
      <sz val="10"/>
      <color theme="1"/>
      <name val="Arial"/>
      <family val="2"/>
    </font>
    <font>
      <sz val="12"/>
      <color theme="1"/>
      <name val="Calibri"/>
      <family val="2"/>
    </font>
    <font>
      <sz val="11"/>
      <color theme="1"/>
      <name val="Calibri"/>
      <family val="2"/>
    </font>
    <font>
      <sz val="12"/>
      <color theme="1"/>
      <name val="Calibri"/>
      <family val="2"/>
      <scheme val="minor"/>
    </font>
    <font>
      <sz val="12"/>
      <color theme="1"/>
      <name val="Arial"/>
      <family val="2"/>
    </font>
    <font>
      <b/>
      <sz val="12"/>
      <color theme="1"/>
      <name val="Calibri"/>
      <family val="2"/>
    </font>
    <font>
      <sz val="14"/>
      <color indexed="8"/>
      <name val="Calibri"/>
      <family val="2"/>
    </font>
    <font>
      <b/>
      <sz val="11"/>
      <color theme="1"/>
      <name val="Calibri"/>
      <family val="2"/>
      <scheme val="minor"/>
    </font>
    <font>
      <sz val="14"/>
      <name val="Calibri"/>
      <family val="2"/>
      <scheme val="minor"/>
    </font>
    <font>
      <b/>
      <sz val="16"/>
      <color theme="1"/>
      <name val="Calibri"/>
      <family val="2"/>
    </font>
    <font>
      <b/>
      <sz val="16"/>
      <color indexed="8"/>
      <name val="Calibri"/>
      <family val="2"/>
    </font>
    <font>
      <b/>
      <u/>
      <sz val="14"/>
      <color theme="1"/>
      <name val="Calibri"/>
      <family val="2"/>
      <scheme val="minor"/>
    </font>
    <font>
      <b/>
      <u/>
      <sz val="14"/>
      <color theme="1"/>
      <name val="Arial"/>
      <family val="2"/>
    </font>
    <font>
      <b/>
      <u/>
      <sz val="12"/>
      <color theme="1"/>
      <name val="Calibri"/>
      <family val="2"/>
      <scheme val="minor"/>
    </font>
    <font>
      <b/>
      <sz val="14"/>
      <color indexed="8"/>
      <name val="Calibri"/>
      <family val="2"/>
    </font>
    <font>
      <sz val="11"/>
      <name val="Calibri"/>
      <family val="2"/>
      <scheme val="minor"/>
    </font>
    <font>
      <b/>
      <sz val="11"/>
      <name val="Calibri"/>
      <family val="2"/>
      <scheme val="minor"/>
    </font>
    <font>
      <sz val="10"/>
      <color theme="1"/>
      <name val="Calibri"/>
      <family val="2"/>
      <scheme val="minor"/>
    </font>
    <font>
      <sz val="16"/>
      <color theme="1"/>
      <name val="Calibri"/>
      <family val="2"/>
      <scheme val="minor"/>
    </font>
    <font>
      <b/>
      <sz val="16"/>
      <color theme="1"/>
      <name val="Calibri"/>
      <family val="2"/>
      <scheme val="minor"/>
    </font>
    <font>
      <b/>
      <sz val="10"/>
      <color indexed="8"/>
      <name val="Calibri"/>
      <family val="2"/>
      <scheme val="minor"/>
    </font>
    <font>
      <sz val="10"/>
      <color indexed="8"/>
      <name val="Calibri"/>
      <family val="2"/>
      <scheme val="minor"/>
    </font>
    <font>
      <sz val="10"/>
      <color indexed="8"/>
      <name val="Calibri"/>
      <family val="2"/>
    </font>
    <font>
      <b/>
      <sz val="14"/>
      <name val="Calibri"/>
      <family val="2"/>
      <scheme val="minor"/>
    </font>
    <font>
      <sz val="14"/>
      <color theme="1"/>
      <name val="Calibri"/>
      <family val="2"/>
      <scheme val="minor"/>
    </font>
    <font>
      <sz val="11"/>
      <color rgb="FF000000"/>
      <name val="Calibri"/>
      <family val="2"/>
    </font>
    <font>
      <sz val="11"/>
      <color rgb="FFFF0000"/>
      <name val="Calibri"/>
      <family val="2"/>
      <scheme val="minor"/>
    </font>
    <font>
      <b/>
      <sz val="10"/>
      <color theme="1"/>
      <name val="Arial"/>
      <family val="2"/>
    </font>
    <font>
      <b/>
      <sz val="12"/>
      <color theme="1"/>
      <name val="Arial"/>
      <family val="2"/>
    </font>
    <font>
      <sz val="14"/>
      <color theme="1"/>
      <name val="Arial"/>
      <family val="2"/>
    </font>
    <font>
      <sz val="8"/>
      <color theme="1"/>
      <name val="Arial"/>
      <family val="2"/>
    </font>
    <font>
      <sz val="8"/>
      <color theme="1"/>
      <name val="Calibri"/>
      <family val="2"/>
      <scheme val="minor"/>
    </font>
    <font>
      <b/>
      <sz val="12"/>
      <color theme="1"/>
      <name val="Calibri"/>
      <family val="2"/>
      <scheme val="minor"/>
    </font>
    <font>
      <b/>
      <sz val="8"/>
      <color theme="1"/>
      <name val="Calibri"/>
      <family val="2"/>
      <scheme val="minor"/>
    </font>
    <font>
      <b/>
      <sz val="14"/>
      <color theme="1"/>
      <name val="Calibri"/>
      <family val="2"/>
      <scheme val="minor"/>
    </font>
    <font>
      <i/>
      <sz val="11"/>
      <color theme="1"/>
      <name val="Calibri"/>
      <family val="2"/>
      <scheme val="minor"/>
    </font>
    <font>
      <i/>
      <sz val="10"/>
      <color theme="1"/>
      <name val="Arial"/>
      <family val="2"/>
    </font>
    <font>
      <sz val="11"/>
      <name val="Calibri"/>
      <family val="2"/>
    </font>
    <font>
      <b/>
      <sz val="12"/>
      <color indexed="8"/>
      <name val="Calibri"/>
      <family val="2"/>
      <scheme val="minor"/>
    </font>
    <font>
      <b/>
      <i/>
      <sz val="14"/>
      <name val="Calibri"/>
      <family val="2"/>
      <scheme val="minor"/>
    </font>
    <font>
      <b/>
      <sz val="1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79998168889431442"/>
        <bgColor indexed="64"/>
      </patternFill>
    </fill>
  </fills>
  <borders count="4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rgb="FFFF0000"/>
      </left>
      <right style="thin">
        <color rgb="FFFF0000"/>
      </right>
      <top/>
      <bottom/>
      <diagonal/>
    </border>
    <border>
      <left style="thin">
        <color indexed="64"/>
      </left>
      <right style="thin">
        <color indexed="64"/>
      </right>
      <top/>
      <bottom/>
      <diagonal/>
    </border>
    <border>
      <left style="thin">
        <color rgb="FFFF0000"/>
      </left>
      <right style="thin">
        <color rgb="FFFF0000"/>
      </right>
      <top/>
      <bottom/>
      <diagonal/>
    </border>
    <border>
      <left style="thin">
        <color rgb="FFFF0000"/>
      </left>
      <right style="double">
        <color rgb="FFFF0000"/>
      </right>
      <top/>
      <bottom/>
      <diagonal/>
    </border>
    <border>
      <left style="thin">
        <color indexed="64"/>
      </left>
      <right/>
      <top/>
      <bottom style="thin">
        <color theme="0" tint="-0.14996795556505021"/>
      </bottom>
      <diagonal/>
    </border>
    <border>
      <left style="thin">
        <color indexed="64"/>
      </left>
      <right/>
      <top style="thin">
        <color theme="0" tint="-0.14996795556505021"/>
      </top>
      <bottom style="thin">
        <color theme="0" tint="-0.14996795556505021"/>
      </bottom>
      <diagonal/>
    </border>
    <border>
      <left style="double">
        <color rgb="FFFF0000"/>
      </left>
      <right style="thin">
        <color rgb="FFFF0000"/>
      </right>
      <top style="thin">
        <color theme="0" tint="-0.14996795556505021"/>
      </top>
      <bottom style="thin">
        <color theme="0" tint="-0.14996795556505021"/>
      </bottom>
      <diagonal/>
    </border>
    <border>
      <left style="thin">
        <color rgb="FFFF0000"/>
      </left>
      <right style="double">
        <color rgb="FFFF0000"/>
      </right>
      <top style="thin">
        <color theme="0" tint="-0.14996795556505021"/>
      </top>
      <bottom style="thin">
        <color theme="0" tint="-0.14996795556505021"/>
      </bottom>
      <diagonal/>
    </border>
    <border>
      <left style="double">
        <color rgb="FFFF0000"/>
      </left>
      <right style="double">
        <color rgb="FFFF0000"/>
      </right>
      <top/>
      <bottom/>
      <diagonal/>
    </border>
    <border>
      <left style="double">
        <color rgb="FFFF0000"/>
      </left>
      <right style="double">
        <color rgb="FFFF0000"/>
      </right>
      <top style="thin">
        <color rgb="FFFF0000"/>
      </top>
      <bottom/>
      <diagonal/>
    </border>
    <border>
      <left style="double">
        <color rgb="FFFF0000"/>
      </left>
      <right style="thin">
        <color rgb="FFFF0000"/>
      </right>
      <top style="thin">
        <color rgb="FFFF0000"/>
      </top>
      <bottom/>
      <diagonal/>
    </border>
    <border>
      <left style="thin">
        <color rgb="FFFF0000"/>
      </left>
      <right style="thin">
        <color rgb="FFFF0000"/>
      </right>
      <top style="thin">
        <color rgb="FFFF0000"/>
      </top>
      <bottom/>
      <diagonal/>
    </border>
    <border>
      <left style="thin">
        <color rgb="FFFF0000"/>
      </left>
      <right style="double">
        <color rgb="FFFF0000"/>
      </right>
      <top style="thin">
        <color rgb="FFFF0000"/>
      </top>
      <bottom/>
      <diagonal/>
    </border>
    <border>
      <left/>
      <right/>
      <top style="thin">
        <color auto="1"/>
      </top>
      <bottom style="thin">
        <color auto="1"/>
      </bottom>
      <diagonal/>
    </border>
    <border>
      <left style="double">
        <color rgb="FFFF0000"/>
      </left>
      <right style="thin">
        <color rgb="FFFF0000"/>
      </right>
      <top style="thin">
        <color indexed="64"/>
      </top>
      <bottom style="thin">
        <color theme="0" tint="-0.14996795556505021"/>
      </bottom>
      <diagonal/>
    </border>
    <border>
      <left style="thin">
        <color rgb="FFFF0000"/>
      </left>
      <right style="double">
        <color rgb="FFFF0000"/>
      </right>
      <top style="thin">
        <color indexed="64"/>
      </top>
      <bottom style="thin">
        <color theme="0" tint="-0.14996795556505021"/>
      </bottom>
      <diagonal/>
    </border>
    <border>
      <left style="thin">
        <color indexed="64"/>
      </left>
      <right/>
      <top style="thin">
        <color theme="0" tint="-0.14996795556505021"/>
      </top>
      <bottom/>
      <diagonal/>
    </border>
    <border>
      <left style="double">
        <color rgb="FFFF0000"/>
      </left>
      <right style="thin">
        <color rgb="FFFF0000"/>
      </right>
      <top style="thin">
        <color theme="0" tint="-0.14996795556505021"/>
      </top>
      <bottom/>
      <diagonal/>
    </border>
    <border>
      <left style="thin">
        <color rgb="FFFF0000"/>
      </left>
      <right style="double">
        <color rgb="FFFF0000"/>
      </right>
      <top style="thin">
        <color theme="0" tint="-0.14996795556505021"/>
      </top>
      <bottom/>
      <diagonal/>
    </border>
    <border>
      <left style="thin">
        <color indexed="64"/>
      </left>
      <right/>
      <top style="thick">
        <color indexed="64"/>
      </top>
      <bottom style="thin">
        <color theme="0" tint="-0.14996795556505021"/>
      </bottom>
      <diagonal/>
    </border>
    <border>
      <left style="double">
        <color rgb="FFFF0000"/>
      </left>
      <right style="thin">
        <color rgb="FFFF0000"/>
      </right>
      <top style="thick">
        <color indexed="64"/>
      </top>
      <bottom style="thin">
        <color theme="0" tint="-0.14996795556505021"/>
      </bottom>
      <diagonal/>
    </border>
    <border>
      <left style="thin">
        <color rgb="FFFF0000"/>
      </left>
      <right style="double">
        <color rgb="FFFF0000"/>
      </right>
      <top style="thick">
        <color indexed="64"/>
      </top>
      <bottom style="thin">
        <color theme="0" tint="-0.14996795556505021"/>
      </bottom>
      <diagonal/>
    </border>
    <border>
      <left style="thin">
        <color indexed="64"/>
      </left>
      <right/>
      <top style="thin">
        <color theme="0" tint="-0.14996795556505021"/>
      </top>
      <bottom style="thick">
        <color indexed="64"/>
      </bottom>
      <diagonal/>
    </border>
    <border>
      <left style="double">
        <color rgb="FFFF0000"/>
      </left>
      <right style="thin">
        <color rgb="FFFF0000"/>
      </right>
      <top/>
      <bottom style="thin">
        <color indexed="64"/>
      </bottom>
      <diagonal/>
    </border>
    <border>
      <left style="thin">
        <color rgb="FFFF0000"/>
      </left>
      <right style="double">
        <color rgb="FFFF0000"/>
      </right>
      <top/>
      <bottom style="thin">
        <color indexed="64"/>
      </bottom>
      <diagonal/>
    </border>
    <border>
      <left/>
      <right style="thin">
        <color rgb="FFFF0000"/>
      </right>
      <top/>
      <bottom/>
      <diagonal/>
    </border>
    <border>
      <left style="thin">
        <color rgb="FFFF0000"/>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rgb="FFFF0000"/>
      </left>
      <right style="thin">
        <color rgb="FFFF0000"/>
      </right>
      <top style="thin">
        <color indexed="64"/>
      </top>
      <bottom style="thin">
        <color indexed="64"/>
      </bottom>
      <diagonal/>
    </border>
    <border>
      <left style="thin">
        <color rgb="FFFF0000"/>
      </left>
      <right style="double">
        <color rgb="FFFF0000"/>
      </right>
      <top style="thin">
        <color indexed="64"/>
      </top>
      <bottom style="thin">
        <color indexed="64"/>
      </bottom>
      <diagonal/>
    </border>
  </borders>
  <cellStyleXfs count="145">
    <xf numFmtId="0" fontId="0" fillId="0" borderId="0"/>
    <xf numFmtId="164" fontId="10" fillId="0" borderId="0" applyFont="0" applyFill="0" applyBorder="0" applyAlignment="0" applyProtection="0"/>
    <xf numFmtId="0" fontId="11" fillId="0" borderId="0">
      <alignment vertical="top"/>
    </xf>
    <xf numFmtId="0" fontId="1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0" borderId="0"/>
    <xf numFmtId="0" fontId="14"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4" fillId="0" borderId="0"/>
    <xf numFmtId="0" fontId="10" fillId="0" borderId="0"/>
    <xf numFmtId="0" fontId="14" fillId="0" borderId="0"/>
    <xf numFmtId="0" fontId="14" fillId="0" borderId="0"/>
    <xf numFmtId="0" fontId="14" fillId="0" borderId="0"/>
    <xf numFmtId="0" fontId="15" fillId="0" borderId="0"/>
    <xf numFmtId="0" fontId="14" fillId="0" borderId="0"/>
    <xf numFmtId="0" fontId="14" fillId="0" borderId="0"/>
    <xf numFmtId="0" fontId="10" fillId="0" borderId="0"/>
    <xf numFmtId="0" fontId="10" fillId="0" borderId="0"/>
    <xf numFmtId="0" fontId="14" fillId="0" borderId="0"/>
    <xf numFmtId="0" fontId="17" fillId="0" borderId="0"/>
    <xf numFmtId="0" fontId="14" fillId="0" borderId="0"/>
    <xf numFmtId="0" fontId="14" fillId="0" borderId="0"/>
    <xf numFmtId="0" fontId="14" fillId="0" borderId="0"/>
    <xf numFmtId="0" fontId="14" fillId="0" borderId="0"/>
    <xf numFmtId="0" fontId="14" fillId="0" borderId="0"/>
    <xf numFmtId="0" fontId="14" fillId="0" borderId="0"/>
    <xf numFmtId="9" fontId="9" fillId="0" borderId="0" applyFont="0" applyFill="0" applyBorder="0" applyAlignment="0" applyProtection="0"/>
    <xf numFmtId="0" fontId="6" fillId="0" borderId="0"/>
    <xf numFmtId="0" fontId="5" fillId="0" borderId="0"/>
    <xf numFmtId="0" fontId="5" fillId="0" borderId="0"/>
    <xf numFmtId="43" fontId="10" fillId="0" borderId="0" applyFont="0" applyFill="0" applyBorder="0" applyAlignment="0" applyProtection="0"/>
    <xf numFmtId="0" fontId="9"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5" fillId="0" borderId="0" applyFont="0" applyFill="0" applyBorder="0" applyAlignment="0" applyProtection="0"/>
    <xf numFmtId="0" fontId="2" fillId="0" borderId="0"/>
  </cellStyleXfs>
  <cellXfs count="283">
    <xf numFmtId="0" fontId="0" fillId="0" borderId="0" xfId="0"/>
    <xf numFmtId="0" fontId="7" fillId="0" borderId="0" xfId="0" applyFont="1" applyAlignment="1">
      <alignment vertical="top" wrapText="1"/>
    </xf>
    <xf numFmtId="0" fontId="12" fillId="0" borderId="0" xfId="0" applyFont="1" applyAlignment="1">
      <alignment vertical="top" wrapText="1"/>
    </xf>
    <xf numFmtId="0" fontId="21" fillId="5" borderId="0" xfId="0" applyFont="1" applyFill="1" applyAlignment="1">
      <alignment horizontal="left"/>
    </xf>
    <xf numFmtId="0" fontId="21" fillId="5" borderId="0" xfId="0" applyFont="1" applyFill="1" applyAlignment="1">
      <alignment wrapText="1"/>
    </xf>
    <xf numFmtId="0" fontId="21" fillId="5" borderId="0" xfId="4" applyFont="1" applyFill="1" applyAlignment="1">
      <alignment wrapText="1"/>
    </xf>
    <xf numFmtId="0" fontId="12" fillId="5" borderId="0" xfId="0" applyFont="1" applyFill="1" applyAlignment="1">
      <alignment horizontal="center" vertical="top" wrapText="1"/>
    </xf>
    <xf numFmtId="0" fontId="12" fillId="5" borderId="0" xfId="0" applyFont="1" applyFill="1" applyAlignment="1">
      <alignment vertical="top" wrapText="1"/>
    </xf>
    <xf numFmtId="0" fontId="7" fillId="5" borderId="0" xfId="0" applyFont="1" applyFill="1" applyAlignment="1">
      <alignment vertical="top" wrapText="1"/>
    </xf>
    <xf numFmtId="0" fontId="16" fillId="0" borderId="0" xfId="0" applyFont="1" applyAlignment="1">
      <alignment vertical="top" wrapText="1"/>
    </xf>
    <xf numFmtId="0" fontId="20" fillId="0" borderId="0" xfId="0" applyFont="1" applyAlignment="1">
      <alignment horizontal="center" vertical="top" wrapText="1"/>
    </xf>
    <xf numFmtId="165" fontId="12" fillId="0" borderId="0" xfId="0" applyNumberFormat="1" applyFont="1" applyAlignment="1">
      <alignment vertical="top" wrapText="1"/>
    </xf>
    <xf numFmtId="0" fontId="20" fillId="0" borderId="0" xfId="0" applyFont="1" applyAlignment="1">
      <alignment vertical="top" wrapText="1"/>
    </xf>
    <xf numFmtId="0" fontId="22" fillId="3" borderId="0" xfId="0" applyFont="1" applyFill="1" applyAlignment="1">
      <alignment horizontal="left" vertical="top" wrapText="1"/>
    </xf>
    <xf numFmtId="0" fontId="22" fillId="2" borderId="3" xfId="0" applyFont="1" applyFill="1" applyBorder="1" applyAlignment="1">
      <alignment horizontal="left" vertical="top" wrapText="1"/>
    </xf>
    <xf numFmtId="0" fontId="27" fillId="0" borderId="0" xfId="0" applyFont="1" applyAlignment="1">
      <alignment horizontal="center" vertical="top" wrapText="1"/>
    </xf>
    <xf numFmtId="0" fontId="22" fillId="3" borderId="0" xfId="0" applyFont="1" applyFill="1" applyAlignment="1">
      <alignment horizontal="center" vertical="top" wrapText="1"/>
    </xf>
    <xf numFmtId="0" fontId="7" fillId="0" borderId="0" xfId="0" applyFont="1" applyAlignment="1">
      <alignment horizontal="center" vertical="top" wrapText="1"/>
    </xf>
    <xf numFmtId="0" fontId="0" fillId="0" borderId="0" xfId="0" applyAlignment="1">
      <alignment vertical="top" wrapText="1"/>
    </xf>
    <xf numFmtId="0" fontId="7" fillId="5" borderId="0" xfId="0" applyFont="1" applyFill="1" applyAlignment="1">
      <alignment horizontal="right" vertical="top" wrapText="1"/>
    </xf>
    <xf numFmtId="0" fontId="22" fillId="2" borderId="3" xfId="0" applyFont="1" applyFill="1" applyBorder="1" applyAlignment="1">
      <alignment horizontal="center" vertical="top" wrapText="1"/>
    </xf>
    <xf numFmtId="0" fontId="12" fillId="5" borderId="0" xfId="0" applyFont="1" applyFill="1" applyAlignment="1">
      <alignment horizontal="center" vertical="top"/>
    </xf>
    <xf numFmtId="10" fontId="12" fillId="0" borderId="0" xfId="0" applyNumberFormat="1" applyFont="1" applyAlignment="1">
      <alignment horizontal="center" vertical="top"/>
    </xf>
    <xf numFmtId="0" fontId="16" fillId="0" borderId="0" xfId="0" applyFont="1" applyAlignment="1">
      <alignment vertical="top"/>
    </xf>
    <xf numFmtId="2" fontId="16" fillId="0" borderId="0" xfId="0" applyNumberFormat="1" applyFont="1" applyAlignment="1">
      <alignment vertical="top"/>
    </xf>
    <xf numFmtId="0" fontId="19" fillId="0" borderId="0" xfId="0" applyFont="1"/>
    <xf numFmtId="0" fontId="8" fillId="0" borderId="0" xfId="0" applyFont="1" applyAlignment="1">
      <alignment horizontal="center" vertical="top" wrapText="1"/>
    </xf>
    <xf numFmtId="0" fontId="12" fillId="0" borderId="0" xfId="0" applyFont="1" applyAlignment="1">
      <alignment horizontal="center" vertical="top" wrapText="1"/>
    </xf>
    <xf numFmtId="0" fontId="32" fillId="0" borderId="0" xfId="0" applyFont="1"/>
    <xf numFmtId="0" fontId="34" fillId="0" borderId="0" xfId="0" applyFont="1" applyAlignment="1">
      <alignment horizontal="center" vertical="top"/>
    </xf>
    <xf numFmtId="0" fontId="35" fillId="0" borderId="9" xfId="31" applyFont="1" applyBorder="1" applyAlignment="1">
      <alignment vertical="top" wrapText="1"/>
    </xf>
    <xf numFmtId="0" fontId="35" fillId="0" borderId="12" xfId="0" applyFont="1" applyBorder="1" applyAlignment="1">
      <alignment vertical="top" wrapText="1"/>
    </xf>
    <xf numFmtId="0" fontId="35" fillId="0" borderId="6" xfId="0" applyFont="1" applyBorder="1" applyAlignment="1">
      <alignment vertical="top" wrapText="1"/>
    </xf>
    <xf numFmtId="0" fontId="35" fillId="0" borderId="11" xfId="0" applyFont="1" applyBorder="1" applyAlignment="1">
      <alignment vertical="top" wrapText="1"/>
    </xf>
    <xf numFmtId="0" fontId="35" fillId="0" borderId="14" xfId="0" applyFont="1" applyBorder="1" applyAlignment="1">
      <alignment vertical="top" wrapText="1"/>
    </xf>
    <xf numFmtId="0" fontId="35" fillId="0" borderId="0" xfId="0" applyFont="1" applyAlignment="1">
      <alignment vertical="top" wrapText="1"/>
    </xf>
    <xf numFmtId="0" fontId="36" fillId="5" borderId="0" xfId="0" applyFont="1" applyFill="1" applyAlignment="1">
      <alignment vertical="top"/>
    </xf>
    <xf numFmtId="10" fontId="36" fillId="5" borderId="0" xfId="0" applyNumberFormat="1" applyFont="1" applyFill="1" applyAlignment="1">
      <alignment horizontal="left" vertical="top" wrapText="1"/>
    </xf>
    <xf numFmtId="0" fontId="0" fillId="5" borderId="0" xfId="0" applyFill="1" applyAlignment="1">
      <alignment wrapText="1"/>
    </xf>
    <xf numFmtId="14" fontId="36" fillId="5" borderId="0" xfId="0" applyNumberFormat="1" applyFont="1" applyFill="1" applyAlignment="1">
      <alignment horizontal="right" vertical="top"/>
    </xf>
    <xf numFmtId="49" fontId="36" fillId="5" borderId="0" xfId="0" applyNumberFormat="1" applyFont="1" applyFill="1" applyAlignment="1" applyProtection="1">
      <alignment vertical="top" wrapText="1"/>
      <protection locked="0"/>
    </xf>
    <xf numFmtId="0" fontId="36" fillId="5" borderId="0" xfId="0" applyFont="1" applyFill="1" applyAlignment="1">
      <alignment vertical="top" wrapText="1"/>
    </xf>
    <xf numFmtId="43" fontId="36" fillId="5" borderId="0" xfId="0" applyNumberFormat="1" applyFont="1" applyFill="1" applyAlignment="1">
      <alignment vertical="top"/>
    </xf>
    <xf numFmtId="0" fontId="0" fillId="5" borderId="0" xfId="0" applyFill="1" applyAlignment="1">
      <alignment horizontal="right" wrapText="1"/>
    </xf>
    <xf numFmtId="0" fontId="0" fillId="0" borderId="0" xfId="0" applyAlignment="1">
      <alignment wrapText="1"/>
    </xf>
    <xf numFmtId="1" fontId="0" fillId="0" borderId="0" xfId="0" applyNumberFormat="1"/>
    <xf numFmtId="10" fontId="36" fillId="0" borderId="0" xfId="0" applyNumberFormat="1" applyFont="1" applyAlignment="1">
      <alignment vertical="top" wrapText="1"/>
    </xf>
    <xf numFmtId="4" fontId="22" fillId="0" borderId="0" xfId="0" applyNumberFormat="1" applyFont="1" applyAlignment="1">
      <alignment wrapText="1"/>
    </xf>
    <xf numFmtId="0" fontId="34" fillId="0" borderId="0" xfId="0" applyFont="1" applyAlignment="1">
      <alignment horizontal="center"/>
    </xf>
    <xf numFmtId="0" fontId="0" fillId="0" borderId="0" xfId="0" pivotButton="1" applyAlignment="1">
      <alignment wrapText="1"/>
    </xf>
    <xf numFmtId="0" fontId="0" fillId="0" borderId="19" xfId="0" applyBorder="1" applyAlignment="1">
      <alignment wrapText="1"/>
    </xf>
    <xf numFmtId="0" fontId="0" fillId="0" borderId="11" xfId="0" applyBorder="1" applyAlignment="1">
      <alignment wrapText="1"/>
    </xf>
    <xf numFmtId="0" fontId="33" fillId="0" borderId="0" xfId="0" applyFont="1" applyAlignment="1">
      <alignment horizontal="center"/>
    </xf>
    <xf numFmtId="0" fontId="12" fillId="5" borderId="0" xfId="4" applyFont="1" applyFill="1" applyAlignment="1">
      <alignment wrapText="1"/>
    </xf>
    <xf numFmtId="0" fontId="16" fillId="0" borderId="0" xfId="0" applyFont="1"/>
    <xf numFmtId="0" fontId="29" fillId="5" borderId="0" xfId="4" applyFont="1" applyFill="1" applyAlignment="1">
      <alignment horizontal="center" vertical="center" wrapText="1"/>
    </xf>
    <xf numFmtId="0" fontId="8" fillId="0" borderId="1" xfId="0" applyFont="1" applyBorder="1" applyAlignment="1">
      <alignment horizontal="center" vertical="top" wrapText="1"/>
    </xf>
    <xf numFmtId="0" fontId="25" fillId="5" borderId="0" xfId="0" applyFont="1" applyFill="1" applyAlignment="1">
      <alignment horizontal="center" vertical="top" wrapText="1"/>
    </xf>
    <xf numFmtId="0" fontId="0" fillId="0" borderId="0" xfId="0" applyAlignment="1">
      <alignment horizontal="center" vertical="top" wrapText="1"/>
    </xf>
    <xf numFmtId="0" fontId="4" fillId="0" borderId="0" xfId="0" applyFont="1"/>
    <xf numFmtId="0" fontId="52" fillId="0" borderId="0" xfId="0" applyFont="1" applyAlignment="1">
      <alignment vertical="center"/>
    </xf>
    <xf numFmtId="0" fontId="21" fillId="5" borderId="0" xfId="0" applyFont="1" applyFill="1" applyAlignment="1">
      <alignment horizontal="center" wrapText="1"/>
    </xf>
    <xf numFmtId="0" fontId="16" fillId="6" borderId="12" xfId="0" applyFont="1" applyFill="1" applyBorder="1" applyAlignment="1">
      <alignment wrapText="1"/>
    </xf>
    <xf numFmtId="0" fontId="16" fillId="6" borderId="1" xfId="0" applyFont="1" applyFill="1" applyBorder="1" applyAlignment="1">
      <alignment wrapText="1"/>
    </xf>
    <xf numFmtId="0" fontId="8" fillId="5" borderId="0" xfId="0" applyFont="1" applyFill="1" applyAlignment="1">
      <alignment horizontal="center" vertical="top" wrapText="1"/>
    </xf>
    <xf numFmtId="0" fontId="29" fillId="5" borderId="0" xfId="0" applyFont="1" applyFill="1" applyAlignment="1">
      <alignment wrapText="1"/>
    </xf>
    <xf numFmtId="0" fontId="29" fillId="5" borderId="0" xfId="0" applyFont="1" applyFill="1" applyAlignment="1">
      <alignment horizontal="right" wrapText="1"/>
    </xf>
    <xf numFmtId="0" fontId="21" fillId="5" borderId="0" xfId="0" applyFont="1" applyFill="1" applyAlignment="1">
      <alignment horizontal="left" wrapText="1"/>
    </xf>
    <xf numFmtId="0" fontId="29" fillId="5" borderId="0" xfId="0" applyFont="1" applyFill="1" applyAlignment="1">
      <alignment horizontal="left" vertical="top" wrapText="1"/>
    </xf>
    <xf numFmtId="0" fontId="30" fillId="0" borderId="2" xfId="0" applyFont="1" applyBorder="1"/>
    <xf numFmtId="4" fontId="30" fillId="4" borderId="26" xfId="0" applyNumberFormat="1" applyFont="1" applyFill="1" applyBorder="1"/>
    <xf numFmtId="4" fontId="30" fillId="4" borderId="18" xfId="0" applyNumberFormat="1" applyFont="1" applyFill="1" applyBorder="1"/>
    <xf numFmtId="4" fontId="30" fillId="4" borderId="29" xfId="0" applyNumberFormat="1" applyFont="1" applyFill="1" applyBorder="1"/>
    <xf numFmtId="4" fontId="31" fillId="4" borderId="32" xfId="0" applyNumberFormat="1" applyFont="1" applyFill="1" applyBorder="1"/>
    <xf numFmtId="4" fontId="31" fillId="4" borderId="35" xfId="0" applyNumberFormat="1" applyFont="1" applyFill="1" applyBorder="1"/>
    <xf numFmtId="0" fontId="0" fillId="0" borderId="12" xfId="0" applyBorder="1"/>
    <xf numFmtId="0" fontId="23" fillId="5" borderId="0" xfId="43" applyFont="1" applyFill="1"/>
    <xf numFmtId="0" fontId="38" fillId="5" borderId="0" xfId="43" applyFont="1" applyFill="1" applyAlignment="1">
      <alignment wrapText="1"/>
    </xf>
    <xf numFmtId="0" fontId="23" fillId="5" borderId="0" xfId="43" applyFont="1" applyFill="1" applyAlignment="1">
      <alignment wrapText="1"/>
    </xf>
    <xf numFmtId="0" fontId="18" fillId="0" borderId="0" xfId="0" applyFont="1"/>
    <xf numFmtId="0" fontId="47" fillId="0" borderId="0" xfId="0" applyFont="1" applyAlignment="1">
      <alignment vertical="top"/>
    </xf>
    <xf numFmtId="0" fontId="42" fillId="0" borderId="0" xfId="0" applyFont="1" applyAlignment="1">
      <alignment vertical="top"/>
    </xf>
    <xf numFmtId="0" fontId="43" fillId="0" borderId="0" xfId="0" applyFont="1" applyAlignment="1">
      <alignment vertical="center"/>
    </xf>
    <xf numFmtId="0" fontId="48" fillId="0" borderId="1" xfId="0" applyFont="1" applyBorder="1" applyAlignment="1">
      <alignment vertical="top" wrapText="1"/>
    </xf>
    <xf numFmtId="0" fontId="22" fillId="0" borderId="2" xfId="0" applyFont="1" applyBorder="1" applyAlignment="1">
      <alignment vertical="top" wrapText="1"/>
    </xf>
    <xf numFmtId="168" fontId="41" fillId="4" borderId="2" xfId="78" applyNumberFormat="1" applyFont="1" applyFill="1" applyBorder="1" applyAlignment="1">
      <alignment horizontal="right" vertical="center"/>
    </xf>
    <xf numFmtId="0" fontId="22" fillId="0" borderId="2" xfId="0" applyFont="1" applyBorder="1" applyAlignment="1">
      <alignment vertical="center" wrapText="1"/>
    </xf>
    <xf numFmtId="43" fontId="22" fillId="4" borderId="2" xfId="78" applyFont="1" applyFill="1" applyBorder="1" applyAlignment="1">
      <alignment horizontal="right" vertical="center" wrapText="1"/>
    </xf>
    <xf numFmtId="0" fontId="44" fillId="0" borderId="0" xfId="0" applyFont="1" applyAlignment="1">
      <alignment vertical="center"/>
    </xf>
    <xf numFmtId="0" fontId="0" fillId="0" borderId="2" xfId="0" applyBorder="1"/>
    <xf numFmtId="0" fontId="49" fillId="0" borderId="0" xfId="0" applyFont="1"/>
    <xf numFmtId="0" fontId="50" fillId="0" borderId="0" xfId="0" applyFont="1" applyAlignment="1">
      <alignment wrapText="1"/>
    </xf>
    <xf numFmtId="0" fontId="51" fillId="0" borderId="0" xfId="0" applyFont="1" applyAlignment="1">
      <alignment wrapText="1"/>
    </xf>
    <xf numFmtId="2" fontId="0" fillId="0" borderId="11" xfId="0" applyNumberFormat="1" applyBorder="1" applyAlignment="1">
      <alignment wrapText="1"/>
    </xf>
    <xf numFmtId="2" fontId="0" fillId="0" borderId="14" xfId="0" applyNumberFormat="1" applyBorder="1" applyAlignment="1">
      <alignment wrapText="1"/>
    </xf>
    <xf numFmtId="2" fontId="0" fillId="0" borderId="13" xfId="0" applyNumberFormat="1" applyBorder="1" applyAlignment="1">
      <alignment wrapText="1"/>
    </xf>
    <xf numFmtId="2" fontId="0" fillId="0" borderId="21" xfId="0" applyNumberFormat="1" applyBorder="1" applyAlignment="1">
      <alignment wrapText="1"/>
    </xf>
    <xf numFmtId="2" fontId="0" fillId="0" borderId="23" xfId="0" applyNumberFormat="1" applyBorder="1" applyAlignment="1">
      <alignment wrapText="1"/>
    </xf>
    <xf numFmtId="2" fontId="0" fillId="0" borderId="22" xfId="0" applyNumberFormat="1" applyBorder="1" applyAlignment="1">
      <alignment wrapText="1"/>
    </xf>
    <xf numFmtId="4" fontId="0" fillId="0" borderId="21" xfId="0" applyNumberFormat="1" applyBorder="1" applyAlignment="1">
      <alignment wrapText="1"/>
    </xf>
    <xf numFmtId="4" fontId="0" fillId="0" borderId="20" xfId="0" applyNumberFormat="1" applyBorder="1" applyAlignment="1">
      <alignment wrapText="1"/>
    </xf>
    <xf numFmtId="166" fontId="0" fillId="0" borderId="0" xfId="0" applyNumberFormat="1" applyAlignment="1">
      <alignment wrapText="1"/>
    </xf>
    <xf numFmtId="0" fontId="20" fillId="0" borderId="2" xfId="0" applyFont="1" applyBorder="1" applyAlignment="1">
      <alignment wrapText="1"/>
    </xf>
    <xf numFmtId="0" fontId="20" fillId="6" borderId="2" xfId="0" applyFont="1" applyFill="1" applyBorder="1"/>
    <xf numFmtId="0" fontId="0" fillId="0" borderId="11" xfId="0" applyBorder="1" applyAlignment="1">
      <alignment horizontal="center" vertical="top" wrapText="1"/>
    </xf>
    <xf numFmtId="0" fontId="29" fillId="5" borderId="0" xfId="0" applyFont="1" applyFill="1" applyAlignment="1">
      <alignment horizontal="left" wrapText="1"/>
    </xf>
    <xf numFmtId="0" fontId="37" fillId="5" borderId="0" xfId="0" applyFont="1" applyFill="1" applyAlignment="1">
      <alignment horizontal="left" wrapText="1"/>
    </xf>
    <xf numFmtId="0" fontId="42" fillId="0" borderId="0" xfId="0" applyFont="1" applyAlignment="1">
      <alignment wrapText="1"/>
    </xf>
    <xf numFmtId="0" fontId="0" fillId="0" borderId="0" xfId="0" pivotButton="1" applyAlignment="1">
      <alignment vertical="top" wrapText="1"/>
    </xf>
    <xf numFmtId="2" fontId="0" fillId="0" borderId="0" xfId="0" applyNumberFormat="1" applyAlignment="1">
      <alignment vertical="top" wrapText="1"/>
    </xf>
    <xf numFmtId="0" fontId="0" fillId="0" borderId="13" xfId="0" applyBorder="1" applyAlignment="1">
      <alignment wrapText="1"/>
    </xf>
    <xf numFmtId="0" fontId="0" fillId="0" borderId="14" xfId="0" applyBorder="1" applyAlignment="1">
      <alignment wrapText="1"/>
    </xf>
    <xf numFmtId="2" fontId="0" fillId="0" borderId="11" xfId="0" applyNumberFormat="1" applyBorder="1" applyAlignment="1">
      <alignment vertical="top" wrapText="1"/>
    </xf>
    <xf numFmtId="2" fontId="0" fillId="0" borderId="14" xfId="0" applyNumberFormat="1" applyBorder="1" applyAlignment="1">
      <alignment vertical="top" wrapText="1"/>
    </xf>
    <xf numFmtId="2" fontId="0" fillId="0" borderId="21" xfId="0" applyNumberFormat="1" applyBorder="1" applyAlignment="1">
      <alignment vertical="top" wrapText="1"/>
    </xf>
    <xf numFmtId="2" fontId="0" fillId="0" borderId="23" xfId="0" applyNumberFormat="1" applyBorder="1" applyAlignment="1">
      <alignment vertical="top" wrapText="1"/>
    </xf>
    <xf numFmtId="0" fontId="49" fillId="0" borderId="0" xfId="0" applyFont="1" applyAlignment="1">
      <alignment horizontal="center" vertical="top" wrapText="1"/>
    </xf>
    <xf numFmtId="0" fontId="0" fillId="0" borderId="2" xfId="0" applyBorder="1" applyAlignment="1">
      <alignment horizontal="left" vertical="top"/>
    </xf>
    <xf numFmtId="1" fontId="0" fillId="0" borderId="0" xfId="0" applyNumberFormat="1" applyAlignment="1">
      <alignment vertical="top" wrapText="1"/>
    </xf>
    <xf numFmtId="0" fontId="23" fillId="5" borderId="0" xfId="43" applyFont="1" applyFill="1" applyAlignment="1">
      <alignment vertical="top" wrapText="1"/>
    </xf>
    <xf numFmtId="0" fontId="38" fillId="5" borderId="0" xfId="43" applyFont="1" applyFill="1" applyAlignment="1">
      <alignment vertical="top" wrapText="1"/>
    </xf>
    <xf numFmtId="0" fontId="38" fillId="5" borderId="0" xfId="43" applyFont="1" applyFill="1" applyAlignment="1">
      <alignment horizontal="center" vertical="top" wrapText="1"/>
    </xf>
    <xf numFmtId="0" fontId="39" fillId="5" borderId="0" xfId="0" applyFont="1" applyFill="1" applyAlignment="1">
      <alignment horizontal="justify" vertical="center" wrapText="1"/>
    </xf>
    <xf numFmtId="0" fontId="40" fillId="6" borderId="0" xfId="0" applyFont="1" applyFill="1" applyAlignment="1">
      <alignment vertical="top" wrapText="1"/>
    </xf>
    <xf numFmtId="14" fontId="12" fillId="5" borderId="0" xfId="0" applyNumberFormat="1" applyFont="1" applyFill="1" applyAlignment="1">
      <alignment vertical="top" wrapText="1"/>
    </xf>
    <xf numFmtId="169" fontId="0" fillId="0" borderId="0" xfId="0" applyNumberFormat="1" applyAlignment="1">
      <alignment vertical="top" wrapText="1"/>
    </xf>
    <xf numFmtId="2" fontId="0" fillId="0" borderId="13" xfId="0" applyNumberFormat="1" applyBorder="1" applyAlignment="1">
      <alignment vertical="top" wrapText="1"/>
    </xf>
    <xf numFmtId="2" fontId="0" fillId="0" borderId="22" xfId="0" applyNumberFormat="1" applyBorder="1" applyAlignment="1">
      <alignment vertical="top" wrapText="1"/>
    </xf>
    <xf numFmtId="0" fontId="0" fillId="0" borderId="11" xfId="0" applyBorder="1" applyAlignment="1">
      <alignment vertical="top" wrapText="1"/>
    </xf>
    <xf numFmtId="0" fontId="0" fillId="0" borderId="36" xfId="0" applyBorder="1" applyAlignment="1">
      <alignment vertical="top" wrapText="1"/>
    </xf>
    <xf numFmtId="0" fontId="0" fillId="0" borderId="37" xfId="0" applyBorder="1" applyAlignment="1">
      <alignment vertical="top" wrapText="1"/>
    </xf>
    <xf numFmtId="0" fontId="0" fillId="0" borderId="19" xfId="0" applyBorder="1" applyAlignment="1">
      <alignment horizontal="center" vertical="top" wrapText="1"/>
    </xf>
    <xf numFmtId="0" fontId="0" fillId="0" borderId="0" xfId="0" applyAlignment="1">
      <alignment horizontal="left" vertical="top" wrapText="1"/>
    </xf>
    <xf numFmtId="0" fontId="0" fillId="0" borderId="0" xfId="0" applyAlignment="1">
      <alignment horizontal="left" wrapText="1"/>
    </xf>
    <xf numFmtId="0" fontId="36" fillId="0" borderId="0" xfId="0" applyFont="1"/>
    <xf numFmtId="0" fontId="29" fillId="0" borderId="0" xfId="0" applyFont="1" applyAlignment="1">
      <alignment horizontal="left" wrapText="1"/>
    </xf>
    <xf numFmtId="0" fontId="29" fillId="0" borderId="0" xfId="0" applyFont="1" applyAlignment="1">
      <alignment horizontal="right" wrapText="1"/>
    </xf>
    <xf numFmtId="0" fontId="21" fillId="0" borderId="2" xfId="0" applyFont="1" applyBorder="1" applyAlignment="1">
      <alignment horizontal="left" wrapText="1"/>
    </xf>
    <xf numFmtId="0" fontId="21" fillId="0" borderId="40" xfId="0" applyFont="1" applyBorder="1" applyAlignment="1">
      <alignment horizontal="left" wrapText="1"/>
    </xf>
    <xf numFmtId="165" fontId="21" fillId="0" borderId="2" xfId="0" applyNumberFormat="1" applyFont="1" applyBorder="1" applyAlignment="1">
      <alignment horizontal="left" vertical="top" wrapText="1"/>
    </xf>
    <xf numFmtId="0" fontId="21" fillId="0" borderId="2" xfId="0" applyFont="1" applyBorder="1" applyAlignment="1">
      <alignment horizontal="left" vertical="top" wrapText="1"/>
    </xf>
    <xf numFmtId="0" fontId="21" fillId="0" borderId="0" xfId="0" applyFont="1" applyAlignment="1">
      <alignment vertical="top" wrapText="1"/>
    </xf>
    <xf numFmtId="0" fontId="12" fillId="0" borderId="2" xfId="0" applyFont="1" applyBorder="1" applyAlignment="1">
      <alignment vertical="top" wrapText="1"/>
    </xf>
    <xf numFmtId="169" fontId="12" fillId="0" borderId="2" xfId="0" applyNumberFormat="1" applyFont="1" applyBorder="1" applyAlignment="1">
      <alignment horizontal="right" vertical="top"/>
    </xf>
    <xf numFmtId="169" fontId="12" fillId="6" borderId="2" xfId="0" applyNumberFormat="1" applyFont="1" applyFill="1" applyBorder="1" applyAlignment="1">
      <alignment horizontal="right" vertical="top"/>
    </xf>
    <xf numFmtId="0" fontId="12" fillId="6" borderId="2" xfId="0" applyFont="1" applyFill="1" applyBorder="1" applyAlignment="1">
      <alignment vertical="top" wrapText="1"/>
    </xf>
    <xf numFmtId="10" fontId="12" fillId="0" borderId="2" xfId="0" applyNumberFormat="1" applyFont="1" applyBorder="1" applyAlignment="1">
      <alignment horizontal="center" vertical="top"/>
    </xf>
    <xf numFmtId="0" fontId="36" fillId="0" borderId="2" xfId="0" applyFont="1" applyBorder="1" applyAlignment="1">
      <alignment vertical="top" wrapText="1"/>
    </xf>
    <xf numFmtId="14" fontId="36" fillId="0" borderId="2" xfId="0" applyNumberFormat="1" applyFont="1" applyBorder="1" applyAlignment="1">
      <alignment vertical="top"/>
    </xf>
    <xf numFmtId="0" fontId="36" fillId="4" borderId="2" xfId="0" applyFont="1" applyFill="1" applyBorder="1" applyAlignment="1">
      <alignment vertical="top" wrapText="1"/>
    </xf>
    <xf numFmtId="167" fontId="36" fillId="0" borderId="2" xfId="0" applyNumberFormat="1" applyFont="1" applyBorder="1" applyAlignment="1">
      <alignment vertical="top"/>
    </xf>
    <xf numFmtId="167" fontId="36" fillId="6" borderId="2" xfId="0" applyNumberFormat="1" applyFont="1" applyFill="1" applyBorder="1" applyAlignment="1">
      <alignment vertical="top"/>
    </xf>
    <xf numFmtId="0" fontId="36" fillId="6" borderId="2" xfId="0" applyFont="1" applyFill="1" applyBorder="1" applyAlignment="1">
      <alignment vertical="top" wrapText="1"/>
    </xf>
    <xf numFmtId="169" fontId="36" fillId="4" borderId="2" xfId="0" applyNumberFormat="1" applyFont="1" applyFill="1" applyBorder="1" applyAlignment="1">
      <alignment horizontal="right" vertical="top"/>
    </xf>
    <xf numFmtId="10" fontId="36" fillId="4" borderId="2" xfId="0" applyNumberFormat="1" applyFont="1" applyFill="1" applyBorder="1" applyAlignment="1">
      <alignment horizontal="center" vertical="top"/>
    </xf>
    <xf numFmtId="169" fontId="36" fillId="4" borderId="41" xfId="0" applyNumberFormat="1" applyFont="1" applyFill="1" applyBorder="1" applyAlignment="1">
      <alignment horizontal="right" vertical="top"/>
    </xf>
    <xf numFmtId="169" fontId="36" fillId="6" borderId="42" xfId="0" applyNumberFormat="1" applyFont="1" applyFill="1" applyBorder="1" applyAlignment="1">
      <alignment horizontal="right" vertical="top"/>
    </xf>
    <xf numFmtId="169" fontId="36" fillId="0" borderId="41" xfId="0" applyNumberFormat="1" applyFont="1" applyBorder="1" applyAlignment="1">
      <alignment horizontal="right" vertical="top"/>
    </xf>
    <xf numFmtId="169" fontId="30" fillId="0" borderId="41" xfId="0" applyNumberFormat="1" applyFont="1" applyBorder="1" applyAlignment="1">
      <alignment horizontal="right" vertical="top"/>
    </xf>
    <xf numFmtId="169" fontId="30" fillId="0" borderId="42" xfId="0" applyNumberFormat="1" applyFont="1" applyBorder="1" applyAlignment="1">
      <alignment horizontal="right" vertical="top"/>
    </xf>
    <xf numFmtId="0" fontId="30" fillId="0" borderId="0" xfId="0" applyFont="1" applyAlignment="1">
      <alignment vertical="top" wrapText="1"/>
    </xf>
    <xf numFmtId="14" fontId="0" fillId="0" borderId="0" xfId="0" applyNumberFormat="1" applyAlignment="1">
      <alignment vertical="top" wrapText="1"/>
    </xf>
    <xf numFmtId="0" fontId="29" fillId="0" borderId="0" xfId="0" applyFont="1" applyAlignment="1">
      <alignment horizontal="left" vertical="top" wrapText="1"/>
    </xf>
    <xf numFmtId="0" fontId="25" fillId="5" borderId="0" xfId="0" applyFont="1" applyFill="1" applyAlignment="1">
      <alignment horizontal="center" vertical="center" wrapText="1"/>
    </xf>
    <xf numFmtId="14" fontId="29" fillId="5" borderId="4" xfId="144" applyNumberFormat="1" applyFont="1" applyFill="1" applyBorder="1" applyAlignment="1">
      <alignment vertical="top" wrapText="1"/>
    </xf>
    <xf numFmtId="0" fontId="1" fillId="0" borderId="0" xfId="0" applyFont="1" applyAlignment="1">
      <alignment vertical="center" wrapText="1"/>
    </xf>
    <xf numFmtId="4" fontId="0" fillId="0" borderId="11" xfId="0" applyNumberFormat="1" applyBorder="1" applyAlignment="1">
      <alignment wrapText="1"/>
    </xf>
    <xf numFmtId="4" fontId="0" fillId="0" borderId="19" xfId="0" applyNumberFormat="1" applyBorder="1" applyAlignment="1">
      <alignment wrapText="1"/>
    </xf>
    <xf numFmtId="0" fontId="1" fillId="0" borderId="0" xfId="0" applyFont="1"/>
    <xf numFmtId="0" fontId="1" fillId="0" borderId="2" xfId="0" applyFont="1" applyBorder="1"/>
    <xf numFmtId="0" fontId="1" fillId="0" borderId="15" xfId="0" applyFont="1" applyBorder="1"/>
    <xf numFmtId="4" fontId="1" fillId="4" borderId="25" xfId="0" applyNumberFormat="1" applyFont="1" applyFill="1" applyBorder="1"/>
    <xf numFmtId="0" fontId="1" fillId="0" borderId="16" xfId="0" applyFont="1" applyBorder="1"/>
    <xf numFmtId="4" fontId="1" fillId="4" borderId="17" xfId="0" applyNumberFormat="1" applyFont="1" applyFill="1" applyBorder="1"/>
    <xf numFmtId="0" fontId="1" fillId="0" borderId="27" xfId="0" applyFont="1" applyBorder="1"/>
    <xf numFmtId="4" fontId="1" fillId="4" borderId="28" xfId="0" applyNumberFormat="1" applyFont="1" applyFill="1" applyBorder="1"/>
    <xf numFmtId="0" fontId="1" fillId="0" borderId="30" xfId="0" applyFont="1" applyBorder="1"/>
    <xf numFmtId="4" fontId="1" fillId="4" borderId="31" xfId="0" applyNumberFormat="1" applyFont="1" applyFill="1" applyBorder="1"/>
    <xf numFmtId="0" fontId="1" fillId="0" borderId="33" xfId="0" applyFont="1" applyBorder="1"/>
    <xf numFmtId="0" fontId="1" fillId="0" borderId="7" xfId="0" applyFont="1" applyBorder="1"/>
    <xf numFmtId="4" fontId="1" fillId="4" borderId="34" xfId="0" applyNumberFormat="1" applyFont="1" applyFill="1" applyBorder="1"/>
    <xf numFmtId="0" fontId="1" fillId="0" borderId="5" xfId="0" applyFont="1" applyBorder="1"/>
    <xf numFmtId="0" fontId="1" fillId="0" borderId="3" xfId="0" applyFont="1" applyBorder="1"/>
    <xf numFmtId="0" fontId="1" fillId="0" borderId="8" xfId="0" applyFont="1" applyBorder="1"/>
    <xf numFmtId="0" fontId="1" fillId="0" borderId="6" xfId="0" applyFont="1" applyBorder="1"/>
    <xf numFmtId="0" fontId="1" fillId="0" borderId="9" xfId="0" applyFont="1" applyBorder="1"/>
    <xf numFmtId="0" fontId="1" fillId="0" borderId="4" xfId="0" applyFont="1" applyBorder="1"/>
    <xf numFmtId="0" fontId="1" fillId="0" borderId="10" xfId="0" applyFont="1" applyBorder="1"/>
    <xf numFmtId="4" fontId="1" fillId="0" borderId="0" xfId="0" applyNumberFormat="1" applyFont="1" applyAlignment="1">
      <alignment wrapText="1"/>
    </xf>
    <xf numFmtId="0" fontId="1" fillId="4" borderId="2" xfId="0" applyFont="1" applyFill="1" applyBorder="1" applyAlignment="1">
      <alignment horizontal="left" vertical="top" wrapText="1"/>
    </xf>
    <xf numFmtId="0" fontId="1" fillId="0" borderId="2" xfId="0" applyFont="1" applyBorder="1" applyAlignment="1">
      <alignment vertical="center" wrapText="1"/>
    </xf>
    <xf numFmtId="0" fontId="22" fillId="0" borderId="40" xfId="0" applyFont="1" applyBorder="1" applyAlignment="1">
      <alignment vertical="top" wrapText="1"/>
    </xf>
    <xf numFmtId="43" fontId="1" fillId="4" borderId="2" xfId="78" applyFont="1" applyFill="1" applyBorder="1" applyAlignment="1">
      <alignment horizontal="right" vertical="center"/>
    </xf>
    <xf numFmtId="0" fontId="1" fillId="0" borderId="2" xfId="0" applyFont="1" applyBorder="1" applyAlignment="1">
      <alignment vertical="top" wrapText="1"/>
    </xf>
    <xf numFmtId="4" fontId="1" fillId="4" borderId="2" xfId="0" applyNumberFormat="1" applyFont="1" applyFill="1" applyBorder="1" applyAlignment="1">
      <alignment horizontal="right" vertical="center"/>
    </xf>
    <xf numFmtId="43" fontId="1" fillId="0" borderId="0" xfId="78" applyFont="1" applyBorder="1" applyAlignment="1">
      <alignment horizontal="center" vertical="center" wrapText="1"/>
    </xf>
    <xf numFmtId="0" fontId="1" fillId="0" borderId="2" xfId="0" applyFont="1" applyBorder="1" applyAlignment="1">
      <alignment wrapText="1"/>
    </xf>
    <xf numFmtId="0" fontId="1" fillId="0" borderId="7" xfId="0" applyFont="1" applyBorder="1" applyAlignment="1">
      <alignment wrapText="1"/>
    </xf>
    <xf numFmtId="0" fontId="1" fillId="0" borderId="10" xfId="0" applyFont="1" applyBorder="1" applyAlignment="1">
      <alignment wrapText="1"/>
    </xf>
    <xf numFmtId="0" fontId="1" fillId="0" borderId="0" xfId="0" applyFont="1" applyAlignment="1">
      <alignment wrapText="1"/>
    </xf>
    <xf numFmtId="49" fontId="1" fillId="4" borderId="2" xfId="0" applyNumberFormat="1" applyFont="1" applyFill="1" applyBorder="1" applyAlignment="1">
      <alignment horizontal="center" wrapText="1"/>
    </xf>
    <xf numFmtId="4" fontId="1" fillId="4" borderId="2" xfId="0" applyNumberFormat="1" applyFont="1" applyFill="1" applyBorder="1" applyAlignment="1">
      <alignment wrapText="1"/>
    </xf>
    <xf numFmtId="0" fontId="1" fillId="0" borderId="0" xfId="0" applyFont="1" applyAlignment="1">
      <alignment vertical="top" wrapText="1"/>
    </xf>
    <xf numFmtId="0" fontId="1" fillId="0" borderId="0" xfId="0" applyFont="1" applyAlignment="1">
      <alignment horizontal="left" vertical="top" wrapText="1"/>
    </xf>
    <xf numFmtId="0" fontId="1" fillId="0" borderId="0" xfId="0" applyFont="1" applyAlignment="1">
      <alignment horizontal="center" vertical="center" wrapText="1"/>
    </xf>
    <xf numFmtId="0" fontId="1" fillId="0" borderId="0" xfId="0" applyFont="1" applyAlignment="1">
      <alignment horizontal="center" vertical="top" wrapText="1"/>
    </xf>
    <xf numFmtId="0" fontId="1" fillId="5" borderId="0" xfId="0" applyFont="1" applyFill="1" applyAlignment="1">
      <alignment horizontal="left" vertical="top" wrapText="1"/>
    </xf>
    <xf numFmtId="0" fontId="1" fillId="5" borderId="0" xfId="0" applyFont="1" applyFill="1" applyAlignment="1">
      <alignment horizontal="right" vertical="top" wrapText="1"/>
    </xf>
    <xf numFmtId="0" fontId="1" fillId="5" borderId="0" xfId="0" applyFont="1" applyFill="1" applyAlignment="1">
      <alignment vertical="top" wrapText="1"/>
    </xf>
    <xf numFmtId="0" fontId="1" fillId="6" borderId="0" xfId="0" applyFont="1" applyFill="1"/>
    <xf numFmtId="0" fontId="1" fillId="6" borderId="9" xfId="0" applyFont="1" applyFill="1" applyBorder="1"/>
    <xf numFmtId="0" fontId="1" fillId="6" borderId="0" xfId="0" applyFont="1" applyFill="1" applyAlignment="1">
      <alignment vertical="top" wrapText="1"/>
    </xf>
    <xf numFmtId="0" fontId="29" fillId="0" borderId="0" xfId="0" applyFont="1" applyAlignment="1">
      <alignment horizontal="left" vertical="top" wrapText="1"/>
    </xf>
    <xf numFmtId="0" fontId="29" fillId="5" borderId="0" xfId="0" applyFont="1" applyFill="1" applyAlignment="1">
      <alignment horizontal="center" vertical="top" wrapText="1"/>
    </xf>
    <xf numFmtId="0" fontId="29" fillId="5" borderId="0" xfId="0" applyFont="1" applyFill="1" applyAlignment="1">
      <alignment horizontal="left" vertical="top" wrapText="1"/>
    </xf>
    <xf numFmtId="0" fontId="29" fillId="0" borderId="0" xfId="0" applyFont="1" applyAlignment="1">
      <alignment horizontal="center" wrapText="1"/>
    </xf>
    <xf numFmtId="0" fontId="42" fillId="0" borderId="0" xfId="0" applyFont="1" applyAlignment="1">
      <alignment horizontal="center" wrapText="1"/>
    </xf>
    <xf numFmtId="0" fontId="0" fillId="0" borderId="0" xfId="0" applyAlignment="1">
      <alignment horizontal="center" wrapText="1"/>
    </xf>
    <xf numFmtId="0" fontId="21" fillId="0" borderId="38" xfId="0" applyFont="1" applyBorder="1" applyAlignment="1">
      <alignment horizontal="left" wrapText="1"/>
    </xf>
    <xf numFmtId="0" fontId="21" fillId="0" borderId="39" xfId="0" applyFont="1" applyBorder="1" applyAlignment="1">
      <alignment horizontal="left" wrapText="1"/>
    </xf>
    <xf numFmtId="0" fontId="29" fillId="0" borderId="0" xfId="0" applyFont="1" applyAlignment="1">
      <alignment horizontal="right" wrapText="1"/>
    </xf>
    <xf numFmtId="0" fontId="29" fillId="0" borderId="2" xfId="0" applyFont="1" applyBorder="1" applyAlignment="1">
      <alignment horizontal="center" wrapText="1"/>
    </xf>
    <xf numFmtId="0" fontId="42" fillId="0" borderId="2" xfId="0" applyFont="1" applyBorder="1" applyAlignment="1">
      <alignment horizontal="center" wrapText="1"/>
    </xf>
    <xf numFmtId="0" fontId="0" fillId="0" borderId="2" xfId="0" applyBorder="1" applyAlignment="1">
      <alignment horizontal="center" wrapText="1"/>
    </xf>
    <xf numFmtId="0" fontId="25" fillId="5" borderId="0" xfId="0" applyFont="1" applyFill="1" applyAlignment="1">
      <alignment horizontal="center" vertical="center" wrapText="1"/>
    </xf>
    <xf numFmtId="0" fontId="0" fillId="0" borderId="0" xfId="0"/>
    <xf numFmtId="0" fontId="25" fillId="5" borderId="0" xfId="0" applyFont="1" applyFill="1" applyAlignment="1">
      <alignment horizontal="center" vertical="top" wrapText="1"/>
    </xf>
    <xf numFmtId="0" fontId="0" fillId="0" borderId="0" xfId="0" applyAlignment="1">
      <alignment horizontal="center" vertical="top" wrapText="1"/>
    </xf>
    <xf numFmtId="0" fontId="16" fillId="6" borderId="38" xfId="0" applyFont="1" applyFill="1" applyBorder="1"/>
    <xf numFmtId="0" fontId="0" fillId="0" borderId="24" xfId="0" applyBorder="1"/>
    <xf numFmtId="0" fontId="0" fillId="0" borderId="39" xfId="0" applyBorder="1"/>
    <xf numFmtId="0" fontId="16" fillId="6" borderId="6" xfId="0" applyFont="1" applyFill="1" applyBorder="1" applyAlignment="1">
      <alignment wrapText="1"/>
    </xf>
    <xf numFmtId="0" fontId="0" fillId="0" borderId="0" xfId="0" applyAlignment="1">
      <alignment wrapText="1"/>
    </xf>
    <xf numFmtId="0" fontId="0" fillId="0" borderId="9" xfId="0" applyBorder="1" applyAlignment="1">
      <alignment wrapText="1"/>
    </xf>
    <xf numFmtId="0" fontId="16" fillId="6" borderId="7" xfId="0" applyFont="1" applyFill="1" applyBorder="1" applyAlignment="1">
      <alignment wrapText="1"/>
    </xf>
    <xf numFmtId="0" fontId="0" fillId="0" borderId="4" xfId="0" applyBorder="1" applyAlignment="1">
      <alignment wrapText="1"/>
    </xf>
    <xf numFmtId="0" fontId="0" fillId="0" borderId="10" xfId="0" applyBorder="1" applyAlignment="1">
      <alignment wrapText="1"/>
    </xf>
    <xf numFmtId="0" fontId="24" fillId="0" borderId="0" xfId="0" applyFont="1" applyAlignment="1">
      <alignment horizontal="center" vertical="top" wrapText="1"/>
    </xf>
    <xf numFmtId="0" fontId="0" fillId="0" borderId="2" xfId="0" applyBorder="1" applyAlignment="1">
      <alignment horizontal="left" vertical="top" wrapText="1"/>
    </xf>
    <xf numFmtId="0" fontId="22" fillId="0" borderId="0" xfId="0" applyFont="1" applyAlignment="1">
      <alignment horizontal="center"/>
    </xf>
    <xf numFmtId="0" fontId="0" fillId="0" borderId="0" xfId="0" applyAlignment="1">
      <alignment horizontal="center"/>
    </xf>
    <xf numFmtId="0" fontId="0" fillId="0" borderId="38" xfId="0" applyBorder="1"/>
    <xf numFmtId="0" fontId="34" fillId="0" borderId="0" xfId="0" applyFont="1" applyAlignment="1">
      <alignment horizontal="center"/>
    </xf>
    <xf numFmtId="0" fontId="29" fillId="0" borderId="0" xfId="0" applyFont="1" applyAlignment="1">
      <alignment horizontal="left" wrapText="1"/>
    </xf>
    <xf numFmtId="0" fontId="23" fillId="5" borderId="0" xfId="43" applyFont="1" applyFill="1" applyAlignment="1">
      <alignment vertical="top" wrapText="1"/>
    </xf>
    <xf numFmtId="0" fontId="21" fillId="0" borderId="0" xfId="0" applyFont="1" applyAlignment="1">
      <alignment horizontal="left" wrapText="1"/>
    </xf>
    <xf numFmtId="0" fontId="0" fillId="0" borderId="0" xfId="0" applyAlignment="1">
      <alignment vertical="top" wrapText="1"/>
    </xf>
    <xf numFmtId="0" fontId="23" fillId="5" borderId="0" xfId="43" applyFont="1" applyFill="1" applyAlignment="1">
      <alignment wrapText="1"/>
    </xf>
    <xf numFmtId="0" fontId="54" fillId="0" borderId="0" xfId="0" applyFont="1" applyAlignment="1">
      <alignment horizontal="left" wrapText="1"/>
    </xf>
    <xf numFmtId="0" fontId="22" fillId="0" borderId="2" xfId="0" applyFont="1" applyBorder="1" applyAlignment="1">
      <alignment vertical="top" wrapText="1"/>
    </xf>
    <xf numFmtId="0" fontId="1" fillId="0" borderId="0" xfId="0" applyFont="1" applyAlignment="1">
      <alignment vertical="center" wrapText="1"/>
    </xf>
    <xf numFmtId="0" fontId="22" fillId="0" borderId="0" xfId="0" applyFont="1" applyAlignment="1">
      <alignment vertical="center"/>
    </xf>
    <xf numFmtId="0" fontId="53" fillId="5" borderId="0" xfId="0" applyFont="1" applyFill="1" applyAlignment="1">
      <alignment horizontal="left" wrapText="1"/>
    </xf>
    <xf numFmtId="0" fontId="47" fillId="0" borderId="0" xfId="0" applyFont="1" applyAlignment="1">
      <alignment wrapText="1"/>
    </xf>
    <xf numFmtId="0" fontId="53" fillId="5" borderId="0" xfId="0" applyFont="1" applyFill="1" applyAlignment="1">
      <alignment vertical="top" wrapText="1"/>
    </xf>
    <xf numFmtId="0" fontId="47" fillId="0" borderId="0" xfId="0" applyFont="1" applyAlignment="1">
      <alignment vertical="top" wrapText="1"/>
    </xf>
    <xf numFmtId="0" fontId="1" fillId="0" borderId="2" xfId="0" applyFont="1" applyBorder="1" applyAlignment="1">
      <alignment vertical="center" wrapText="1"/>
    </xf>
    <xf numFmtId="0" fontId="0" fillId="0" borderId="0" xfId="0" applyAlignment="1">
      <alignment horizontal="center" vertical="top"/>
    </xf>
    <xf numFmtId="0" fontId="1" fillId="0" borderId="38" xfId="0" applyFont="1" applyBorder="1"/>
    <xf numFmtId="0" fontId="47" fillId="0" borderId="5" xfId="0" applyFont="1" applyBorder="1" applyAlignment="1">
      <alignment horizontal="center" vertical="top" wrapText="1"/>
    </xf>
    <xf numFmtId="0" fontId="43" fillId="0" borderId="8" xfId="0" applyFont="1" applyBorder="1" applyAlignment="1">
      <alignment horizontal="center" vertical="top" wrapText="1"/>
    </xf>
    <xf numFmtId="0" fontId="47" fillId="0" borderId="7" xfId="0" applyFont="1" applyBorder="1" applyAlignment="1">
      <alignment horizontal="center" vertical="top" wrapText="1"/>
    </xf>
    <xf numFmtId="0" fontId="43" fillId="0" borderId="10" xfId="0" applyFont="1" applyBorder="1" applyAlignment="1">
      <alignment horizontal="center" vertical="top" wrapText="1"/>
    </xf>
    <xf numFmtId="0" fontId="1" fillId="0" borderId="40" xfId="0" applyFont="1" applyBorder="1" applyAlignment="1">
      <alignment vertical="top" wrapText="1"/>
    </xf>
    <xf numFmtId="0" fontId="0" fillId="0" borderId="1" xfId="0" applyBorder="1" applyAlignment="1">
      <alignment vertical="top" wrapText="1"/>
    </xf>
    <xf numFmtId="0" fontId="1" fillId="4" borderId="40" xfId="0" applyFont="1" applyFill="1" applyBorder="1" applyAlignment="1">
      <alignment horizontal="left" vertical="top" wrapText="1"/>
    </xf>
    <xf numFmtId="0" fontId="0" fillId="4" borderId="1" xfId="0" applyFill="1" applyBorder="1" applyAlignment="1">
      <alignment horizontal="left" vertical="top" wrapText="1"/>
    </xf>
    <xf numFmtId="0" fontId="22" fillId="0" borderId="6" xfId="0" applyFont="1" applyBorder="1" applyAlignment="1">
      <alignment wrapText="1"/>
    </xf>
    <xf numFmtId="0" fontId="46" fillId="0" borderId="0" xfId="0" applyFont="1" applyAlignment="1">
      <alignment vertical="top" wrapText="1"/>
    </xf>
    <xf numFmtId="0" fontId="45" fillId="0" borderId="0" xfId="0" applyFont="1" applyAlignment="1">
      <alignment vertical="top" wrapText="1"/>
    </xf>
    <xf numFmtId="0" fontId="1" fillId="0" borderId="40" xfId="0" applyFont="1" applyBorder="1" applyAlignment="1">
      <alignment horizontal="left" vertical="top" wrapText="1"/>
    </xf>
    <xf numFmtId="0" fontId="0" fillId="0" borderId="1" xfId="0" applyBorder="1" applyAlignment="1">
      <alignment horizontal="left" vertical="top" wrapText="1"/>
    </xf>
    <xf numFmtId="0" fontId="0" fillId="4" borderId="2" xfId="0" applyFill="1" applyBorder="1" applyAlignment="1">
      <alignment horizontal="left" vertical="top" wrapText="1"/>
    </xf>
    <xf numFmtId="0" fontId="30" fillId="0" borderId="0" xfId="0" applyFont="1" applyAlignment="1">
      <alignment vertical="top" wrapText="1"/>
    </xf>
    <xf numFmtId="0" fontId="1" fillId="0" borderId="0" xfId="0" applyFont="1" applyAlignment="1">
      <alignment wrapText="1"/>
    </xf>
    <xf numFmtId="0" fontId="46" fillId="0" borderId="24" xfId="0" applyFont="1" applyBorder="1" applyAlignment="1">
      <alignment vertical="top" wrapText="1"/>
    </xf>
    <xf numFmtId="0" fontId="45" fillId="0" borderId="24" xfId="0" applyFont="1" applyBorder="1" applyAlignment="1">
      <alignment vertical="top" wrapText="1"/>
    </xf>
    <xf numFmtId="0" fontId="49" fillId="0" borderId="0" xfId="0" applyFont="1" applyAlignment="1">
      <alignment horizontal="center" vertical="top" wrapText="1"/>
    </xf>
    <xf numFmtId="0" fontId="26" fillId="0" borderId="0" xfId="0" applyFont="1" applyAlignment="1">
      <alignment horizontal="center" vertical="top" wrapText="1"/>
    </xf>
    <xf numFmtId="0" fontId="28" fillId="5" borderId="4" xfId="0" applyFont="1" applyFill="1" applyBorder="1" applyAlignment="1">
      <alignment horizontal="center" vertical="top" wrapText="1"/>
    </xf>
    <xf numFmtId="0" fontId="19" fillId="0" borderId="4" xfId="0" applyFont="1" applyBorder="1" applyAlignment="1">
      <alignment horizontal="center" vertical="top" wrapText="1"/>
    </xf>
    <xf numFmtId="0" fontId="0" fillId="0" borderId="4" xfId="0" applyBorder="1" applyAlignment="1">
      <alignment vertical="top" wrapText="1"/>
    </xf>
    <xf numFmtId="0" fontId="0" fillId="0" borderId="0" xfId="0" pivotButton="1" applyAlignment="1"/>
  </cellXfs>
  <cellStyles count="145">
    <cellStyle name="Comma" xfId="78" builtinId="3"/>
    <cellStyle name="Comma 2" xfId="1" xr:uid="{00000000-0005-0000-0000-000001000000}"/>
    <cellStyle name="Comma 2 2" xfId="57" xr:uid="{00000000-0005-0000-0000-000002000000}"/>
    <cellStyle name="Comma 2 2 2" xfId="123" xr:uid="{6884F29B-391C-44EE-AFB0-B95AE43C5840}"/>
    <cellStyle name="Comma 3" xfId="143" xr:uid="{25B245C4-A15C-45F1-B01E-6EED3B3DDCD0}"/>
    <cellStyle name="Normal" xfId="0" builtinId="0"/>
    <cellStyle name="Normal 10" xfId="2" xr:uid="{00000000-0005-0000-0000-000004000000}"/>
    <cellStyle name="Normal 10 2" xfId="58" xr:uid="{00000000-0005-0000-0000-000005000000}"/>
    <cellStyle name="Normal 11" xfId="3" xr:uid="{00000000-0005-0000-0000-000006000000}"/>
    <cellStyle name="Normal 12" xfId="4" xr:uid="{00000000-0005-0000-0000-000007000000}"/>
    <cellStyle name="Normal 12 2" xfId="5" xr:uid="{00000000-0005-0000-0000-000008000000}"/>
    <cellStyle name="Normal 12 2 2" xfId="80" xr:uid="{8E09928C-1F73-4121-8850-E388BE5F3288}"/>
    <cellStyle name="Normal 12 3" xfId="6" xr:uid="{00000000-0005-0000-0000-000009000000}"/>
    <cellStyle name="Normal 12 3 2" xfId="81" xr:uid="{F3C81579-79FC-4D64-BFE3-D96D97AC3D80}"/>
    <cellStyle name="Normal 12 4" xfId="79" xr:uid="{0C9559C6-38A6-48FE-90E9-A4CE2A34504E}"/>
    <cellStyle name="Normal 13" xfId="7" xr:uid="{00000000-0005-0000-0000-00000A000000}"/>
    <cellStyle name="Normal 13 2" xfId="8" xr:uid="{00000000-0005-0000-0000-00000B000000}"/>
    <cellStyle name="Normal 13 2 2" xfId="83" xr:uid="{592CE5D8-B2B0-415C-BED1-92EE7027533D}"/>
    <cellStyle name="Normal 13 3" xfId="82" xr:uid="{3C9572B0-A535-434D-9DF6-26F25276CEB4}"/>
    <cellStyle name="Normal 14" xfId="54" xr:uid="{00000000-0005-0000-0000-00000C000000}"/>
    <cellStyle name="Normal 14 2" xfId="120" xr:uid="{5F6D66AA-B9AE-46EA-96F5-778FFC1A750B}"/>
    <cellStyle name="Normal 2" xfId="9" xr:uid="{00000000-0005-0000-0000-00000D000000}"/>
    <cellStyle name="Normal 2 2" xfId="10" xr:uid="{00000000-0005-0000-0000-00000E000000}"/>
    <cellStyle name="Normal 2 2 2" xfId="11" xr:uid="{00000000-0005-0000-0000-00000F000000}"/>
    <cellStyle name="Normal 2 2 2 2" xfId="12" xr:uid="{00000000-0005-0000-0000-000010000000}"/>
    <cellStyle name="Normal 2 2 2 2 2" xfId="13" xr:uid="{00000000-0005-0000-0000-000011000000}"/>
    <cellStyle name="Normal 2 2 2 2 2 2" xfId="14" xr:uid="{00000000-0005-0000-0000-000012000000}"/>
    <cellStyle name="Normal 2 2 2 2 2 2 2" xfId="15" xr:uid="{00000000-0005-0000-0000-000013000000}"/>
    <cellStyle name="Normal 2 2 2 2 2 2 2 2" xfId="90" xr:uid="{A785A1DA-824D-4C26-8A30-EAA197B38952}"/>
    <cellStyle name="Normal 2 2 2 2 2 2 3" xfId="89" xr:uid="{EC6197F8-C248-4A71-8417-808C5A692AE8}"/>
    <cellStyle name="Normal 2 2 2 2 2 3" xfId="16" xr:uid="{00000000-0005-0000-0000-000014000000}"/>
    <cellStyle name="Normal 2 2 2 2 2 3 2" xfId="91" xr:uid="{21E8929B-8096-468C-AB83-00FB94EA643A}"/>
    <cellStyle name="Normal 2 2 2 2 2 4" xfId="63" xr:uid="{00000000-0005-0000-0000-000015000000}"/>
    <cellStyle name="Normal 2 2 2 2 2 4 2" xfId="128" xr:uid="{408293D3-09F0-4480-9B93-8B5886BF8C3C}"/>
    <cellStyle name="Normal 2 2 2 2 2 5" xfId="88" xr:uid="{12E604D6-DA0A-4F6C-A9DC-D8812B5D94B3}"/>
    <cellStyle name="Normal 2 2 2 2 3" xfId="62" xr:uid="{00000000-0005-0000-0000-000016000000}"/>
    <cellStyle name="Normal 2 2 2 2 3 2" xfId="127" xr:uid="{8A688F10-5E2C-4F9B-A1C1-8A3E9CD6C196}"/>
    <cellStyle name="Normal 2 2 2 2 4" xfId="87" xr:uid="{706AB199-049C-46FE-8FB0-5E2909597DBF}"/>
    <cellStyle name="Normal 2 2 2 3" xfId="17" xr:uid="{00000000-0005-0000-0000-000017000000}"/>
    <cellStyle name="Normal 2 2 2 3 2" xfId="18" xr:uid="{00000000-0005-0000-0000-000018000000}"/>
    <cellStyle name="Normal 2 2 2 3 2 2" xfId="65" xr:uid="{00000000-0005-0000-0000-000019000000}"/>
    <cellStyle name="Normal 2 2 2 3 2 2 2" xfId="130" xr:uid="{9C3D3D9D-3915-41DC-B05A-0301381BB6B7}"/>
    <cellStyle name="Normal 2 2 2 3 2 3" xfId="93" xr:uid="{E67DBAB8-9E31-4A90-8A49-C5E19461CC83}"/>
    <cellStyle name="Normal 2 2 2 3 3" xfId="64" xr:uid="{00000000-0005-0000-0000-00001A000000}"/>
    <cellStyle name="Normal 2 2 2 3 3 2" xfId="129" xr:uid="{0B7A7154-1700-4D78-A776-07CCEB81BB1F}"/>
    <cellStyle name="Normal 2 2 2 3 4" xfId="92" xr:uid="{8F9C3A9F-3C6A-4B2B-AA53-BDA31966C6C1}"/>
    <cellStyle name="Normal 2 2 2 4" xfId="19" xr:uid="{00000000-0005-0000-0000-00001B000000}"/>
    <cellStyle name="Normal 2 2 2 4 2" xfId="94" xr:uid="{6412E41F-C3BA-46C0-B471-73B426F91BA2}"/>
    <cellStyle name="Normal 2 2 2 5" xfId="20" xr:uid="{00000000-0005-0000-0000-00001C000000}"/>
    <cellStyle name="Normal 2 2 2 5 2" xfId="95" xr:uid="{9B4B3F82-AD49-4E24-B24B-D2245686E0F6}"/>
    <cellStyle name="Normal 2 2 2 6" xfId="61" xr:uid="{00000000-0005-0000-0000-00001D000000}"/>
    <cellStyle name="Normal 2 2 2 6 2" xfId="126" xr:uid="{254A489B-20E3-4C3C-ACE6-286F4BE0BE7E}"/>
    <cellStyle name="Normal 2 2 2 7" xfId="86" xr:uid="{7E8A3C81-B908-4785-A624-8B3BE02CC703}"/>
    <cellStyle name="Normal 2 2 3" xfId="21" xr:uid="{00000000-0005-0000-0000-00001E000000}"/>
    <cellStyle name="Normal 2 2 4" xfId="60" xr:uid="{00000000-0005-0000-0000-00001F000000}"/>
    <cellStyle name="Normal 2 2 4 2" xfId="125" xr:uid="{12097902-15FF-487F-A57E-C287F835E2FF}"/>
    <cellStyle name="Normal 2 2 5" xfId="85" xr:uid="{6B08D6BF-1750-4654-9DB5-3FA48018ADCF}"/>
    <cellStyle name="Normal 2 3" xfId="22" xr:uid="{00000000-0005-0000-0000-000020000000}"/>
    <cellStyle name="Normal 2 3 2" xfId="66" xr:uid="{00000000-0005-0000-0000-000021000000}"/>
    <cellStyle name="Normal 2 3 2 2" xfId="131" xr:uid="{7B445FC8-E3F2-4929-9A37-8CDD0A25490D}"/>
    <cellStyle name="Normal 2 3 3" xfId="96" xr:uid="{CEF2FAC4-F0FD-4B50-AC44-2197072373D3}"/>
    <cellStyle name="Normal 2 4" xfId="23" xr:uid="{00000000-0005-0000-0000-000022000000}"/>
    <cellStyle name="Normal 2 5" xfId="24" xr:uid="{00000000-0005-0000-0000-000023000000}"/>
    <cellStyle name="Normal 2 5 10" xfId="97" xr:uid="{E6D7DB8E-9B81-4D2F-BC0F-C3FFA66BB295}"/>
    <cellStyle name="Normal 2 5 11" xfId="144" xr:uid="{3208F3B1-F06E-46BB-BCCD-03F3F429108C}"/>
    <cellStyle name="Normal 2 5 2" xfId="25" xr:uid="{00000000-0005-0000-0000-000024000000}"/>
    <cellStyle name="Normal 2 5 2 2" xfId="67" xr:uid="{00000000-0005-0000-0000-000025000000}"/>
    <cellStyle name="Normal 2 5 2 2 2" xfId="132" xr:uid="{9F61AE02-55B4-43B3-A598-D69E4C141226}"/>
    <cellStyle name="Normal 2 5 2 3" xfId="98" xr:uid="{2079EF91-A9F2-4A93-AB5A-B1597F465269}"/>
    <cellStyle name="Normal 2 5 3" xfId="26" xr:uid="{00000000-0005-0000-0000-000026000000}"/>
    <cellStyle name="Normal 2 5 3 2" xfId="68" xr:uid="{00000000-0005-0000-0000-000027000000}"/>
    <cellStyle name="Normal 2 5 3 2 2" xfId="133" xr:uid="{A9BB8C06-6F09-4A46-BAB3-3EF9DDD03ED8}"/>
    <cellStyle name="Normal 2 5 3 3" xfId="99" xr:uid="{F8F7FCCB-D5A4-448F-89B0-CF888BBE3A03}"/>
    <cellStyle name="Normal 2 5 4" xfId="27" xr:uid="{00000000-0005-0000-0000-000028000000}"/>
    <cellStyle name="Normal 2 5 4 2" xfId="28" xr:uid="{00000000-0005-0000-0000-000029000000}"/>
    <cellStyle name="Normal 2 5 4 2 2" xfId="101" xr:uid="{E6EB6F96-B56F-4174-BF3D-5FDBC6D77466}"/>
    <cellStyle name="Normal 2 5 4 3" xfId="100" xr:uid="{68E2073C-2725-4861-9C4F-F464575CECF1}"/>
    <cellStyle name="Normal 2 5 5" xfId="29" xr:uid="{00000000-0005-0000-0000-00002A000000}"/>
    <cellStyle name="Normal 2 5 5 2" xfId="102" xr:uid="{731B6C57-2A38-49B0-AF9D-A006BD004EE4}"/>
    <cellStyle name="Normal 2 5 6" xfId="30" xr:uid="{00000000-0005-0000-0000-00002B000000}"/>
    <cellStyle name="Normal 2 5 6 2" xfId="103" xr:uid="{4E282620-CD0E-4CC1-9C7C-5CB1476D6AEA}"/>
    <cellStyle name="Normal 2 5 7" xfId="31" xr:uid="{00000000-0005-0000-0000-00002C000000}"/>
    <cellStyle name="Normal 2 5 7 2" xfId="104" xr:uid="{43481C74-1EDB-4C4A-984A-5AF7BEC1FBA9}"/>
    <cellStyle name="Normal 2 5 8" xfId="32" xr:uid="{00000000-0005-0000-0000-00002D000000}"/>
    <cellStyle name="Normal 2 5 8 2" xfId="105" xr:uid="{0203CE38-9D8F-4363-9C10-304CB3F203B0}"/>
    <cellStyle name="Normal 2 5 9" xfId="55" xr:uid="{00000000-0005-0000-0000-00002E000000}"/>
    <cellStyle name="Normal 2 5 9 2" xfId="121" xr:uid="{12A12D72-789D-4510-8678-2A0E985CCB6E}"/>
    <cellStyle name="Normal 2 6" xfId="33" xr:uid="{00000000-0005-0000-0000-00002F000000}"/>
    <cellStyle name="Normal 2 7" xfId="59" xr:uid="{00000000-0005-0000-0000-000030000000}"/>
    <cellStyle name="Normal 2 7 2" xfId="124" xr:uid="{D46A0FA4-31FD-4379-9344-1FD6D389DA04}"/>
    <cellStyle name="Normal 2 8" xfId="84" xr:uid="{2FA81236-E006-4FA6-B006-4683CAB97B05}"/>
    <cellStyle name="Normal 3" xfId="34" xr:uid="{00000000-0005-0000-0000-000031000000}"/>
    <cellStyle name="Normal 3 2" xfId="35" xr:uid="{00000000-0005-0000-0000-000032000000}"/>
    <cellStyle name="Normal 3 2 2" xfId="70" xr:uid="{00000000-0005-0000-0000-000033000000}"/>
    <cellStyle name="Normal 3 2 2 2" xfId="135" xr:uid="{645AC645-513A-4785-BA2A-F9A82B058246}"/>
    <cellStyle name="Normal 3 2 3" xfId="107" xr:uid="{20E68A6A-63C7-47F0-B6B7-FC83C67D26BA}"/>
    <cellStyle name="Normal 3 3" xfId="69" xr:uid="{00000000-0005-0000-0000-000034000000}"/>
    <cellStyle name="Normal 3 3 2" xfId="134" xr:uid="{33861D67-E9E3-4341-9DC9-894E82A607F5}"/>
    <cellStyle name="Normal 3 4" xfId="106" xr:uid="{A9BFB4D4-F4D5-4D7A-8E55-BA369EEE9533}"/>
    <cellStyle name="Normal 4" xfId="36" xr:uid="{00000000-0005-0000-0000-000035000000}"/>
    <cellStyle name="Normal 4 2" xfId="37" xr:uid="{00000000-0005-0000-0000-000036000000}"/>
    <cellStyle name="Normal 4 2 2" xfId="38" xr:uid="{00000000-0005-0000-0000-000037000000}"/>
    <cellStyle name="Normal 4 2 2 2" xfId="72" xr:uid="{00000000-0005-0000-0000-000038000000}"/>
    <cellStyle name="Normal 4 2 2 2 2" xfId="137" xr:uid="{C6FDA894-9A57-44C9-AD21-993DA885B151}"/>
    <cellStyle name="Normal 4 2 2 3" xfId="109" xr:uid="{47B14523-AA07-4EFB-8632-CEE7C1AEB6E3}"/>
    <cellStyle name="Normal 4 2 3" xfId="71" xr:uid="{00000000-0005-0000-0000-000039000000}"/>
    <cellStyle name="Normal 4 2 3 2" xfId="136" xr:uid="{9B249890-C054-45C2-8654-7A8012722863}"/>
    <cellStyle name="Normal 4 2 4" xfId="108" xr:uid="{78B30992-E8C1-4D17-BBA4-F17F0850AC5C}"/>
    <cellStyle name="Normal 4 3" xfId="39" xr:uid="{00000000-0005-0000-0000-00003A000000}"/>
    <cellStyle name="Normal 4 3 2" xfId="73" xr:uid="{00000000-0005-0000-0000-00003B000000}"/>
    <cellStyle name="Normal 4 3 2 2" xfId="138" xr:uid="{81261361-9D7C-4654-A1C0-230B52A317F6}"/>
    <cellStyle name="Normal 4 3 3" xfId="110" xr:uid="{29B97C92-3DD1-4C32-8BB2-18D6DAD5AB06}"/>
    <cellStyle name="Normal 4 4" xfId="40" xr:uid="{00000000-0005-0000-0000-00003C000000}"/>
    <cellStyle name="Normal 5" xfId="41" xr:uid="{00000000-0005-0000-0000-00003D000000}"/>
    <cellStyle name="Normal 5 2" xfId="42" xr:uid="{00000000-0005-0000-0000-00003E000000}"/>
    <cellStyle name="Normal 5 2 2" xfId="75" xr:uid="{00000000-0005-0000-0000-00003F000000}"/>
    <cellStyle name="Normal 5 2 2 2" xfId="140" xr:uid="{92695404-CBF1-4A5C-BFD6-1EE8C7B71D8A}"/>
    <cellStyle name="Normal 5 2 3" xfId="112" xr:uid="{DF0F6137-AB3B-4AD5-9776-EBAD6EBF5132}"/>
    <cellStyle name="Normal 5 3" xfId="74" xr:uid="{00000000-0005-0000-0000-000040000000}"/>
    <cellStyle name="Normal 5 3 2" xfId="139" xr:uid="{C68057FC-5F5D-475D-A6C8-3B0FA6C4F4B9}"/>
    <cellStyle name="Normal 5 4" xfId="111" xr:uid="{C4501AA7-B137-4596-8678-9C59BEB35168}"/>
    <cellStyle name="Normal 6" xfId="43" xr:uid="{00000000-0005-0000-0000-000041000000}"/>
    <cellStyle name="Normal 7" xfId="44" xr:uid="{00000000-0005-0000-0000-000042000000}"/>
    <cellStyle name="Normal 8" xfId="45" xr:uid="{00000000-0005-0000-0000-000043000000}"/>
    <cellStyle name="Normal 8 2" xfId="46" xr:uid="{00000000-0005-0000-0000-000044000000}"/>
    <cellStyle name="Normal 8 3" xfId="47" xr:uid="{00000000-0005-0000-0000-000045000000}"/>
    <cellStyle name="Normal 8 3 2" xfId="48" xr:uid="{00000000-0005-0000-0000-000046000000}"/>
    <cellStyle name="Normal 8 3 2 2" xfId="115" xr:uid="{9E326F9E-68EC-4C6B-8FE0-D65AA72193D7}"/>
    <cellStyle name="Normal 8 3 3" xfId="76" xr:uid="{00000000-0005-0000-0000-000047000000}"/>
    <cellStyle name="Normal 8 3 3 2" xfId="141" xr:uid="{FB31F3E7-2C50-4C95-83DC-D948711C54E1}"/>
    <cellStyle name="Normal 8 3 4" xfId="114" xr:uid="{7A0CB4F1-9978-4745-8003-37074CD60504}"/>
    <cellStyle name="Normal 8 4" xfId="49" xr:uid="{00000000-0005-0000-0000-000048000000}"/>
    <cellStyle name="Normal 8 4 2" xfId="116" xr:uid="{93CDD8BF-82F6-4960-BB87-2B244A8DBC74}"/>
    <cellStyle name="Normal 8 5" xfId="50" xr:uid="{00000000-0005-0000-0000-000049000000}"/>
    <cellStyle name="Normal 8 5 2" xfId="117" xr:uid="{2BADD389-D092-4691-8309-99CFFA66C237}"/>
    <cellStyle name="Normal 8 6" xfId="51" xr:uid="{00000000-0005-0000-0000-00004A000000}"/>
    <cellStyle name="Normal 8 6 2" xfId="118" xr:uid="{41C0C055-AE6F-4236-816C-CA63114CEBE0}"/>
    <cellStyle name="Normal 8 7" xfId="56" xr:uid="{00000000-0005-0000-0000-00004B000000}"/>
    <cellStyle name="Normal 8 7 2" xfId="122" xr:uid="{D7DCCB7C-B830-4FAA-801C-BA8FC3C273F3}"/>
    <cellStyle name="Normal 8 8" xfId="113" xr:uid="{D635CF29-F88D-421A-A801-F98FFB96DFF9}"/>
    <cellStyle name="Normal 9" xfId="52" xr:uid="{00000000-0005-0000-0000-00004C000000}"/>
    <cellStyle name="Normal 9 2" xfId="77" xr:uid="{00000000-0005-0000-0000-00004D000000}"/>
    <cellStyle name="Normal 9 2 2" xfId="142" xr:uid="{6A3F75CA-6AEF-429F-B489-391F1CF9F82D}"/>
    <cellStyle name="Normal 9 3" xfId="119" xr:uid="{8AFBC814-2EE4-4339-874C-92EF415BF84E}"/>
    <cellStyle name="Percent 2" xfId="53" xr:uid="{00000000-0005-0000-0000-00004F000000}"/>
  </cellStyles>
  <dxfs count="281">
    <dxf>
      <alignment wrapText="1"/>
    </dxf>
    <dxf>
      <alignment wrapText="1"/>
    </dxf>
    <dxf>
      <alignment wrapText="1"/>
    </dxf>
    <dxf>
      <numFmt numFmtId="2" formatCode="0.00"/>
    </dxf>
    <dxf>
      <numFmt numFmtId="2" formatCode="0.0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border>
        <left style="double">
          <color rgb="FFFF0000"/>
        </left>
        <right style="double">
          <color rgb="FFFF0000"/>
        </right>
        <vertical style="thin">
          <color rgb="FFFF0000"/>
        </vertical>
      </border>
    </dxf>
    <dxf>
      <border>
        <left style="double">
          <color rgb="FFFF0000"/>
        </left>
        <right style="double">
          <color rgb="FFFF0000"/>
        </right>
        <vertical style="thin">
          <color rgb="FFFF0000"/>
        </vertical>
      </border>
    </dxf>
    <dxf>
      <border>
        <top style="thin">
          <color rgb="FFFF0000"/>
        </top>
      </border>
    </dxf>
    <dxf>
      <border>
        <left style="double">
          <color rgb="FFFF0000"/>
        </left>
        <right style="double">
          <color rgb="FFFF0000"/>
        </right>
        <vertical style="thin">
          <color rgb="FFFF0000"/>
        </vertical>
      </border>
    </dxf>
    <dxf>
      <border>
        <left style="double">
          <color rgb="FFFF0000"/>
        </left>
        <right style="double">
          <color rgb="FFFF0000"/>
        </right>
        <vertical style="thin">
          <color rgb="FFFF0000"/>
        </vertical>
      </border>
    </dxf>
    <dxf>
      <border>
        <vertical style="thin">
          <color rgb="FFFF0000"/>
        </vertical>
      </border>
    </dxf>
    <dxf>
      <border>
        <vertical style="thin">
          <color rgb="FFFF0000"/>
        </vertical>
      </border>
    </dxf>
    <dxf>
      <border>
        <left/>
      </border>
    </dxf>
    <dxf>
      <border>
        <left style="double">
          <color rgb="FFFF0000"/>
        </left>
        <vertical style="thin">
          <color rgb="FFFF0000"/>
        </vertical>
      </border>
    </dxf>
    <dxf>
      <numFmt numFmtId="2" formatCode="0.00"/>
    </dxf>
    <dxf>
      <border>
        <left style="double">
          <color rgb="FFFF0000"/>
        </left>
        <right style="double">
          <color rgb="FFFF0000"/>
        </right>
        <vertical style="thin">
          <color rgb="FFFF0000"/>
        </vertical>
      </border>
    </dxf>
    <dxf>
      <border>
        <right style="double">
          <color rgb="FFFF0000"/>
        </right>
      </border>
    </dxf>
    <dxf>
      <border>
        <top style="thin">
          <color rgb="FFFF0000"/>
        </top>
      </border>
    </dxf>
    <dxf>
      <alignment wrapText="1"/>
    </dxf>
    <dxf>
      <alignment wrapText="1"/>
    </dxf>
    <dxf>
      <alignment wrapText="1"/>
    </dxf>
    <dxf>
      <alignment wrapText="1"/>
    </dxf>
    <dxf>
      <alignment wrapText="1"/>
    </dxf>
    <dxf>
      <alignment wrapText="1"/>
    </dxf>
    <dxf>
      <alignment wrapText="1"/>
    </dxf>
    <dxf>
      <border>
        <left style="double">
          <color rgb="FFFF0000"/>
        </left>
        <right style="double">
          <color rgb="FFFF0000"/>
        </right>
        <vertical style="thin">
          <color rgb="FFFF0000"/>
        </vertical>
      </border>
    </dxf>
    <dxf>
      <border>
        <right style="double">
          <color rgb="FFFF0000"/>
        </right>
      </border>
    </dxf>
    <dxf>
      <alignment wrapText="1"/>
    </dxf>
    <dxf>
      <border>
        <left style="double">
          <color rgb="FFFF0000"/>
        </left>
        <right style="double">
          <color rgb="FFFF0000"/>
        </right>
        <vertical style="double">
          <color rgb="FFFF0000"/>
        </vertical>
      </border>
    </dxf>
    <dxf>
      <border>
        <left style="double">
          <color rgb="FFFF0000"/>
        </left>
        <right style="double">
          <color rgb="FFFF0000"/>
        </right>
        <vertical style="double">
          <color rgb="FFFF0000"/>
        </vertical>
      </border>
    </dxf>
    <dxf>
      <border>
        <right style="thin">
          <color rgb="FFFF0000"/>
        </right>
      </border>
    </dxf>
    <dxf>
      <border>
        <right style="thin">
          <color rgb="FFFF0000"/>
        </right>
      </border>
    </dxf>
    <dxf>
      <border>
        <right style="thin">
          <color rgb="FFFF0000"/>
        </right>
      </border>
    </dxf>
    <dxf>
      <border>
        <right style="thin">
          <color rgb="FFFF0000"/>
        </right>
      </border>
    </dxf>
    <dxf>
      <border>
        <top style="thin">
          <color rgb="FFFF0000"/>
        </top>
      </border>
    </dxf>
    <dxf>
      <alignment wrapText="1"/>
    </dxf>
    <dxf>
      <alignment wrapText="1"/>
    </dxf>
    <dxf>
      <alignment wrapText="1"/>
    </dxf>
    <dxf>
      <alignment wrapText="1"/>
    </dxf>
    <dxf>
      <alignment wrapText="1"/>
    </dxf>
    <dxf>
      <alignment wrapText="1"/>
    </dxf>
    <dxf>
      <alignment wrapText="1"/>
    </dxf>
    <dxf>
      <alignment wrapText="0"/>
    </dxf>
    <dxf>
      <numFmt numFmtId="2" formatCode="0.00"/>
    </dxf>
    <dxf>
      <alignment horizontal="center"/>
    </dxf>
    <dxf>
      <alignment vertical="top"/>
    </dxf>
    <dxf>
      <border>
        <left style="double">
          <color rgb="FFFF0000"/>
        </left>
        <right style="double">
          <color rgb="FFFF0000"/>
        </right>
        <vertical style="thin">
          <color rgb="FFFF0000"/>
        </vertical>
      </border>
    </dxf>
    <dxf>
      <border>
        <top style="thin">
          <color rgb="FFFF0000"/>
        </top>
      </border>
    </dxf>
    <dxf>
      <border>
        <left style="double">
          <color rgb="FFFF0000"/>
        </left>
        <right style="thin">
          <color rgb="FFFF0000"/>
        </right>
      </border>
    </dxf>
    <dxf>
      <alignment wrapText="1"/>
    </dxf>
    <dxf>
      <alignment wrapText="1"/>
    </dxf>
    <dxf>
      <alignment wrapText="1"/>
    </dxf>
    <dxf>
      <alignment wrapText="1"/>
    </dxf>
    <dxf>
      <alignment wrapText="1"/>
    </dxf>
    <dxf>
      <border>
        <left style="double">
          <color rgb="FFFF0000"/>
        </left>
        <right style="double">
          <color rgb="FFFF0000"/>
        </right>
        <vertical style="double">
          <color rgb="FFFF0000"/>
        </vertical>
      </border>
    </dxf>
    <dxf>
      <border>
        <right style="thin">
          <color rgb="FFFF0000"/>
        </right>
      </border>
    </dxf>
    <dxf>
      <border>
        <right style="thin">
          <color rgb="FFFF0000"/>
        </right>
      </border>
    </dxf>
    <dxf>
      <fill>
        <patternFill>
          <bgColor theme="7" tint="0.79998168889431442"/>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ont>
        <b val="0"/>
        <i val="0"/>
        <strike val="0"/>
        <condense val="0"/>
        <extend val="0"/>
        <outline val="0"/>
        <shadow val="0"/>
        <u val="none"/>
        <vertAlign val="baseline"/>
        <sz val="11"/>
        <color rgb="FF000000"/>
        <name val="Calibri"/>
        <family val="2"/>
        <scheme val="none"/>
      </font>
      <fill>
        <patternFill patternType="solid">
          <fgColor indexed="64"/>
          <bgColor theme="8" tint="0.79998168889431442"/>
        </patternFill>
      </fill>
      <alignment horizontal="general" vertical="top" textRotation="0" wrapText="1"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rgb="FF000000"/>
        <name val="Calibri"/>
        <family val="2"/>
        <scheme val="none"/>
      </font>
      <fill>
        <patternFill patternType="solid">
          <fgColor indexed="64"/>
          <bgColor theme="8" tint="0.79998168889431442"/>
        </patternFill>
      </fill>
      <alignment horizontal="general" vertical="top" textRotation="0" wrapText="1" indent="0" justifyLastLine="0" shrinkToFit="0" readingOrder="0"/>
    </dxf>
    <dxf>
      <fill>
        <patternFill patternType="solid">
          <fgColor indexed="64"/>
          <bgColor theme="8" tint="0.79998168889431442"/>
        </patternFill>
      </fill>
      <alignment horizontal="general" vertical="top" textRotation="0" wrapText="1" indent="0" justifyLastLine="0" shrinkToFit="0" readingOrder="0"/>
    </dxf>
    <dxf>
      <font>
        <strike val="0"/>
        <outline val="0"/>
        <shadow val="0"/>
        <u val="none"/>
        <vertAlign val="baseline"/>
        <sz val="11"/>
        <color theme="1"/>
        <name val="Calibri"/>
        <family val="2"/>
        <scheme val="minor"/>
      </font>
      <fill>
        <patternFill patternType="solid">
          <fgColor indexed="64"/>
          <bgColor theme="8" tint="0.79998168889431442"/>
        </patternFill>
      </fill>
    </dxf>
    <dxf>
      <border>
        <left style="double">
          <color rgb="FFFF0000"/>
        </left>
        <vertical style="thin">
          <color rgb="FFFF0000"/>
        </vertical>
      </border>
    </dxf>
    <dxf>
      <border>
        <left/>
      </border>
    </dxf>
    <dxf>
      <border>
        <vertical style="thin">
          <color rgb="FFFF0000"/>
        </vertical>
      </border>
    </dxf>
    <dxf>
      <border>
        <vertical style="thin">
          <color rgb="FFFF0000"/>
        </vertical>
      </border>
    </dxf>
    <dxf>
      <border>
        <left style="double">
          <color rgb="FFFF0000"/>
        </left>
        <right style="double">
          <color rgb="FFFF0000"/>
        </right>
        <vertical style="thin">
          <color rgb="FFFF0000"/>
        </vertical>
      </border>
    </dxf>
    <dxf>
      <border>
        <left style="double">
          <color rgb="FFFF0000"/>
        </left>
        <right style="double">
          <color rgb="FFFF0000"/>
        </right>
        <vertical style="thin">
          <color rgb="FFFF0000"/>
        </vertical>
      </border>
    </dxf>
    <dxf>
      <border>
        <top style="thin">
          <color rgb="FFFF0000"/>
        </top>
      </border>
    </dxf>
    <dxf>
      <border>
        <left style="double">
          <color rgb="FFFF0000"/>
        </left>
        <right style="double">
          <color rgb="FFFF0000"/>
        </right>
        <vertical style="thin">
          <color rgb="FFFF0000"/>
        </vertical>
      </border>
    </dxf>
    <dxf>
      <border>
        <left style="double">
          <color rgb="FFFF0000"/>
        </left>
        <right style="double">
          <color rgb="FFFF0000"/>
        </right>
        <vertical style="thin">
          <color rgb="FFFF0000"/>
        </vertical>
      </border>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numFmt numFmtId="2" formatCode="0.00"/>
    </dxf>
    <dxf>
      <numFmt numFmtId="2" formatCode="0.00"/>
    </dxf>
    <dxf>
      <alignment wrapText="1"/>
    </dxf>
    <dxf>
      <alignment wrapText="1"/>
    </dxf>
    <dxf>
      <alignment wrapText="1"/>
    </dxf>
    <dxf>
      <font>
        <color theme="0"/>
      </font>
    </dxf>
    <dxf>
      <font>
        <color theme="0"/>
      </font>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border>
        <right style="double">
          <color rgb="FFFF0000"/>
        </right>
      </border>
    </dxf>
    <dxf>
      <border>
        <left style="double">
          <color rgb="FFFF0000"/>
        </left>
        <right style="double">
          <color rgb="FFFF0000"/>
        </right>
        <vertical style="thin">
          <color rgb="FFFF0000"/>
        </vertical>
      </border>
    </dxf>
    <dxf>
      <alignment wrapText="1"/>
    </dxf>
    <dxf>
      <alignment wrapText="1"/>
    </dxf>
    <dxf>
      <alignment wrapText="1"/>
    </dxf>
    <dxf>
      <alignment wrapText="1"/>
    </dxf>
    <dxf>
      <alignment wrapText="1"/>
    </dxf>
    <dxf>
      <alignment wrapText="1"/>
    </dxf>
    <dxf>
      <alignment wrapText="1"/>
    </dxf>
    <dxf>
      <border>
        <top style="thin">
          <color rgb="FFFF0000"/>
        </top>
      </border>
    </dxf>
    <dxf>
      <border>
        <right style="double">
          <color rgb="FFFF0000"/>
        </right>
      </border>
    </dxf>
    <dxf>
      <border>
        <left style="double">
          <color rgb="FFFF0000"/>
        </left>
        <right style="double">
          <color rgb="FFFF0000"/>
        </right>
        <vertical style="thin">
          <color rgb="FFFF0000"/>
        </vertical>
      </border>
    </dxf>
    <dxf>
      <numFmt numFmtId="2" formatCode="0.00"/>
    </dxf>
    <dxf>
      <alignment wrapText="0"/>
    </dxf>
    <dxf>
      <alignment wrapText="1"/>
    </dxf>
    <dxf>
      <alignment wrapText="1"/>
    </dxf>
    <dxf>
      <alignment wrapText="1"/>
    </dxf>
    <dxf>
      <alignment wrapText="1"/>
    </dxf>
    <dxf>
      <alignment wrapText="1"/>
    </dxf>
    <dxf>
      <alignment wrapText="1"/>
    </dxf>
    <dxf>
      <alignment wrapText="1"/>
    </dxf>
    <dxf>
      <border>
        <top style="thin">
          <color rgb="FFFF0000"/>
        </top>
      </border>
    </dxf>
    <dxf>
      <border>
        <right style="thin">
          <color rgb="FFFF0000"/>
        </right>
      </border>
    </dxf>
    <dxf>
      <border>
        <right style="thin">
          <color rgb="FFFF0000"/>
        </right>
      </border>
    </dxf>
    <dxf>
      <border>
        <right style="thin">
          <color rgb="FFFF0000"/>
        </right>
      </border>
    </dxf>
    <dxf>
      <border>
        <right style="thin">
          <color rgb="FFFF0000"/>
        </right>
      </border>
    </dxf>
    <dxf>
      <border>
        <left style="double">
          <color rgb="FFFF0000"/>
        </left>
        <right style="double">
          <color rgb="FFFF0000"/>
        </right>
        <vertical style="double">
          <color rgb="FFFF0000"/>
        </vertical>
      </border>
    </dxf>
    <dxf>
      <border>
        <left style="double">
          <color rgb="FFFF0000"/>
        </left>
        <right style="double">
          <color rgb="FFFF0000"/>
        </right>
        <vertical style="double">
          <color rgb="FFFF0000"/>
        </vertical>
      </border>
    </dxf>
    <dxf>
      <alignment wrapText="1"/>
    </dxf>
    <dxf>
      <border>
        <right style="thin">
          <color rgb="FFFF0000"/>
        </right>
      </border>
    </dxf>
    <dxf>
      <border>
        <right style="thin">
          <color rgb="FFFF0000"/>
        </right>
      </border>
    </dxf>
    <dxf>
      <border>
        <left style="double">
          <color rgb="FFFF0000"/>
        </left>
        <right style="double">
          <color rgb="FFFF0000"/>
        </right>
        <vertical style="double">
          <color rgb="FFFF0000"/>
        </vertical>
      </border>
    </dxf>
    <dxf>
      <alignment wrapText="1"/>
    </dxf>
    <dxf>
      <alignment wrapText="1"/>
    </dxf>
    <dxf>
      <alignment wrapText="1"/>
    </dxf>
    <dxf>
      <alignment wrapText="1"/>
    </dxf>
    <dxf>
      <alignment wrapText="1"/>
    </dxf>
    <dxf>
      <border>
        <left style="double">
          <color rgb="FFFF0000"/>
        </left>
        <right style="thin">
          <color rgb="FFFF0000"/>
        </right>
      </border>
    </dxf>
    <dxf>
      <border>
        <top style="thin">
          <color rgb="FFFF0000"/>
        </top>
      </border>
    </dxf>
    <dxf>
      <border>
        <left style="double">
          <color rgb="FFFF0000"/>
        </left>
        <right style="double">
          <color rgb="FFFF0000"/>
        </right>
        <vertical style="thin">
          <color rgb="FFFF0000"/>
        </vertical>
      </border>
    </dxf>
    <dxf>
      <alignment vertical="top"/>
    </dxf>
    <dxf>
      <alignment horizontal="center"/>
    </dxf>
    <dxf>
      <numFmt numFmtId="2" formatCode="0.00"/>
    </dxf>
    <dxf>
      <font>
        <b val="0"/>
        <i val="0"/>
        <strike val="0"/>
        <condense val="0"/>
        <extend val="0"/>
        <outline val="0"/>
        <shadow val="0"/>
        <u val="none"/>
        <vertAlign val="baseline"/>
        <sz val="10"/>
        <color indexed="8"/>
        <name val="Calibri"/>
        <family val="2"/>
        <scheme val="minor"/>
      </font>
      <fill>
        <patternFill patternType="solid">
          <fgColor indexed="64"/>
          <bgColor theme="7"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numFmt numFmtId="0" formatCode="General"/>
      <fill>
        <patternFill patternType="solid">
          <fgColor indexed="64"/>
          <bgColor theme="7" tint="0.79998168889431442"/>
        </patternFill>
      </fill>
      <alignment vertical="top" textRotation="0" wrapText="1" indent="0" justifyLastLine="0" shrinkToFit="0" readingOrder="0"/>
    </dxf>
    <dxf>
      <font>
        <b val="0"/>
        <i val="0"/>
        <strike val="0"/>
        <condense val="0"/>
        <extend val="0"/>
        <outline val="0"/>
        <shadow val="0"/>
        <u val="none"/>
        <vertAlign val="baseline"/>
        <sz val="10"/>
        <color indexed="8"/>
        <name val="Calibri"/>
        <family val="2"/>
        <scheme val="minor"/>
      </font>
      <fill>
        <patternFill patternType="solid">
          <fgColor indexed="64"/>
          <bgColor theme="7"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family val="2"/>
        <scheme val="none"/>
      </font>
      <numFmt numFmtId="166" formatCode="0.00_ ;[Red]\-0.00\ ;\-"/>
      <fill>
        <patternFill patternType="solid">
          <fgColor indexed="64"/>
          <bgColor theme="8" tint="0.79998168889431442"/>
        </patternFill>
      </fill>
      <alignment horizontal="general" vertical="top" textRotation="0" wrapText="1" indent="0" justifyLastLine="0" shrinkToFit="0" readingOrder="0"/>
      <border diagonalUp="0" diagonalDown="0">
        <left style="thin">
          <color auto="1"/>
        </left>
        <right style="thin">
          <color auto="1"/>
        </right>
        <top style="thin">
          <color theme="0" tint="-0.14996795556505021"/>
        </top>
        <bottom style="thin">
          <color theme="0" tint="-0.14996795556505021"/>
        </bottom>
      </border>
    </dxf>
    <dxf>
      <font>
        <b val="0"/>
        <i val="0"/>
        <strike val="0"/>
        <condense val="0"/>
        <extend val="0"/>
        <outline val="0"/>
        <shadow val="0"/>
        <u val="none"/>
        <vertAlign val="baseline"/>
        <sz val="10"/>
        <color indexed="8"/>
        <name val="Calibri"/>
        <family val="2"/>
        <scheme val="minor"/>
      </font>
      <fill>
        <patternFill patternType="solid">
          <fgColor indexed="64"/>
          <bgColor theme="8"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family val="2"/>
        <scheme val="none"/>
      </font>
      <numFmt numFmtId="166" formatCode="0.00_ ;[Red]\-0.00\ ;\-"/>
      <fill>
        <patternFill patternType="none">
          <fgColor indexed="64"/>
          <bgColor theme="8" tint="0.79998168889431442"/>
        </patternFill>
      </fill>
      <alignment horizontal="general" vertical="top" textRotation="0" wrapText="0" indent="0" justifyLastLine="0" shrinkToFit="0" readingOrder="0"/>
      <border diagonalUp="0" diagonalDown="0" outline="0">
        <left style="double">
          <color rgb="FFFF0000"/>
        </left>
        <right style="thin">
          <color indexed="64"/>
        </right>
        <top style="thin">
          <color theme="0" tint="-0.14996795556505021"/>
        </top>
        <bottom style="thin">
          <color theme="0" tint="-0.14996795556505021"/>
        </bottom>
      </border>
    </dxf>
    <dxf>
      <font>
        <b val="0"/>
        <i val="0"/>
        <strike val="0"/>
        <condense val="0"/>
        <extend val="0"/>
        <outline val="0"/>
        <shadow val="0"/>
        <u val="none"/>
        <vertAlign val="baseline"/>
        <sz val="10"/>
        <color indexed="8"/>
        <name val="Calibri"/>
        <family val="2"/>
        <scheme val="minor"/>
      </font>
      <numFmt numFmtId="169" formatCode="0.00_ ;[Red]\-0.00\ ;"/>
      <fill>
        <patternFill patternType="solid">
          <fgColor indexed="64"/>
          <bgColor theme="8" tint="0.79998168889431442"/>
        </patternFill>
      </fill>
      <alignment horizontal="right" vertical="top" textRotation="0" wrapText="0" indent="0" justifyLastLine="0" shrinkToFit="0" readingOrder="0"/>
      <border diagonalUp="0" diagonalDown="0" outline="0">
        <left style="thin">
          <color rgb="FFFF0000"/>
        </left>
        <right style="double">
          <color rgb="FFFF0000"/>
        </right>
        <top style="thin">
          <color indexed="64"/>
        </top>
        <bottom style="thin">
          <color indexed="64"/>
        </bottom>
      </border>
    </dxf>
    <dxf>
      <font>
        <b val="0"/>
        <i val="0"/>
        <strike val="0"/>
        <condense val="0"/>
        <extend val="0"/>
        <outline val="0"/>
        <shadow val="0"/>
        <u val="none"/>
        <vertAlign val="baseline"/>
        <sz val="10"/>
        <color indexed="8"/>
        <name val="Calibri"/>
        <family val="2"/>
        <scheme val="none"/>
      </font>
      <numFmt numFmtId="169" formatCode="0.00_ ;[Red]\-0.00\ ;"/>
      <fill>
        <patternFill patternType="solid">
          <fgColor indexed="64"/>
          <bgColor theme="8" tint="0.79998168889431442"/>
        </patternFill>
      </fill>
      <alignment horizontal="general" vertical="top" textRotation="0" wrapText="0" indent="0" justifyLastLine="0" shrinkToFit="0" readingOrder="0"/>
      <border diagonalUp="0" diagonalDown="0">
        <left style="thin">
          <color rgb="FFFF0000"/>
        </left>
        <right style="double">
          <color rgb="FFFF0000"/>
        </right>
        <top style="thin">
          <color theme="0" tint="-0.14996795556505021"/>
        </top>
        <bottom style="thin">
          <color theme="0" tint="-0.14996795556505021"/>
        </bottom>
        <vertical style="thin">
          <color rgb="FFFF0000"/>
        </vertical>
      </border>
    </dxf>
    <dxf>
      <font>
        <b val="0"/>
        <i val="0"/>
        <strike val="0"/>
        <condense val="0"/>
        <extend val="0"/>
        <outline val="0"/>
        <shadow val="0"/>
        <u val="none"/>
        <vertAlign val="baseline"/>
        <sz val="10"/>
        <color indexed="8"/>
        <name val="Calibri"/>
        <family val="2"/>
        <scheme val="minor"/>
      </font>
      <numFmt numFmtId="169" formatCode="0.00_ ;[Red]\-0.00\ ;"/>
      <fill>
        <patternFill patternType="solid">
          <fgColor indexed="64"/>
          <bgColor theme="7" tint="0.79998168889431442"/>
        </patternFill>
      </fill>
      <alignment horizontal="right" vertical="top" textRotation="0" wrapText="0" indent="0" justifyLastLine="0" shrinkToFit="0" readingOrder="0"/>
      <border diagonalUp="0" diagonalDown="0" outline="0">
        <left style="double">
          <color rgb="FFFF0000"/>
        </left>
        <right style="thin">
          <color rgb="FFFF0000"/>
        </right>
        <top style="thin">
          <color indexed="64"/>
        </top>
        <bottom style="thin">
          <color indexed="64"/>
        </bottom>
      </border>
    </dxf>
    <dxf>
      <font>
        <b val="0"/>
        <i val="0"/>
        <strike val="0"/>
        <condense val="0"/>
        <extend val="0"/>
        <outline val="0"/>
        <shadow val="0"/>
        <u val="none"/>
        <vertAlign val="baseline"/>
        <sz val="10"/>
        <color indexed="8"/>
        <name val="Calibri"/>
        <scheme val="minor"/>
      </font>
      <numFmt numFmtId="166" formatCode="0.00_ ;[Red]\-0.00\ ;\-"/>
      <fill>
        <patternFill patternType="none">
          <fgColor indexed="64"/>
          <bgColor auto="1"/>
        </patternFill>
      </fill>
      <alignment horizontal="general" vertical="top" textRotation="0" wrapText="0" indent="0" justifyLastLine="0" shrinkToFit="0" readingOrder="0"/>
      <border diagonalUp="0" diagonalDown="0">
        <left style="double">
          <color rgb="FFFF0000"/>
        </left>
        <right style="thin">
          <color rgb="FFFF0000"/>
        </right>
        <top style="thin">
          <color theme="0" tint="-0.14996795556505021"/>
        </top>
        <bottom style="thin">
          <color theme="0" tint="-0.14996795556505021"/>
        </bottom>
        <vertical style="thin">
          <color rgb="FFFF0000"/>
        </vertical>
        <horizontal style="thin">
          <color theme="0" tint="-0.14996795556505021"/>
        </horizontal>
      </border>
    </dxf>
    <dxf>
      <font>
        <b val="0"/>
        <i val="0"/>
        <strike val="0"/>
        <condense val="0"/>
        <extend val="0"/>
        <outline val="0"/>
        <shadow val="0"/>
        <u val="none"/>
        <vertAlign val="baseline"/>
        <sz val="10"/>
        <color indexed="8"/>
        <name val="Calibri"/>
        <family val="2"/>
        <scheme val="minor"/>
      </font>
      <numFmt numFmtId="169" formatCode="0.00_ ;[Red]\-0.00\ ;"/>
      <fill>
        <patternFill patternType="solid">
          <fgColor indexed="64"/>
          <bgColor theme="8" tint="0.79998168889431442"/>
        </patternFill>
      </fill>
      <alignment horizontal="right" vertical="top" textRotation="0" wrapText="0" indent="0" justifyLastLine="0" shrinkToFit="0" readingOrder="0"/>
      <border diagonalUp="0" diagonalDown="0" outline="0">
        <left style="thin">
          <color rgb="FFFF0000"/>
        </left>
        <right style="double">
          <color rgb="FFFF0000"/>
        </right>
        <top style="thin">
          <color indexed="64"/>
        </top>
        <bottom style="thin">
          <color indexed="64"/>
        </bottom>
      </border>
    </dxf>
    <dxf>
      <font>
        <b val="0"/>
        <i val="0"/>
        <strike val="0"/>
        <condense val="0"/>
        <extend val="0"/>
        <outline val="0"/>
        <shadow val="0"/>
        <u val="none"/>
        <vertAlign val="baseline"/>
        <sz val="10"/>
        <color indexed="8"/>
        <name val="Calibri"/>
        <family val="2"/>
        <scheme val="minor"/>
      </font>
      <numFmt numFmtId="169" formatCode="0.00_ ;[Red]\-0.00\ ;"/>
      <fill>
        <patternFill patternType="solid">
          <fgColor indexed="64"/>
          <bgColor theme="8" tint="0.79998168889431442"/>
        </patternFill>
      </fill>
      <alignment horizontal="general" vertical="top" textRotation="0" wrapText="0" indent="0" justifyLastLine="0" shrinkToFit="0" readingOrder="0"/>
      <border diagonalUp="0" diagonalDown="0">
        <left style="thin">
          <color rgb="FFFF0000"/>
        </left>
        <right style="double">
          <color rgb="FFFF0000"/>
        </right>
        <top style="thin">
          <color theme="0" tint="-0.14996795556505021"/>
        </top>
        <bottom/>
        <vertical style="thin">
          <color rgb="FFFF0000"/>
        </vertical>
        <horizontal/>
      </border>
    </dxf>
    <dxf>
      <font>
        <b val="0"/>
        <i val="0"/>
        <strike val="0"/>
        <condense val="0"/>
        <extend val="0"/>
        <outline val="0"/>
        <shadow val="0"/>
        <u val="none"/>
        <vertAlign val="baseline"/>
        <sz val="10"/>
        <color indexed="8"/>
        <name val="Calibri"/>
        <family val="2"/>
        <scheme val="minor"/>
      </font>
      <numFmt numFmtId="169" formatCode="0.00_ ;[Red]\-0.00\ ;"/>
      <fill>
        <patternFill patternType="none">
          <fgColor indexed="64"/>
          <bgColor indexed="65"/>
        </patternFill>
      </fill>
      <alignment horizontal="right" vertical="top" textRotation="0" wrapText="0" indent="0" justifyLastLine="0" shrinkToFit="0" readingOrder="0"/>
      <border diagonalUp="0" diagonalDown="0" outline="0">
        <left style="double">
          <color rgb="FFFF0000"/>
        </left>
        <right style="thin">
          <color rgb="FFFF0000"/>
        </right>
        <top style="thin">
          <color indexed="64"/>
        </top>
        <bottom style="thin">
          <color indexed="64"/>
        </bottom>
      </border>
    </dxf>
    <dxf>
      <font>
        <b val="0"/>
        <i val="0"/>
        <strike val="0"/>
        <condense val="0"/>
        <extend val="0"/>
        <outline val="0"/>
        <shadow val="0"/>
        <u val="none"/>
        <vertAlign val="baseline"/>
        <sz val="10"/>
        <color indexed="8"/>
        <name val="Calibri"/>
        <scheme val="minor"/>
      </font>
      <numFmt numFmtId="166" formatCode="0.00_ ;[Red]\-0.00\ ;\-"/>
      <fill>
        <patternFill patternType="none">
          <fgColor indexed="64"/>
          <bgColor auto="1"/>
        </patternFill>
      </fill>
      <alignment horizontal="general" vertical="top" textRotation="0" wrapText="0" indent="0" justifyLastLine="0" shrinkToFit="0" readingOrder="0"/>
      <border diagonalUp="0" diagonalDown="0" outline="0">
        <left style="double">
          <color rgb="FFFF0000"/>
        </left>
        <right style="thin">
          <color rgb="FFFF0000"/>
        </right>
        <top style="thin">
          <color theme="0" tint="-0.14996795556505021"/>
        </top>
        <bottom style="thin">
          <color theme="0" tint="-0.14996795556505021"/>
        </bottom>
      </border>
    </dxf>
    <dxf>
      <font>
        <b val="0"/>
        <i val="0"/>
        <strike val="0"/>
        <condense val="0"/>
        <extend val="0"/>
        <outline val="0"/>
        <shadow val="0"/>
        <u val="none"/>
        <vertAlign val="baseline"/>
        <sz val="10"/>
        <color indexed="8"/>
        <name val="Calibri"/>
        <family val="2"/>
        <scheme val="minor"/>
      </font>
      <numFmt numFmtId="169" formatCode="0.00_ ;[Red]\-0.00\ ;"/>
      <fill>
        <patternFill patternType="solid">
          <fgColor indexed="64"/>
          <bgColor theme="8" tint="0.79998168889431442"/>
        </patternFill>
      </fill>
      <alignment horizontal="right" vertical="top" textRotation="0" wrapText="0" indent="0" justifyLastLine="0" shrinkToFit="0" readingOrder="0"/>
      <border diagonalUp="0" diagonalDown="0" outline="0">
        <left style="thin">
          <color rgb="FFFF0000"/>
        </left>
        <right style="double">
          <color rgb="FFFF0000"/>
        </right>
        <top style="thin">
          <color indexed="64"/>
        </top>
        <bottom style="thin">
          <color indexed="64"/>
        </bottom>
      </border>
    </dxf>
    <dxf>
      <font>
        <b val="0"/>
        <i val="0"/>
        <strike val="0"/>
        <condense val="0"/>
        <extend val="0"/>
        <outline val="0"/>
        <shadow val="0"/>
        <u val="none"/>
        <vertAlign val="baseline"/>
        <sz val="10"/>
        <color indexed="8"/>
        <name val="Calibri"/>
        <family val="2"/>
        <scheme val="minor"/>
      </font>
      <numFmt numFmtId="169" formatCode="0.00_ ;[Red]\-0.00\ ;"/>
      <fill>
        <patternFill patternType="solid">
          <fgColor indexed="64"/>
          <bgColor theme="8" tint="0.79998168889431442"/>
        </patternFill>
      </fill>
      <alignment horizontal="right" vertical="top" textRotation="0" wrapText="0" indent="0" justifyLastLine="0" shrinkToFit="0" readingOrder="0"/>
      <border diagonalUp="0" diagonalDown="0">
        <left style="thin">
          <color rgb="FFFF0000"/>
        </left>
        <right style="double">
          <color rgb="FFFF0000"/>
        </right>
        <top style="thin">
          <color theme="0" tint="-0.14996795556505021"/>
        </top>
        <bottom/>
      </border>
    </dxf>
    <dxf>
      <font>
        <b val="0"/>
        <i val="0"/>
        <strike val="0"/>
        <condense val="0"/>
        <extend val="0"/>
        <outline val="0"/>
        <shadow val="0"/>
        <u val="none"/>
        <vertAlign val="baseline"/>
        <sz val="10"/>
        <color indexed="8"/>
        <name val="Calibri"/>
        <family val="2"/>
        <scheme val="minor"/>
      </font>
      <numFmt numFmtId="169" formatCode="0.00_ ;[Red]\-0.00\ ;"/>
      <fill>
        <patternFill patternType="solid">
          <fgColor indexed="64"/>
          <bgColor theme="7" tint="0.79998168889431442"/>
        </patternFill>
      </fill>
      <alignment horizontal="right" vertical="top" textRotation="0" wrapText="0" indent="0" justifyLastLine="0" shrinkToFit="0" readingOrder="0"/>
      <border diagonalUp="0" diagonalDown="0" outline="0">
        <left style="double">
          <color rgb="FFFF0000"/>
        </left>
        <right style="thin">
          <color rgb="FFFF0000"/>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167" formatCode="#,##0.00;[Red]\-#,##0.00;&quot;&quot;"/>
      <fill>
        <patternFill patternType="solid">
          <fgColor indexed="64"/>
          <bgColor theme="7" tint="0.79998168889431442"/>
        </patternFill>
      </fill>
      <alignment horizontal="right" vertical="top" textRotation="0" wrapText="0" indent="0" justifyLastLine="0" shrinkToFit="0" readingOrder="0"/>
      <border diagonalUp="0" diagonalDown="0" outline="0">
        <left style="double">
          <color rgb="FFFF0000"/>
        </left>
        <right style="thin">
          <color rgb="FFFF0000"/>
        </right>
        <top style="thin">
          <color theme="0" tint="-0.14996795556505021"/>
        </top>
        <bottom style="thin">
          <color theme="0" tint="-0.14996795556505021"/>
        </bottom>
      </border>
    </dxf>
    <dxf>
      <font>
        <b val="0"/>
        <i val="0"/>
        <strike val="0"/>
        <condense val="0"/>
        <extend val="0"/>
        <outline val="0"/>
        <shadow val="0"/>
        <u val="none"/>
        <vertAlign val="baseline"/>
        <sz val="10"/>
        <color indexed="8"/>
        <name val="Calibri"/>
        <family val="2"/>
        <scheme val="minor"/>
      </font>
      <numFmt numFmtId="14" formatCode="0.00%"/>
      <fill>
        <patternFill patternType="solid">
          <fgColor indexed="64"/>
          <bgColor theme="7" tint="0.79998168889431442"/>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family val="2"/>
        <scheme val="minor"/>
      </font>
      <numFmt numFmtId="14" formatCode="0.00%"/>
      <fill>
        <patternFill patternType="solid">
          <fgColor indexed="64"/>
          <bgColor theme="7" tint="0.79998168889431442"/>
        </patternFill>
      </fill>
      <alignment horizontal="center" vertical="top" textRotation="0" wrapText="0" indent="0" justifyLastLine="0" shrinkToFit="0" readingOrder="0"/>
      <border diagonalUp="0" diagonalDown="0">
        <left style="thin">
          <color indexed="64"/>
        </left>
        <right style="thin">
          <color indexed="64"/>
        </right>
        <top style="thin">
          <color theme="0" tint="-0.14996795556505021"/>
        </top>
        <bottom style="thin">
          <color theme="0" tint="-0.14996795556505021"/>
        </bottom>
        <horizontal style="thin">
          <color theme="0" tint="-0.14996795556505021"/>
        </horizontal>
      </border>
    </dxf>
    <dxf>
      <font>
        <b val="0"/>
        <i val="0"/>
        <strike val="0"/>
        <condense val="0"/>
        <extend val="0"/>
        <outline val="0"/>
        <shadow val="0"/>
        <u val="none"/>
        <vertAlign val="baseline"/>
        <sz val="10"/>
        <color indexed="8"/>
        <name val="Calibri"/>
        <family val="2"/>
        <scheme val="minor"/>
      </font>
      <fill>
        <patternFill patternType="solid">
          <fgColor indexed="64"/>
          <bgColor theme="7"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family val="2"/>
        <scheme val="none"/>
      </font>
      <numFmt numFmtId="166" formatCode="0.00_ ;[Red]\-0.00\ ;\-"/>
      <fill>
        <patternFill patternType="solid">
          <fgColor indexed="64"/>
          <bgColor theme="7"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theme="0" tint="-0.14996795556505021"/>
        </top>
        <bottom style="thin">
          <color theme="0" tint="-0.14996795556505021"/>
        </bottom>
        <horizontal style="thin">
          <color theme="0" tint="-0.14996795556505021"/>
        </horizontal>
      </border>
    </dxf>
    <dxf>
      <font>
        <b val="0"/>
        <i val="0"/>
        <strike val="0"/>
        <condense val="0"/>
        <extend val="0"/>
        <outline val="0"/>
        <shadow val="0"/>
        <u val="none"/>
        <vertAlign val="baseline"/>
        <sz val="10"/>
        <color indexed="8"/>
        <name val="Calibri"/>
        <family val="2"/>
        <scheme val="minor"/>
      </font>
      <fill>
        <patternFill patternType="solid">
          <fgColor indexed="64"/>
          <bgColor theme="7"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family val="2"/>
        <scheme val="minor"/>
      </font>
      <numFmt numFmtId="0" formatCode="General"/>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theme="0" tint="-0.14996795556505021"/>
        </top>
        <bottom style="thin">
          <color theme="0" tint="-0.14996795556505021"/>
        </bottom>
      </border>
    </dxf>
    <dxf>
      <font>
        <b val="0"/>
        <i val="0"/>
        <strike val="0"/>
        <condense val="0"/>
        <extend val="0"/>
        <outline val="0"/>
        <shadow val="0"/>
        <u val="none"/>
        <vertAlign val="baseline"/>
        <sz val="10"/>
        <color indexed="8"/>
        <name val="Calibri"/>
        <family val="2"/>
        <scheme val="minor"/>
      </font>
      <numFmt numFmtId="169" formatCode="0.00_ ;[Red]\-0.00\ ;"/>
      <fill>
        <patternFill patternType="solid">
          <fgColor indexed="64"/>
          <bgColor theme="7" tint="0.79998168889431442"/>
        </patternFill>
      </fill>
      <alignment horizontal="righ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family val="2"/>
        <scheme val="minor"/>
      </font>
      <numFmt numFmtId="169" formatCode="0.00_ ;[Red]\-0.00\ ;"/>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theme="0" tint="-0.14996795556505021"/>
        </top>
        <bottom/>
      </border>
    </dxf>
    <dxf>
      <font>
        <b val="0"/>
        <i val="0"/>
        <strike val="0"/>
        <condense val="0"/>
        <extend val="0"/>
        <outline val="0"/>
        <shadow val="0"/>
        <u val="none"/>
        <vertAlign val="baseline"/>
        <sz val="10"/>
        <color indexed="8"/>
        <name val="Calibri"/>
        <family val="2"/>
        <scheme val="minor"/>
      </font>
      <numFmt numFmtId="169" formatCode="0.00_ ;[Red]\-0.00\ ;"/>
      <fill>
        <patternFill patternType="solid">
          <fgColor indexed="64"/>
          <bgColor theme="7" tint="0.79998168889431442"/>
        </patternFill>
      </fill>
      <alignment horizontal="righ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family val="2"/>
        <scheme val="minor"/>
      </font>
      <numFmt numFmtId="169" formatCode="0.00_ ;[Red]\-0.00\ ;"/>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theme="0" tint="-0.14996795556505021"/>
        </top>
        <bottom style="thin">
          <color theme="0" tint="-0.14996795556505021"/>
        </bottom>
      </border>
    </dxf>
    <dxf>
      <font>
        <b val="0"/>
        <i val="0"/>
        <strike val="0"/>
        <condense val="0"/>
        <extend val="0"/>
        <outline val="0"/>
        <shadow val="0"/>
        <u val="none"/>
        <vertAlign val="baseline"/>
        <sz val="10"/>
        <color indexed="8"/>
        <name val="Calibri"/>
        <family val="2"/>
        <scheme val="minor"/>
      </font>
      <fill>
        <patternFill patternType="solid">
          <fgColor indexed="64"/>
          <bgColor theme="8"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family val="2"/>
        <scheme val="minor"/>
      </font>
      <numFmt numFmtId="166" formatCode="0.00_ ;[Red]\-0.00\ ;\-"/>
      <fill>
        <patternFill patternType="solid">
          <fgColor indexed="64"/>
          <bgColor theme="8"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theme="0" tint="-0.14996795556505021"/>
        </top>
        <bottom/>
        <vertical/>
        <horizontal/>
      </border>
    </dxf>
    <dxf>
      <font>
        <b val="0"/>
        <i val="0"/>
        <strike val="0"/>
        <condense val="0"/>
        <extend val="0"/>
        <outline val="0"/>
        <shadow val="0"/>
        <u val="none"/>
        <vertAlign val="baseline"/>
        <sz val="10"/>
        <color indexed="8"/>
        <name val="Calibri"/>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minor"/>
      </font>
      <numFmt numFmtId="0" formatCode="General"/>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theme="0" tint="-0.14996795556505021"/>
        </top>
        <bottom style="thin">
          <color theme="0" tint="-0.14996795556505021"/>
        </bottom>
        <horizontal style="thin">
          <color theme="0" tint="-0.14996795556505021"/>
        </horizontal>
      </border>
    </dxf>
    <dxf>
      <font>
        <b val="0"/>
        <i val="0"/>
        <strike val="0"/>
        <condense val="0"/>
        <extend val="0"/>
        <outline val="0"/>
        <shadow val="0"/>
        <u val="none"/>
        <vertAlign val="baseline"/>
        <sz val="10"/>
        <color indexed="8"/>
        <name val="Calibri"/>
        <family val="2"/>
        <scheme val="minor"/>
      </font>
      <numFmt numFmtId="167" formatCode="#,##0.00;[Red]\-#,##0.00;&quot;&quot;"/>
      <fill>
        <patternFill patternType="solid">
          <fgColor indexed="64"/>
          <bgColor theme="8"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167" formatCode="#,##0.00;[Red]\-#,##0.00;&quot;&quot;"/>
      <fill>
        <patternFill patternType="solid">
          <fgColor indexed="64"/>
          <bgColor theme="8" tint="0.79998168889431442"/>
        </patternFill>
      </fill>
      <alignment horizontal="right" vertical="top" textRotation="0" wrapText="0" indent="0" justifyLastLine="0" shrinkToFit="0" readingOrder="0"/>
      <border diagonalUp="0" diagonalDown="0">
        <left style="thin">
          <color indexed="64"/>
        </left>
        <right style="thin">
          <color indexed="64"/>
        </right>
        <top style="thin">
          <color theme="0" tint="-0.14996795556505021"/>
        </top>
        <bottom style="thin">
          <color theme="0" tint="-0.14996795556505021"/>
        </bottom>
        <horizontal style="thin">
          <color theme="0" tint="-0.14996795556505021"/>
        </horizontal>
      </border>
    </dxf>
    <dxf>
      <font>
        <b val="0"/>
        <i val="0"/>
        <strike val="0"/>
        <condense val="0"/>
        <extend val="0"/>
        <outline val="0"/>
        <shadow val="0"/>
        <u val="none"/>
        <vertAlign val="baseline"/>
        <sz val="10"/>
        <color indexed="8"/>
        <name val="Calibri"/>
        <family val="2"/>
        <scheme val="minor"/>
      </font>
      <numFmt numFmtId="167" formatCode="#,##0.00;[Red]\-#,##0.00;&quot;&quo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family val="2"/>
        <scheme val="minor"/>
      </font>
      <numFmt numFmtId="167" formatCode="#,##0.00;[Red]\-#,##0.00;&quot;&quot;"/>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theme="0" tint="-0.14996795556505021"/>
        </top>
        <bottom style="thin">
          <color theme="0" tint="-0.14996795556505021"/>
        </bottom>
        <horizontal style="thin">
          <color theme="0" tint="-0.14996795556505021"/>
        </horizontal>
      </border>
    </dxf>
    <dxf>
      <font>
        <b val="0"/>
        <i val="0"/>
        <strike val="0"/>
        <condense val="0"/>
        <extend val="0"/>
        <outline val="0"/>
        <shadow val="0"/>
        <u val="none"/>
        <vertAlign val="baseline"/>
        <sz val="10"/>
        <color indexed="8"/>
        <name val="Calibri"/>
        <family val="2"/>
        <scheme val="minor"/>
      </font>
      <fill>
        <patternFill patternType="solid">
          <fgColor indexed="64"/>
          <bgColor theme="7"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family val="2"/>
        <scheme val="minor"/>
      </font>
      <numFmt numFmtId="0" formatCode="General"/>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top style="thin">
          <color theme="0" tint="-0.14996795556505021"/>
        </top>
        <bottom style="thin">
          <color theme="0" tint="-0.14996795556505021"/>
        </bottom>
        <horizontal style="thin">
          <color theme="0" tint="-0.14996795556505021"/>
        </horizontal>
      </border>
    </dxf>
    <dxf>
      <font>
        <b val="0"/>
        <i val="0"/>
        <strike val="0"/>
        <condense val="0"/>
        <extend val="0"/>
        <outline val="0"/>
        <shadow val="0"/>
        <u val="none"/>
        <vertAlign val="baseline"/>
        <sz val="10"/>
        <color indexed="8"/>
        <name val="Calibri"/>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theme="0" tint="-0.14996795556505021"/>
        </top>
        <bottom style="thin">
          <color theme="0" tint="-0.14996795556505021"/>
        </bottom>
        <horizontal style="thin">
          <color theme="0" tint="-0.14996795556505021"/>
        </horizontal>
      </border>
    </dxf>
    <dxf>
      <font>
        <b val="0"/>
        <i val="0"/>
        <strike val="0"/>
        <condense val="0"/>
        <extend val="0"/>
        <outline val="0"/>
        <shadow val="0"/>
        <u val="none"/>
        <vertAlign val="baseline"/>
        <sz val="10"/>
        <color indexed="8"/>
        <name val="Calibri"/>
        <family val="2"/>
        <scheme val="minor"/>
      </font>
      <fill>
        <patternFill patternType="solid">
          <fgColor indexed="64"/>
          <bgColor theme="7"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family val="2"/>
        <scheme val="minor"/>
      </font>
      <numFmt numFmtId="0" formatCode="General"/>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theme="0" tint="-0.14996795556505021"/>
        </top>
        <bottom style="thin">
          <color theme="0" tint="-0.14996795556505021"/>
        </bottom>
        <horizontal style="thin">
          <color theme="0" tint="-0.14996795556505021"/>
        </horizontal>
      </border>
    </dxf>
    <dxf>
      <font>
        <b val="0"/>
        <i val="0"/>
        <strike val="0"/>
        <condense val="0"/>
        <extend val="0"/>
        <outline val="0"/>
        <shadow val="0"/>
        <u val="none"/>
        <vertAlign val="baseline"/>
        <sz val="10"/>
        <color indexed="8"/>
        <name val="Calibri"/>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theme="0" tint="-0.14996795556505021"/>
        </top>
        <bottom style="thin">
          <color theme="0" tint="-0.14996795556505021"/>
        </bottom>
        <horizontal style="thin">
          <color theme="0" tint="-0.14996795556505021"/>
        </horizontal>
      </border>
    </dxf>
    <dxf>
      <font>
        <b val="0"/>
        <i val="0"/>
        <strike val="0"/>
        <condense val="0"/>
        <extend val="0"/>
        <outline val="0"/>
        <shadow val="0"/>
        <u val="none"/>
        <vertAlign val="baseline"/>
        <sz val="10"/>
        <color indexed="8"/>
        <name val="Calibri"/>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left/>
        <right style="thin">
          <color indexed="64"/>
        </right>
        <top style="thin">
          <color theme="0" tint="-0.14996795556505021"/>
        </top>
        <bottom style="thin">
          <color theme="0" tint="-0.14996795556505021"/>
        </bottom>
        <horizontal style="thin">
          <color theme="0" tint="-0.14996795556505021"/>
        </horizontal>
      </border>
    </dxf>
    <dxf>
      <font>
        <b val="0"/>
        <i val="0"/>
        <strike val="0"/>
        <condense val="0"/>
        <extend val="0"/>
        <outline val="0"/>
        <shadow val="0"/>
        <u val="none"/>
        <vertAlign val="baseline"/>
        <sz val="10"/>
        <color indexed="8"/>
        <name val="Calibri"/>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minor"/>
      </font>
      <numFmt numFmtId="0" formatCode="General"/>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theme="0" tint="-0.14996795556505021"/>
        </top>
        <bottom style="thin">
          <color theme="0" tint="-0.14996795556505021"/>
        </bottom>
        <horizontal style="thin">
          <color theme="0" tint="-0.14996795556505021"/>
        </horizontal>
      </border>
    </dxf>
    <dxf>
      <font>
        <b val="0"/>
        <i val="0"/>
        <strike val="0"/>
        <condense val="0"/>
        <extend val="0"/>
        <outline val="0"/>
        <shadow val="0"/>
        <u val="none"/>
        <vertAlign val="baseline"/>
        <sz val="10"/>
        <color indexed="8"/>
        <name val="Calibri"/>
        <family val="2"/>
        <scheme val="minor"/>
      </font>
      <numFmt numFmtId="19" formatCode="dd/mm/yyyy"/>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minor"/>
      </font>
      <numFmt numFmtId="19" formatCode="dd/mm/yyyy"/>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theme="0" tint="-0.14996795556505021"/>
        </top>
        <bottom style="thin">
          <color theme="0" tint="-0.14996795556505021"/>
        </bottom>
        <horizontal style="thin">
          <color theme="0" tint="-0.14996795556505021"/>
        </horizontal>
      </border>
    </dxf>
    <dxf>
      <font>
        <b val="0"/>
        <i val="0"/>
        <strike val="0"/>
        <condense val="0"/>
        <extend val="0"/>
        <outline val="0"/>
        <shadow val="0"/>
        <u val="none"/>
        <vertAlign val="baseline"/>
        <sz val="10"/>
        <color indexed="8"/>
        <name val="Calibri"/>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minor"/>
      </font>
      <numFmt numFmtId="14" formatCode="0.00%"/>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theme="0" tint="-0.14996795556505021"/>
        </top>
        <bottom style="thin">
          <color theme="0" tint="-0.14996795556505021"/>
        </bottom>
        <horizontal style="thin">
          <color theme="0" tint="-0.14996795556505021"/>
        </horizontal>
      </border>
    </dxf>
    <dxf>
      <font>
        <b val="0"/>
        <i val="0"/>
        <strike val="0"/>
        <condense val="0"/>
        <extend val="0"/>
        <outline val="0"/>
        <shadow val="0"/>
        <u val="none"/>
        <vertAlign val="baseline"/>
        <sz val="10"/>
        <color indexed="8"/>
        <name val="Calibri"/>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minor"/>
      </font>
      <numFmt numFmtId="1" formatCode="0"/>
      <fill>
        <patternFill patternType="none">
          <fgColor indexed="64"/>
          <bgColor auto="1"/>
        </patternFill>
      </fill>
      <alignment horizontal="right" vertical="top" textRotation="0" wrapText="0" indent="0" justifyLastLine="0" shrinkToFit="0" readingOrder="0"/>
      <border diagonalUp="0" diagonalDown="0">
        <left/>
        <right style="thin">
          <color indexed="64"/>
        </right>
        <top style="thin">
          <color theme="0" tint="-0.14996795556505021"/>
        </top>
        <bottom style="thin">
          <color theme="0" tint="-0.14996795556505021"/>
        </bottom>
        <horizontal style="thin">
          <color theme="0" tint="-0.14996795556505021"/>
        </horizontal>
      </border>
    </dxf>
    <dxf>
      <border>
        <top style="thin">
          <color indexed="64"/>
        </top>
      </border>
    </dxf>
    <dxf>
      <font>
        <strike val="0"/>
        <outline val="0"/>
        <shadow val="0"/>
        <u val="none"/>
        <vertAlign val="baseline"/>
        <sz val="10"/>
      </font>
      <alignment horizontal="right"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numFmt numFmtId="0" formatCode="General"/>
      <fill>
        <patternFill patternType="none">
          <fgColor indexed="64"/>
          <bgColor auto="1"/>
        </patternFill>
      </fill>
      <alignment vertical="top" textRotation="0" wrapText="1" indent="0" justifyLastLine="0" shrinkToFit="0" readingOrder="0"/>
    </dxf>
    <dxf>
      <font>
        <b/>
        <i val="0"/>
        <strike val="0"/>
        <condense val="0"/>
        <extend val="0"/>
        <outline val="0"/>
        <shadow val="0"/>
        <u val="none"/>
        <vertAlign val="baseline"/>
        <sz val="10"/>
        <color indexed="8"/>
        <name val="Calibri"/>
        <scheme val="minor"/>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indexed="8"/>
        <name val="Calibri"/>
        <scheme val="none"/>
      </font>
      <numFmt numFmtId="14" formatCode="0.0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2"/>
        <color indexed="8"/>
        <name val="Calibri"/>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indexed="8"/>
        <name val="Calibri"/>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2"/>
        <name val="Calibri"/>
        <scheme val="none"/>
      </font>
      <fill>
        <patternFill patternType="none">
          <fgColor indexed="64"/>
          <bgColor auto="1"/>
        </patternFill>
      </fill>
      <alignment vertical="top" textRotation="0" wrapText="1" indent="0" justifyLastLine="0" shrinkToFit="0" readingOrder="0"/>
    </dxf>
    <dxf>
      <font>
        <b val="0"/>
        <strike val="0"/>
        <outline val="0"/>
        <shadow val="0"/>
        <u val="none"/>
        <vertAlign val="baseline"/>
        <sz val="12"/>
        <name val="Calibri"/>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indexed="8"/>
        <name val="Calibri"/>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2"/>
        <color indexed="8"/>
        <name val="Calibri"/>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indexed="8"/>
        <name val="Calibri"/>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indexed="8"/>
        <name val="Calibri"/>
        <scheme val="none"/>
      </font>
      <numFmt numFmtId="12" formatCode="&quot;£&quot;#,##0.00;[Red]\-&quot;£&quot;#,##0.00"/>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indexed="8"/>
        <name val="Calibri"/>
        <family val="2"/>
        <scheme val="none"/>
      </font>
      <fill>
        <patternFill patternType="solid">
          <fgColor indexed="64"/>
          <bgColor theme="4"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dxf>
    <dxf>
      <numFmt numFmtId="4" formatCode="#,##0.00"/>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Calibri"/>
        <family val="2"/>
        <scheme val="none"/>
      </font>
      <fill>
        <patternFill patternType="solid">
          <fgColor indexed="64"/>
          <bgColor theme="4"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indexed="8"/>
        <name val="Calibri"/>
        <scheme val="none"/>
      </font>
      <numFmt numFmtId="4" formatCode="#,##0.00"/>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Calibri"/>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indexed="8"/>
        <name val="Calibri"/>
        <scheme val="none"/>
      </font>
      <numFmt numFmtId="12" formatCode="&quot;£&quot;#,##0.00;[Red]\-&quot;£&quot;#,##0.00"/>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indexed="8"/>
        <name val="Calibri"/>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indexed="8"/>
        <name val="Calibri"/>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2"/>
        <color indexed="8"/>
        <name val="Calibri"/>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indexed="8"/>
        <name val="Calibri"/>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indexed="8"/>
        <name val="Calibri"/>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indexed="8"/>
        <name val="Calibri"/>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indexed="8"/>
        <name val="Calibri"/>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indexed="8"/>
        <name val="Calibri"/>
        <scheme val="none"/>
      </font>
      <fill>
        <patternFill patternType="none">
          <fgColor indexed="64"/>
          <bgColor auto="1"/>
        </patternFill>
      </fill>
      <alignment horizontal="general" vertical="top" textRotation="0" wrapText="1" indent="0" justifyLastLine="0" shrinkToFit="0" readingOrder="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Calibri"/>
        <scheme val="none"/>
      </font>
      <fill>
        <patternFill patternType="none">
          <fgColor indexed="64"/>
          <bgColor auto="1"/>
        </patternFill>
      </fill>
      <alignment horizontal="general" vertical="top" textRotation="0" wrapText="1" indent="0" justifyLastLine="0" shrinkToFit="0" readingOrder="0"/>
    </dxf>
    <dxf>
      <border>
        <bottom style="thin">
          <color indexed="64"/>
        </bottom>
      </border>
    </dxf>
    <dxf>
      <font>
        <b/>
        <i val="0"/>
        <strike val="0"/>
        <condense val="0"/>
        <extend val="0"/>
        <outline val="0"/>
        <shadow val="0"/>
        <u val="none"/>
        <vertAlign val="baseline"/>
        <sz val="12"/>
        <color indexed="8"/>
        <name val="Calibri"/>
        <scheme val="none"/>
      </font>
      <fill>
        <patternFill patternType="none">
          <fgColor indexed="64"/>
          <bgColor auto="1"/>
        </patternFill>
      </fill>
      <alignment horizontal="center" vertical="top" textRotation="0" wrapText="1" relativeIndent="0" justifyLastLine="0" shrinkToFit="0" readingOrder="0"/>
      <border diagonalUp="0" diagonalDown="0" outline="0">
        <left style="thin">
          <color indexed="64"/>
        </left>
        <right style="thin">
          <color indexed="64"/>
        </right>
        <top/>
        <bottom/>
      </border>
    </dxf>
    <dxf>
      <font>
        <b/>
        <color theme="1"/>
      </font>
    </dxf>
    <dxf>
      <font>
        <b/>
        <color theme="1"/>
      </font>
      <fill>
        <patternFill patternType="solid">
          <fgColor theme="0" tint="-0.14999847407452621"/>
          <bgColor theme="0" tint="-0.14999847407452621"/>
        </patternFill>
      </fill>
      <border>
        <bottom style="thin">
          <color theme="0"/>
        </bottom>
      </border>
    </dxf>
    <dxf>
      <border>
        <top style="thin">
          <color theme="0" tint="-0.34998626667073579"/>
        </top>
      </border>
    </dxf>
    <dxf>
      <font>
        <b/>
        <color theme="1"/>
      </font>
      <fill>
        <patternFill patternType="solid">
          <fgColor theme="0" tint="-0.24994659260841701"/>
        </patternFill>
      </fill>
    </dxf>
    <dxf>
      <font>
        <b/>
        <color theme="1"/>
      </font>
      <fill>
        <patternFill patternType="solid">
          <fgColor theme="0" tint="-0.14999847407452621"/>
          <bgColor theme="0" tint="-0.14999847407452621"/>
        </patternFill>
      </fill>
      <border>
        <top style="thin">
          <color theme="0" tint="-0.34998626667073579"/>
        </top>
        <bottom style="thin">
          <color theme="0" tint="-0.34998626667073579"/>
        </bottom>
      </border>
    </dxf>
    <dxf>
      <border>
        <left style="thin">
          <color theme="0" tint="-0.44999542222357858"/>
        </left>
        <right style="thin">
          <color theme="0" tint="-0.44999542222357858"/>
        </right>
        <top style="thin">
          <color theme="0" tint="-0.44999542222357858"/>
        </top>
        <bottom style="thin">
          <color theme="0" tint="-0.44999542222357858"/>
        </bottom>
      </border>
    </dxf>
    <dxf>
      <font>
        <color theme="0" tint="-0.24994659260841701"/>
      </font>
    </dxf>
    <dxf>
      <border>
        <left style="thin">
          <color theme="0" tint="-0.34998626667073579"/>
        </left>
        <right style="thin">
          <color theme="0" tint="-0.34998626667073579"/>
        </right>
        <top style="thin">
          <color theme="0" tint="-0.34998626667073579"/>
        </top>
        <bottom style="thin">
          <color theme="0" tint="-0.34998626667073579"/>
        </bottom>
      </border>
    </dxf>
    <dxf>
      <border>
        <right style="thin">
          <color theme="1" tint="0.499984740745262"/>
        </right>
      </border>
    </dxf>
    <dxf>
      <font>
        <b/>
        <color theme="1"/>
      </font>
      <border>
        <left style="medium">
          <color theme="1" tint="0.499984740745262"/>
        </left>
        <right style="medium">
          <color theme="1" tint="0.499984740745262"/>
        </right>
        <top style="medium">
          <color theme="1" tint="0.499984740745262"/>
        </top>
        <bottom style="medium">
          <color theme="1" tint="0.499984740745262"/>
        </bottom>
      </border>
    </dxf>
    <dxf>
      <font>
        <b/>
        <color theme="1"/>
      </font>
      <border>
        <left style="medium">
          <color theme="1" tint="0.499984740745262"/>
        </left>
        <right style="medium">
          <color theme="1" tint="0.499984740745262"/>
        </right>
        <top style="medium">
          <color theme="1" tint="0.499984740745262"/>
        </top>
        <bottom style="medium">
          <color theme="1" tint="0.499984740745262"/>
        </bottom>
        <horizontal style="thin">
          <color theme="0"/>
        </horizontal>
      </border>
    </dxf>
    <dxf>
      <font>
        <color theme="1"/>
      </font>
      <border>
        <horizontal style="thin">
          <color theme="0" tint="-0.14999847407452621"/>
        </horizontal>
      </border>
    </dxf>
    <dxf>
      <font>
        <b/>
        <color theme="1"/>
      </font>
    </dxf>
    <dxf>
      <font>
        <b/>
        <color theme="1"/>
      </font>
      <fill>
        <patternFill patternType="solid">
          <fgColor theme="0" tint="-0.14999847407452621"/>
          <bgColor theme="0" tint="-0.14999847407452621"/>
        </patternFill>
      </fill>
      <border>
        <bottom style="thin">
          <color theme="0"/>
        </bottom>
      </border>
    </dxf>
    <dxf>
      <border>
        <top style="thin">
          <color theme="0" tint="-0.34998626667073579"/>
        </top>
      </border>
    </dxf>
    <dxf>
      <font>
        <b/>
        <color theme="1"/>
      </font>
    </dxf>
    <dxf>
      <font>
        <b/>
        <color theme="1"/>
      </font>
      <fill>
        <patternFill patternType="solid">
          <fgColor theme="0" tint="-0.14999847407452621"/>
          <bgColor theme="0" tint="-0.14999847407452621"/>
        </patternFill>
      </fill>
      <border>
        <top style="thin">
          <color theme="0" tint="-0.34998626667073579"/>
        </top>
        <bottom style="thin">
          <color theme="0" tint="-0.34998626667073579"/>
        </bottom>
      </border>
    </dxf>
    <dxf>
      <fill>
        <patternFill>
          <bgColor theme="0"/>
        </patternFill>
      </fill>
    </dxf>
    <dxf>
      <border>
        <left style="thin">
          <color theme="0" tint="-0.34998626667073579"/>
        </left>
        <right style="thin">
          <color theme="0" tint="-0.34998626667073579"/>
        </right>
        <top style="thin">
          <color theme="0" tint="-0.34998626667073579"/>
        </top>
        <bottom style="thin">
          <color theme="0" tint="-0.34998626667073579"/>
        </bottom>
      </border>
    </dxf>
    <dxf>
      <border>
        <right style="thin">
          <color theme="1" tint="0.499984740745262"/>
        </right>
      </border>
    </dxf>
    <dxf>
      <font>
        <b/>
        <color theme="1"/>
      </font>
      <border>
        <left style="medium">
          <color theme="1" tint="0.499984740745262"/>
        </left>
        <right style="medium">
          <color theme="1" tint="0.499984740745262"/>
        </right>
        <top style="medium">
          <color theme="1" tint="0.499984740745262"/>
        </top>
        <bottom style="medium">
          <color theme="1" tint="0.499984740745262"/>
        </bottom>
      </border>
    </dxf>
    <dxf>
      <font>
        <b/>
        <color theme="1"/>
      </font>
      <border>
        <left style="medium">
          <color theme="1" tint="0.499984740745262"/>
        </left>
        <right style="medium">
          <color theme="1" tint="0.499984740745262"/>
        </right>
        <top style="medium">
          <color theme="1" tint="0.499984740745262"/>
        </top>
        <bottom style="medium">
          <color theme="1" tint="0.499984740745262"/>
        </bottom>
        <horizontal style="thin">
          <color theme="0"/>
        </horizontal>
      </border>
    </dxf>
    <dxf>
      <font>
        <color theme="1"/>
      </font>
      <border>
        <horizontal style="thin">
          <color theme="0" tint="-0.14999847407452621"/>
        </horizontal>
      </border>
    </dxf>
  </dxfs>
  <tableStyles count="2" defaultTableStyle="TableStyleMedium2" defaultPivotStyle="PivotStyleLight16">
    <tableStyle name="Practico" table="0" count="11" xr9:uid="{00000000-0011-0000-FFFF-FFFF00000000}">
      <tableStyleElement type="wholeTable" dxfId="280"/>
      <tableStyleElement type="headerRow" dxfId="279"/>
      <tableStyleElement type="totalRow" dxfId="278"/>
      <tableStyleElement type="firstColumn" dxfId="277"/>
      <tableStyleElement type="firstRowStripe" dxfId="276"/>
      <tableStyleElement type="firstColumnStripe" dxfId="275"/>
      <tableStyleElement type="firstSubtotalRow" dxfId="274"/>
      <tableStyleElement type="secondSubtotalRow" dxfId="273"/>
      <tableStyleElement type="secondColumnSubheading" dxfId="272"/>
      <tableStyleElement type="firstRowSubheading" dxfId="271"/>
      <tableStyleElement type="secondRowSubheading" dxfId="270"/>
    </tableStyle>
    <tableStyle name="PracticoNew" table="0" count="12" xr9:uid="{00000000-0011-0000-FFFF-FFFF01000000}">
      <tableStyleElement type="wholeTable" dxfId="269"/>
      <tableStyleElement type="headerRow" dxfId="268"/>
      <tableStyleElement type="totalRow" dxfId="267"/>
      <tableStyleElement type="firstColumn" dxfId="266"/>
      <tableStyleElement type="firstRowStripe" dxfId="265"/>
      <tableStyleElement type="secondRowStripe" dxfId="264"/>
      <tableStyleElement type="firstColumnStripe" dxfId="263"/>
      <tableStyleElement type="firstSubtotalRow" dxfId="262"/>
      <tableStyleElement type="secondSubtotalRow" dxfId="261"/>
      <tableStyleElement type="secondColumnSubheading" dxfId="260"/>
      <tableStyleElement type="firstRowSubheading" dxfId="259"/>
      <tableStyleElement type="secondRowSubheading" dxfId="25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justiceuk.sharepoint.com/personal/vanessa_howe_justice_gov_uk/Documents/CE%20Filing/E-Bills%20Project/COP-E%20Bill%20Final%20Versions/COP-E-v2.0-Blank-Template%20-%20Draft%2019.04.23%20with%20Chronology%20and%20Statement%20of%20Parties.xlsx?16EAB8E9" TargetMode="External"/><Relationship Id="rId1" Type="http://schemas.openxmlformats.org/officeDocument/2006/relationships/externalLinkPath" Target="file:///\\16EAB8E9\COP-E-v2.0-Blank-Template%20-%20Draft%2019.04.23%20with%20Chronology%20and%20Statement%20of%20Parti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ront sheet"/>
      <sheetName val="2. Background"/>
      <sheetName val=" 3. Chronology"/>
      <sheetName val="4. Fee Earners &amp; Rates"/>
      <sheetName val="5. Parts"/>
      <sheetName val="6. Bill Detail"/>
      <sheetName val="7. Main Summary"/>
      <sheetName val="8. Activity Summary"/>
      <sheetName val="9. Comms Summary"/>
      <sheetName val="10. FE Grade Summary"/>
      <sheetName val="11. Certification"/>
      <sheetName val="12. Cert Summary"/>
      <sheetName val="13. Final Cert"/>
      <sheetName val="14. Bill Detail (print)"/>
      <sheetName val="15. Ref - Activities"/>
      <sheetName val="16. Ref - Expenses"/>
      <sheetName val="17. Ref - Find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Hammond, Mike" refreshedDate="46077.36716076389" createdVersion="6" refreshedVersion="8" minRefreshableVersion="3" recordCount="5" xr:uid="{CFCF0D5B-946F-4D8A-B850-B5A7378C4468}">
  <cacheSource type="worksheet">
    <worksheetSource name="BillDetail_List"/>
  </cacheSource>
  <cacheFields count="27">
    <cacheField name="No" numFmtId="0">
      <sharedItems containsNonDate="0" containsString="0" containsBlank="1" count="1">
        <m/>
      </sharedItems>
    </cacheField>
    <cacheField name="Part ID" numFmtId="0">
      <sharedItems containsNonDate="0" containsString="0" containsBlank="1"/>
    </cacheField>
    <cacheField name="Date" numFmtId="14">
      <sharedItems containsNonDate="0" containsString="0" containsBlank="1" count="1">
        <m/>
      </sharedItems>
    </cacheField>
    <cacheField name="Description of work" numFmtId="0">
      <sharedItems containsNonDate="0" containsString="0" containsBlank="1" count="1">
        <m/>
      </sharedItems>
    </cacheField>
    <cacheField name="External Party Name" numFmtId="0">
      <sharedItems containsNonDate="0" containsString="0" containsBlank="1" count="1">
        <m/>
      </sharedItems>
    </cacheField>
    <cacheField name="Activity Code" numFmtId="0">
      <sharedItems containsNonDate="0" containsString="0" containsBlank="1"/>
    </cacheField>
    <cacheField name="Activity Name" numFmtId="0">
      <sharedItems count="13">
        <s v=""/>
        <s v="Letters/Emails Out" u="1"/>
        <s v="Timed Telephone Calls" u="1"/>
        <s v="Hearing Attendances" u="1"/>
        <s v="Arranging electronic payment" u="1"/>
        <s v="Telephone Calls" u="1"/>
        <s v="Bill of costs" u="1"/>
        <s v="Plan, Prepare, Draft, Review" u="1"/>
        <s v="Enclosure Letters/Emails Out" u="1"/>
        <s v="Arranging cheque payment" u="1"/>
        <s v="Billable travel and waiting time" u="1"/>
        <s v="Timed Letters/Emails Out" u="1"/>
        <s v="Personal Attendances" u="1"/>
      </sharedItems>
    </cacheField>
    <cacheField name="Expense Code" numFmtId="0">
      <sharedItems containsNonDate="0" containsString="0" containsBlank="1"/>
    </cacheField>
    <cacheField name="Expense Name" numFmtId="0">
      <sharedItems count="1">
        <s v=""/>
      </sharedItems>
    </cacheField>
    <cacheField name="Time Claimed" numFmtId="167">
      <sharedItems containsNonDate="0" containsString="0" containsBlank="1"/>
    </cacheField>
    <cacheField name="Time Allowed" numFmtId="167">
      <sharedItems containsSemiMixedTypes="0" containsString="0" containsNumber="1" containsInteger="1" minValue="0" maxValue="0"/>
    </cacheField>
    <cacheField name="FE Claimed" numFmtId="0">
      <sharedItems containsNonDate="0" containsString="0" containsBlank="1" count="1">
        <m/>
      </sharedItems>
    </cacheField>
    <cacheField name="FE Allowed" numFmtId="0">
      <sharedItems containsSemiMixedTypes="0" containsString="0" containsNumber="1" containsInteger="1" minValue="0" maxValue="0" count="1">
        <n v="0"/>
      </sharedItems>
    </cacheField>
    <cacheField name="FE Rate Claimed" numFmtId="169">
      <sharedItems containsSemiMixedTypes="0" containsString="0" containsNumber="1" containsInteger="1" minValue="0" maxValue="0" count="1">
        <n v="0"/>
      </sharedItems>
    </cacheField>
    <cacheField name="FE Rate Allowed" numFmtId="169">
      <sharedItems containsSemiMixedTypes="0" containsString="0" containsNumber="1" containsInteger="1" minValue="0" maxValue="0" count="1">
        <n v="0"/>
      </sharedItems>
    </cacheField>
    <cacheField name="FE Grade Claimed" numFmtId="0">
      <sharedItems count="1">
        <s v=""/>
      </sharedItems>
    </cacheField>
    <cacheField name="FE Grade Allowed" numFmtId="0">
      <sharedItems count="1">
        <s v=""/>
      </sharedItems>
    </cacheField>
    <cacheField name="VAT Rate" numFmtId="10">
      <sharedItems/>
    </cacheField>
    <cacheField name="Profit Costs Claimed" numFmtId="169">
      <sharedItems containsSemiMixedTypes="0" containsString="0" containsNumber="1" containsInteger="1" minValue="0" maxValue="0"/>
    </cacheField>
    <cacheField name="Profit Costs Allowed" numFmtId="169">
      <sharedItems containsSemiMixedTypes="0" containsString="0" containsNumber="1" containsInteger="1" minValue="0" maxValue="0"/>
    </cacheField>
    <cacheField name="Disbs Claimed" numFmtId="169">
      <sharedItems containsNonDate="0" containsString="0" containsBlank="1"/>
    </cacheField>
    <cacheField name="Disbs Allowed" numFmtId="169">
      <sharedItems containsSemiMixedTypes="0" containsString="0" containsNumber="1" containsInteger="1" minValue="0" maxValue="0"/>
    </cacheField>
    <cacheField name="VAT Claimed" numFmtId="169">
      <sharedItems/>
    </cacheField>
    <cacheField name="VAT Allowed" numFmtId="169">
      <sharedItems/>
    </cacheField>
    <cacheField name="Finding Code" numFmtId="0">
      <sharedItems containsNonDate="0" containsString="0" containsBlank="1"/>
    </cacheField>
    <cacheField name="Finding Text" numFmtId="0">
      <sharedItems count="1">
        <s v=" "/>
      </sharedItems>
    </cacheField>
    <cacheField name="Activity Sort Order" numFmtId="0">
      <sharedItems containsMixedTypes="1" containsNumber="1" containsInteger="1" minValue="1" maxValue="12" count="13">
        <s v=" "/>
        <n v="5" u="1"/>
        <n v="2" u="1"/>
        <n v="6" u="1"/>
        <n v="7" u="1"/>
        <n v="1" u="1"/>
        <n v="3" u="1"/>
        <n v="8" u="1"/>
        <n v="9" u="1"/>
        <n v="10" u="1"/>
        <n v="11" u="1"/>
        <n v="4" u="1"/>
        <n v="12"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x v="0"/>
    <m/>
    <x v="0"/>
    <x v="0"/>
    <x v="0"/>
    <m/>
    <x v="0"/>
    <m/>
    <x v="0"/>
    <m/>
    <n v="0"/>
    <x v="0"/>
    <x v="0"/>
    <x v="0"/>
    <x v="0"/>
    <x v="0"/>
    <x v="0"/>
    <s v=""/>
    <n v="0"/>
    <n v="0"/>
    <m/>
    <n v="0"/>
    <s v=""/>
    <s v=""/>
    <m/>
    <x v="0"/>
    <x v="0"/>
  </r>
  <r>
    <x v="0"/>
    <m/>
    <x v="0"/>
    <x v="0"/>
    <x v="0"/>
    <m/>
    <x v="0"/>
    <m/>
    <x v="0"/>
    <m/>
    <n v="0"/>
    <x v="0"/>
    <x v="0"/>
    <x v="0"/>
    <x v="0"/>
    <x v="0"/>
    <x v="0"/>
    <s v=""/>
    <n v="0"/>
    <n v="0"/>
    <m/>
    <n v="0"/>
    <s v=""/>
    <s v=""/>
    <m/>
    <x v="0"/>
    <x v="0"/>
  </r>
  <r>
    <x v="0"/>
    <m/>
    <x v="0"/>
    <x v="0"/>
    <x v="0"/>
    <m/>
    <x v="0"/>
    <m/>
    <x v="0"/>
    <m/>
    <n v="0"/>
    <x v="0"/>
    <x v="0"/>
    <x v="0"/>
    <x v="0"/>
    <x v="0"/>
    <x v="0"/>
    <s v=""/>
    <n v="0"/>
    <n v="0"/>
    <m/>
    <n v="0"/>
    <s v=""/>
    <s v=""/>
    <m/>
    <x v="0"/>
    <x v="0"/>
  </r>
  <r>
    <x v="0"/>
    <m/>
    <x v="0"/>
    <x v="0"/>
    <x v="0"/>
    <m/>
    <x v="0"/>
    <m/>
    <x v="0"/>
    <m/>
    <n v="0"/>
    <x v="0"/>
    <x v="0"/>
    <x v="0"/>
    <x v="0"/>
    <x v="0"/>
    <x v="0"/>
    <s v=""/>
    <n v="0"/>
    <n v="0"/>
    <m/>
    <n v="0"/>
    <s v=""/>
    <s v=""/>
    <m/>
    <x v="0"/>
    <x v="0"/>
  </r>
  <r>
    <x v="0"/>
    <m/>
    <x v="0"/>
    <x v="0"/>
    <x v="0"/>
    <m/>
    <x v="0"/>
    <m/>
    <x v="0"/>
    <m/>
    <n v="0"/>
    <x v="0"/>
    <x v="0"/>
    <x v="0"/>
    <x v="0"/>
    <x v="0"/>
    <x v="0"/>
    <s v=""/>
    <n v="0"/>
    <n v="0"/>
    <m/>
    <n v="0"/>
    <s v=""/>
    <s v=""/>
    <m/>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22D1759-9C6F-41D2-A047-E572D6706EA8}" name="ActivitySummary" cacheId="17" applyNumberFormats="0" applyBorderFormats="0" applyFontFormats="0" applyPatternFormats="0" applyAlignmentFormats="0" applyWidthHeightFormats="1" dataCaption="Values" updatedVersion="8" minRefreshableVersion="3" itemPrintTitles="1" createdVersion="6" indent="0" compact="0" compactData="0" gridDropZones="1" multipleFieldFilters="0">
  <location ref="A3:G7" firstHeaderRow="1" firstDataRow="2" firstDataCol="3"/>
  <pivotFields count="27">
    <pivotField compact="0" numFmtId="1" outline="0" showAll="0"/>
    <pivotField compact="0" outline="0" showAll="0"/>
    <pivotField compact="0" outline="0" showAll="0"/>
    <pivotField compact="0" outline="0" showAll="0"/>
    <pivotField compact="0" outline="0" showAll="0"/>
    <pivotField compact="0" outline="0" showAll="0"/>
    <pivotField axis="axisRow" compact="0" outline="0" showAll="0">
      <items count="14">
        <item x="0"/>
        <item m="1" x="12"/>
        <item m="1" x="2"/>
        <item m="1" x="5"/>
        <item m="1" x="11"/>
        <item m="1" x="1"/>
        <item m="1" x="8"/>
        <item m="1" x="10"/>
        <item m="1" x="3"/>
        <item m="1" x="7"/>
        <item m="1" x="4"/>
        <item m="1" x="9"/>
        <item m="1" x="6"/>
        <item t="default"/>
      </items>
    </pivotField>
    <pivotField compact="0" outline="0" showAll="0"/>
    <pivotField compact="0" outline="0" showAll="0"/>
    <pivotField compact="0" outline="0" showAll="0"/>
    <pivotField compact="0" numFmtId="167" outline="0" showAll="0"/>
    <pivotField compact="0" outline="0" showAll="0"/>
    <pivotField compact="0" outline="0" showAll="0"/>
    <pivotField compact="0" numFmtId="166" outline="0" showAll="0"/>
    <pivotField compact="0" numFmtId="166" outline="0" showAll="0"/>
    <pivotField axis="axisRow" compact="0" outline="0" showAll="0">
      <items count="2">
        <item x="0"/>
        <item t="default"/>
      </items>
    </pivotField>
    <pivotField compact="0" outline="0" showAll="0"/>
    <pivotField compact="0" numFmtId="10" outline="0" showAll="0"/>
    <pivotField dataField="1" compact="0" numFmtId="167" outline="0" showAll="0"/>
    <pivotField dataField="1" compact="0" numFmtId="166" outline="0" showAll="0"/>
    <pivotField compact="0" outline="0" showAll="0"/>
    <pivotField compact="0" numFmtId="166" outline="0" showAll="0"/>
    <pivotField dataField="1" compact="0" numFmtId="166" outline="0" showAll="0"/>
    <pivotField dataField="1" compact="0" numFmtId="166" outline="0" showAll="0"/>
    <pivotField compact="0" outline="0" showAll="0"/>
    <pivotField compact="0" outline="0" showAll="0"/>
    <pivotField axis="axisRow" compact="0" outline="0" showAll="0" sortType="ascending" defaultSubtotal="0">
      <items count="13">
        <item m="1" x="5"/>
        <item m="1" x="2"/>
        <item m="1" x="6"/>
        <item m="1" x="11"/>
        <item m="1" x="1"/>
        <item m="1" x="3"/>
        <item m="1" x="4"/>
        <item m="1" x="7"/>
        <item m="1" x="8"/>
        <item m="1" x="9"/>
        <item m="1" x="10"/>
        <item m="1" x="12"/>
        <item x="0"/>
      </items>
    </pivotField>
  </pivotFields>
  <rowFields count="3">
    <field x="26"/>
    <field x="6"/>
    <field x="15"/>
  </rowFields>
  <rowItems count="3">
    <i>
      <x v="12"/>
      <x/>
      <x/>
    </i>
    <i t="default" r="1">
      <x/>
    </i>
    <i t="grand">
      <x/>
    </i>
  </rowItems>
  <colFields count="1">
    <field x="-2"/>
  </colFields>
  <colItems count="4">
    <i>
      <x/>
    </i>
    <i i="1">
      <x v="1"/>
    </i>
    <i i="2">
      <x v="2"/>
    </i>
    <i i="3">
      <x v="3"/>
    </i>
  </colItems>
  <dataFields count="4">
    <dataField name="Claimed Profit Costs" fld="18" baseField="7" baseItem="0"/>
    <dataField name="Claimed VAT" fld="22" baseField="7" baseItem="0"/>
    <dataField name="Allowed Profit Costs" fld="19" baseField="7" baseItem="0"/>
    <dataField name="Allowed VAT" fld="23" baseField="7" baseItem="0"/>
  </dataFields>
  <formats count="14">
    <format dxfId="170">
      <pivotArea outline="0" collapsedLevelsAreSubtotals="1" fieldPosition="0"/>
    </format>
    <format dxfId="169">
      <pivotArea dataOnly="0" labelOnly="1" outline="0" fieldPosition="0">
        <references count="1">
          <reference field="4294967294" count="4">
            <x v="0"/>
            <x v="1"/>
            <x v="2"/>
            <x v="3"/>
          </reference>
        </references>
      </pivotArea>
    </format>
    <format dxfId="168">
      <pivotArea dataOnly="0" labelOnly="1" outline="0" fieldPosition="0">
        <references count="1">
          <reference field="4294967294" count="4">
            <x v="0"/>
            <x v="1"/>
            <x v="2"/>
            <x v="3"/>
          </reference>
        </references>
      </pivotArea>
    </format>
    <format dxfId="167">
      <pivotArea outline="0" collapsedLevelsAreSubtotals="1" fieldPosition="0"/>
    </format>
    <format dxfId="166">
      <pivotArea grandRow="1" outline="0" collapsedLevelsAreSubtotals="1" fieldPosition="0"/>
    </format>
    <format dxfId="165">
      <pivotArea outline="0" collapsedLevelsAreSubtotals="1" fieldPosition="0">
        <references count="1">
          <reference field="4294967294" count="1" selected="0">
            <x v="2"/>
          </reference>
        </references>
      </pivotArea>
    </format>
    <format dxfId="164">
      <pivotArea type="all" dataOnly="0" outline="0" fieldPosition="0"/>
    </format>
    <format dxfId="163">
      <pivotArea outline="0" collapsedLevelsAreSubtotals="1" fieldPosition="0"/>
    </format>
    <format dxfId="162">
      <pivotArea field="6" type="button" dataOnly="0" labelOnly="1" outline="0" axis="axisRow" fieldPosition="1"/>
    </format>
    <format dxfId="161">
      <pivotArea dataOnly="0" labelOnly="1" grandRow="1" outline="0" fieldPosition="0"/>
    </format>
    <format dxfId="160">
      <pivotArea dataOnly="0" labelOnly="1" outline="0" fieldPosition="0">
        <references count="1">
          <reference field="4294967294" count="4">
            <x v="0"/>
            <x v="1"/>
            <x v="2"/>
            <x v="3"/>
          </reference>
        </references>
      </pivotArea>
    </format>
    <format dxfId="159">
      <pivotArea dataOnly="0" labelOnly="1" outline="0" fieldPosition="0">
        <references count="1">
          <reference field="4294967294" count="4">
            <x v="0"/>
            <x v="1"/>
            <x v="2"/>
            <x v="3"/>
          </reference>
        </references>
      </pivotArea>
    </format>
    <format dxfId="158">
      <pivotArea dataOnly="0" labelOnly="1" outline="0" fieldPosition="0">
        <references count="1">
          <reference field="4294967294" count="1">
            <x v="0"/>
          </reference>
        </references>
      </pivotArea>
    </format>
    <format dxfId="157">
      <pivotArea dataOnly="0" labelOnly="1" outline="0" fieldPosition="0">
        <references count="1">
          <reference field="4294967294" count="1">
            <x v="2"/>
          </reference>
        </references>
      </pivotArea>
    </format>
  </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903721F-B0A0-4F9D-944F-8881BA30085B}" name="PivotTable1" cacheId="17" applyNumberFormats="0" applyBorderFormats="0" applyFontFormats="0" applyPatternFormats="0" applyAlignmentFormats="0" applyWidthHeightFormats="1" dataCaption="Values" updatedVersion="8" minRefreshableVersion="3" showDrill="0" itemPrintTitles="1" createdVersion="6" indent="0" compact="0" compactData="0" multipleFieldFilters="0">
  <location ref="A3:G7" firstHeaderRow="0" firstDataRow="1" firstDataCol="3"/>
  <pivotFields count="27">
    <pivotField compact="0" numFmtId="1" outline="0" subtotalTop="0" showAll="0" insertBlankRow="1"/>
    <pivotField compact="0" outline="0" subtotalTop="0" showAll="0" insertBlankRow="1"/>
    <pivotField compact="0" numFmtId="14" outline="0" subtotalTop="0" showAll="0" insertBlankRow="1"/>
    <pivotField compact="0" outline="0" subtotalTop="0" showAll="0" insertBlankRow="1"/>
    <pivotField axis="axisRow" compact="0" outline="0" subtotalTop="0" showAll="0" insertBlankRow="1">
      <items count="2">
        <item x="0"/>
        <item t="default"/>
      </items>
    </pivotField>
    <pivotField compact="0" outline="0" subtotalTop="0" showAll="0" insertBlankRow="1"/>
    <pivotField axis="axisRow" compact="0" outline="0" subtotalTop="0" showAll="0" defaultSubtotal="0">
      <items count="13">
        <item x="0"/>
        <item m="1" x="12"/>
        <item m="1" x="2"/>
        <item m="1" x="5"/>
        <item m="1" x="11"/>
        <item m="1" x="1"/>
        <item m="1" x="8"/>
        <item h="1" m="1" x="10"/>
        <item h="1" m="1" x="3"/>
        <item h="1" m="1" x="7"/>
        <item h="1" m="1" x="4"/>
        <item h="1" m="1" x="9"/>
        <item h="1" m="1" x="6"/>
      </items>
    </pivotField>
    <pivotField compact="0" outline="0" subtotalTop="0" showAll="0" insertBlankRow="1"/>
    <pivotField compact="0" outline="0" subtotalTop="0" showAll="0" insertBlankRow="1"/>
    <pivotField dataField="1" compact="0" outline="0" subtotalTop="0" showAll="0" insertBlankRow="1"/>
    <pivotField dataField="1" compact="0" numFmtId="167" outline="0" subtotalTop="0" showAll="0" insertBlankRow="1"/>
    <pivotField compact="0" outline="0" subtotalTop="0" showAll="0" insertBlankRow="1"/>
    <pivotField compact="0" outline="0" subtotalTop="0" showAll="0" insertBlankRow="1"/>
    <pivotField compact="0" numFmtId="166" outline="0" subtotalTop="0" showAll="0" insertBlankRow="1"/>
    <pivotField compact="0" numFmtId="166" outline="0" subtotalTop="0" showAll="0" insertBlankRow="1"/>
    <pivotField compact="0" outline="0" subtotalTop="0" showAll="0" insertBlankRow="1"/>
    <pivotField compact="0" outline="0" subtotalTop="0" showAll="0" insertBlankRow="1"/>
    <pivotField compact="0" numFmtId="10" outline="0" subtotalTop="0" showAll="0" insertBlankRow="1"/>
    <pivotField dataField="1" compact="0" numFmtId="167" outline="0" subtotalTop="0" showAll="0" insertBlankRow="1"/>
    <pivotField dataField="1" compact="0" numFmtId="166" outline="0" subtotalTop="0" showAll="0" insertBlankRow="1"/>
    <pivotField compact="0" outline="0" subtotalTop="0" showAll="0" insertBlankRow="1"/>
    <pivotField compact="0" numFmtId="166" outline="0" subtotalTop="0" showAll="0" insertBlankRow="1"/>
    <pivotField compact="0" numFmtId="166" outline="0" subtotalTop="0" showAll="0" insertBlankRow="1"/>
    <pivotField compact="0" numFmtId="166" outline="0" subtotalTop="0" showAll="0" insertBlankRow="1"/>
    <pivotField compact="0" outline="0" subtotalTop="0" showAll="0" insertBlankRow="1"/>
    <pivotField compact="0" outline="0" subtotalTop="0" showAll="0" insertBlankRow="1"/>
    <pivotField axis="axisRow" compact="0" outline="0" subtotalTop="0" showAll="0" defaultSubtotal="0">
      <items count="13">
        <item x="0"/>
        <item m="1" x="5"/>
        <item m="1" x="2"/>
        <item m="1" x="6"/>
        <item m="1" x="11"/>
        <item m="1" x="1"/>
        <item m="1" x="3"/>
        <item m="1" x="4"/>
        <item m="1" x="7"/>
        <item m="1" x="8"/>
        <item m="1" x="9"/>
        <item m="1" x="10"/>
        <item m="1" x="12"/>
      </items>
    </pivotField>
  </pivotFields>
  <rowFields count="3">
    <field x="4"/>
    <field x="26"/>
    <field x="6"/>
  </rowFields>
  <rowItems count="4">
    <i>
      <x/>
      <x/>
      <x/>
    </i>
    <i t="default">
      <x/>
    </i>
    <i t="blank">
      <x/>
    </i>
    <i t="grand">
      <x/>
    </i>
  </rowItems>
  <colFields count="1">
    <field x="-2"/>
  </colFields>
  <colItems count="4">
    <i>
      <x/>
    </i>
    <i i="1">
      <x v="1"/>
    </i>
    <i i="2">
      <x v="2"/>
    </i>
    <i i="3">
      <x v="3"/>
    </i>
  </colItems>
  <dataFields count="4">
    <dataField name="Claimed Time" fld="9" baseField="12" baseItem="2" numFmtId="4"/>
    <dataField name="Claimed Profit Costs" fld="18" baseField="12" baseItem="2" numFmtId="4"/>
    <dataField name="Allowed Time" fld="10" baseField="12" baseItem="2" numFmtId="4"/>
    <dataField name="Allowed Profit Costs" fld="19" baseField="12" baseItem="2" numFmtId="4"/>
  </dataFields>
  <formats count="16">
    <format dxfId="156">
      <pivotArea dataOnly="0" labelOnly="1" outline="0" fieldPosition="0">
        <references count="1">
          <reference field="4294967294" count="4">
            <x v="0"/>
            <x v="1"/>
            <x v="2"/>
            <x v="3"/>
          </reference>
        </references>
      </pivotArea>
    </format>
    <format dxfId="155">
      <pivotArea outline="0" collapsedLevelsAreSubtotals="1" fieldPosition="0"/>
    </format>
    <format dxfId="154">
      <pivotArea dataOnly="0" labelOnly="1" outline="0" fieldPosition="0">
        <references count="1">
          <reference field="4294967294" count="4">
            <x v="0"/>
            <x v="1"/>
            <x v="2"/>
            <x v="3"/>
          </reference>
        </references>
      </pivotArea>
    </format>
    <format dxfId="153">
      <pivotArea outline="0" fieldPosition="0">
        <references count="1">
          <reference field="4294967294" count="1" selected="0">
            <x v="0"/>
          </reference>
        </references>
      </pivotArea>
    </format>
    <format dxfId="152">
      <pivotArea dataOnly="0" labelOnly="1" outline="0" fieldPosition="0">
        <references count="1">
          <reference field="4294967294" count="1">
            <x v="0"/>
          </reference>
        </references>
      </pivotArea>
    </format>
    <format dxfId="151">
      <pivotArea outline="0" fieldPosition="0">
        <references count="1">
          <reference field="4294967294" count="1" selected="0">
            <x v="2"/>
          </reference>
        </references>
      </pivotArea>
    </format>
    <format dxfId="150">
      <pivotArea dataOnly="0" labelOnly="1" outline="0" fieldPosition="0">
        <references count="1">
          <reference field="4294967294" count="1">
            <x v="2"/>
          </reference>
        </references>
      </pivotArea>
    </format>
    <format dxfId="149">
      <pivotArea grandRow="1" outline="0" collapsedLevelsAreSubtotals="1" fieldPosition="0"/>
    </format>
    <format dxfId="148">
      <pivotArea type="all" dataOnly="0" outline="0" fieldPosition="0"/>
    </format>
    <format dxfId="147">
      <pivotArea outline="0" collapsedLevelsAreSubtotals="1" fieldPosition="0"/>
    </format>
    <format dxfId="146">
      <pivotArea field="4" type="button" dataOnly="0" labelOnly="1" outline="0" axis="axisRow" fieldPosition="0"/>
    </format>
    <format dxfId="145">
      <pivotArea dataOnly="0" labelOnly="1" outline="0" fieldPosition="0">
        <references count="1">
          <reference field="4" count="0"/>
        </references>
      </pivotArea>
    </format>
    <format dxfId="144">
      <pivotArea dataOnly="0" labelOnly="1" outline="0" fieldPosition="0">
        <references count="1">
          <reference field="4" count="0" defaultSubtotal="1"/>
        </references>
      </pivotArea>
    </format>
    <format dxfId="143">
      <pivotArea dataOnly="0" labelOnly="1" grandRow="1" outline="0" fieldPosition="0"/>
    </format>
    <format dxfId="142">
      <pivotArea dataOnly="0" labelOnly="1" outline="0" fieldPosition="0">
        <references count="1">
          <reference field="4294967294" count="4">
            <x v="0"/>
            <x v="1"/>
            <x v="2"/>
            <x v="3"/>
          </reference>
        </references>
      </pivotArea>
    </format>
    <format dxfId="141">
      <pivotArea field="26" type="button" dataOnly="0" labelOnly="1" outline="0" axis="axisRow" fieldPosition="1"/>
    </format>
  </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InsertBlankRowDefault="1"/>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EC6DE99-015D-4E20-9B13-436AA5036DAF}" name="FeeEarnerSummary" cacheId="17" applyNumberFormats="0" applyBorderFormats="0" applyFontFormats="0" applyPatternFormats="0" applyAlignmentFormats="0" applyWidthHeightFormats="1" dataCaption="Values" updatedVersion="8" minRefreshableVersion="3" showDrill="0" itemPrintTitles="1" createdVersion="6" indent="0" compact="0" compactData="0" multipleFieldFilters="0">
  <location ref="A3:H5" firstHeaderRow="0" firstDataRow="1" firstDataCol="4"/>
  <pivotFields count="27">
    <pivotField compact="0" numFmtId="1"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dataField="1" compact="0" numFmtId="167" outline="0" showAll="0"/>
    <pivotField compact="0" outline="0" showAll="0"/>
    <pivotField compact="0" outline="0" showAll="0" defaultSubtotal="0">
      <items count="1">
        <item x="0"/>
      </items>
      <extLst>
        <ext xmlns:x14="http://schemas.microsoft.com/office/spreadsheetml/2009/9/main" uri="{2946ED86-A175-432a-8AC1-64E0C546D7DE}">
          <x14:pivotField fillDownLabels="1"/>
        </ext>
      </extLst>
    </pivotField>
    <pivotField axis="axisRow" compact="0" numFmtId="166" outline="0" showAll="0" sortType="ascending" defaultSubtotal="0">
      <items count="1">
        <item x="0"/>
      </items>
      <extLst>
        <ext xmlns:x14="http://schemas.microsoft.com/office/spreadsheetml/2009/9/main" uri="{2946ED86-A175-432a-8AC1-64E0C546D7DE}">
          <x14:pivotField fillDownLabels="1"/>
        </ext>
      </extLst>
    </pivotField>
    <pivotField axis="axisRow" compact="0" numFmtId="166" outline="0" showAll="0" defaultSubtotal="0">
      <items count="1">
        <item x="0"/>
      </items>
      <extLst>
        <ext xmlns:x14="http://schemas.microsoft.com/office/spreadsheetml/2009/9/main" uri="{2946ED86-A175-432a-8AC1-64E0C546D7DE}">
          <x14:pivotField fillDownLabels="1"/>
        </ext>
      </extLst>
    </pivotField>
    <pivotField axis="axisRow" compact="0" outline="0" showAll="0" sortType="ascending"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numFmtId="10" outline="0" showAll="0"/>
    <pivotField dataField="1" compact="0" numFmtId="167" outline="0" showAll="0"/>
    <pivotField dataField="1" compact="0" numFmtId="166" outline="0" showAll="0"/>
    <pivotField compact="0" outline="0" showAll="0"/>
    <pivotField compact="0" numFmtId="166" outline="0" showAll="0"/>
    <pivotField compact="0" numFmtId="166" outline="0" showAll="0"/>
    <pivotField compact="0" numFmtId="166" outline="0" showAll="0"/>
    <pivotField compact="0" outline="0" showAll="0"/>
    <pivotField compact="0" outline="0" showAll="0"/>
    <pivotField compact="0" outline="0" showAll="0"/>
  </pivotFields>
  <rowFields count="4">
    <field x="15"/>
    <field x="16"/>
    <field x="13"/>
    <field x="14"/>
  </rowFields>
  <rowItems count="2">
    <i>
      <x/>
      <x/>
      <x/>
      <x/>
    </i>
    <i t="grand">
      <x/>
    </i>
  </rowItems>
  <colFields count="1">
    <field x="-2"/>
  </colFields>
  <colItems count="4">
    <i>
      <x/>
    </i>
    <i i="1">
      <x v="1"/>
    </i>
    <i i="2">
      <x v="2"/>
    </i>
    <i i="3">
      <x v="3"/>
    </i>
  </colItems>
  <dataFields count="4">
    <dataField name="Claimed Time" fld="9" baseField="16" baseItem="0"/>
    <dataField name="Claimed Profit Costs" fld="18" baseField="16" baseItem="0"/>
    <dataField name="Allowed Time" fld="10" baseField="16" baseItem="0"/>
    <dataField name="Allowed Profit Costs" fld="19" baseField="16" baseItem="0"/>
  </dataFields>
  <formats count="13">
    <format dxfId="140">
      <pivotArea outline="0" collapsedLevelsAreSubtotals="1" fieldPosition="0"/>
    </format>
    <format dxfId="139">
      <pivotArea outline="0" collapsedLevelsAreSubtotals="1" fieldPosition="0"/>
    </format>
    <format dxfId="138">
      <pivotArea outline="0" collapsedLevelsAreSubtotals="1" fieldPosition="0">
        <references count="1">
          <reference field="4294967294" count="1" selected="0">
            <x v="1"/>
          </reference>
        </references>
      </pivotArea>
    </format>
    <format dxfId="137">
      <pivotArea grandRow="1" outline="0" collapsedLevelsAreSubtotals="1" fieldPosition="0"/>
    </format>
    <format dxfId="136">
      <pivotArea type="all" dataOnly="0" outline="0" fieldPosition="0"/>
    </format>
    <format dxfId="135">
      <pivotArea outline="0" collapsedLevelsAreSubtotals="1" fieldPosition="0"/>
    </format>
    <format dxfId="134">
      <pivotArea field="12" type="button" dataOnly="0" labelOnly="1" outline="0"/>
    </format>
    <format dxfId="133">
      <pivotArea field="16" type="button" dataOnly="0" labelOnly="1" outline="0" axis="axisRow" fieldPosition="1"/>
    </format>
    <format dxfId="132">
      <pivotArea field="14" type="button" dataOnly="0" labelOnly="1" outline="0" axis="axisRow" fieldPosition="3"/>
    </format>
    <format dxfId="131">
      <pivotArea dataOnly="0" labelOnly="1" grandRow="1" outline="0" fieldPosition="0"/>
    </format>
    <format dxfId="130">
      <pivotArea dataOnly="0" labelOnly="1" outline="0" fieldPosition="0">
        <references count="1">
          <reference field="4294967294" count="4">
            <x v="0"/>
            <x v="1"/>
            <x v="2"/>
            <x v="3"/>
          </reference>
        </references>
      </pivotArea>
    </format>
    <format dxfId="129">
      <pivotArea dataOnly="0" labelOnly="1" outline="0" fieldPosition="0">
        <references count="1">
          <reference field="4294967294" count="4">
            <x v="0"/>
            <x v="1"/>
            <x v="2"/>
            <x v="3"/>
          </reference>
        </references>
      </pivotArea>
    </format>
    <format dxfId="128">
      <pivotArea dataOnly="0" labelOnly="1" outline="0" fieldPosition="0">
        <references count="1">
          <reference field="4294967294" count="1">
            <x v="1"/>
          </reference>
        </references>
      </pivotArea>
    </format>
  </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98B5949-DF9E-47DA-9594-CD1ABC94E811}" name="PivotTable2" cacheId="17" applyNumberFormats="0" applyBorderFormats="0" applyFontFormats="0" applyPatternFormats="0" applyAlignmentFormats="0" applyWidthHeightFormats="1" dataCaption="Values" grandTotalCaption=" " missingCaption=" " updatedVersion="8" minRefreshableVersion="3" showDrill="0" itemPrintTitles="1" createdVersion="6" indent="0" compact="0" compactData="0" multipleFieldFilters="0" fieldListSortAscending="1">
  <location ref="A3:O5" firstHeaderRow="0" firstDataRow="1" firstDataCol="9"/>
  <pivotFields count="27">
    <pivotField axis="axisRow" compact="0" numFmtId="1" outline="0" showAll="0" defaultSubtotal="0">
      <items count="1">
        <item x="0"/>
      </items>
    </pivotField>
    <pivotField compact="0" outline="0" showAll="0"/>
    <pivotField axis="axisRow" compact="0" numFmtId="14" outline="0" showAll="0" defaultSubtotal="0">
      <items count="1">
        <item x="0"/>
      </items>
    </pivotField>
    <pivotField name="Description" axis="axisRow" compact="0" outline="0" showAll="0" defaultSubtotal="0">
      <items count="1">
        <item x="0"/>
      </items>
    </pivotField>
    <pivotField name="Party" axis="axisRow" compact="0" outline="0" showAll="0" defaultSubtotal="0">
      <items count="1">
        <item x="0"/>
      </items>
    </pivotField>
    <pivotField compact="0" outline="0" showAll="0"/>
    <pivotField name="Activity" compact="0" outline="0" showAll="0" defaultSubtotal="0">
      <items count="13">
        <item x="0"/>
        <item m="1" x="12"/>
        <item m="1" x="2"/>
        <item m="1" x="5"/>
        <item m="1" x="11"/>
        <item m="1" x="1"/>
        <item m="1" x="8"/>
        <item m="1" x="10"/>
        <item m="1" x="3"/>
        <item m="1" x="7"/>
        <item m="1" x="4"/>
        <item m="1" x="9"/>
        <item m="1" x="6"/>
      </items>
    </pivotField>
    <pivotField compact="0" outline="0" showAll="0"/>
    <pivotField name="Expense" compact="0" outline="0" showAll="0" defaultSubtotal="0">
      <items count="1">
        <item x="0"/>
      </items>
    </pivotField>
    <pivotField dataField="1" compact="0" numFmtId="167" outline="0" showAll="0" defaultSubtotal="0"/>
    <pivotField dataField="1" compact="0" numFmtId="167" outline="0" showAll="0" defaultSubtotal="0"/>
    <pivotField axis="axisRow" compact="0" outline="0" showAll="0" defaultSubtotal="0">
      <items count="1">
        <item x="0"/>
      </items>
    </pivotField>
    <pivotField axis="axisRow" compact="0" outline="0" showAll="0" defaultSubtotal="0">
      <items count="1">
        <item x="0"/>
      </items>
    </pivotField>
    <pivotField axis="axisRow" compact="0" numFmtId="169" outline="0" showAll="0" defaultSubtotal="0">
      <items count="1">
        <item x="0"/>
      </items>
    </pivotField>
    <pivotField axis="axisRow" compact="0" numFmtId="169" outline="0" showAll="0" defaultSubtotal="0">
      <items count="1">
        <item x="0"/>
      </items>
    </pivotField>
    <pivotField compact="0" outline="0" showAll="0"/>
    <pivotField name="Grade" compact="0" outline="0" showAll="0">
      <items count="2">
        <item x="0"/>
        <item t="default"/>
      </items>
    </pivotField>
    <pivotField compact="0" outline="0" showAll="0"/>
    <pivotField dataField="1" compact="0" numFmtId="167" outline="0" showAll="0"/>
    <pivotField dataField="1" compact="0" numFmtId="169" outline="0" showAll="0"/>
    <pivotField dataField="1" compact="0" outline="0" showAll="0"/>
    <pivotField dataField="1" compact="0" numFmtId="169" outline="0" showAll="0"/>
    <pivotField compact="0" outline="0" showAll="0"/>
    <pivotField compact="0" outline="0" showAll="0"/>
    <pivotField compact="0" outline="0" showAll="0"/>
    <pivotField axis="axisRow" compact="0" outline="0" showAll="0" defaultSubtotal="0">
      <items count="1">
        <item x="0"/>
      </items>
    </pivotField>
    <pivotField compact="0" outline="0" showAll="0"/>
  </pivotFields>
  <rowFields count="9">
    <field x="0"/>
    <field x="2"/>
    <field x="3"/>
    <field x="4"/>
    <field x="25"/>
    <field x="11"/>
    <field x="12"/>
    <field x="13"/>
    <field x="14"/>
  </rowFields>
  <rowItems count="2">
    <i>
      <x/>
      <x/>
      <x/>
      <x/>
      <x/>
      <x/>
      <x/>
      <x/>
      <x/>
    </i>
    <i t="grand">
      <x/>
    </i>
  </rowItems>
  <colFields count="1">
    <field x="-2"/>
  </colFields>
  <colItems count="6">
    <i>
      <x/>
    </i>
    <i i="1">
      <x v="1"/>
    </i>
    <i i="2">
      <x v="2"/>
    </i>
    <i i="3">
      <x v="3"/>
    </i>
    <i i="4">
      <x v="4"/>
    </i>
    <i i="5">
      <x v="5"/>
    </i>
  </colItems>
  <dataFields count="6">
    <dataField name="Time Claimed " fld="9" baseField="14" baseItem="0"/>
    <dataField name="Time Allowed " fld="10" baseField="14" baseItem="0"/>
    <dataField name="Profit Claimed" fld="18" baseField="10" baseItem="1"/>
    <dataField name="Profit Allowed" fld="19" baseField="10" baseItem="1"/>
    <dataField name="Disbs. Claimed" fld="20" baseField="10" baseItem="1"/>
    <dataField name="Disbs. Allowed" fld="21" baseField="10" baseItem="1"/>
  </dataFields>
  <formats count="34">
    <format dxfId="119">
      <pivotArea type="all" dataOnly="0" outline="0" fieldPosition="0"/>
    </format>
    <format dxfId="118">
      <pivotArea outline="0" collapsedLevelsAreSubtotals="1" fieldPosition="0"/>
    </format>
    <format dxfId="117">
      <pivotArea dataOnly="0" labelOnly="1" outline="0" fieldPosition="0">
        <references count="1">
          <reference field="4294967294" count="2">
            <x v="3"/>
            <x v="5"/>
          </reference>
        </references>
      </pivotArea>
    </format>
    <format dxfId="116">
      <pivotArea outline="0" collapsedLevelsAreSubtotals="1" fieldPosition="0"/>
    </format>
    <format dxfId="115">
      <pivotArea dataOnly="0" labelOnly="1" outline="0" fieldPosition="0">
        <references count="1">
          <reference field="4294967294" count="2">
            <x v="3"/>
            <x v="5"/>
          </reference>
        </references>
      </pivotArea>
    </format>
    <format dxfId="114">
      <pivotArea type="all" dataOnly="0" outline="0" fieldPosition="0"/>
    </format>
    <format dxfId="113">
      <pivotArea outline="0" collapsedLevelsAreSubtotals="1" fieldPosition="0"/>
    </format>
    <format dxfId="112">
      <pivotArea field="2" type="button" dataOnly="0" labelOnly="1" outline="0" axis="axisRow" fieldPosition="1"/>
    </format>
    <format dxfId="111">
      <pivotArea field="3" type="button" dataOnly="0" labelOnly="1" outline="0" axis="axisRow" fieldPosition="2"/>
    </format>
    <format dxfId="110">
      <pivotArea field="6" type="button" dataOnly="0" labelOnly="1" outline="0"/>
    </format>
    <format dxfId="109">
      <pivotArea field="8" type="button" dataOnly="0" labelOnly="1" outline="0"/>
    </format>
    <format dxfId="108">
      <pivotArea field="4" type="button" dataOnly="0" labelOnly="1" outline="0" axis="axisRow" fieldPosition="3"/>
    </format>
    <format dxfId="107">
      <pivotArea field="16" type="button" dataOnly="0" labelOnly="1" outline="0"/>
    </format>
    <format dxfId="106">
      <pivotArea dataOnly="0" labelOnly="1" grandRow="1" outline="0" fieldPosition="0"/>
    </format>
    <format dxfId="105">
      <pivotArea dataOnly="0" labelOnly="1" outline="0" fieldPosition="0">
        <references count="1">
          <reference field="4294967294" count="2">
            <x v="3"/>
            <x v="5"/>
          </reference>
        </references>
      </pivotArea>
    </format>
    <format dxfId="104">
      <pivotArea type="all" dataOnly="0" outline="0" fieldPosition="0"/>
    </format>
    <format dxfId="103">
      <pivotArea outline="0" collapsedLevelsAreSubtotals="1" fieldPosition="0"/>
    </format>
    <format dxfId="102">
      <pivotArea field="2" type="button" dataOnly="0" labelOnly="1" outline="0" axis="axisRow" fieldPosition="1"/>
    </format>
    <format dxfId="101">
      <pivotArea field="3" type="button" dataOnly="0" labelOnly="1" outline="0" axis="axisRow" fieldPosition="2"/>
    </format>
    <format dxfId="100">
      <pivotArea field="6" type="button" dataOnly="0" labelOnly="1" outline="0"/>
    </format>
    <format dxfId="99">
      <pivotArea field="8" type="button" dataOnly="0" labelOnly="1" outline="0"/>
    </format>
    <format dxfId="98">
      <pivotArea field="4" type="button" dataOnly="0" labelOnly="1" outline="0" axis="axisRow" fieldPosition="3"/>
    </format>
    <format dxfId="97">
      <pivotArea field="16" type="button" dataOnly="0" labelOnly="1" outline="0"/>
    </format>
    <format dxfId="96">
      <pivotArea dataOnly="0" labelOnly="1" grandRow="1" outline="0" fieldPosition="0"/>
    </format>
    <format dxfId="95">
      <pivotArea dataOnly="0" labelOnly="1" outline="0" fieldPosition="0">
        <references count="1">
          <reference field="4294967294" count="2">
            <x v="3"/>
            <x v="5"/>
          </reference>
        </references>
      </pivotArea>
    </format>
    <format dxfId="94">
      <pivotArea outline="0" collapsedLevelsAreSubtotals="1" fieldPosition="0"/>
    </format>
    <format dxfId="93">
      <pivotArea dataOnly="0" labelOnly="1" outline="0" fieldPosition="0">
        <references count="1">
          <reference field="4294967294" count="2">
            <x v="3"/>
            <x v="5"/>
          </reference>
        </references>
      </pivotArea>
    </format>
    <format dxfId="92">
      <pivotArea grandRow="1" outline="0" collapsedLevelsAreSubtotals="1" fieldPosition="0"/>
    </format>
    <format dxfId="91">
      <pivotArea outline="0" fieldPosition="0">
        <references count="1">
          <reference field="4294967294" count="2" selected="0">
            <x v="2"/>
            <x v="3"/>
          </reference>
        </references>
      </pivotArea>
    </format>
    <format dxfId="90">
      <pivotArea dataOnly="0" labelOnly="1" outline="0" fieldPosition="0">
        <references count="1">
          <reference field="4294967294" count="2">
            <x v="2"/>
            <x v="3"/>
          </reference>
        </references>
      </pivotArea>
    </format>
    <format dxfId="89">
      <pivotArea outline="0" fieldPosition="0">
        <references count="1">
          <reference field="4294967294" count="2" selected="0">
            <x v="4"/>
            <x v="5"/>
          </reference>
        </references>
      </pivotArea>
    </format>
    <format dxfId="88">
      <pivotArea dataOnly="0" labelOnly="1" outline="0" fieldPosition="0">
        <references count="1">
          <reference field="4294967294" count="2">
            <x v="4"/>
            <x v="5"/>
          </reference>
        </references>
      </pivotArea>
    </format>
    <format dxfId="87">
      <pivotArea outline="0" fieldPosition="0">
        <references count="1">
          <reference field="4294967294" count="2" selected="0">
            <x v="0"/>
            <x v="1"/>
          </reference>
        </references>
      </pivotArea>
    </format>
    <format dxfId="86">
      <pivotArea dataOnly="0" outline="0" fieldPosition="0">
        <references count="1">
          <reference field="4294967294" count="2">
            <x v="0"/>
            <x v="1"/>
          </reference>
        </references>
      </pivotArea>
    </format>
  </formats>
  <conditionalFormats count="4">
    <conditionalFormat priority="1">
      <pivotAreas count="1">
        <pivotArea type="data" outline="0" collapsedLevelsAreSubtotals="1" fieldPosition="0"/>
      </pivotAreas>
    </conditionalFormat>
    <conditionalFormat priority="6">
      <pivotAreas count="1">
        <pivotArea type="data" outline="0" collapsedLevelsAreSubtotals="1" fieldPosition="0">
          <references count="1">
            <reference field="4294967294" count="1" selected="0">
              <x v="5"/>
            </reference>
          </references>
        </pivotArea>
      </pivotAreas>
    </conditionalFormat>
    <conditionalFormat priority="5">
      <pivotAreas count="1">
        <pivotArea type="data" outline="0" collapsedLevelsAreSubtotals="1" fieldPosition="0">
          <references count="1">
            <reference field="4294967294" count="1" selected="0">
              <x v="3"/>
            </reference>
          </references>
        </pivotArea>
      </pivotAreas>
    </conditionalFormat>
    <conditionalFormat priority="4">
      <pivotAreas count="1">
        <pivotArea type="data" outline="0" collapsedLevelsAreSubtotals="1" fieldPosition="0">
          <references count="1">
            <reference field="4294967294" count="1" selected="0">
              <x v="1"/>
            </reference>
          </references>
        </pivotArea>
      </pivotAreas>
    </conditionalFormat>
  </conditionalFormats>
  <pivotTableStyleInfo name="PracticoNew"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TM_List" displayName="LTM_List" ref="A7:I12" headerRowDxfId="257" dataDxfId="255" headerRowBorderDxfId="256" tableBorderDxfId="254" totalsRowBorderDxfId="253">
  <autoFilter ref="A7:I12" xr:uid="{00000000-0009-0000-0100-000001000000}"/>
  <sortState xmlns:xlrd2="http://schemas.microsoft.com/office/spreadsheetml/2017/richdata2" ref="A8:I10">
    <sortCondition descending="1" ref="F8:F10"/>
  </sortState>
  <tableColumns count="9">
    <tableColumn id="1" xr3:uid="{00000000-0010-0000-0000-000001000000}" name="FE" totalsRowLabel="Total" dataDxfId="252" totalsRowDxfId="251"/>
    <tableColumn id="2" xr3:uid="{00000000-0010-0000-0000-000002000000}" name="FE Name" dataDxfId="250" totalsRowDxfId="249"/>
    <tableColumn id="3" xr3:uid="{00000000-0010-0000-0000-000003000000}" name="FE Status" dataDxfId="248" totalsRowDxfId="247"/>
    <tableColumn id="8" xr3:uid="{00000000-0010-0000-0000-000008000000}" name="FE Grade" dataDxfId="246" totalsRowDxfId="245"/>
    <tableColumn id="9" xr3:uid="{00000000-0010-0000-0000-000009000000}" name="Further Relevant Information" dataDxfId="244" totalsRowDxfId="243"/>
    <tableColumn id="4" xr3:uid="{00000000-0010-0000-0000-000004000000}" name="FE Rate Claimed" dataDxfId="242" totalsRowDxfId="241"/>
    <tableColumn id="5" xr3:uid="{00000000-0010-0000-0000-000005000000}" name="FE Rate Allowed" dataDxfId="240" totalsRowDxfId="239"/>
    <tableColumn id="10" xr3:uid="{00000000-0010-0000-0000-00000A000000}" name="FE Rate Effective From" dataDxfId="238" totalsRowDxfId="237"/>
    <tableColumn id="6" xr3:uid="{6B41495C-8755-4349-9F2F-AD0843D806CA}" name="Assessor's Comments" dataDxfId="236" totalsRowDxfId="235"/>
  </tableColumns>
  <tableStyleInfo name="TableStyleLight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Funding_List" displayName="Funding_List" ref="A2:C4" totalsRowShown="0" headerRowDxfId="234" dataDxfId="233">
  <autoFilter ref="A2:C4" xr:uid="{00000000-0009-0000-0100-000002000000}">
    <filterColumn colId="0" hiddenButton="1"/>
    <filterColumn colId="1" hiddenButton="1"/>
    <filterColumn colId="2" hiddenButton="1"/>
  </autoFilter>
  <tableColumns count="3">
    <tableColumn id="1" xr3:uid="{00000000-0010-0000-0100-000001000000}" name="Part ID" dataDxfId="232"/>
    <tableColumn id="2" xr3:uid="{00000000-0010-0000-0100-000002000000}" name="Description" dataDxfId="231"/>
    <tableColumn id="4" xr3:uid="{00000000-0010-0000-0100-000004000000}" name="VAT Rate" dataDxfId="230"/>
  </tableColumns>
  <tableStyleInfo name="TableStyleLight1"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BillDetail_List" displayName="BillDetail_List" ref="A1:AA7" totalsRowCount="1" headerRowDxfId="229" dataDxfId="228" totalsRowDxfId="226" tableBorderDxfId="227" totalsRowBorderDxfId="225">
  <autoFilter ref="A1:AA6" xr:uid="{00000000-0009-0000-0100-000004000000}"/>
  <sortState xmlns:xlrd2="http://schemas.microsoft.com/office/spreadsheetml/2017/richdata2" ref="A2:AA7">
    <sortCondition ref="B2:B7"/>
    <sortCondition ref="C2:C7"/>
    <sortCondition ref="F2:F7"/>
  </sortState>
  <tableColumns count="27">
    <tableColumn id="2" xr3:uid="{00000000-0010-0000-0400-000002000000}" name="No" totalsRowLabel="Total" dataDxfId="224" totalsRowDxfId="223" dataCellStyle="Normal 2 5 7"/>
    <tableColumn id="3" xr3:uid="{00000000-0010-0000-0400-000003000000}" name="Part ID" dataDxfId="222" totalsRowDxfId="221"/>
    <tableColumn id="5" xr3:uid="{00000000-0010-0000-0400-000005000000}" name="Date" dataDxfId="220" totalsRowDxfId="219"/>
    <tableColumn id="13" xr3:uid="{00000000-0010-0000-0400-00000D000000}" name="Description of work" dataDxfId="218" totalsRowDxfId="217"/>
    <tableColumn id="14" xr3:uid="{00000000-0010-0000-0400-00000E000000}" name="External Party Name" dataDxfId="216" totalsRowDxfId="215"/>
    <tableColumn id="24" xr3:uid="{00000000-0010-0000-0400-000018000000}" name="Activity Code" dataDxfId="214" totalsRowDxfId="213"/>
    <tableColumn id="8" xr3:uid="{00000000-0010-0000-0400-000008000000}" name="Activity Name" dataDxfId="212" totalsRowDxfId="211">
      <calculatedColumnFormula>IFERROR(VLOOKUP(BillDetail_List[[#This Row],[Activity Code]],ActivityCodeList,2,FALSE), "")</calculatedColumnFormula>
    </tableColumn>
    <tableColumn id="28" xr3:uid="{00000000-0010-0000-0400-00001C000000}" name="Expense Code" dataDxfId="210" totalsRowDxfId="209"/>
    <tableColumn id="9" xr3:uid="{00000000-0010-0000-0400-000009000000}" name="Expense Name" dataDxfId="208" totalsRowDxfId="207">
      <calculatedColumnFormula>IFERROR(VLOOKUP(BillDetail_List[[#This Row],[Expense Code]],ExpenseCodeList,2,FALSE), "")</calculatedColumnFormula>
    </tableColumn>
    <tableColumn id="20" xr3:uid="{00000000-0010-0000-0400-000014000000}" name="Time Claimed" totalsRowFunction="sum" dataDxfId="206" totalsRowDxfId="205"/>
    <tableColumn id="7" xr3:uid="{1C628FCD-7E56-4D86-8E3F-4AD9562F4D97}" name="Time Allowed" totalsRowFunction="sum" dataDxfId="204" totalsRowDxfId="203">
      <calculatedColumnFormula>BillDetail_List[[#This Row],[Time Claimed]]</calculatedColumnFormula>
    </tableColumn>
    <tableColumn id="15" xr3:uid="{00000000-0010-0000-0400-00000F000000}" name="FE Claimed" dataDxfId="202" totalsRowDxfId="201"/>
    <tableColumn id="1" xr3:uid="{1115D7A3-C678-4E1F-BC7A-86B6ADFA80D7}" name="FE Allowed" dataDxfId="200" totalsRowDxfId="199">
      <calculatedColumnFormula>BillDetail_List[[#This Row],[FE Claimed]]</calculatedColumnFormula>
    </tableColumn>
    <tableColumn id="21" xr3:uid="{00000000-0010-0000-0400-000015000000}" name="FE Rate Claimed" dataDxfId="198" totalsRowDxfId="197">
      <calculatedColumnFormula>IFERROR(VLOOKUP(BillDetail_List[[#This Row],[FE Claimed]],LTM_List[],6,FALSE),0)</calculatedColumnFormula>
    </tableColumn>
    <tableColumn id="6" xr3:uid="{0D714AF7-28EB-48A1-9CCF-86981CF71D4D}" name="FE Rate Allowed" totalsRowFunction="custom" dataDxfId="196" totalsRowDxfId="195">
      <calculatedColumnFormula>IFERROR(VLOOKUP(BillDetail_List[[#This Row],[FE Allowed]],LTM_List[],7,FALSE),0)</calculatedColumnFormula>
      <totalsRowFormula>O8</totalsRowFormula>
    </tableColumn>
    <tableColumn id="17" xr3:uid="{00000000-0010-0000-0400-000011000000}" name="FE Grade Claimed" dataDxfId="194" totalsRowDxfId="193">
      <calculatedColumnFormula>IFERROR(VLOOKUP(BillDetail_List[[#This Row],[FE Claimed]],LTM_List[],4,FALSE),"")</calculatedColumnFormula>
    </tableColumn>
    <tableColumn id="12" xr3:uid="{9203C97C-C0B0-4CDE-8DBC-221B3031B1E7}" name="FE Grade Allowed" dataDxfId="192" totalsRowDxfId="191">
      <calculatedColumnFormula>IFERROR(VLOOKUP(BillDetail_List[[#This Row],[FE Allowed]],LTM_List[],4,FALSE),"")</calculatedColumnFormula>
    </tableColumn>
    <tableColumn id="27" xr3:uid="{00000000-0010-0000-0400-00001B000000}" name="VAT Rate" dataDxfId="190" totalsRowDxfId="189">
      <calculatedColumnFormula>IFERROR(VLOOKUP(BillDetail_List[[#This Row],[Part ID]],Funding_List[],3,FALSE),"")</calculatedColumnFormula>
    </tableColumn>
    <tableColumn id="10" xr3:uid="{74BEFC3A-9D2F-4FAC-8321-3E71A64B1706}" name="Profit Costs Claimed" totalsRowFunction="sum" dataDxfId="188" totalsRowDxfId="187">
      <calculatedColumnFormula>IFERROR(BillDetail_List[[#This Row],[Time Claimed]]*BillDetail_List[[#This Row],[FE Rate Claimed]],"")</calculatedColumnFormula>
    </tableColumn>
    <tableColumn id="19" xr3:uid="{01BE14E7-E8F4-4E53-B7EE-07B48A5E2A54}" name="Profit Costs Allowed" totalsRowFunction="sum" dataDxfId="186" totalsRowDxfId="185">
      <calculatedColumnFormula>IFERROR(BillDetail_List[[#This Row],[Time Allowed]]*BillDetail_List[[#This Row],[FE Rate Allowed]],"")</calculatedColumnFormula>
    </tableColumn>
    <tableColumn id="45" xr3:uid="{00000000-0010-0000-0400-00002D000000}" name="Disbs Claimed" totalsRowFunction="sum" dataDxfId="184" totalsRowDxfId="183" dataCellStyle="Normal 2 5 7"/>
    <tableColumn id="23" xr3:uid="{CA633366-ED21-490F-A81A-CB432E175F76}" name="Disbs Allowed" totalsRowFunction="sum" dataDxfId="182" totalsRowDxfId="181" dataCellStyle="Normal 2 5 7">
      <calculatedColumnFormula>BillDetail_List[[#This Row],[Disbs Claimed]]</calculatedColumnFormula>
    </tableColumn>
    <tableColumn id="46" xr3:uid="{00000000-0010-0000-0400-00002E000000}" name="VAT Claimed" totalsRowFunction="sum" dataDxfId="180" totalsRowDxfId="179" dataCellStyle="Normal 2 5 7">
      <calculatedColumnFormula>IFERROR((BillDetail_List[[#This Row],[Profit Costs Claimed]]+BillDetail_List[[#This Row],[Disbs Claimed]])*BillDetail_List[[#This Row],[VAT Rate]],"")</calculatedColumnFormula>
    </tableColumn>
    <tableColumn id="25" xr3:uid="{A90952D6-905D-4B3F-9E92-783A8558AD2E}" name="VAT Allowed" totalsRowFunction="sum" dataDxfId="178" totalsRowDxfId="177">
      <calculatedColumnFormula>IFERROR(IF(_xlfn.ISFORMULA(W2),(BillDetail_List[[#This Row],[Profit Costs Allowed]]+BillDetail_List[[#This Row],[Disbs Allowed]])*BillDetail_List[[#This Row],[VAT Rate]],W2),"")</calculatedColumnFormula>
    </tableColumn>
    <tableColumn id="29" xr3:uid="{2A1098C4-D55E-483A-B36B-3ECF3373AC81}" name="Finding Code" dataDxfId="176" totalsRowDxfId="175"/>
    <tableColumn id="26" xr3:uid="{4DCF365D-A371-4901-A46D-AFB29EE5B652}" name="Finding Text" dataDxfId="174" totalsRowDxfId="173">
      <calculatedColumnFormula>IFERROR(VLOOKUP(BillDetail_List[[#This Row],[Finding Code]],Findings_Table[],2,FALSE), " ")</calculatedColumnFormula>
    </tableColumn>
    <tableColumn id="4" xr3:uid="{04D1A363-9CB0-44C2-A09E-BAE6F2178018}" name="Activity Sort Order" dataDxfId="172" totalsRowDxfId="171">
      <calculatedColumnFormula>IFERROR(VLOOKUP(BillDetail_List[[#This Row],[Activity Code]],ActivityCodeList,4,FALSE), " ")</calculatedColumnFormula>
    </tableColumn>
  </tableColumns>
  <tableStyleInfo name="TableStyleLight1"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16D57A1-1876-4C99-B42A-D1958B2A1C63}" name="Findings_Table" displayName="Findings_Table" ref="A3:B21" totalsRowShown="0" headerRowDxfId="85" dataDxfId="84">
  <autoFilter ref="A3:B21" xr:uid="{864FED15-9C8E-42AC-9757-9FE264F9A768}"/>
  <tableColumns count="2">
    <tableColumn id="1" xr3:uid="{5C0CE971-C451-4825-A2FD-89984594708F}" name="Code" dataDxfId="83"/>
    <tableColumn id="2" xr3:uid="{EEF359F8-623A-4A78-87A4-198D5EAD13A8}" name="Finding" dataDxfId="82"/>
  </tableColumns>
  <tableStyleInfo name="TableStyleLight1"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ivotTable" Target="../pivotTables/pivotTable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ivotTable" Target="../pivotTables/pivotTable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0"/>
  </sheetPr>
  <dimension ref="A1:N44"/>
  <sheetViews>
    <sheetView showGridLines="0" showZeros="0" tabSelected="1" topLeftCell="A4" zoomScale="130" zoomScaleNormal="130" zoomScaleSheetLayoutView="100" workbookViewId="0">
      <selection activeCell="D14" sqref="D14"/>
    </sheetView>
  </sheetViews>
  <sheetFormatPr defaultColWidth="9.1796875" defaultRowHeight="18.5" x14ac:dyDescent="0.45"/>
  <cols>
    <col min="2" max="2" width="37.453125" customWidth="1"/>
    <col min="3" max="3" width="52" style="4" customWidth="1"/>
    <col min="4" max="4" width="17.1796875" style="3" customWidth="1"/>
    <col min="5" max="5" width="12.1796875" customWidth="1"/>
  </cols>
  <sheetData>
    <row r="1" spans="1:14" x14ac:dyDescent="0.45">
      <c r="A1" s="134" t="s">
        <v>0</v>
      </c>
      <c r="B1" s="4"/>
      <c r="D1" s="106"/>
      <c r="E1" s="61"/>
      <c r="F1" s="61"/>
      <c r="G1" s="61"/>
      <c r="H1" s="61"/>
      <c r="I1" s="61"/>
      <c r="J1" s="61"/>
      <c r="K1" s="61"/>
      <c r="L1" s="61"/>
      <c r="M1" s="61"/>
      <c r="N1" s="61"/>
    </row>
    <row r="2" spans="1:14" x14ac:dyDescent="0.45">
      <c r="A2" s="4"/>
      <c r="B2" s="135" t="s">
        <v>1</v>
      </c>
      <c r="C2" s="136" t="s">
        <v>2</v>
      </c>
      <c r="D2" s="218"/>
      <c r="E2" s="219"/>
      <c r="F2" s="61"/>
      <c r="G2" s="61"/>
      <c r="H2" s="61"/>
      <c r="I2" s="61"/>
      <c r="J2" s="61"/>
      <c r="K2" s="61"/>
      <c r="L2" s="61"/>
      <c r="M2" s="61"/>
      <c r="N2" s="61"/>
    </row>
    <row r="3" spans="1:14" x14ac:dyDescent="0.45">
      <c r="A3" s="4"/>
      <c r="B3" s="135" t="s">
        <v>3</v>
      </c>
      <c r="D3" s="67"/>
      <c r="E3" s="4"/>
    </row>
    <row r="4" spans="1:14" x14ac:dyDescent="0.45">
      <c r="A4" s="4"/>
      <c r="B4" s="4"/>
      <c r="C4" s="136" t="s">
        <v>4</v>
      </c>
      <c r="D4" s="218"/>
      <c r="E4" s="219"/>
    </row>
    <row r="5" spans="1:14" x14ac:dyDescent="0.45">
      <c r="A5" s="4"/>
      <c r="B5" s="4"/>
      <c r="C5" s="220" t="s">
        <v>5</v>
      </c>
      <c r="D5" s="220"/>
      <c r="E5" s="4"/>
    </row>
    <row r="6" spans="1:14" x14ac:dyDescent="0.45">
      <c r="A6" s="4"/>
      <c r="B6" s="4"/>
      <c r="D6" s="105"/>
      <c r="E6" s="4"/>
    </row>
    <row r="7" spans="1:14" x14ac:dyDescent="0.45">
      <c r="A7" s="4"/>
      <c r="B7" s="215" t="s">
        <v>6</v>
      </c>
      <c r="C7" s="216"/>
      <c r="D7" s="217"/>
      <c r="E7" s="4"/>
    </row>
    <row r="8" spans="1:14" x14ac:dyDescent="0.45">
      <c r="A8" s="4"/>
      <c r="B8" s="221"/>
      <c r="C8" s="222"/>
      <c r="D8" s="223"/>
      <c r="E8" s="4"/>
    </row>
    <row r="9" spans="1:14" x14ac:dyDescent="0.45">
      <c r="A9" s="4"/>
      <c r="B9" s="215" t="s">
        <v>7</v>
      </c>
      <c r="C9" s="216"/>
      <c r="D9" s="217"/>
      <c r="E9" s="4"/>
    </row>
    <row r="10" spans="1:14" x14ac:dyDescent="0.45">
      <c r="A10" s="4"/>
      <c r="B10" s="4"/>
      <c r="C10" s="66"/>
      <c r="D10" s="67"/>
      <c r="E10" s="4"/>
    </row>
    <row r="11" spans="1:14" ht="75" customHeight="1" x14ac:dyDescent="0.45">
      <c r="A11" s="4"/>
      <c r="B11" s="212" t="s">
        <v>8</v>
      </c>
      <c r="C11" s="213"/>
      <c r="D11" s="214"/>
      <c r="E11" s="4"/>
    </row>
    <row r="12" spans="1:14" x14ac:dyDescent="0.45">
      <c r="A12" s="4"/>
      <c r="B12" s="105"/>
      <c r="C12" s="133"/>
      <c r="D12" s="133"/>
      <c r="E12" s="4"/>
    </row>
    <row r="13" spans="1:14" x14ac:dyDescent="0.45">
      <c r="A13" s="4"/>
      <c r="B13" s="65"/>
      <c r="C13" s="107"/>
      <c r="D13" s="67"/>
      <c r="E13" s="4"/>
    </row>
    <row r="14" spans="1:14" x14ac:dyDescent="0.45">
      <c r="A14" s="4"/>
      <c r="B14" s="135" t="s">
        <v>9</v>
      </c>
      <c r="C14" s="137"/>
      <c r="D14" s="67"/>
      <c r="E14" s="4"/>
    </row>
    <row r="15" spans="1:14" x14ac:dyDescent="0.45">
      <c r="A15" s="4"/>
      <c r="B15" s="162" t="s">
        <v>10</v>
      </c>
      <c r="C15" s="138"/>
      <c r="D15" s="61"/>
      <c r="E15" s="4"/>
    </row>
    <row r="16" spans="1:14" x14ac:dyDescent="0.45">
      <c r="A16" s="4"/>
      <c r="B16" s="135" t="s">
        <v>11</v>
      </c>
      <c r="C16" s="138"/>
      <c r="D16" s="61"/>
      <c r="E16" s="4"/>
    </row>
    <row r="17" spans="1:5" x14ac:dyDescent="0.45">
      <c r="A17" s="4"/>
      <c r="B17" s="135" t="s">
        <v>12</v>
      </c>
      <c r="C17" s="138"/>
      <c r="D17" s="61"/>
      <c r="E17" s="4"/>
    </row>
    <row r="18" spans="1:5" x14ac:dyDescent="0.45">
      <c r="A18" s="4"/>
      <c r="B18" s="135" t="s">
        <v>13</v>
      </c>
      <c r="C18" s="137"/>
      <c r="D18" s="61"/>
      <c r="E18" s="4"/>
    </row>
    <row r="19" spans="1:5" x14ac:dyDescent="0.45">
      <c r="A19" s="4"/>
      <c r="B19" s="135" t="s">
        <v>14</v>
      </c>
      <c r="C19" s="132"/>
      <c r="D19" s="61"/>
      <c r="E19" s="4"/>
    </row>
    <row r="20" spans="1:5" x14ac:dyDescent="0.45">
      <c r="A20" s="4"/>
      <c r="B20" s="68"/>
      <c r="C20" s="67"/>
      <c r="D20" s="61"/>
      <c r="E20" s="4"/>
    </row>
    <row r="21" spans="1:5" x14ac:dyDescent="0.45">
      <c r="A21" s="4"/>
      <c r="B21" s="135" t="s">
        <v>15</v>
      </c>
      <c r="C21" s="137"/>
      <c r="D21" s="67"/>
      <c r="E21" s="4"/>
    </row>
    <row r="22" spans="1:5" x14ac:dyDescent="0.45">
      <c r="A22" s="4"/>
      <c r="B22" s="105"/>
      <c r="C22" s="67"/>
      <c r="D22" s="67"/>
      <c r="E22" s="4"/>
    </row>
    <row r="23" spans="1:5" x14ac:dyDescent="0.45">
      <c r="A23" s="44"/>
      <c r="B23" s="44"/>
      <c r="D23" s="67"/>
      <c r="E23" s="44"/>
    </row>
    <row r="24" spans="1:5" x14ac:dyDescent="0.45">
      <c r="A24" s="44"/>
      <c r="B24" s="44"/>
      <c r="D24" s="67"/>
      <c r="E24" s="44"/>
    </row>
    <row r="25" spans="1:5" x14ac:dyDescent="0.45">
      <c r="A25" s="44"/>
      <c r="B25" s="44"/>
      <c r="D25" s="67"/>
      <c r="E25" s="44"/>
    </row>
    <row r="26" spans="1:5" x14ac:dyDescent="0.45">
      <c r="A26" s="44"/>
      <c r="B26" s="44"/>
      <c r="D26" s="67"/>
      <c r="E26" s="44"/>
    </row>
    <row r="27" spans="1:5" x14ac:dyDescent="0.45">
      <c r="A27" s="44"/>
      <c r="B27" s="44"/>
      <c r="D27" s="67"/>
      <c r="E27" s="44"/>
    </row>
    <row r="28" spans="1:5" x14ac:dyDescent="0.45">
      <c r="A28" s="44"/>
      <c r="B28" s="44"/>
      <c r="D28" s="67"/>
      <c r="E28" s="44"/>
    </row>
    <row r="29" spans="1:5" x14ac:dyDescent="0.45">
      <c r="A29" s="44"/>
      <c r="B29" s="44"/>
      <c r="D29" s="67"/>
      <c r="E29" s="44"/>
    </row>
    <row r="30" spans="1:5" x14ac:dyDescent="0.45">
      <c r="A30" s="44"/>
      <c r="B30" s="44"/>
      <c r="D30" s="67"/>
      <c r="E30" s="44"/>
    </row>
    <row r="31" spans="1:5" x14ac:dyDescent="0.45">
      <c r="A31" s="44"/>
      <c r="B31" s="44"/>
      <c r="D31" s="67"/>
      <c r="E31" s="44"/>
    </row>
    <row r="32" spans="1:5" x14ac:dyDescent="0.45">
      <c r="A32" s="44"/>
      <c r="B32" s="44"/>
      <c r="D32" s="67"/>
      <c r="E32" s="44"/>
    </row>
    <row r="33" spans="1:5" x14ac:dyDescent="0.45">
      <c r="A33" s="44"/>
      <c r="B33" s="44"/>
      <c r="D33" s="67"/>
      <c r="E33" s="44"/>
    </row>
    <row r="34" spans="1:5" x14ac:dyDescent="0.45">
      <c r="A34" s="44"/>
      <c r="B34" s="44"/>
      <c r="D34" s="67"/>
      <c r="E34" s="44"/>
    </row>
    <row r="35" spans="1:5" x14ac:dyDescent="0.45">
      <c r="A35" s="44"/>
      <c r="B35" s="44"/>
      <c r="D35" s="67"/>
      <c r="E35" s="44"/>
    </row>
    <row r="36" spans="1:5" x14ac:dyDescent="0.45">
      <c r="A36" s="44"/>
      <c r="B36" s="44"/>
      <c r="D36" s="67"/>
      <c r="E36" s="44"/>
    </row>
    <row r="37" spans="1:5" x14ac:dyDescent="0.45">
      <c r="A37" s="44"/>
      <c r="B37" s="44"/>
      <c r="D37" s="67"/>
      <c r="E37" s="44"/>
    </row>
    <row r="38" spans="1:5" x14ac:dyDescent="0.45">
      <c r="A38" s="44"/>
      <c r="B38" s="44"/>
      <c r="D38" s="67"/>
      <c r="E38" s="44"/>
    </row>
    <row r="39" spans="1:5" x14ac:dyDescent="0.45">
      <c r="A39" s="44"/>
      <c r="B39" s="44"/>
      <c r="D39" s="67"/>
      <c r="E39" s="44"/>
    </row>
    <row r="40" spans="1:5" x14ac:dyDescent="0.45">
      <c r="A40" s="44"/>
      <c r="B40" s="44"/>
      <c r="D40" s="67"/>
      <c r="E40" s="44"/>
    </row>
    <row r="41" spans="1:5" x14ac:dyDescent="0.45">
      <c r="A41" s="44"/>
      <c r="B41" s="44"/>
      <c r="D41" s="67"/>
      <c r="E41" s="44"/>
    </row>
    <row r="42" spans="1:5" x14ac:dyDescent="0.45">
      <c r="A42" s="44"/>
      <c r="B42" s="44"/>
      <c r="D42" s="67"/>
      <c r="E42" s="44"/>
    </row>
    <row r="43" spans="1:5" x14ac:dyDescent="0.45">
      <c r="A43" s="44"/>
      <c r="B43" s="44"/>
      <c r="D43" s="67"/>
      <c r="E43" s="44"/>
    </row>
    <row r="44" spans="1:5" x14ac:dyDescent="0.45">
      <c r="A44" s="44"/>
      <c r="B44" s="44"/>
      <c r="D44" s="67"/>
      <c r="E44" s="44"/>
    </row>
  </sheetData>
  <mergeCells count="7">
    <mergeCell ref="B11:D11"/>
    <mergeCell ref="B9:D9"/>
    <mergeCell ref="D2:E2"/>
    <mergeCell ref="D4:E4"/>
    <mergeCell ref="C5:D5"/>
    <mergeCell ref="B7:D7"/>
    <mergeCell ref="B8:D8"/>
  </mergeCells>
  <phoneticPr fontId="13" type="noConversion"/>
  <dataValidations count="3">
    <dataValidation allowBlank="1" showInputMessage="1" showErrorMessage="1" promptTitle="Correct Bill Title" prompt="State who filed the bill and either the dates for general management and/or the type and date of all orders giving authority for costs to be assessed, such as: Appointment of Deputy; an order for sale; a Statutory Will; an order for gifts etc." sqref="B11:D11" xr:uid="{C6C2BAD2-4750-4C6A-B446-FF4BA410C7ED}"/>
    <dataValidation allowBlank="1" showInputMessage="1" showErrorMessage="1" promptTitle="Protected Party" prompt="The Protected Party's name must be inserted in this box" sqref="B8:D8" xr:uid="{4C0F234F-FE00-4833-A250-B3882EA2D2B9}"/>
    <dataValidation allowBlank="1" showInputMessage="1" showErrorMessage="1" promptTitle="DX Address" prompt="DX Address required for the return of any physical supporting papers" sqref="C16" xr:uid="{AB0E0637-A708-4C54-AD24-C7761C48F45D}"/>
  </dataValidations>
  <pageMargins left="0.70866141732283472" right="0.70866141732283472" top="0.74803149606299213" bottom="0.74803149606299213" header="0.31496062992125984" footer="0.31496062992125984"/>
  <pageSetup paperSize="9" orientation="landscape" r:id="rId1"/>
  <headerFoot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7E66C-B0DA-4319-825A-71BE9BB77FAB}">
  <sheetPr codeName="Sheet11">
    <tabColor theme="0"/>
  </sheetPr>
  <dimension ref="A1:J5"/>
  <sheetViews>
    <sheetView showGridLines="0" showZeros="0" zoomScaleNormal="100" zoomScaleSheetLayoutView="100" workbookViewId="0">
      <pane ySplit="3" topLeftCell="A4" activePane="bottomLeft" state="frozen"/>
      <selection pane="bottomLeft" sqref="A1:G1"/>
    </sheetView>
  </sheetViews>
  <sheetFormatPr defaultColWidth="8.81640625" defaultRowHeight="12.5" x14ac:dyDescent="0.25"/>
  <cols>
    <col min="1" max="1" width="13.81640625" bestFit="1" customWidth="1"/>
    <col min="2" max="2" width="15.81640625" customWidth="1"/>
    <col min="3" max="3" width="14.453125" customWidth="1"/>
    <col min="4" max="4" width="10.7265625" customWidth="1"/>
    <col min="5" max="5" width="11.7265625" customWidth="1"/>
    <col min="6" max="6" width="17.1796875" customWidth="1"/>
    <col min="7" max="7" width="12.1796875" customWidth="1"/>
    <col min="8" max="8" width="18.7265625" customWidth="1"/>
    <col min="9" max="11" width="20" bestFit="1" customWidth="1"/>
  </cols>
  <sheetData>
    <row r="1" spans="1:10" ht="21" x14ac:dyDescent="0.5">
      <c r="A1" s="242" t="s">
        <v>87</v>
      </c>
      <c r="B1" s="240"/>
      <c r="C1" s="240"/>
      <c r="D1" s="240"/>
      <c r="E1" s="240"/>
      <c r="F1" s="240"/>
      <c r="G1" s="240"/>
      <c r="H1" s="52"/>
      <c r="I1" s="52"/>
      <c r="J1" s="52"/>
    </row>
    <row r="3" spans="1:10" ht="26" x14ac:dyDescent="0.3">
      <c r="A3" s="49" t="s">
        <v>50</v>
      </c>
      <c r="B3" s="49" t="s">
        <v>51</v>
      </c>
      <c r="C3" s="49" t="s">
        <v>31</v>
      </c>
      <c r="D3" s="49" t="s">
        <v>32</v>
      </c>
      <c r="E3" s="51" t="s">
        <v>83</v>
      </c>
      <c r="F3" s="111" t="s">
        <v>75</v>
      </c>
      <c r="G3" s="110" t="s">
        <v>84</v>
      </c>
      <c r="H3" s="111" t="s">
        <v>77</v>
      </c>
    </row>
    <row r="4" spans="1:10" x14ac:dyDescent="0.25">
      <c r="A4" s="44"/>
      <c r="B4" s="44"/>
      <c r="C4" s="101">
        <v>0</v>
      </c>
      <c r="D4" s="101">
        <v>0</v>
      </c>
      <c r="E4" s="93"/>
      <c r="F4" s="94">
        <v>0</v>
      </c>
      <c r="G4" s="95">
        <v>0</v>
      </c>
      <c r="H4" s="94">
        <v>0</v>
      </c>
    </row>
    <row r="5" spans="1:10" ht="13" x14ac:dyDescent="0.3">
      <c r="A5" s="44" t="s">
        <v>69</v>
      </c>
      <c r="B5" s="44"/>
      <c r="C5" s="44"/>
      <c r="D5" s="44"/>
      <c r="E5" s="96"/>
      <c r="F5" s="97">
        <v>0</v>
      </c>
      <c r="G5" s="98">
        <v>0</v>
      </c>
      <c r="H5" s="97">
        <v>0</v>
      </c>
    </row>
  </sheetData>
  <mergeCells count="1">
    <mergeCell ref="A1:G1"/>
  </mergeCells>
  <pageMargins left="0.7" right="0.7" top="0.75" bottom="0.75" header="0.3" footer="0.3"/>
  <pageSetup paperSize="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theme="0"/>
  </sheetPr>
  <dimension ref="A1:C33"/>
  <sheetViews>
    <sheetView showGridLines="0" zoomScaleNormal="100" zoomScaleSheetLayoutView="100" workbookViewId="0">
      <selection activeCell="C17" sqref="C17"/>
    </sheetView>
  </sheetViews>
  <sheetFormatPr defaultColWidth="9.1796875" defaultRowHeight="18.5" x14ac:dyDescent="0.45"/>
  <cols>
    <col min="1" max="1" width="5.81640625" style="76" customWidth="1"/>
    <col min="2" max="2" width="14.453125" style="78" customWidth="1"/>
    <col min="3" max="3" width="115" style="76" customWidth="1"/>
    <col min="4" max="5" width="9.1796875" style="76"/>
    <col min="6" max="6" width="22" style="76" customWidth="1"/>
    <col min="7" max="16384" width="9.1796875" style="76"/>
  </cols>
  <sheetData>
    <row r="1" spans="1:3" x14ac:dyDescent="0.45">
      <c r="A1" s="78"/>
      <c r="B1" s="243" t="s">
        <v>88</v>
      </c>
      <c r="C1" s="244"/>
    </row>
    <row r="2" spans="1:3" x14ac:dyDescent="0.45">
      <c r="A2" s="78"/>
      <c r="B2" s="121"/>
      <c r="C2" s="18"/>
    </row>
    <row r="3" spans="1:3" x14ac:dyDescent="0.45">
      <c r="A3" s="78"/>
      <c r="B3" s="243" t="s">
        <v>89</v>
      </c>
      <c r="C3" s="246"/>
    </row>
    <row r="4" spans="1:3" x14ac:dyDescent="0.45">
      <c r="A4" s="78"/>
      <c r="B4" s="119"/>
      <c r="C4" s="18"/>
    </row>
    <row r="5" spans="1:3" x14ac:dyDescent="0.45">
      <c r="A5" s="78"/>
      <c r="B5" s="245" t="s">
        <v>90</v>
      </c>
      <c r="C5" s="246"/>
    </row>
    <row r="6" spans="1:3" x14ac:dyDescent="0.45">
      <c r="A6" s="78"/>
      <c r="B6" s="119"/>
      <c r="C6" s="18"/>
    </row>
    <row r="7" spans="1:3" x14ac:dyDescent="0.45">
      <c r="A7" s="78"/>
      <c r="B7" s="245" t="s">
        <v>91</v>
      </c>
      <c r="C7" s="246"/>
    </row>
    <row r="8" spans="1:3" x14ac:dyDescent="0.45">
      <c r="A8" s="78"/>
      <c r="B8" s="120"/>
      <c r="C8" s="18"/>
    </row>
    <row r="9" spans="1:3" x14ac:dyDescent="0.45">
      <c r="A9" s="78"/>
      <c r="B9" s="248" t="s">
        <v>92</v>
      </c>
      <c r="C9" s="246"/>
    </row>
    <row r="10" spans="1:3" x14ac:dyDescent="0.45">
      <c r="A10" s="78"/>
      <c r="B10" s="119"/>
      <c r="C10" s="18"/>
    </row>
    <row r="11" spans="1:3" x14ac:dyDescent="0.45">
      <c r="A11" s="78"/>
      <c r="B11" s="245" t="s">
        <v>93</v>
      </c>
      <c r="C11" s="246"/>
    </row>
    <row r="12" spans="1:3" x14ac:dyDescent="0.45">
      <c r="A12" s="78"/>
      <c r="B12" s="120"/>
      <c r="C12" s="18"/>
    </row>
    <row r="13" spans="1:3" ht="37.5" customHeight="1" x14ac:dyDescent="0.45">
      <c r="A13" s="78"/>
      <c r="B13" s="245" t="s">
        <v>94</v>
      </c>
      <c r="C13" s="246"/>
    </row>
    <row r="14" spans="1:3" x14ac:dyDescent="0.45">
      <c r="A14" s="78"/>
      <c r="B14" s="119"/>
      <c r="C14" s="18"/>
    </row>
    <row r="15" spans="1:3" x14ac:dyDescent="0.45">
      <c r="A15" s="78"/>
      <c r="B15" s="245" t="s">
        <v>95</v>
      </c>
      <c r="C15" s="246"/>
    </row>
    <row r="16" spans="1:3" x14ac:dyDescent="0.45">
      <c r="A16" s="78"/>
      <c r="B16" s="119"/>
      <c r="C16" s="18"/>
    </row>
    <row r="17" spans="1:3" x14ac:dyDescent="0.45">
      <c r="A17" s="78"/>
      <c r="B17" s="135" t="s">
        <v>96</v>
      </c>
      <c r="C17" s="137"/>
    </row>
    <row r="18" spans="1:3" x14ac:dyDescent="0.45">
      <c r="A18" s="78"/>
      <c r="B18" s="119"/>
      <c r="C18" s="119"/>
    </row>
    <row r="19" spans="1:3" x14ac:dyDescent="0.45">
      <c r="A19" s="78"/>
      <c r="B19" s="135" t="s">
        <v>97</v>
      </c>
      <c r="C19" s="137"/>
    </row>
    <row r="20" spans="1:3" x14ac:dyDescent="0.45">
      <c r="A20" s="78"/>
      <c r="B20" s="119"/>
      <c r="C20" s="119"/>
    </row>
    <row r="21" spans="1:3" x14ac:dyDescent="0.45">
      <c r="A21" s="78"/>
      <c r="B21" s="119"/>
      <c r="C21" s="18"/>
    </row>
    <row r="22" spans="1:3" x14ac:dyDescent="0.45">
      <c r="A22" s="78"/>
      <c r="B22" s="119"/>
      <c r="C22" s="119"/>
    </row>
    <row r="23" spans="1:3" x14ac:dyDescent="0.45">
      <c r="A23" s="78"/>
      <c r="B23" s="243" t="s">
        <v>98</v>
      </c>
      <c r="C23" s="244"/>
    </row>
    <row r="24" spans="1:3" x14ac:dyDescent="0.45">
      <c r="A24" s="78"/>
      <c r="C24" s="78"/>
    </row>
    <row r="25" spans="1:3" x14ac:dyDescent="0.45">
      <c r="A25" s="78"/>
      <c r="B25" s="243" t="s">
        <v>89</v>
      </c>
      <c r="C25" s="244"/>
    </row>
    <row r="26" spans="1:3" x14ac:dyDescent="0.45">
      <c r="A26" s="78"/>
      <c r="B26" s="122"/>
      <c r="C26" s="78"/>
    </row>
    <row r="27" spans="1:3" x14ac:dyDescent="0.45">
      <c r="A27" s="78"/>
      <c r="B27" s="245" t="s">
        <v>99</v>
      </c>
      <c r="C27" s="247"/>
    </row>
    <row r="28" spans="1:3" x14ac:dyDescent="0.45">
      <c r="A28" s="78"/>
      <c r="B28" s="122"/>
      <c r="C28" s="78"/>
    </row>
    <row r="29" spans="1:3" x14ac:dyDescent="0.45">
      <c r="A29" s="78"/>
      <c r="B29" s="135" t="s">
        <v>96</v>
      </c>
      <c r="C29" s="137"/>
    </row>
    <row r="30" spans="1:3" x14ac:dyDescent="0.45">
      <c r="A30" s="77"/>
      <c r="B30" s="77"/>
      <c r="C30" s="78"/>
    </row>
    <row r="31" spans="1:3" x14ac:dyDescent="0.45">
      <c r="A31" s="78"/>
      <c r="B31" s="135" t="s">
        <v>97</v>
      </c>
      <c r="C31" s="137"/>
    </row>
    <row r="32" spans="1:3" x14ac:dyDescent="0.45">
      <c r="A32" s="78"/>
      <c r="C32" s="78"/>
    </row>
    <row r="33" spans="2:2" x14ac:dyDescent="0.45">
      <c r="B33" s="77"/>
    </row>
  </sheetData>
  <mergeCells count="11">
    <mergeCell ref="B27:C27"/>
    <mergeCell ref="B3:C3"/>
    <mergeCell ref="B5:C5"/>
    <mergeCell ref="B7:C7"/>
    <mergeCell ref="B9:C9"/>
    <mergeCell ref="B11:C11"/>
    <mergeCell ref="B1:C1"/>
    <mergeCell ref="B13:C13"/>
    <mergeCell ref="B15:C15"/>
    <mergeCell ref="B23:C23"/>
    <mergeCell ref="B25:C25"/>
  </mergeCells>
  <phoneticPr fontId="13" type="noConversion"/>
  <dataValidations count="2">
    <dataValidation allowBlank="1" showInputMessage="1" showErrorMessage="1" promptTitle="Signing the bill" prompt="Print name of deputy or solicitor acting on behalf of the deputy" sqref="C17" xr:uid="{C8706885-8686-450A-95CD-3BCFA863E35F}"/>
    <dataValidation allowBlank="1" showInputMessage="1" showErrorMessage="1" promptTitle="Signing the bill post assessment" prompt="Print name of deputy or solicitor acting on behalf of the deputy" sqref="C29" xr:uid="{8E2B1FB8-F69A-47E9-9191-4600DCED8E0C}"/>
  </dataValidations>
  <pageMargins left="0.70866141732283472" right="0.70866141732283472" top="0.74803149606299213" bottom="0.74803149606299213" header="0.31496062992125984" footer="0.31496062992125984"/>
  <pageSetup paperSize="9" scale="80" pageOrder="overThenDown" orientation="landscape" r:id="rId1"/>
  <headerFoot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B7A0F-634F-4476-988B-89EF1F8CB5CE}">
  <sheetPr codeName="Sheet12">
    <tabColor theme="0"/>
  </sheetPr>
  <dimension ref="A1:F19"/>
  <sheetViews>
    <sheetView showGridLines="0" showZeros="0" zoomScaleNormal="100" zoomScaleSheetLayoutView="100" workbookViewId="0">
      <selection sqref="A1:B1"/>
    </sheetView>
  </sheetViews>
  <sheetFormatPr defaultColWidth="8.81640625" defaultRowHeight="12.5" x14ac:dyDescent="0.25"/>
  <cols>
    <col min="1" max="1" width="23.81640625" customWidth="1"/>
    <col min="2" max="2" width="18.26953125" customWidth="1"/>
    <col min="3" max="3" width="21.26953125" customWidth="1"/>
    <col min="4" max="4" width="17.453125" customWidth="1"/>
    <col min="5" max="5" width="24.1796875" customWidth="1"/>
  </cols>
  <sheetData>
    <row r="1" spans="1:6" ht="15.75" customHeight="1" x14ac:dyDescent="0.35">
      <c r="A1" s="252" t="s">
        <v>1</v>
      </c>
      <c r="B1" s="253"/>
      <c r="C1" s="79"/>
      <c r="D1" s="80" t="s">
        <v>100</v>
      </c>
      <c r="E1" s="189">
        <f>'1. Front sheet'!D2</f>
        <v>0</v>
      </c>
    </row>
    <row r="2" spans="1:6" ht="15" customHeight="1" x14ac:dyDescent="0.35">
      <c r="A2" s="254" t="s">
        <v>101</v>
      </c>
      <c r="B2" s="255"/>
      <c r="C2" s="79"/>
      <c r="D2" s="80" t="s">
        <v>102</v>
      </c>
      <c r="E2" s="189">
        <f>'1. Front sheet'!D4</f>
        <v>0</v>
      </c>
    </row>
    <row r="4" spans="1:6" ht="13" x14ac:dyDescent="0.25">
      <c r="A4" s="81" t="s">
        <v>103</v>
      </c>
      <c r="B4" s="257">
        <f>'1. Front sheet'!B8</f>
        <v>0</v>
      </c>
      <c r="C4" s="240"/>
    </row>
    <row r="6" spans="1:6" ht="14.5" x14ac:dyDescent="0.35">
      <c r="A6" s="251" t="s">
        <v>104</v>
      </c>
      <c r="B6" s="225"/>
      <c r="C6" s="225"/>
      <c r="D6" s="225"/>
      <c r="E6" s="225"/>
      <c r="F6" s="168"/>
    </row>
    <row r="7" spans="1:6" ht="14.5" x14ac:dyDescent="0.35">
      <c r="A7" s="251" t="s">
        <v>105</v>
      </c>
      <c r="B7" s="225"/>
      <c r="C7" s="225"/>
      <c r="D7" s="225"/>
      <c r="E7" s="168"/>
      <c r="F7" s="168"/>
    </row>
    <row r="8" spans="1:6" ht="15.5" x14ac:dyDescent="0.25">
      <c r="A8" s="82"/>
    </row>
    <row r="9" spans="1:6" ht="14.5" x14ac:dyDescent="0.25">
      <c r="A9" s="256"/>
      <c r="B9" s="249" t="s">
        <v>65</v>
      </c>
      <c r="C9" s="191" t="s">
        <v>67</v>
      </c>
      <c r="D9" s="249" t="s">
        <v>66</v>
      </c>
      <c r="E9" s="249" t="s">
        <v>106</v>
      </c>
    </row>
    <row r="10" spans="1:6" ht="12.75" customHeight="1" x14ac:dyDescent="0.25">
      <c r="A10" s="256"/>
      <c r="B10" s="249"/>
      <c r="C10" s="83" t="s">
        <v>107</v>
      </c>
      <c r="D10" s="249"/>
      <c r="E10" s="249"/>
    </row>
    <row r="11" spans="1:6" ht="14.5" x14ac:dyDescent="0.25">
      <c r="A11" s="84" t="s">
        <v>108</v>
      </c>
      <c r="B11" s="192">
        <f>'7. Main Summary'!B4</f>
        <v>0</v>
      </c>
      <c r="C11" s="192">
        <f>'7. Main Summary'!B6</f>
        <v>0</v>
      </c>
      <c r="D11" s="192">
        <f>'7. Main Summary'!B5+'7. Main Summary'!B7</f>
        <v>0</v>
      </c>
      <c r="E11" s="192">
        <f>SUM(B11:D11)</f>
        <v>0</v>
      </c>
    </row>
    <row r="12" spans="1:6" ht="14.5" x14ac:dyDescent="0.25">
      <c r="A12" s="193" t="s">
        <v>109</v>
      </c>
      <c r="B12" s="85">
        <f>'7. Main Summary'!C4-'7. Main Summary'!B4</f>
        <v>0</v>
      </c>
      <c r="C12" s="85">
        <f>'7. Main Summary'!C6-'7. Main Summary'!B6</f>
        <v>0</v>
      </c>
      <c r="D12" s="85">
        <f>'7. Main Summary'!C5+'7. Main Summary'!C7-'7. Main Summary'!B5-'7. Main Summary'!B7</f>
        <v>0</v>
      </c>
      <c r="E12" s="85">
        <f>SUM(B12:D12)</f>
        <v>0</v>
      </c>
    </row>
    <row r="13" spans="1:6" ht="14.5" x14ac:dyDescent="0.25">
      <c r="A13" s="84" t="s">
        <v>110</v>
      </c>
      <c r="B13" s="192">
        <f>SUM(B11:B12)</f>
        <v>0</v>
      </c>
      <c r="C13" s="192">
        <f t="shared" ref="C13:D13" si="0">SUM(C11:C12)</f>
        <v>0</v>
      </c>
      <c r="D13" s="192">
        <f t="shared" si="0"/>
        <v>0</v>
      </c>
      <c r="E13" s="192">
        <f>SUM(B13:D13)</f>
        <v>0</v>
      </c>
    </row>
    <row r="14" spans="1:6" ht="14.5" x14ac:dyDescent="0.25">
      <c r="A14" s="190"/>
      <c r="B14" s="190"/>
      <c r="C14" s="193" t="s">
        <v>111</v>
      </c>
      <c r="D14" s="190"/>
      <c r="E14" s="194">
        <f>'7. Main Summary'!C9</f>
        <v>0</v>
      </c>
    </row>
    <row r="15" spans="1:6" ht="14.5" x14ac:dyDescent="0.25">
      <c r="A15" s="190"/>
      <c r="B15" s="190"/>
      <c r="C15" s="86" t="s">
        <v>69</v>
      </c>
      <c r="D15" s="190"/>
      <c r="E15" s="87">
        <f>SUM(E13:E14)</f>
        <v>0</v>
      </c>
    </row>
    <row r="16" spans="1:6" ht="14.5" x14ac:dyDescent="0.25">
      <c r="A16" s="165"/>
      <c r="B16" s="165"/>
      <c r="C16" s="165"/>
      <c r="D16" s="165"/>
      <c r="E16" s="195"/>
    </row>
    <row r="17" spans="1:5" ht="30" customHeight="1" x14ac:dyDescent="0.35">
      <c r="A17" s="250" t="s">
        <v>112</v>
      </c>
      <c r="B17" s="232"/>
      <c r="C17" s="232"/>
      <c r="D17" s="258"/>
      <c r="E17" s="230"/>
    </row>
    <row r="18" spans="1:5" ht="17.5" x14ac:dyDescent="0.25">
      <c r="A18" s="88"/>
    </row>
    <row r="19" spans="1:5" ht="32.25" customHeight="1" x14ac:dyDescent="0.25">
      <c r="A19" s="250" t="s">
        <v>113</v>
      </c>
      <c r="B19" s="232"/>
      <c r="C19" s="232"/>
      <c r="D19" s="89"/>
    </row>
  </sheetData>
  <mergeCells count="12">
    <mergeCell ref="E9:E10"/>
    <mergeCell ref="A19:C19"/>
    <mergeCell ref="A17:C17"/>
    <mergeCell ref="A6:E6"/>
    <mergeCell ref="A1:B1"/>
    <mergeCell ref="A2:B2"/>
    <mergeCell ref="A7:D7"/>
    <mergeCell ref="A9:A10"/>
    <mergeCell ref="B9:B10"/>
    <mergeCell ref="D9:D10"/>
    <mergeCell ref="B4:C4"/>
    <mergeCell ref="D17:E17"/>
  </mergeCells>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37AE4-79FE-4A66-B351-DBA933C35733}">
  <sheetPr codeName="Sheet13">
    <tabColor theme="0"/>
  </sheetPr>
  <dimension ref="A1:E31"/>
  <sheetViews>
    <sheetView showGridLines="0" showZeros="0" zoomScaleNormal="100" zoomScaleSheetLayoutView="100" workbookViewId="0"/>
  </sheetViews>
  <sheetFormatPr defaultColWidth="9.1796875" defaultRowHeight="14.5" x14ac:dyDescent="0.35"/>
  <cols>
    <col min="1" max="1" width="3.453125" style="59" customWidth="1"/>
    <col min="2" max="2" width="32" style="59" customWidth="1"/>
    <col min="3" max="3" width="4.1796875" style="59" customWidth="1"/>
    <col min="4" max="4" width="22.453125" style="59" customWidth="1"/>
    <col min="5" max="5" width="26.81640625" style="59" customWidth="1"/>
    <col min="6" max="16384" width="9.1796875" style="59"/>
  </cols>
  <sheetData>
    <row r="1" spans="1:5" x14ac:dyDescent="0.35">
      <c r="A1" s="168"/>
      <c r="B1" s="168"/>
      <c r="C1" s="168"/>
      <c r="D1" s="168"/>
      <c r="E1" s="168"/>
    </row>
    <row r="2" spans="1:5" ht="18.5" x14ac:dyDescent="0.45">
      <c r="A2" s="168"/>
      <c r="B2" s="90" t="s">
        <v>114</v>
      </c>
      <c r="C2" s="90"/>
      <c r="D2" s="259" t="s">
        <v>115</v>
      </c>
      <c r="E2" s="260"/>
    </row>
    <row r="3" spans="1:5" ht="15.5" x14ac:dyDescent="0.35">
      <c r="A3" s="168"/>
      <c r="B3" s="168"/>
      <c r="C3" s="168"/>
      <c r="D3" s="261" t="s">
        <v>116</v>
      </c>
      <c r="E3" s="262"/>
    </row>
    <row r="4" spans="1:5" x14ac:dyDescent="0.35">
      <c r="A4" s="168"/>
      <c r="B4" s="168"/>
      <c r="C4" s="168"/>
      <c r="D4" s="196" t="s">
        <v>117</v>
      </c>
      <c r="E4" s="189">
        <f>'1. Front sheet'!D4</f>
        <v>0</v>
      </c>
    </row>
    <row r="5" spans="1:5" x14ac:dyDescent="0.35">
      <c r="A5" s="168"/>
      <c r="B5" s="168"/>
      <c r="C5" s="168"/>
      <c r="D5" s="267" t="s">
        <v>118</v>
      </c>
      <c r="E5" s="233"/>
    </row>
    <row r="6" spans="1:5" x14ac:dyDescent="0.35">
      <c r="A6" s="168"/>
      <c r="B6" s="168"/>
      <c r="C6" s="168"/>
      <c r="D6" s="197"/>
      <c r="E6" s="198"/>
    </row>
    <row r="7" spans="1:5" x14ac:dyDescent="0.35">
      <c r="A7" s="168"/>
      <c r="B7" s="160" t="s">
        <v>119</v>
      </c>
      <c r="C7" s="168"/>
      <c r="D7" s="263" t="s">
        <v>120</v>
      </c>
      <c r="E7" s="265">
        <f>'1. Front sheet'!D2</f>
        <v>0</v>
      </c>
    </row>
    <row r="8" spans="1:5" x14ac:dyDescent="0.35">
      <c r="A8" s="168"/>
      <c r="B8" s="168"/>
      <c r="C8" s="168"/>
      <c r="D8" s="264"/>
      <c r="E8" s="266"/>
    </row>
    <row r="9" spans="1:5" x14ac:dyDescent="0.35">
      <c r="A9" s="168"/>
      <c r="B9" s="189">
        <f>'1. Front sheet'!C14</f>
        <v>0</v>
      </c>
      <c r="C9" s="168"/>
      <c r="D9" s="263" t="s">
        <v>121</v>
      </c>
      <c r="E9" s="265">
        <f>'1. Front sheet'!B8</f>
        <v>0</v>
      </c>
    </row>
    <row r="10" spans="1:5" x14ac:dyDescent="0.35">
      <c r="A10" s="168"/>
      <c r="B10" s="272">
        <f>'1. Front sheet'!C15</f>
        <v>0</v>
      </c>
      <c r="C10" s="168"/>
      <c r="D10" s="264"/>
      <c r="E10" s="266"/>
    </row>
    <row r="11" spans="1:5" x14ac:dyDescent="0.35">
      <c r="A11" s="168"/>
      <c r="B11" s="272"/>
      <c r="C11" s="168"/>
      <c r="D11" s="263" t="s">
        <v>122</v>
      </c>
      <c r="E11" s="265">
        <f>'1. Front sheet'!C17</f>
        <v>0</v>
      </c>
    </row>
    <row r="12" spans="1:5" x14ac:dyDescent="0.35">
      <c r="A12" s="168"/>
      <c r="B12" s="272"/>
      <c r="C12" s="168"/>
      <c r="D12" s="264"/>
      <c r="E12" s="266"/>
    </row>
    <row r="13" spans="1:5" x14ac:dyDescent="0.35">
      <c r="A13" s="168"/>
      <c r="B13" s="272"/>
      <c r="C13" s="168"/>
      <c r="D13" s="263" t="s">
        <v>23</v>
      </c>
      <c r="E13" s="270" t="s">
        <v>123</v>
      </c>
    </row>
    <row r="14" spans="1:5" x14ac:dyDescent="0.35">
      <c r="A14" s="168"/>
      <c r="B14" s="272"/>
      <c r="C14" s="168"/>
      <c r="D14" s="264"/>
      <c r="E14" s="271"/>
    </row>
    <row r="15" spans="1:5" ht="125.25" customHeight="1" x14ac:dyDescent="0.35">
      <c r="A15" s="168"/>
      <c r="B15" s="199"/>
      <c r="C15" s="199"/>
      <c r="D15" s="199"/>
      <c r="E15" s="199"/>
    </row>
    <row r="16" spans="1:5" ht="30" customHeight="1" x14ac:dyDescent="0.35">
      <c r="A16" s="168"/>
      <c r="B16" s="273" t="s">
        <v>124</v>
      </c>
      <c r="C16" s="246"/>
      <c r="D16" s="246"/>
      <c r="E16" s="246"/>
    </row>
    <row r="17" spans="1:5" x14ac:dyDescent="0.35">
      <c r="A17" s="168"/>
      <c r="B17" s="274"/>
      <c r="C17" s="232"/>
      <c r="D17" s="232"/>
      <c r="E17" s="232"/>
    </row>
    <row r="18" spans="1:5" ht="50.25" customHeight="1" x14ac:dyDescent="0.35">
      <c r="A18" s="168"/>
      <c r="B18" s="273" t="s">
        <v>125</v>
      </c>
      <c r="C18" s="246"/>
      <c r="D18" s="246"/>
      <c r="E18" s="246"/>
    </row>
    <row r="19" spans="1:5" x14ac:dyDescent="0.35">
      <c r="A19" s="168"/>
      <c r="B19" s="91"/>
      <c r="C19" s="92"/>
      <c r="D19" s="92"/>
      <c r="E19" s="92"/>
    </row>
    <row r="20" spans="1:5" x14ac:dyDescent="0.35">
      <c r="A20" s="168"/>
      <c r="B20" s="199"/>
      <c r="C20" s="44"/>
      <c r="D20" s="44"/>
      <c r="E20" s="44"/>
    </row>
    <row r="21" spans="1:5" ht="15" customHeight="1" x14ac:dyDescent="0.35">
      <c r="A21" s="168"/>
      <c r="B21" s="199" t="s">
        <v>126</v>
      </c>
      <c r="C21" s="199"/>
      <c r="D21" s="200">
        <f>'7. Main Summary'!B15</f>
        <v>0</v>
      </c>
      <c r="E21" s="199"/>
    </row>
    <row r="22" spans="1:5" x14ac:dyDescent="0.35">
      <c r="A22" s="168"/>
      <c r="B22" s="199" t="s">
        <v>127</v>
      </c>
      <c r="C22" s="199"/>
      <c r="D22" s="201">
        <f>'7. Main Summary'!C10</f>
        <v>0</v>
      </c>
      <c r="E22" s="199"/>
    </row>
    <row r="23" spans="1:5" x14ac:dyDescent="0.35">
      <c r="A23" s="168"/>
      <c r="B23" s="199" t="s">
        <v>128</v>
      </c>
      <c r="C23" s="199"/>
      <c r="D23" s="201">
        <f>'7. Main Summary'!C5+'7. Main Summary'!C7</f>
        <v>0</v>
      </c>
      <c r="E23" s="199" t="s">
        <v>129</v>
      </c>
    </row>
    <row r="24" spans="1:5" x14ac:dyDescent="0.35">
      <c r="A24" s="168"/>
      <c r="B24" s="199" t="s">
        <v>130</v>
      </c>
      <c r="C24" s="199"/>
      <c r="D24" s="201">
        <f>'7. Main Summary'!C9</f>
        <v>0</v>
      </c>
      <c r="E24" s="274" t="s">
        <v>131</v>
      </c>
    </row>
    <row r="25" spans="1:5" x14ac:dyDescent="0.35">
      <c r="A25" s="168"/>
      <c r="B25" s="199"/>
      <c r="C25" s="199"/>
      <c r="D25" s="199"/>
      <c r="E25" s="232"/>
    </row>
    <row r="26" spans="1:5" x14ac:dyDescent="0.35">
      <c r="A26" s="168"/>
      <c r="B26" s="168"/>
      <c r="C26" s="168"/>
      <c r="D26" s="168"/>
      <c r="E26" s="168"/>
    </row>
    <row r="27" spans="1:5" ht="36.75" customHeight="1" x14ac:dyDescent="0.35">
      <c r="A27" s="168"/>
      <c r="B27" s="275" t="s">
        <v>132</v>
      </c>
      <c r="C27" s="276"/>
      <c r="D27" s="276"/>
      <c r="E27" s="276"/>
    </row>
    <row r="28" spans="1:5" x14ac:dyDescent="0.35">
      <c r="A28" s="168"/>
      <c r="B28" s="168"/>
      <c r="C28" s="168"/>
      <c r="D28" s="168"/>
      <c r="E28" s="168"/>
    </row>
    <row r="29" spans="1:5" x14ac:dyDescent="0.35">
      <c r="A29" s="168"/>
      <c r="B29" s="168"/>
      <c r="C29" s="168"/>
      <c r="D29" s="168"/>
      <c r="E29" s="168"/>
    </row>
    <row r="30" spans="1:5" ht="36" customHeight="1" x14ac:dyDescent="0.35">
      <c r="A30" s="168"/>
      <c r="B30" s="268"/>
      <c r="C30" s="269"/>
      <c r="D30" s="269"/>
      <c r="E30" s="269"/>
    </row>
    <row r="31" spans="1:5" x14ac:dyDescent="0.35">
      <c r="A31" s="168"/>
      <c r="B31" s="168"/>
      <c r="C31" s="168"/>
      <c r="D31" s="168"/>
      <c r="E31" s="168"/>
    </row>
  </sheetData>
  <mergeCells count="18">
    <mergeCell ref="B30:E30"/>
    <mergeCell ref="D11:D12"/>
    <mergeCell ref="E11:E12"/>
    <mergeCell ref="D13:D14"/>
    <mergeCell ref="E13:E14"/>
    <mergeCell ref="B10:B14"/>
    <mergeCell ref="B16:E16"/>
    <mergeCell ref="B17:E17"/>
    <mergeCell ref="B18:E18"/>
    <mergeCell ref="E24:E25"/>
    <mergeCell ref="B27:E27"/>
    <mergeCell ref="D2:E2"/>
    <mergeCell ref="D3:E3"/>
    <mergeCell ref="D9:D10"/>
    <mergeCell ref="E9:E10"/>
    <mergeCell ref="D5:E5"/>
    <mergeCell ref="D7:D8"/>
    <mergeCell ref="E7:E8"/>
  </mergeCells>
  <dataValidations count="3">
    <dataValidation allowBlank="1" showInputMessage="1" showErrorMessage="1" promptTitle="Date of Authority" prompt="If general management leave as 19 November 1982.  If not, add the date of the order giving authority for assessment of costs." sqref="B16:E16" xr:uid="{7FD9084B-0E9D-48AA-B8BE-7AA6C9E07621}"/>
    <dataValidation allowBlank="1" showInputMessage="1" showErrorMessage="1" promptTitle="Correct Bill Title" prompt="State who filed the bill and either the dates for general management and/or the type of order giving authority for costs to be assessed, such as: Appointment of Deputy; an order for sale; a Statutory Will; an order for gifts etc.  See guidance for details" sqref="B18:E18" xr:uid="{42FBAB9B-24A0-434B-823E-DDA1D804F9C8}"/>
    <dataValidation allowBlank="1" showInputMessage="1" showErrorMessage="1" promptTitle="Insert Date" prompt="Please insert today's date before exporting this sheet as a PDF to send to the SCCO for sealing." sqref="E13:E14" xr:uid="{90C5C8B4-A6C8-4CA6-A512-4BA79CE96F81}"/>
  </dataValidations>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69CF5-6978-4FCF-9156-36E225B4887F}">
  <sheetPr codeName="Sheet14">
    <tabColor theme="0"/>
    <pageSetUpPr fitToPage="1"/>
  </sheetPr>
  <dimension ref="A1:O256"/>
  <sheetViews>
    <sheetView zoomScaleNormal="100" zoomScaleSheetLayoutView="100" workbookViewId="0">
      <selection sqref="A1:J1"/>
    </sheetView>
  </sheetViews>
  <sheetFormatPr defaultColWidth="9.1796875" defaultRowHeight="12.5" x14ac:dyDescent="0.25"/>
  <cols>
    <col min="1" max="1" width="3.81640625" style="18" customWidth="1"/>
    <col min="2" max="2" width="10.453125" style="18" customWidth="1"/>
    <col min="3" max="3" width="27" style="18" customWidth="1"/>
    <col min="4" max="5" width="21.1796875" style="18" customWidth="1"/>
    <col min="6" max="6" width="9.453125" style="18" customWidth="1"/>
    <col min="7" max="7" width="8.453125" style="18" customWidth="1"/>
    <col min="8" max="8" width="9.81640625" style="18" customWidth="1"/>
    <col min="9" max="9" width="9.7265625" style="18" customWidth="1"/>
    <col min="10" max="10" width="9.453125" style="109" customWidth="1"/>
    <col min="11" max="11" width="8.453125" style="109" customWidth="1"/>
    <col min="12" max="16384" width="9.1796875" style="18"/>
  </cols>
  <sheetData>
    <row r="1" spans="1:15" ht="18.5" x14ac:dyDescent="0.25">
      <c r="A1" s="277" t="s">
        <v>133</v>
      </c>
      <c r="B1" s="227"/>
      <c r="C1" s="227"/>
      <c r="D1" s="227"/>
      <c r="E1" s="227"/>
      <c r="F1" s="227"/>
      <c r="G1" s="227"/>
      <c r="H1" s="227"/>
      <c r="I1" s="227"/>
      <c r="J1" s="227"/>
      <c r="K1" s="116"/>
    </row>
    <row r="3" spans="1:15" ht="12.75" customHeight="1" x14ac:dyDescent="0.25">
      <c r="A3" s="108" t="s">
        <v>39</v>
      </c>
      <c r="B3" s="108" t="s">
        <v>23</v>
      </c>
      <c r="C3" s="108" t="s">
        <v>37</v>
      </c>
      <c r="D3" s="108" t="s">
        <v>21</v>
      </c>
      <c r="E3" s="108" t="s">
        <v>59</v>
      </c>
      <c r="F3" s="108" t="s">
        <v>48</v>
      </c>
      <c r="G3" s="108" t="s">
        <v>49</v>
      </c>
      <c r="H3" s="108" t="s">
        <v>31</v>
      </c>
      <c r="I3" s="108" t="s">
        <v>32</v>
      </c>
      <c r="J3" s="128" t="s">
        <v>134</v>
      </c>
      <c r="K3" s="130" t="s">
        <v>135</v>
      </c>
      <c r="L3" s="128" t="s">
        <v>136</v>
      </c>
      <c r="M3" s="113" t="s">
        <v>137</v>
      </c>
      <c r="N3" s="129" t="s">
        <v>138</v>
      </c>
      <c r="O3" s="113" t="s">
        <v>139</v>
      </c>
    </row>
    <row r="4" spans="1:15" ht="39" x14ac:dyDescent="0.25">
      <c r="A4" s="118" t="s">
        <v>85</v>
      </c>
      <c r="B4" s="161" t="s">
        <v>85</v>
      </c>
      <c r="C4" s="18" t="s">
        <v>85</v>
      </c>
      <c r="D4" s="18" t="s">
        <v>85</v>
      </c>
      <c r="E4" s="18" t="s">
        <v>79</v>
      </c>
      <c r="F4" s="18" t="s">
        <v>85</v>
      </c>
      <c r="G4" s="18">
        <v>0</v>
      </c>
      <c r="H4" s="125">
        <v>0</v>
      </c>
      <c r="I4" s="125">
        <v>0</v>
      </c>
      <c r="J4" s="112">
        <v>0</v>
      </c>
      <c r="K4" s="126">
        <v>0</v>
      </c>
      <c r="L4" s="112">
        <v>0</v>
      </c>
      <c r="M4" s="113">
        <v>0</v>
      </c>
      <c r="N4" s="126">
        <v>0</v>
      </c>
      <c r="O4" s="113">
        <v>0</v>
      </c>
    </row>
    <row r="5" spans="1:15" ht="13" x14ac:dyDescent="0.25">
      <c r="A5" s="118" t="s">
        <v>79</v>
      </c>
      <c r="J5" s="114">
        <v>0</v>
      </c>
      <c r="K5" s="127">
        <v>0</v>
      </c>
      <c r="L5" s="114">
        <v>0</v>
      </c>
      <c r="M5" s="115">
        <v>0</v>
      </c>
      <c r="N5" s="127">
        <v>0</v>
      </c>
      <c r="O5" s="115">
        <v>0</v>
      </c>
    </row>
    <row r="6" spans="1:15" x14ac:dyDescent="0.25">
      <c r="A6"/>
      <c r="B6"/>
      <c r="C6"/>
      <c r="D6"/>
      <c r="E6"/>
      <c r="F6"/>
      <c r="G6"/>
      <c r="H6"/>
      <c r="I6"/>
      <c r="J6"/>
      <c r="K6"/>
      <c r="L6"/>
      <c r="M6"/>
      <c r="N6"/>
      <c r="O6"/>
    </row>
    <row r="7" spans="1:15" x14ac:dyDescent="0.25">
      <c r="A7"/>
      <c r="B7"/>
      <c r="C7"/>
      <c r="D7"/>
      <c r="E7"/>
      <c r="F7"/>
      <c r="G7"/>
      <c r="H7"/>
      <c r="I7"/>
      <c r="J7"/>
      <c r="K7"/>
      <c r="L7"/>
      <c r="M7"/>
      <c r="N7"/>
      <c r="O7"/>
    </row>
    <row r="8" spans="1:15" x14ac:dyDescent="0.25">
      <c r="A8"/>
      <c r="B8"/>
      <c r="C8"/>
      <c r="D8"/>
      <c r="E8"/>
      <c r="F8"/>
      <c r="G8"/>
      <c r="H8"/>
      <c r="I8"/>
      <c r="J8"/>
      <c r="K8"/>
      <c r="L8"/>
      <c r="M8"/>
      <c r="N8"/>
      <c r="O8"/>
    </row>
    <row r="9" spans="1:15" x14ac:dyDescent="0.25">
      <c r="A9"/>
      <c r="B9"/>
      <c r="C9"/>
      <c r="D9"/>
      <c r="E9"/>
      <c r="F9"/>
      <c r="G9"/>
      <c r="H9"/>
      <c r="I9"/>
      <c r="J9"/>
      <c r="K9"/>
      <c r="L9"/>
      <c r="M9"/>
      <c r="N9"/>
      <c r="O9"/>
    </row>
    <row r="10" spans="1:15" x14ac:dyDescent="0.25">
      <c r="A10"/>
      <c r="B10"/>
      <c r="C10"/>
      <c r="D10"/>
      <c r="E10"/>
      <c r="F10"/>
      <c r="G10"/>
      <c r="H10"/>
      <c r="I10"/>
      <c r="J10"/>
      <c r="K10"/>
      <c r="L10"/>
      <c r="M10"/>
      <c r="N10"/>
      <c r="O10"/>
    </row>
    <row r="11" spans="1:15" x14ac:dyDescent="0.25">
      <c r="A11"/>
      <c r="B11"/>
      <c r="C11"/>
      <c r="D11"/>
      <c r="E11"/>
      <c r="F11"/>
      <c r="G11"/>
      <c r="H11"/>
      <c r="I11"/>
      <c r="J11"/>
      <c r="K11"/>
      <c r="L11"/>
      <c r="M11"/>
      <c r="N11"/>
      <c r="O11"/>
    </row>
    <row r="12" spans="1:15" x14ac:dyDescent="0.25">
      <c r="A12"/>
      <c r="B12"/>
      <c r="C12"/>
      <c r="D12"/>
      <c r="E12"/>
      <c r="F12"/>
      <c r="G12"/>
      <c r="H12"/>
      <c r="I12"/>
      <c r="J12"/>
      <c r="K12"/>
      <c r="L12"/>
      <c r="M12"/>
      <c r="N12"/>
      <c r="O12"/>
    </row>
    <row r="13" spans="1:15" x14ac:dyDescent="0.25">
      <c r="A13"/>
      <c r="B13"/>
      <c r="C13"/>
      <c r="D13"/>
      <c r="E13"/>
      <c r="F13"/>
      <c r="G13"/>
      <c r="H13"/>
      <c r="I13"/>
      <c r="J13"/>
      <c r="K13"/>
      <c r="L13"/>
      <c r="M13"/>
      <c r="N13"/>
      <c r="O13"/>
    </row>
    <row r="14" spans="1:15" x14ac:dyDescent="0.25">
      <c r="A14"/>
      <c r="B14"/>
      <c r="C14"/>
      <c r="D14"/>
      <c r="E14"/>
      <c r="F14"/>
      <c r="G14"/>
      <c r="H14"/>
      <c r="I14"/>
      <c r="J14"/>
      <c r="K14"/>
      <c r="L14"/>
      <c r="M14"/>
      <c r="N14"/>
      <c r="O14"/>
    </row>
    <row r="15" spans="1:15" x14ac:dyDescent="0.25">
      <c r="A15"/>
      <c r="B15"/>
      <c r="C15"/>
      <c r="D15"/>
      <c r="E15"/>
      <c r="F15"/>
      <c r="G15"/>
      <c r="H15"/>
      <c r="I15"/>
      <c r="J15"/>
      <c r="K15"/>
      <c r="L15"/>
      <c r="M15"/>
      <c r="N15"/>
      <c r="O15"/>
    </row>
    <row r="16" spans="1:15" x14ac:dyDescent="0.25">
      <c r="A16"/>
      <c r="B16"/>
      <c r="C16"/>
      <c r="D16"/>
      <c r="E16"/>
      <c r="F16"/>
      <c r="G16"/>
      <c r="H16"/>
      <c r="I16"/>
      <c r="J16"/>
      <c r="K16"/>
      <c r="L16"/>
      <c r="M16"/>
      <c r="N16"/>
      <c r="O16"/>
    </row>
    <row r="17" spans="1:15" x14ac:dyDescent="0.25">
      <c r="A17"/>
      <c r="B17"/>
      <c r="C17"/>
      <c r="D17"/>
      <c r="E17"/>
      <c r="F17"/>
      <c r="G17"/>
      <c r="H17"/>
      <c r="I17"/>
      <c r="J17"/>
      <c r="K17"/>
      <c r="L17"/>
      <c r="M17"/>
      <c r="N17"/>
      <c r="O17"/>
    </row>
    <row r="18" spans="1:15" x14ac:dyDescent="0.25">
      <c r="A18"/>
      <c r="B18"/>
      <c r="C18"/>
      <c r="D18"/>
      <c r="E18"/>
      <c r="F18"/>
      <c r="G18"/>
      <c r="H18"/>
      <c r="I18"/>
      <c r="J18"/>
      <c r="K18"/>
      <c r="L18"/>
      <c r="M18"/>
      <c r="N18"/>
      <c r="O18"/>
    </row>
    <row r="19" spans="1:15" x14ac:dyDescent="0.25">
      <c r="A19"/>
      <c r="B19"/>
      <c r="C19"/>
      <c r="D19"/>
      <c r="E19"/>
      <c r="F19"/>
      <c r="G19"/>
      <c r="H19"/>
      <c r="I19"/>
      <c r="J19"/>
      <c r="K19"/>
      <c r="L19"/>
      <c r="M19"/>
      <c r="N19"/>
      <c r="O19"/>
    </row>
    <row r="20" spans="1:15" x14ac:dyDescent="0.25">
      <c r="A20"/>
      <c r="B20"/>
      <c r="C20"/>
      <c r="D20"/>
      <c r="E20"/>
      <c r="F20"/>
      <c r="G20"/>
      <c r="H20"/>
      <c r="I20"/>
      <c r="J20"/>
      <c r="K20"/>
      <c r="L20"/>
      <c r="M20"/>
      <c r="N20"/>
      <c r="O20"/>
    </row>
    <row r="21" spans="1:15" x14ac:dyDescent="0.25">
      <c r="A21"/>
      <c r="B21"/>
      <c r="C21"/>
      <c r="D21"/>
      <c r="E21"/>
      <c r="F21"/>
      <c r="G21"/>
      <c r="H21"/>
      <c r="I21"/>
      <c r="J21"/>
      <c r="K21"/>
      <c r="L21"/>
      <c r="M21"/>
      <c r="N21"/>
      <c r="O21"/>
    </row>
    <row r="22" spans="1:15" x14ac:dyDescent="0.25">
      <c r="A22"/>
      <c r="B22"/>
      <c r="C22"/>
      <c r="D22"/>
      <c r="E22"/>
      <c r="F22"/>
      <c r="G22"/>
      <c r="H22"/>
      <c r="I22"/>
      <c r="J22"/>
      <c r="K22"/>
      <c r="L22"/>
      <c r="M22"/>
      <c r="N22"/>
      <c r="O22"/>
    </row>
    <row r="23" spans="1:15" x14ac:dyDescent="0.25">
      <c r="A23"/>
      <c r="B23"/>
      <c r="C23"/>
      <c r="D23"/>
      <c r="E23"/>
      <c r="F23"/>
      <c r="G23"/>
      <c r="H23"/>
      <c r="I23"/>
      <c r="J23"/>
      <c r="K23"/>
      <c r="L23"/>
      <c r="M23"/>
      <c r="N23"/>
      <c r="O23"/>
    </row>
    <row r="24" spans="1:15" x14ac:dyDescent="0.25">
      <c r="A24"/>
      <c r="B24"/>
      <c r="C24"/>
      <c r="D24"/>
      <c r="E24"/>
      <c r="F24"/>
      <c r="G24"/>
      <c r="H24"/>
      <c r="I24"/>
      <c r="J24"/>
      <c r="K24"/>
      <c r="L24"/>
      <c r="M24"/>
      <c r="N24"/>
      <c r="O24"/>
    </row>
    <row r="25" spans="1:15" x14ac:dyDescent="0.25">
      <c r="A25"/>
      <c r="B25"/>
      <c r="C25"/>
      <c r="D25"/>
      <c r="E25"/>
      <c r="F25"/>
      <c r="G25"/>
      <c r="H25"/>
      <c r="I25"/>
      <c r="J25"/>
      <c r="K25"/>
      <c r="L25"/>
      <c r="M25"/>
      <c r="N25"/>
      <c r="O25"/>
    </row>
    <row r="26" spans="1:15" x14ac:dyDescent="0.25">
      <c r="A26"/>
      <c r="B26"/>
      <c r="C26"/>
      <c r="D26"/>
      <c r="E26"/>
      <c r="F26"/>
      <c r="G26"/>
      <c r="H26"/>
      <c r="I26"/>
      <c r="J26"/>
      <c r="K26"/>
      <c r="L26"/>
      <c r="M26"/>
      <c r="N26"/>
      <c r="O26"/>
    </row>
    <row r="27" spans="1:15" x14ac:dyDescent="0.25">
      <c r="A27"/>
      <c r="B27"/>
      <c r="C27"/>
      <c r="D27"/>
      <c r="E27"/>
      <c r="F27"/>
      <c r="G27"/>
      <c r="H27"/>
      <c r="I27"/>
      <c r="J27"/>
      <c r="K27"/>
      <c r="L27"/>
      <c r="M27"/>
      <c r="N27"/>
      <c r="O27"/>
    </row>
    <row r="28" spans="1:15" x14ac:dyDescent="0.25">
      <c r="A28"/>
      <c r="B28"/>
      <c r="C28"/>
      <c r="D28"/>
      <c r="E28"/>
      <c r="F28"/>
      <c r="G28"/>
      <c r="H28"/>
      <c r="I28"/>
      <c r="J28"/>
      <c r="K28"/>
      <c r="L28"/>
      <c r="M28"/>
      <c r="N28"/>
      <c r="O28"/>
    </row>
    <row r="29" spans="1:15" x14ac:dyDescent="0.25">
      <c r="A29"/>
      <c r="B29"/>
      <c r="C29"/>
      <c r="D29"/>
      <c r="E29"/>
      <c r="F29"/>
      <c r="G29"/>
      <c r="H29"/>
      <c r="I29"/>
      <c r="J29"/>
      <c r="K29"/>
      <c r="L29"/>
      <c r="M29"/>
      <c r="N29"/>
      <c r="O29"/>
    </row>
    <row r="30" spans="1:15" x14ac:dyDescent="0.25">
      <c r="A30"/>
      <c r="B30"/>
      <c r="C30"/>
      <c r="D30"/>
      <c r="E30"/>
      <c r="F30"/>
      <c r="G30"/>
      <c r="H30"/>
      <c r="I30"/>
      <c r="J30"/>
      <c r="K30"/>
      <c r="L30"/>
      <c r="M30"/>
      <c r="N30"/>
      <c r="O30"/>
    </row>
    <row r="31" spans="1:15" x14ac:dyDescent="0.25">
      <c r="A31"/>
      <c r="B31"/>
      <c r="C31"/>
      <c r="D31"/>
      <c r="E31"/>
      <c r="F31"/>
      <c r="G31"/>
      <c r="H31"/>
      <c r="I31"/>
      <c r="J31"/>
      <c r="K31"/>
      <c r="L31"/>
      <c r="M31"/>
      <c r="N31"/>
      <c r="O31"/>
    </row>
    <row r="32" spans="1:15" x14ac:dyDescent="0.25">
      <c r="A32"/>
      <c r="B32"/>
      <c r="C32"/>
      <c r="D32"/>
      <c r="E32"/>
      <c r="F32"/>
      <c r="G32"/>
      <c r="H32"/>
      <c r="I32"/>
      <c r="J32"/>
      <c r="K32"/>
      <c r="L32"/>
      <c r="M32"/>
      <c r="N32"/>
      <c r="O32"/>
    </row>
    <row r="33" spans="1:15" x14ac:dyDescent="0.25">
      <c r="A33"/>
      <c r="B33"/>
      <c r="C33"/>
      <c r="D33"/>
      <c r="E33"/>
      <c r="F33"/>
      <c r="G33"/>
      <c r="H33"/>
      <c r="I33"/>
      <c r="J33"/>
      <c r="K33"/>
      <c r="L33"/>
      <c r="M33"/>
      <c r="N33"/>
      <c r="O33"/>
    </row>
    <row r="34" spans="1:15" x14ac:dyDescent="0.25">
      <c r="A34"/>
      <c r="B34"/>
      <c r="C34"/>
      <c r="D34"/>
      <c r="E34"/>
      <c r="F34"/>
      <c r="G34"/>
      <c r="H34"/>
      <c r="I34"/>
      <c r="J34"/>
      <c r="K34"/>
      <c r="L34"/>
      <c r="M34"/>
      <c r="N34"/>
      <c r="O34"/>
    </row>
    <row r="35" spans="1:15" x14ac:dyDescent="0.25">
      <c r="A35"/>
      <c r="B35"/>
      <c r="C35"/>
      <c r="D35"/>
      <c r="E35"/>
      <c r="F35"/>
      <c r="G35"/>
      <c r="H35"/>
      <c r="I35"/>
      <c r="J35"/>
      <c r="K35"/>
      <c r="L35"/>
      <c r="M35"/>
      <c r="N35"/>
      <c r="O35"/>
    </row>
    <row r="36" spans="1:15" x14ac:dyDescent="0.25">
      <c r="A36"/>
      <c r="B36"/>
      <c r="C36"/>
      <c r="D36"/>
      <c r="E36"/>
      <c r="F36"/>
      <c r="G36"/>
      <c r="H36"/>
      <c r="I36"/>
      <c r="J36"/>
      <c r="K36"/>
      <c r="L36"/>
      <c r="M36"/>
      <c r="N36"/>
      <c r="O36"/>
    </row>
    <row r="37" spans="1:15" x14ac:dyDescent="0.25">
      <c r="A37"/>
      <c r="B37"/>
      <c r="C37"/>
      <c r="D37"/>
      <c r="E37"/>
      <c r="F37"/>
      <c r="G37"/>
      <c r="H37"/>
      <c r="I37"/>
      <c r="J37"/>
      <c r="K37"/>
      <c r="L37"/>
      <c r="M37"/>
      <c r="N37"/>
      <c r="O37"/>
    </row>
    <row r="38" spans="1:15" x14ac:dyDescent="0.25">
      <c r="A38"/>
      <c r="B38"/>
      <c r="C38"/>
      <c r="D38"/>
      <c r="E38"/>
      <c r="F38"/>
      <c r="G38"/>
      <c r="H38"/>
      <c r="I38"/>
      <c r="J38"/>
      <c r="K38"/>
      <c r="L38"/>
      <c r="M38"/>
      <c r="N38"/>
      <c r="O38"/>
    </row>
    <row r="39" spans="1:15" x14ac:dyDescent="0.25">
      <c r="A39"/>
      <c r="B39"/>
      <c r="C39"/>
      <c r="D39"/>
      <c r="E39"/>
      <c r="F39"/>
      <c r="G39"/>
      <c r="H39"/>
      <c r="I39"/>
      <c r="J39"/>
      <c r="K39"/>
      <c r="L39"/>
      <c r="M39"/>
      <c r="N39"/>
      <c r="O39"/>
    </row>
    <row r="40" spans="1:15" x14ac:dyDescent="0.25">
      <c r="A40"/>
      <c r="B40"/>
      <c r="C40"/>
      <c r="D40"/>
      <c r="E40"/>
      <c r="F40"/>
      <c r="G40"/>
      <c r="H40"/>
      <c r="I40"/>
      <c r="J40"/>
      <c r="K40"/>
      <c r="L40"/>
      <c r="M40"/>
      <c r="N40"/>
      <c r="O40"/>
    </row>
    <row r="41" spans="1:15" x14ac:dyDescent="0.25">
      <c r="A41"/>
      <c r="B41"/>
      <c r="C41"/>
      <c r="D41"/>
      <c r="E41"/>
      <c r="F41"/>
      <c r="G41"/>
      <c r="H41"/>
      <c r="I41"/>
      <c r="J41"/>
      <c r="K41"/>
      <c r="L41"/>
      <c r="M41"/>
      <c r="N41"/>
      <c r="O41"/>
    </row>
    <row r="42" spans="1:15" x14ac:dyDescent="0.25">
      <c r="A42"/>
      <c r="B42"/>
      <c r="C42"/>
      <c r="D42"/>
      <c r="E42"/>
      <c r="F42"/>
      <c r="G42"/>
      <c r="H42"/>
      <c r="I42"/>
      <c r="J42"/>
      <c r="K42"/>
      <c r="L42"/>
      <c r="M42"/>
      <c r="N42"/>
      <c r="O42"/>
    </row>
    <row r="43" spans="1:15" x14ac:dyDescent="0.25">
      <c r="A43"/>
      <c r="B43"/>
      <c r="C43"/>
      <c r="D43"/>
      <c r="E43"/>
      <c r="F43"/>
      <c r="G43"/>
      <c r="H43"/>
      <c r="I43"/>
      <c r="J43"/>
      <c r="K43"/>
      <c r="L43"/>
      <c r="M43"/>
      <c r="N43"/>
      <c r="O43"/>
    </row>
    <row r="44" spans="1:15" x14ac:dyDescent="0.25">
      <c r="A44"/>
      <c r="B44"/>
      <c r="C44"/>
      <c r="D44"/>
      <c r="E44"/>
      <c r="F44"/>
      <c r="G44"/>
      <c r="H44"/>
      <c r="I44"/>
      <c r="J44"/>
      <c r="K44"/>
      <c r="L44"/>
      <c r="M44"/>
      <c r="N44"/>
      <c r="O44"/>
    </row>
    <row r="45" spans="1:15" x14ac:dyDescent="0.25">
      <c r="A45"/>
      <c r="B45"/>
      <c r="C45"/>
      <c r="D45"/>
      <c r="E45"/>
      <c r="F45"/>
      <c r="G45"/>
      <c r="H45"/>
      <c r="I45"/>
      <c r="J45"/>
      <c r="K45"/>
      <c r="L45"/>
      <c r="M45"/>
      <c r="N45"/>
      <c r="O45"/>
    </row>
    <row r="46" spans="1:15" x14ac:dyDescent="0.25">
      <c r="A46"/>
      <c r="B46"/>
      <c r="C46"/>
      <c r="D46"/>
      <c r="E46"/>
      <c r="F46"/>
      <c r="G46"/>
      <c r="H46"/>
      <c r="I46"/>
      <c r="J46"/>
      <c r="K46"/>
      <c r="L46"/>
      <c r="M46"/>
      <c r="N46"/>
      <c r="O46"/>
    </row>
    <row r="47" spans="1:15" x14ac:dyDescent="0.25">
      <c r="A47"/>
      <c r="B47"/>
      <c r="C47"/>
      <c r="D47"/>
      <c r="E47"/>
      <c r="F47"/>
      <c r="G47"/>
      <c r="H47"/>
      <c r="I47"/>
      <c r="J47"/>
      <c r="K47"/>
      <c r="L47"/>
      <c r="M47"/>
      <c r="N47"/>
      <c r="O47"/>
    </row>
    <row r="48" spans="1:15" x14ac:dyDescent="0.25">
      <c r="A48"/>
      <c r="B48"/>
      <c r="C48"/>
      <c r="D48"/>
      <c r="E48"/>
      <c r="F48"/>
      <c r="G48"/>
      <c r="H48"/>
      <c r="I48"/>
      <c r="J48"/>
      <c r="K48"/>
      <c r="L48"/>
      <c r="M48"/>
      <c r="N48"/>
      <c r="O48"/>
    </row>
    <row r="49" spans="1:15" x14ac:dyDescent="0.25">
      <c r="A49"/>
      <c r="B49"/>
      <c r="C49"/>
      <c r="D49"/>
      <c r="E49"/>
      <c r="F49"/>
      <c r="G49"/>
      <c r="H49"/>
      <c r="I49"/>
      <c r="J49"/>
      <c r="K49"/>
      <c r="L49"/>
      <c r="M49"/>
      <c r="N49"/>
      <c r="O49"/>
    </row>
    <row r="50" spans="1:15" x14ac:dyDescent="0.25">
      <c r="A50"/>
      <c r="B50"/>
      <c r="C50"/>
      <c r="D50"/>
      <c r="E50"/>
      <c r="F50"/>
      <c r="G50"/>
      <c r="H50"/>
      <c r="I50"/>
      <c r="J50"/>
      <c r="K50"/>
      <c r="L50"/>
      <c r="M50"/>
      <c r="N50"/>
      <c r="O50"/>
    </row>
    <row r="51" spans="1:15" x14ac:dyDescent="0.25">
      <c r="A51"/>
      <c r="B51"/>
      <c r="C51"/>
      <c r="D51"/>
      <c r="E51"/>
      <c r="F51"/>
      <c r="G51"/>
      <c r="H51"/>
      <c r="I51"/>
      <c r="J51"/>
      <c r="K51"/>
      <c r="L51"/>
      <c r="M51"/>
      <c r="N51"/>
      <c r="O51"/>
    </row>
    <row r="52" spans="1:15" x14ac:dyDescent="0.25">
      <c r="A52"/>
      <c r="B52"/>
      <c r="C52"/>
      <c r="D52"/>
      <c r="E52"/>
      <c r="F52"/>
      <c r="G52"/>
      <c r="H52"/>
      <c r="I52"/>
      <c r="J52"/>
      <c r="K52"/>
      <c r="L52"/>
      <c r="M52"/>
      <c r="N52"/>
      <c r="O52"/>
    </row>
    <row r="53" spans="1:15" x14ac:dyDescent="0.25">
      <c r="A53"/>
      <c r="B53"/>
      <c r="C53"/>
      <c r="D53"/>
      <c r="E53"/>
      <c r="F53"/>
      <c r="G53"/>
      <c r="H53"/>
      <c r="I53"/>
      <c r="J53"/>
      <c r="K53"/>
      <c r="L53"/>
      <c r="M53"/>
      <c r="N53"/>
      <c r="O53"/>
    </row>
    <row r="54" spans="1:15" x14ac:dyDescent="0.25">
      <c r="A54"/>
      <c r="B54"/>
      <c r="C54"/>
      <c r="D54"/>
      <c r="E54"/>
      <c r="F54"/>
      <c r="G54"/>
      <c r="H54"/>
      <c r="I54"/>
      <c r="J54"/>
      <c r="K54"/>
      <c r="L54"/>
      <c r="M54"/>
      <c r="N54"/>
      <c r="O54"/>
    </row>
    <row r="55" spans="1:15" x14ac:dyDescent="0.25">
      <c r="A55"/>
      <c r="B55"/>
      <c r="C55"/>
      <c r="D55"/>
      <c r="E55"/>
      <c r="F55"/>
      <c r="G55"/>
      <c r="H55"/>
      <c r="I55"/>
      <c r="J55"/>
      <c r="K55"/>
      <c r="L55"/>
      <c r="M55"/>
      <c r="N55"/>
      <c r="O55"/>
    </row>
    <row r="56" spans="1:15" x14ac:dyDescent="0.25">
      <c r="A56"/>
      <c r="B56"/>
      <c r="C56"/>
      <c r="D56"/>
      <c r="E56"/>
      <c r="F56"/>
      <c r="G56"/>
      <c r="H56"/>
      <c r="I56"/>
      <c r="J56"/>
      <c r="K56"/>
      <c r="L56"/>
      <c r="M56"/>
      <c r="N56"/>
      <c r="O56"/>
    </row>
    <row r="57" spans="1:15" x14ac:dyDescent="0.25">
      <c r="A57"/>
      <c r="B57"/>
      <c r="C57"/>
      <c r="D57"/>
      <c r="E57"/>
      <c r="F57"/>
      <c r="G57"/>
      <c r="H57"/>
      <c r="I57"/>
      <c r="J57"/>
      <c r="K57"/>
      <c r="L57"/>
      <c r="M57"/>
      <c r="N57"/>
      <c r="O57"/>
    </row>
    <row r="58" spans="1:15" x14ac:dyDescent="0.25">
      <c r="A58"/>
      <c r="B58"/>
      <c r="C58"/>
      <c r="D58"/>
      <c r="E58"/>
      <c r="F58"/>
      <c r="G58"/>
      <c r="H58"/>
      <c r="I58"/>
      <c r="J58"/>
      <c r="K58"/>
      <c r="L58"/>
      <c r="M58"/>
      <c r="N58"/>
      <c r="O58"/>
    </row>
    <row r="59" spans="1:15" x14ac:dyDescent="0.25">
      <c r="A59"/>
      <c r="B59"/>
      <c r="C59"/>
      <c r="D59"/>
      <c r="E59"/>
      <c r="F59"/>
      <c r="G59"/>
      <c r="H59"/>
      <c r="I59"/>
      <c r="J59"/>
      <c r="K59"/>
      <c r="L59"/>
      <c r="M59"/>
      <c r="N59"/>
      <c r="O59"/>
    </row>
    <row r="60" spans="1:15" x14ac:dyDescent="0.25">
      <c r="A60"/>
      <c r="B60"/>
      <c r="C60"/>
      <c r="D60"/>
      <c r="E60"/>
      <c r="F60"/>
      <c r="G60"/>
      <c r="H60"/>
      <c r="I60"/>
      <c r="J60"/>
      <c r="K60"/>
      <c r="L60"/>
      <c r="M60"/>
      <c r="N60"/>
      <c r="O60"/>
    </row>
    <row r="61" spans="1:15" x14ac:dyDescent="0.25">
      <c r="A61"/>
      <c r="B61"/>
      <c r="C61"/>
      <c r="D61"/>
      <c r="E61"/>
      <c r="F61"/>
      <c r="G61"/>
      <c r="H61"/>
      <c r="I61"/>
      <c r="J61"/>
      <c r="K61"/>
      <c r="L61"/>
      <c r="M61"/>
      <c r="N61"/>
      <c r="O61"/>
    </row>
    <row r="62" spans="1:15" x14ac:dyDescent="0.25">
      <c r="A62"/>
      <c r="B62"/>
      <c r="C62"/>
      <c r="D62"/>
      <c r="E62"/>
      <c r="F62"/>
      <c r="G62"/>
      <c r="H62"/>
      <c r="I62"/>
      <c r="J62"/>
      <c r="K62"/>
      <c r="L62"/>
      <c r="M62"/>
      <c r="N62"/>
      <c r="O62"/>
    </row>
    <row r="63" spans="1:15" x14ac:dyDescent="0.25">
      <c r="A63"/>
      <c r="B63"/>
      <c r="C63"/>
      <c r="D63"/>
      <c r="E63"/>
      <c r="F63"/>
      <c r="G63"/>
      <c r="H63"/>
      <c r="I63"/>
      <c r="J63"/>
      <c r="K63"/>
      <c r="L63"/>
      <c r="M63"/>
      <c r="N63"/>
      <c r="O63"/>
    </row>
    <row r="64" spans="1:15" x14ac:dyDescent="0.25">
      <c r="A64"/>
      <c r="B64"/>
      <c r="C64"/>
      <c r="D64"/>
      <c r="E64"/>
      <c r="F64"/>
      <c r="G64"/>
      <c r="H64"/>
      <c r="I64"/>
      <c r="J64"/>
      <c r="K64"/>
      <c r="L64"/>
      <c r="M64"/>
      <c r="N64"/>
      <c r="O64"/>
    </row>
    <row r="65" spans="1:15" x14ac:dyDescent="0.25">
      <c r="A65"/>
      <c r="B65"/>
      <c r="C65"/>
      <c r="D65"/>
      <c r="E65"/>
      <c r="F65"/>
      <c r="G65"/>
      <c r="H65"/>
      <c r="I65"/>
      <c r="J65"/>
      <c r="K65"/>
      <c r="L65"/>
      <c r="M65"/>
      <c r="N65"/>
      <c r="O65"/>
    </row>
    <row r="66" spans="1:15" x14ac:dyDescent="0.25">
      <c r="A66"/>
      <c r="B66"/>
      <c r="C66"/>
      <c r="D66"/>
      <c r="E66"/>
      <c r="F66"/>
      <c r="G66"/>
      <c r="H66"/>
      <c r="I66"/>
      <c r="J66"/>
      <c r="K66"/>
      <c r="L66"/>
      <c r="M66"/>
      <c r="N66"/>
      <c r="O66"/>
    </row>
    <row r="67" spans="1:15" x14ac:dyDescent="0.25">
      <c r="A67"/>
      <c r="B67"/>
      <c r="C67"/>
      <c r="D67"/>
      <c r="E67"/>
      <c r="F67"/>
      <c r="G67"/>
      <c r="H67"/>
      <c r="I67"/>
      <c r="J67"/>
      <c r="K67"/>
      <c r="L67"/>
      <c r="M67"/>
      <c r="N67"/>
      <c r="O67"/>
    </row>
    <row r="68" spans="1:15" x14ac:dyDescent="0.25">
      <c r="A68"/>
      <c r="B68"/>
      <c r="C68"/>
      <c r="D68"/>
      <c r="E68"/>
      <c r="F68"/>
      <c r="G68"/>
      <c r="H68"/>
      <c r="I68"/>
      <c r="J68"/>
      <c r="K68"/>
      <c r="L68"/>
      <c r="M68"/>
      <c r="N68"/>
      <c r="O68"/>
    </row>
    <row r="69" spans="1:15" x14ac:dyDescent="0.25">
      <c r="A69"/>
      <c r="B69"/>
      <c r="C69"/>
      <c r="D69"/>
      <c r="E69"/>
      <c r="F69"/>
      <c r="G69"/>
      <c r="H69"/>
      <c r="I69"/>
      <c r="J69"/>
      <c r="K69"/>
      <c r="L69"/>
      <c r="M69"/>
      <c r="N69"/>
      <c r="O69"/>
    </row>
    <row r="70" spans="1:15" x14ac:dyDescent="0.25">
      <c r="A70"/>
      <c r="B70"/>
      <c r="C70"/>
      <c r="D70"/>
      <c r="E70"/>
      <c r="F70"/>
      <c r="G70"/>
      <c r="H70"/>
      <c r="I70"/>
      <c r="J70"/>
      <c r="K70"/>
      <c r="L70"/>
      <c r="M70"/>
      <c r="N70"/>
      <c r="O70"/>
    </row>
    <row r="71" spans="1:15" x14ac:dyDescent="0.25">
      <c r="A71"/>
      <c r="B71"/>
      <c r="C71"/>
      <c r="D71"/>
      <c r="E71"/>
      <c r="F71"/>
      <c r="G71"/>
      <c r="H71"/>
      <c r="I71"/>
      <c r="J71"/>
      <c r="K71"/>
      <c r="L71"/>
      <c r="M71"/>
      <c r="N71"/>
      <c r="O71"/>
    </row>
    <row r="72" spans="1:15" x14ac:dyDescent="0.25">
      <c r="A72"/>
      <c r="B72"/>
      <c r="C72"/>
      <c r="D72"/>
      <c r="E72"/>
      <c r="F72"/>
      <c r="G72"/>
      <c r="H72"/>
      <c r="I72"/>
      <c r="J72"/>
      <c r="K72"/>
      <c r="L72"/>
      <c r="M72"/>
      <c r="N72"/>
      <c r="O72"/>
    </row>
    <row r="73" spans="1:15" x14ac:dyDescent="0.25">
      <c r="A73"/>
      <c r="B73"/>
      <c r="C73"/>
      <c r="D73"/>
      <c r="E73"/>
      <c r="F73"/>
      <c r="G73"/>
      <c r="H73"/>
      <c r="I73"/>
      <c r="J73"/>
      <c r="K73"/>
      <c r="L73"/>
      <c r="M73"/>
      <c r="N73"/>
      <c r="O73"/>
    </row>
    <row r="74" spans="1:15" x14ac:dyDescent="0.25">
      <c r="A74"/>
      <c r="B74"/>
      <c r="C74"/>
      <c r="D74"/>
      <c r="E74"/>
      <c r="F74"/>
      <c r="G74"/>
      <c r="H74"/>
      <c r="I74"/>
      <c r="J74"/>
      <c r="K74"/>
      <c r="L74"/>
      <c r="M74"/>
      <c r="N74"/>
      <c r="O74"/>
    </row>
    <row r="75" spans="1:15" x14ac:dyDescent="0.25">
      <c r="A75"/>
      <c r="B75"/>
      <c r="C75"/>
      <c r="D75"/>
      <c r="E75"/>
      <c r="F75"/>
      <c r="G75"/>
      <c r="H75"/>
      <c r="I75"/>
      <c r="J75"/>
      <c r="K75"/>
      <c r="L75"/>
      <c r="M75"/>
      <c r="N75"/>
      <c r="O75"/>
    </row>
    <row r="76" spans="1:15" x14ac:dyDescent="0.25">
      <c r="A76"/>
      <c r="B76"/>
      <c r="C76"/>
      <c r="D76"/>
      <c r="E76"/>
      <c r="F76"/>
      <c r="G76"/>
      <c r="H76"/>
      <c r="I76"/>
      <c r="J76"/>
      <c r="K76"/>
      <c r="L76"/>
      <c r="M76"/>
      <c r="N76"/>
      <c r="O76"/>
    </row>
    <row r="77" spans="1:15" x14ac:dyDescent="0.25">
      <c r="A77"/>
      <c r="B77"/>
      <c r="C77"/>
      <c r="D77"/>
      <c r="E77"/>
      <c r="F77"/>
      <c r="G77"/>
      <c r="H77"/>
      <c r="I77"/>
      <c r="J77"/>
      <c r="K77"/>
      <c r="L77"/>
      <c r="M77"/>
      <c r="N77"/>
      <c r="O77"/>
    </row>
    <row r="78" spans="1:15" x14ac:dyDescent="0.25">
      <c r="A78"/>
      <c r="B78"/>
      <c r="C78"/>
      <c r="D78"/>
      <c r="E78"/>
      <c r="F78"/>
      <c r="G78"/>
      <c r="H78"/>
      <c r="I78"/>
      <c r="J78"/>
      <c r="K78"/>
      <c r="L78"/>
      <c r="M78"/>
      <c r="N78"/>
      <c r="O78"/>
    </row>
    <row r="79" spans="1:15" x14ac:dyDescent="0.25">
      <c r="A79"/>
      <c r="B79"/>
      <c r="C79"/>
      <c r="D79"/>
      <c r="E79"/>
      <c r="F79"/>
      <c r="G79"/>
      <c r="H79"/>
      <c r="I79"/>
      <c r="J79"/>
      <c r="K79"/>
      <c r="L79"/>
      <c r="M79"/>
      <c r="N79"/>
      <c r="O79"/>
    </row>
    <row r="80" spans="1:15" x14ac:dyDescent="0.25">
      <c r="A80"/>
      <c r="B80"/>
      <c r="C80"/>
      <c r="D80"/>
      <c r="E80"/>
      <c r="F80"/>
      <c r="G80"/>
      <c r="H80"/>
      <c r="I80"/>
      <c r="J80"/>
      <c r="K80"/>
      <c r="L80"/>
      <c r="M80"/>
      <c r="N80"/>
      <c r="O80"/>
    </row>
    <row r="81" spans="1:15" x14ac:dyDescent="0.25">
      <c r="A81"/>
      <c r="B81"/>
      <c r="C81"/>
      <c r="D81"/>
      <c r="E81"/>
      <c r="F81"/>
      <c r="G81"/>
      <c r="H81"/>
      <c r="I81"/>
      <c r="J81"/>
      <c r="K81"/>
      <c r="L81"/>
      <c r="M81"/>
      <c r="N81"/>
      <c r="O81"/>
    </row>
    <row r="82" spans="1:15" x14ac:dyDescent="0.25">
      <c r="A82"/>
      <c r="B82"/>
      <c r="C82"/>
      <c r="D82"/>
      <c r="E82"/>
      <c r="F82"/>
      <c r="G82"/>
      <c r="H82"/>
      <c r="I82"/>
      <c r="J82"/>
      <c r="K82"/>
      <c r="L82"/>
      <c r="M82"/>
      <c r="N82"/>
      <c r="O82"/>
    </row>
    <row r="83" spans="1:15" x14ac:dyDescent="0.25">
      <c r="A83"/>
      <c r="B83"/>
      <c r="C83"/>
      <c r="D83"/>
      <c r="E83"/>
      <c r="F83"/>
      <c r="G83"/>
      <c r="H83"/>
      <c r="I83"/>
      <c r="J83"/>
      <c r="K83"/>
      <c r="L83"/>
      <c r="M83"/>
      <c r="N83"/>
      <c r="O83"/>
    </row>
    <row r="84" spans="1:15" x14ac:dyDescent="0.25">
      <c r="A84"/>
      <c r="B84"/>
      <c r="C84"/>
      <c r="D84"/>
      <c r="E84"/>
      <c r="F84"/>
      <c r="G84"/>
      <c r="H84"/>
      <c r="I84"/>
      <c r="J84"/>
      <c r="K84"/>
      <c r="L84"/>
      <c r="M84"/>
      <c r="N84"/>
      <c r="O84"/>
    </row>
    <row r="85" spans="1:15" x14ac:dyDescent="0.25">
      <c r="A85"/>
      <c r="B85"/>
      <c r="C85"/>
      <c r="D85"/>
      <c r="E85"/>
      <c r="F85"/>
      <c r="G85"/>
      <c r="H85"/>
      <c r="I85"/>
      <c r="J85"/>
      <c r="K85"/>
      <c r="L85"/>
      <c r="M85"/>
      <c r="N85"/>
      <c r="O85"/>
    </row>
    <row r="86" spans="1:15" x14ac:dyDescent="0.25">
      <c r="A86"/>
      <c r="B86"/>
      <c r="C86"/>
      <c r="D86"/>
      <c r="E86"/>
      <c r="F86"/>
      <c r="G86"/>
      <c r="H86"/>
      <c r="I86"/>
      <c r="J86"/>
      <c r="K86"/>
      <c r="L86"/>
      <c r="M86"/>
      <c r="N86"/>
      <c r="O86"/>
    </row>
    <row r="87" spans="1:15" x14ac:dyDescent="0.25">
      <c r="A87"/>
      <c r="B87"/>
      <c r="C87"/>
      <c r="D87"/>
      <c r="E87"/>
      <c r="F87"/>
      <c r="G87"/>
      <c r="H87"/>
      <c r="I87"/>
      <c r="J87"/>
      <c r="K87"/>
      <c r="L87"/>
      <c r="M87"/>
      <c r="N87"/>
      <c r="O87"/>
    </row>
    <row r="88" spans="1:15" x14ac:dyDescent="0.25">
      <c r="A88"/>
      <c r="B88"/>
      <c r="C88"/>
      <c r="D88"/>
      <c r="E88"/>
      <c r="F88"/>
      <c r="G88"/>
      <c r="H88"/>
      <c r="I88"/>
      <c r="J88"/>
      <c r="K88"/>
      <c r="L88"/>
      <c r="M88"/>
      <c r="N88"/>
      <c r="O88"/>
    </row>
    <row r="89" spans="1:15" x14ac:dyDescent="0.25">
      <c r="A89"/>
      <c r="B89"/>
      <c r="C89"/>
      <c r="D89"/>
      <c r="E89"/>
      <c r="F89"/>
      <c r="G89"/>
      <c r="H89"/>
      <c r="I89"/>
      <c r="J89"/>
      <c r="K89"/>
      <c r="L89"/>
      <c r="M89"/>
      <c r="N89"/>
      <c r="O89"/>
    </row>
    <row r="90" spans="1:15" x14ac:dyDescent="0.25">
      <c r="A90"/>
      <c r="B90"/>
      <c r="C90"/>
      <c r="D90"/>
      <c r="E90"/>
      <c r="F90"/>
      <c r="G90"/>
      <c r="H90"/>
      <c r="I90"/>
      <c r="J90"/>
      <c r="K90"/>
      <c r="L90"/>
      <c r="M90"/>
      <c r="N90"/>
      <c r="O90"/>
    </row>
    <row r="91" spans="1:15" x14ac:dyDescent="0.25">
      <c r="A91"/>
      <c r="B91"/>
      <c r="C91"/>
      <c r="D91"/>
      <c r="E91"/>
      <c r="F91"/>
      <c r="G91"/>
      <c r="H91"/>
      <c r="I91"/>
      <c r="J91"/>
      <c r="K91"/>
      <c r="L91"/>
      <c r="M91"/>
      <c r="N91"/>
      <c r="O91"/>
    </row>
    <row r="92" spans="1:15" x14ac:dyDescent="0.25">
      <c r="A92"/>
      <c r="B92"/>
      <c r="C92"/>
      <c r="D92"/>
      <c r="E92"/>
      <c r="F92"/>
      <c r="G92"/>
      <c r="H92"/>
      <c r="I92"/>
      <c r="J92"/>
      <c r="K92"/>
      <c r="L92"/>
      <c r="M92"/>
      <c r="N92"/>
      <c r="O92"/>
    </row>
    <row r="93" spans="1:15" x14ac:dyDescent="0.25">
      <c r="A93"/>
      <c r="B93"/>
      <c r="C93"/>
      <c r="D93"/>
      <c r="E93"/>
      <c r="F93"/>
      <c r="G93"/>
      <c r="H93"/>
      <c r="I93"/>
      <c r="J93"/>
      <c r="K93"/>
      <c r="L93"/>
      <c r="M93"/>
      <c r="N93"/>
      <c r="O93"/>
    </row>
    <row r="94" spans="1:15" x14ac:dyDescent="0.25">
      <c r="A94"/>
      <c r="B94"/>
      <c r="C94"/>
      <c r="D94"/>
      <c r="E94"/>
      <c r="F94"/>
      <c r="G94"/>
      <c r="H94"/>
      <c r="I94"/>
      <c r="J94"/>
      <c r="K94"/>
      <c r="L94"/>
      <c r="M94"/>
      <c r="N94"/>
      <c r="O94"/>
    </row>
    <row r="95" spans="1:15" x14ac:dyDescent="0.25">
      <c r="A95"/>
      <c r="B95"/>
      <c r="C95"/>
      <c r="D95"/>
      <c r="E95"/>
      <c r="F95"/>
      <c r="G95"/>
      <c r="H95"/>
      <c r="I95"/>
      <c r="J95"/>
      <c r="K95"/>
      <c r="L95"/>
      <c r="M95"/>
      <c r="N95"/>
      <c r="O95"/>
    </row>
    <row r="96" spans="1:15" x14ac:dyDescent="0.25">
      <c r="A96"/>
      <c r="B96"/>
      <c r="C96"/>
      <c r="D96"/>
      <c r="E96"/>
      <c r="F96"/>
      <c r="G96"/>
      <c r="H96"/>
      <c r="I96"/>
      <c r="J96"/>
      <c r="K96"/>
      <c r="L96"/>
      <c r="M96"/>
      <c r="N96"/>
      <c r="O96"/>
    </row>
    <row r="97" spans="1:15" x14ac:dyDescent="0.25">
      <c r="A97"/>
      <c r="B97"/>
      <c r="C97"/>
      <c r="D97"/>
      <c r="E97"/>
      <c r="F97"/>
      <c r="G97"/>
      <c r="H97"/>
      <c r="I97"/>
      <c r="J97"/>
      <c r="K97"/>
      <c r="L97"/>
      <c r="M97"/>
      <c r="N97"/>
      <c r="O97"/>
    </row>
    <row r="98" spans="1:15" x14ac:dyDescent="0.25">
      <c r="A98"/>
      <c r="B98"/>
      <c r="C98"/>
      <c r="D98"/>
      <c r="E98"/>
      <c r="F98"/>
      <c r="G98"/>
      <c r="H98"/>
      <c r="I98"/>
      <c r="J98"/>
      <c r="K98"/>
      <c r="L98"/>
      <c r="M98"/>
      <c r="N98"/>
      <c r="O98"/>
    </row>
    <row r="99" spans="1:15" x14ac:dyDescent="0.25">
      <c r="A99"/>
      <c r="B99"/>
      <c r="C99"/>
      <c r="D99"/>
      <c r="E99"/>
      <c r="F99"/>
      <c r="G99"/>
      <c r="H99"/>
      <c r="I99"/>
      <c r="J99"/>
      <c r="K99"/>
      <c r="L99"/>
      <c r="M99"/>
      <c r="N99"/>
      <c r="O99"/>
    </row>
    <row r="100" spans="1:15" x14ac:dyDescent="0.25">
      <c r="A100"/>
      <c r="B100"/>
      <c r="C100"/>
      <c r="D100"/>
      <c r="E100"/>
      <c r="F100"/>
      <c r="G100"/>
      <c r="H100"/>
      <c r="I100"/>
      <c r="J100"/>
      <c r="K100"/>
      <c r="L100"/>
      <c r="M100"/>
      <c r="N100"/>
      <c r="O100"/>
    </row>
    <row r="101" spans="1:15" x14ac:dyDescent="0.25">
      <c r="A101"/>
      <c r="B101"/>
      <c r="C101"/>
      <c r="D101"/>
      <c r="E101"/>
      <c r="F101"/>
      <c r="G101"/>
      <c r="H101"/>
      <c r="I101"/>
      <c r="J101"/>
      <c r="K101"/>
      <c r="L101"/>
      <c r="M101"/>
      <c r="N101"/>
      <c r="O101"/>
    </row>
    <row r="102" spans="1:15" x14ac:dyDescent="0.25">
      <c r="A102"/>
      <c r="B102"/>
      <c r="C102"/>
      <c r="D102"/>
      <c r="E102"/>
      <c r="F102"/>
      <c r="G102"/>
      <c r="H102"/>
      <c r="I102"/>
      <c r="J102"/>
      <c r="K102"/>
      <c r="L102"/>
      <c r="M102"/>
      <c r="N102"/>
      <c r="O102"/>
    </row>
    <row r="103" spans="1:15" x14ac:dyDescent="0.25">
      <c r="A103"/>
      <c r="B103"/>
      <c r="C103"/>
      <c r="D103"/>
      <c r="E103"/>
      <c r="F103"/>
      <c r="G103"/>
      <c r="H103"/>
      <c r="I103"/>
      <c r="J103"/>
      <c r="K103"/>
      <c r="L103"/>
      <c r="M103"/>
      <c r="N103"/>
      <c r="O103"/>
    </row>
    <row r="104" spans="1:15" x14ac:dyDescent="0.25">
      <c r="A104"/>
      <c r="B104"/>
      <c r="C104"/>
      <c r="D104"/>
      <c r="E104"/>
      <c r="F104"/>
      <c r="G104"/>
      <c r="H104"/>
      <c r="I104"/>
      <c r="J104"/>
      <c r="K104"/>
      <c r="L104"/>
      <c r="M104"/>
      <c r="N104"/>
      <c r="O104"/>
    </row>
    <row r="105" spans="1:15" x14ac:dyDescent="0.25">
      <c r="A105"/>
      <c r="B105"/>
      <c r="C105"/>
      <c r="D105"/>
      <c r="E105"/>
      <c r="F105"/>
      <c r="G105"/>
      <c r="H105"/>
      <c r="I105"/>
      <c r="J105"/>
      <c r="K105"/>
      <c r="L105"/>
      <c r="M105"/>
      <c r="N105"/>
      <c r="O105"/>
    </row>
    <row r="106" spans="1:15" x14ac:dyDescent="0.25">
      <c r="A106"/>
      <c r="B106"/>
      <c r="C106"/>
      <c r="D106"/>
      <c r="E106"/>
      <c r="F106"/>
      <c r="G106"/>
      <c r="H106"/>
      <c r="I106"/>
      <c r="J106"/>
      <c r="K106"/>
      <c r="L106"/>
      <c r="M106"/>
      <c r="N106"/>
      <c r="O106"/>
    </row>
    <row r="107" spans="1:15" x14ac:dyDescent="0.25">
      <c r="A107"/>
      <c r="B107"/>
      <c r="C107"/>
      <c r="D107"/>
      <c r="E107"/>
      <c r="F107"/>
      <c r="G107"/>
      <c r="H107"/>
      <c r="I107"/>
      <c r="J107"/>
      <c r="K107"/>
      <c r="L107"/>
      <c r="M107"/>
      <c r="N107"/>
      <c r="O107"/>
    </row>
    <row r="108" spans="1:15" x14ac:dyDescent="0.25">
      <c r="A108"/>
      <c r="B108"/>
      <c r="C108"/>
      <c r="D108"/>
      <c r="E108"/>
      <c r="F108"/>
      <c r="G108"/>
      <c r="H108"/>
      <c r="I108"/>
      <c r="J108"/>
      <c r="K108"/>
      <c r="L108"/>
      <c r="M108"/>
      <c r="N108"/>
      <c r="O108"/>
    </row>
    <row r="109" spans="1:15" x14ac:dyDescent="0.25">
      <c r="A109"/>
      <c r="B109"/>
      <c r="C109"/>
      <c r="D109"/>
      <c r="E109"/>
      <c r="F109"/>
      <c r="G109"/>
      <c r="H109"/>
      <c r="I109"/>
      <c r="J109"/>
      <c r="K109"/>
      <c r="L109"/>
      <c r="M109"/>
      <c r="N109"/>
      <c r="O109"/>
    </row>
    <row r="110" spans="1:15" x14ac:dyDescent="0.25">
      <c r="A110"/>
      <c r="B110"/>
      <c r="C110"/>
      <c r="D110"/>
      <c r="E110"/>
      <c r="F110"/>
      <c r="G110"/>
      <c r="H110"/>
      <c r="I110"/>
      <c r="J110"/>
      <c r="K110"/>
      <c r="L110"/>
      <c r="M110"/>
      <c r="N110"/>
      <c r="O110"/>
    </row>
    <row r="111" spans="1:15" x14ac:dyDescent="0.25">
      <c r="A111"/>
      <c r="B111"/>
      <c r="C111"/>
      <c r="D111"/>
      <c r="E111"/>
      <c r="F111"/>
      <c r="G111"/>
      <c r="H111"/>
      <c r="I111"/>
      <c r="J111"/>
      <c r="K111"/>
      <c r="L111"/>
      <c r="M111"/>
      <c r="N111"/>
      <c r="O111"/>
    </row>
    <row r="112" spans="1:15" x14ac:dyDescent="0.25">
      <c r="A112"/>
      <c r="B112"/>
      <c r="C112"/>
      <c r="D112"/>
      <c r="E112"/>
      <c r="F112"/>
      <c r="G112"/>
      <c r="H112"/>
      <c r="I112"/>
      <c r="J112"/>
      <c r="K112"/>
      <c r="L112"/>
      <c r="M112"/>
      <c r="N112"/>
      <c r="O112"/>
    </row>
    <row r="113" spans="1:15" x14ac:dyDescent="0.25">
      <c r="A113"/>
      <c r="B113"/>
      <c r="C113"/>
      <c r="D113"/>
      <c r="E113"/>
      <c r="F113"/>
      <c r="G113"/>
      <c r="H113"/>
      <c r="I113"/>
      <c r="J113"/>
      <c r="K113"/>
      <c r="L113"/>
      <c r="M113"/>
      <c r="N113"/>
      <c r="O113"/>
    </row>
    <row r="114" spans="1:15" x14ac:dyDescent="0.25">
      <c r="A114"/>
      <c r="B114"/>
      <c r="C114"/>
      <c r="D114"/>
      <c r="E114"/>
      <c r="F114"/>
      <c r="G114"/>
      <c r="H114"/>
      <c r="I114"/>
      <c r="J114"/>
      <c r="K114"/>
      <c r="L114"/>
      <c r="M114"/>
      <c r="N114"/>
      <c r="O114"/>
    </row>
    <row r="115" spans="1:15" x14ac:dyDescent="0.25">
      <c r="A115"/>
      <c r="B115"/>
      <c r="C115"/>
      <c r="D115"/>
      <c r="E115"/>
      <c r="F115"/>
      <c r="G115"/>
      <c r="H115"/>
      <c r="I115"/>
      <c r="J115"/>
      <c r="K115"/>
      <c r="L115"/>
      <c r="M115"/>
      <c r="N115"/>
      <c r="O115"/>
    </row>
    <row r="116" spans="1:15" x14ac:dyDescent="0.25">
      <c r="A116"/>
      <c r="B116"/>
      <c r="C116"/>
      <c r="D116"/>
      <c r="E116"/>
      <c r="F116"/>
      <c r="G116"/>
      <c r="H116"/>
      <c r="I116"/>
      <c r="J116"/>
      <c r="K116"/>
      <c r="L116"/>
      <c r="M116"/>
      <c r="N116"/>
      <c r="O116"/>
    </row>
    <row r="117" spans="1:15" x14ac:dyDescent="0.25">
      <c r="A117"/>
      <c r="B117"/>
      <c r="C117"/>
      <c r="D117"/>
      <c r="E117"/>
      <c r="F117"/>
      <c r="G117"/>
      <c r="H117"/>
      <c r="I117"/>
      <c r="J117"/>
      <c r="K117"/>
      <c r="L117"/>
      <c r="M117"/>
      <c r="N117"/>
      <c r="O117"/>
    </row>
    <row r="118" spans="1:15" x14ac:dyDescent="0.25">
      <c r="A118"/>
      <c r="B118"/>
      <c r="C118"/>
      <c r="D118"/>
      <c r="E118"/>
      <c r="F118"/>
      <c r="G118"/>
      <c r="H118"/>
      <c r="I118"/>
      <c r="J118"/>
      <c r="K118"/>
      <c r="L118"/>
      <c r="M118"/>
      <c r="N118"/>
      <c r="O118"/>
    </row>
    <row r="119" spans="1:15" x14ac:dyDescent="0.25">
      <c r="A119"/>
      <c r="B119"/>
      <c r="C119"/>
      <c r="D119"/>
      <c r="E119"/>
      <c r="F119"/>
      <c r="G119"/>
      <c r="H119"/>
      <c r="I119"/>
      <c r="J119"/>
      <c r="K119"/>
      <c r="L119"/>
      <c r="M119"/>
      <c r="N119"/>
      <c r="O119"/>
    </row>
    <row r="120" spans="1:15" x14ac:dyDescent="0.25">
      <c r="A120"/>
      <c r="B120"/>
      <c r="C120"/>
      <c r="D120"/>
      <c r="E120"/>
      <c r="F120"/>
      <c r="G120"/>
      <c r="H120"/>
      <c r="I120"/>
      <c r="J120"/>
      <c r="K120"/>
      <c r="L120"/>
      <c r="M120"/>
      <c r="N120"/>
      <c r="O120"/>
    </row>
    <row r="121" spans="1:15" x14ac:dyDescent="0.25">
      <c r="A121"/>
      <c r="B121"/>
      <c r="C121"/>
      <c r="D121"/>
      <c r="E121"/>
      <c r="F121"/>
      <c r="G121"/>
      <c r="H121"/>
      <c r="I121"/>
      <c r="J121"/>
      <c r="K121"/>
      <c r="L121"/>
      <c r="M121"/>
      <c r="N121"/>
      <c r="O121"/>
    </row>
    <row r="122" spans="1:15" x14ac:dyDescent="0.25">
      <c r="A122"/>
      <c r="B122"/>
      <c r="C122"/>
      <c r="D122"/>
      <c r="E122"/>
      <c r="F122"/>
      <c r="G122"/>
      <c r="H122"/>
      <c r="I122"/>
      <c r="J122"/>
      <c r="K122"/>
      <c r="L122"/>
      <c r="M122"/>
      <c r="N122"/>
      <c r="O122"/>
    </row>
    <row r="123" spans="1:15" x14ac:dyDescent="0.25">
      <c r="A123"/>
      <c r="B123"/>
      <c r="C123"/>
      <c r="D123"/>
      <c r="E123"/>
      <c r="F123"/>
      <c r="G123"/>
      <c r="H123"/>
      <c r="I123"/>
      <c r="J123"/>
      <c r="K123"/>
      <c r="L123"/>
      <c r="M123"/>
      <c r="N123"/>
      <c r="O123"/>
    </row>
    <row r="124" spans="1:15" x14ac:dyDescent="0.25">
      <c r="A124"/>
      <c r="B124"/>
      <c r="C124"/>
      <c r="D124"/>
      <c r="E124"/>
      <c r="F124"/>
      <c r="G124"/>
      <c r="H124"/>
      <c r="I124"/>
      <c r="J124"/>
      <c r="K124"/>
      <c r="L124"/>
      <c r="M124"/>
      <c r="N124"/>
      <c r="O124"/>
    </row>
    <row r="125" spans="1:15" x14ac:dyDescent="0.25">
      <c r="A125"/>
      <c r="B125"/>
      <c r="C125"/>
      <c r="D125"/>
      <c r="E125"/>
      <c r="F125"/>
      <c r="G125"/>
      <c r="H125"/>
      <c r="I125"/>
      <c r="J125"/>
      <c r="K125"/>
      <c r="L125"/>
      <c r="M125"/>
      <c r="N125"/>
      <c r="O125"/>
    </row>
    <row r="126" spans="1:15" x14ac:dyDescent="0.25">
      <c r="A126"/>
      <c r="B126"/>
      <c r="C126"/>
      <c r="D126"/>
      <c r="E126"/>
      <c r="F126"/>
      <c r="G126"/>
      <c r="H126"/>
      <c r="I126"/>
      <c r="J126"/>
      <c r="K126"/>
      <c r="L126"/>
      <c r="M126"/>
      <c r="N126"/>
      <c r="O126"/>
    </row>
    <row r="127" spans="1:15" x14ac:dyDescent="0.25">
      <c r="A127"/>
      <c r="B127"/>
      <c r="C127"/>
      <c r="D127"/>
      <c r="E127"/>
      <c r="F127"/>
      <c r="G127"/>
      <c r="H127"/>
      <c r="I127"/>
      <c r="J127"/>
      <c r="K127"/>
      <c r="L127"/>
      <c r="M127"/>
      <c r="N127"/>
      <c r="O127"/>
    </row>
    <row r="128" spans="1:15" x14ac:dyDescent="0.25">
      <c r="A128"/>
      <c r="B128"/>
      <c r="C128"/>
      <c r="D128"/>
      <c r="E128"/>
      <c r="F128"/>
      <c r="G128"/>
      <c r="H128"/>
      <c r="I128"/>
      <c r="J128"/>
      <c r="K128"/>
      <c r="L128"/>
      <c r="M128"/>
      <c r="N128"/>
      <c r="O128"/>
    </row>
    <row r="129" spans="1:15" x14ac:dyDescent="0.25">
      <c r="A129"/>
      <c r="B129"/>
      <c r="C129"/>
      <c r="D129"/>
      <c r="E129"/>
      <c r="F129"/>
      <c r="G129"/>
      <c r="H129"/>
      <c r="I129"/>
      <c r="J129"/>
      <c r="K129"/>
      <c r="L129"/>
      <c r="M129"/>
      <c r="N129"/>
      <c r="O129"/>
    </row>
    <row r="130" spans="1:15" x14ac:dyDescent="0.25">
      <c r="A130"/>
      <c r="B130"/>
      <c r="C130"/>
      <c r="D130"/>
      <c r="E130"/>
      <c r="F130"/>
      <c r="G130"/>
      <c r="H130"/>
      <c r="I130"/>
      <c r="J130"/>
      <c r="K130"/>
      <c r="L130"/>
      <c r="M130"/>
      <c r="N130"/>
      <c r="O130"/>
    </row>
    <row r="131" spans="1:15" x14ac:dyDescent="0.25">
      <c r="A131"/>
      <c r="B131"/>
      <c r="C131"/>
      <c r="D131"/>
      <c r="E131"/>
      <c r="F131"/>
      <c r="G131"/>
      <c r="H131"/>
      <c r="I131"/>
      <c r="J131"/>
      <c r="K131"/>
      <c r="L131"/>
      <c r="M131"/>
      <c r="N131"/>
      <c r="O131"/>
    </row>
    <row r="132" spans="1:15" x14ac:dyDescent="0.25">
      <c r="A132"/>
      <c r="B132"/>
      <c r="C132"/>
      <c r="D132"/>
      <c r="E132"/>
      <c r="F132"/>
      <c r="G132"/>
      <c r="H132"/>
      <c r="I132"/>
      <c r="J132"/>
      <c r="K132"/>
      <c r="L132"/>
      <c r="M132"/>
      <c r="N132"/>
      <c r="O132"/>
    </row>
    <row r="133" spans="1:15" x14ac:dyDescent="0.25">
      <c r="A133"/>
      <c r="B133"/>
      <c r="C133"/>
      <c r="D133"/>
      <c r="E133"/>
      <c r="F133"/>
      <c r="G133"/>
      <c r="H133"/>
      <c r="I133"/>
      <c r="J133"/>
      <c r="K133"/>
      <c r="L133"/>
      <c r="M133"/>
      <c r="N133"/>
      <c r="O133"/>
    </row>
    <row r="134" spans="1:15" x14ac:dyDescent="0.25">
      <c r="A134"/>
      <c r="B134"/>
      <c r="C134"/>
      <c r="D134"/>
      <c r="E134"/>
      <c r="F134"/>
      <c r="G134"/>
      <c r="H134"/>
      <c r="I134"/>
      <c r="J134"/>
      <c r="K134"/>
      <c r="L134"/>
      <c r="M134"/>
      <c r="N134"/>
      <c r="O134"/>
    </row>
    <row r="135" spans="1:15" x14ac:dyDescent="0.25">
      <c r="A135"/>
      <c r="B135"/>
      <c r="C135"/>
      <c r="D135"/>
      <c r="E135"/>
      <c r="F135"/>
      <c r="G135"/>
      <c r="H135"/>
      <c r="I135"/>
      <c r="J135"/>
      <c r="K135"/>
      <c r="L135"/>
      <c r="M135"/>
      <c r="N135"/>
      <c r="O135"/>
    </row>
    <row r="136" spans="1:15" x14ac:dyDescent="0.25">
      <c r="A136"/>
      <c r="B136"/>
      <c r="C136"/>
      <c r="D136"/>
      <c r="E136"/>
      <c r="F136"/>
      <c r="G136"/>
      <c r="H136"/>
      <c r="I136"/>
      <c r="J136"/>
      <c r="K136"/>
      <c r="L136"/>
      <c r="M136"/>
      <c r="N136"/>
      <c r="O136"/>
    </row>
    <row r="137" spans="1:15" x14ac:dyDescent="0.25">
      <c r="A137"/>
      <c r="B137"/>
      <c r="C137"/>
      <c r="D137"/>
      <c r="E137"/>
      <c r="F137"/>
      <c r="G137"/>
      <c r="H137"/>
      <c r="I137"/>
      <c r="J137"/>
      <c r="K137"/>
      <c r="L137"/>
      <c r="M137"/>
      <c r="N137"/>
      <c r="O137"/>
    </row>
    <row r="138" spans="1:15" x14ac:dyDescent="0.25">
      <c r="A138"/>
      <c r="B138"/>
      <c r="C138"/>
      <c r="D138"/>
      <c r="E138"/>
      <c r="F138"/>
      <c r="G138"/>
      <c r="H138"/>
      <c r="I138"/>
      <c r="J138"/>
      <c r="K138"/>
      <c r="L138"/>
      <c r="M138"/>
      <c r="N138"/>
      <c r="O138"/>
    </row>
    <row r="139" spans="1:15" x14ac:dyDescent="0.25">
      <c r="A139"/>
      <c r="B139"/>
      <c r="C139"/>
      <c r="D139"/>
      <c r="E139"/>
      <c r="F139"/>
      <c r="G139"/>
      <c r="H139"/>
      <c r="I139"/>
      <c r="J139"/>
      <c r="K139"/>
      <c r="L139"/>
      <c r="M139"/>
      <c r="N139"/>
      <c r="O139"/>
    </row>
    <row r="140" spans="1:15" x14ac:dyDescent="0.25">
      <c r="A140"/>
      <c r="B140"/>
      <c r="C140"/>
      <c r="D140"/>
      <c r="E140"/>
      <c r="F140"/>
      <c r="G140"/>
      <c r="H140"/>
      <c r="I140"/>
      <c r="J140"/>
      <c r="K140"/>
      <c r="L140"/>
      <c r="M140"/>
      <c r="N140"/>
      <c r="O140"/>
    </row>
    <row r="141" spans="1:15" x14ac:dyDescent="0.25">
      <c r="A141"/>
      <c r="B141"/>
      <c r="C141"/>
      <c r="D141"/>
      <c r="E141"/>
      <c r="F141"/>
      <c r="G141"/>
      <c r="H141"/>
      <c r="I141"/>
      <c r="J141"/>
      <c r="K141"/>
      <c r="L141"/>
      <c r="M141"/>
      <c r="N141"/>
      <c r="O141"/>
    </row>
    <row r="142" spans="1:15" x14ac:dyDescent="0.25">
      <c r="A142"/>
      <c r="B142"/>
      <c r="C142"/>
      <c r="D142"/>
      <c r="E142"/>
      <c r="F142"/>
      <c r="G142"/>
      <c r="H142"/>
      <c r="I142"/>
      <c r="J142"/>
      <c r="K142"/>
      <c r="L142"/>
      <c r="M142"/>
      <c r="N142"/>
      <c r="O142"/>
    </row>
    <row r="143" spans="1:15" x14ac:dyDescent="0.25">
      <c r="A143"/>
      <c r="B143"/>
      <c r="C143"/>
      <c r="D143"/>
      <c r="E143"/>
      <c r="F143"/>
      <c r="G143"/>
      <c r="H143"/>
      <c r="I143"/>
      <c r="J143"/>
      <c r="K143"/>
      <c r="L143"/>
      <c r="M143"/>
      <c r="N143"/>
      <c r="O143"/>
    </row>
    <row r="144" spans="1:15" x14ac:dyDescent="0.25">
      <c r="A144"/>
      <c r="B144"/>
      <c r="C144"/>
      <c r="D144"/>
      <c r="E144"/>
      <c r="F144"/>
      <c r="G144"/>
      <c r="H144"/>
      <c r="I144"/>
      <c r="J144"/>
      <c r="K144"/>
      <c r="L144"/>
      <c r="M144"/>
      <c r="N144"/>
      <c r="O144"/>
    </row>
    <row r="145" spans="1:15" x14ac:dyDescent="0.25">
      <c r="A145"/>
      <c r="B145"/>
      <c r="C145"/>
      <c r="D145"/>
      <c r="E145"/>
      <c r="F145"/>
      <c r="G145"/>
      <c r="H145"/>
      <c r="I145"/>
      <c r="J145"/>
      <c r="K145"/>
      <c r="L145"/>
      <c r="M145"/>
      <c r="N145"/>
      <c r="O145"/>
    </row>
    <row r="146" spans="1:15" x14ac:dyDescent="0.25">
      <c r="A146"/>
      <c r="B146"/>
      <c r="C146"/>
      <c r="D146"/>
      <c r="E146"/>
      <c r="F146"/>
      <c r="G146"/>
      <c r="H146"/>
      <c r="I146"/>
      <c r="J146"/>
      <c r="K146"/>
      <c r="L146"/>
      <c r="M146"/>
      <c r="N146"/>
      <c r="O146"/>
    </row>
    <row r="147" spans="1:15" x14ac:dyDescent="0.25">
      <c r="A147"/>
      <c r="B147"/>
      <c r="C147"/>
      <c r="D147"/>
      <c r="E147"/>
      <c r="F147"/>
      <c r="G147"/>
      <c r="H147"/>
      <c r="I147"/>
      <c r="J147"/>
      <c r="K147"/>
      <c r="L147"/>
      <c r="M147"/>
      <c r="N147"/>
      <c r="O147"/>
    </row>
    <row r="148" spans="1:15" x14ac:dyDescent="0.25">
      <c r="A148"/>
      <c r="B148"/>
      <c r="C148"/>
      <c r="D148"/>
      <c r="E148"/>
      <c r="F148"/>
      <c r="G148"/>
      <c r="H148"/>
      <c r="I148"/>
      <c r="J148"/>
      <c r="K148"/>
      <c r="L148"/>
      <c r="M148"/>
      <c r="N148"/>
      <c r="O148"/>
    </row>
    <row r="149" spans="1:15" x14ac:dyDescent="0.25">
      <c r="A149"/>
      <c r="B149"/>
      <c r="C149"/>
      <c r="D149"/>
      <c r="E149"/>
      <c r="F149"/>
      <c r="G149"/>
      <c r="H149"/>
      <c r="I149"/>
      <c r="J149"/>
      <c r="K149"/>
      <c r="L149"/>
      <c r="M149"/>
      <c r="N149"/>
      <c r="O149"/>
    </row>
    <row r="150" spans="1:15" x14ac:dyDescent="0.25">
      <c r="A150"/>
      <c r="B150"/>
      <c r="C150"/>
      <c r="D150"/>
      <c r="E150"/>
      <c r="F150"/>
      <c r="G150"/>
      <c r="H150"/>
      <c r="I150"/>
      <c r="J150"/>
      <c r="K150"/>
      <c r="L150"/>
      <c r="M150"/>
      <c r="N150"/>
      <c r="O150"/>
    </row>
    <row r="151" spans="1:15" x14ac:dyDescent="0.25">
      <c r="A151"/>
      <c r="B151"/>
      <c r="C151"/>
      <c r="D151"/>
      <c r="E151"/>
      <c r="F151"/>
      <c r="G151"/>
      <c r="H151"/>
      <c r="I151"/>
      <c r="J151"/>
      <c r="K151"/>
      <c r="L151"/>
      <c r="M151"/>
      <c r="N151"/>
      <c r="O151"/>
    </row>
    <row r="152" spans="1:15" x14ac:dyDescent="0.25">
      <c r="A152"/>
      <c r="B152"/>
      <c r="C152"/>
      <c r="D152"/>
      <c r="E152"/>
      <c r="F152"/>
      <c r="G152"/>
      <c r="H152"/>
      <c r="I152"/>
      <c r="J152"/>
      <c r="K152"/>
      <c r="L152"/>
      <c r="M152"/>
      <c r="N152"/>
      <c r="O152"/>
    </row>
    <row r="153" spans="1:15" x14ac:dyDescent="0.25">
      <c r="A153"/>
      <c r="B153"/>
      <c r="C153"/>
      <c r="D153"/>
      <c r="E153"/>
      <c r="F153"/>
      <c r="G153"/>
      <c r="H153"/>
      <c r="I153"/>
      <c r="J153"/>
      <c r="K153"/>
      <c r="L153"/>
      <c r="M153"/>
      <c r="N153"/>
      <c r="O153"/>
    </row>
    <row r="154" spans="1:15" x14ac:dyDescent="0.25">
      <c r="A154"/>
      <c r="B154"/>
      <c r="C154"/>
      <c r="D154"/>
      <c r="E154"/>
      <c r="F154"/>
      <c r="G154"/>
      <c r="H154"/>
      <c r="I154"/>
      <c r="J154"/>
      <c r="K154"/>
      <c r="L154"/>
      <c r="M154"/>
      <c r="N154"/>
      <c r="O154"/>
    </row>
    <row r="155" spans="1:15" x14ac:dyDescent="0.25">
      <c r="A155"/>
      <c r="B155"/>
      <c r="C155"/>
      <c r="D155"/>
      <c r="E155"/>
      <c r="F155"/>
      <c r="G155"/>
      <c r="H155"/>
      <c r="I155"/>
      <c r="J155"/>
      <c r="K155"/>
      <c r="L155"/>
      <c r="M155"/>
      <c r="N155"/>
      <c r="O155"/>
    </row>
    <row r="156" spans="1:15" x14ac:dyDescent="0.25">
      <c r="A156"/>
      <c r="B156"/>
      <c r="C156"/>
      <c r="D156"/>
      <c r="E156"/>
      <c r="F156"/>
      <c r="G156"/>
      <c r="H156"/>
      <c r="I156"/>
      <c r="J156"/>
      <c r="K156"/>
      <c r="L156"/>
      <c r="M156"/>
      <c r="N156"/>
      <c r="O156"/>
    </row>
    <row r="157" spans="1:15" x14ac:dyDescent="0.25">
      <c r="A157"/>
      <c r="B157"/>
      <c r="C157"/>
      <c r="D157"/>
      <c r="E157"/>
      <c r="F157"/>
      <c r="G157"/>
      <c r="H157"/>
      <c r="I157"/>
      <c r="J157"/>
      <c r="K157"/>
      <c r="L157"/>
      <c r="M157"/>
      <c r="N157"/>
      <c r="O157"/>
    </row>
    <row r="158" spans="1:15" x14ac:dyDescent="0.25">
      <c r="A158"/>
      <c r="B158"/>
      <c r="C158"/>
      <c r="D158"/>
      <c r="E158"/>
      <c r="F158"/>
      <c r="G158"/>
      <c r="H158"/>
      <c r="I158"/>
      <c r="J158"/>
      <c r="K158"/>
      <c r="L158"/>
      <c r="M158"/>
      <c r="N158"/>
      <c r="O158"/>
    </row>
    <row r="159" spans="1:15" x14ac:dyDescent="0.25">
      <c r="A159"/>
      <c r="B159"/>
      <c r="C159"/>
      <c r="D159"/>
      <c r="E159"/>
      <c r="F159"/>
      <c r="G159"/>
      <c r="H159"/>
      <c r="I159"/>
      <c r="J159"/>
      <c r="K159"/>
      <c r="L159"/>
      <c r="M159"/>
      <c r="N159"/>
      <c r="O159"/>
    </row>
    <row r="160" spans="1:15" x14ac:dyDescent="0.25">
      <c r="A160"/>
      <c r="B160"/>
      <c r="C160"/>
      <c r="D160"/>
      <c r="E160"/>
      <c r="F160"/>
      <c r="G160"/>
      <c r="H160"/>
      <c r="I160"/>
      <c r="J160"/>
      <c r="K160"/>
      <c r="L160"/>
      <c r="M160"/>
      <c r="N160"/>
      <c r="O160"/>
    </row>
    <row r="161" spans="1:15" x14ac:dyDescent="0.25">
      <c r="A161"/>
      <c r="B161"/>
      <c r="C161"/>
      <c r="D161"/>
      <c r="E161"/>
      <c r="F161"/>
      <c r="G161"/>
      <c r="H161"/>
      <c r="I161"/>
      <c r="J161"/>
      <c r="K161"/>
      <c r="L161"/>
      <c r="M161"/>
      <c r="N161"/>
      <c r="O161"/>
    </row>
    <row r="162" spans="1:15" x14ac:dyDescent="0.25">
      <c r="A162"/>
      <c r="B162"/>
      <c r="C162"/>
      <c r="D162"/>
      <c r="E162"/>
      <c r="F162"/>
      <c r="G162"/>
      <c r="H162"/>
      <c r="I162"/>
      <c r="J162"/>
      <c r="K162"/>
      <c r="L162"/>
      <c r="M162"/>
      <c r="N162"/>
      <c r="O162"/>
    </row>
    <row r="163" spans="1:15" x14ac:dyDescent="0.25">
      <c r="A163"/>
      <c r="B163"/>
      <c r="C163"/>
      <c r="D163"/>
      <c r="E163"/>
      <c r="F163"/>
      <c r="G163"/>
      <c r="H163"/>
      <c r="I163"/>
      <c r="J163"/>
      <c r="K163"/>
      <c r="L163"/>
      <c r="M163"/>
      <c r="N163"/>
      <c r="O163"/>
    </row>
    <row r="164" spans="1:15" x14ac:dyDescent="0.25">
      <c r="A164"/>
      <c r="B164"/>
      <c r="C164"/>
      <c r="D164"/>
      <c r="E164"/>
      <c r="F164"/>
      <c r="G164"/>
      <c r="H164"/>
      <c r="I164"/>
      <c r="J164"/>
      <c r="K164"/>
      <c r="L164"/>
      <c r="M164"/>
      <c r="N164"/>
      <c r="O164"/>
    </row>
    <row r="165" spans="1:15" x14ac:dyDescent="0.25">
      <c r="A165"/>
      <c r="B165"/>
      <c r="C165"/>
      <c r="D165"/>
      <c r="E165"/>
      <c r="F165"/>
      <c r="G165"/>
      <c r="H165"/>
      <c r="I165"/>
      <c r="J165"/>
      <c r="K165"/>
      <c r="L165"/>
      <c r="M165"/>
      <c r="N165"/>
      <c r="O165"/>
    </row>
    <row r="166" spans="1:15" x14ac:dyDescent="0.25">
      <c r="A166"/>
      <c r="B166"/>
      <c r="C166"/>
      <c r="D166"/>
      <c r="E166"/>
      <c r="F166"/>
      <c r="G166"/>
      <c r="H166"/>
      <c r="I166"/>
      <c r="J166"/>
      <c r="K166"/>
      <c r="L166"/>
      <c r="M166"/>
      <c r="N166"/>
      <c r="O166"/>
    </row>
    <row r="167" spans="1:15" x14ac:dyDescent="0.25">
      <c r="A167"/>
      <c r="B167"/>
      <c r="C167"/>
      <c r="D167"/>
      <c r="E167"/>
      <c r="F167"/>
      <c r="G167"/>
      <c r="H167"/>
      <c r="I167"/>
      <c r="J167"/>
      <c r="K167"/>
      <c r="L167"/>
      <c r="M167"/>
      <c r="N167"/>
      <c r="O167"/>
    </row>
    <row r="168" spans="1:15" x14ac:dyDescent="0.25">
      <c r="A168"/>
      <c r="B168"/>
      <c r="C168"/>
      <c r="D168"/>
      <c r="E168"/>
      <c r="F168"/>
      <c r="G168"/>
      <c r="H168"/>
      <c r="I168"/>
      <c r="J168"/>
      <c r="K168"/>
      <c r="L168"/>
      <c r="M168"/>
      <c r="N168"/>
      <c r="O168"/>
    </row>
    <row r="169" spans="1:15" x14ac:dyDescent="0.25">
      <c r="A169"/>
      <c r="B169"/>
      <c r="C169"/>
      <c r="D169"/>
      <c r="E169"/>
      <c r="F169"/>
      <c r="G169"/>
      <c r="H169"/>
      <c r="I169"/>
      <c r="J169"/>
      <c r="K169"/>
      <c r="L169"/>
      <c r="M169"/>
      <c r="N169"/>
      <c r="O169"/>
    </row>
    <row r="170" spans="1:15" x14ac:dyDescent="0.25">
      <c r="A170"/>
      <c r="B170"/>
      <c r="C170"/>
      <c r="D170"/>
      <c r="E170"/>
      <c r="F170"/>
      <c r="G170"/>
      <c r="H170"/>
      <c r="I170"/>
      <c r="J170"/>
      <c r="K170"/>
      <c r="L170"/>
      <c r="M170"/>
      <c r="N170"/>
      <c r="O170"/>
    </row>
    <row r="171" spans="1:15" x14ac:dyDescent="0.25">
      <c r="A171"/>
      <c r="B171"/>
      <c r="C171"/>
      <c r="D171"/>
      <c r="E171"/>
      <c r="F171"/>
      <c r="G171"/>
      <c r="H171"/>
      <c r="I171"/>
      <c r="J171"/>
      <c r="K171"/>
      <c r="L171"/>
      <c r="M171"/>
      <c r="N171"/>
      <c r="O171"/>
    </row>
    <row r="172" spans="1:15" x14ac:dyDescent="0.25">
      <c r="A172"/>
      <c r="B172"/>
      <c r="C172"/>
      <c r="D172"/>
      <c r="E172"/>
      <c r="F172"/>
      <c r="G172"/>
      <c r="H172"/>
      <c r="I172"/>
      <c r="J172"/>
      <c r="K172"/>
      <c r="L172"/>
      <c r="M172"/>
      <c r="N172"/>
      <c r="O172"/>
    </row>
    <row r="173" spans="1:15" x14ac:dyDescent="0.25">
      <c r="A173"/>
      <c r="B173"/>
      <c r="C173"/>
      <c r="D173"/>
      <c r="E173"/>
      <c r="F173"/>
      <c r="G173"/>
      <c r="H173"/>
      <c r="I173"/>
      <c r="J173"/>
      <c r="K173"/>
      <c r="L173"/>
      <c r="M173"/>
      <c r="N173"/>
      <c r="O173"/>
    </row>
    <row r="174" spans="1:15" x14ac:dyDescent="0.25">
      <c r="A174"/>
      <c r="B174"/>
      <c r="C174"/>
      <c r="D174"/>
      <c r="E174"/>
      <c r="F174"/>
      <c r="G174"/>
      <c r="H174"/>
      <c r="I174"/>
      <c r="J174"/>
      <c r="K174"/>
      <c r="L174"/>
      <c r="M174"/>
      <c r="N174"/>
      <c r="O174"/>
    </row>
    <row r="175" spans="1:15" x14ac:dyDescent="0.25">
      <c r="A175"/>
      <c r="B175"/>
      <c r="C175"/>
      <c r="D175"/>
      <c r="E175"/>
      <c r="F175"/>
      <c r="G175"/>
      <c r="H175"/>
      <c r="I175"/>
      <c r="J175"/>
      <c r="K175"/>
      <c r="L175"/>
      <c r="M175"/>
      <c r="N175"/>
      <c r="O175"/>
    </row>
    <row r="176" spans="1:15" x14ac:dyDescent="0.25">
      <c r="A176"/>
      <c r="B176"/>
      <c r="C176"/>
      <c r="D176"/>
      <c r="E176"/>
      <c r="F176"/>
      <c r="G176"/>
      <c r="H176"/>
      <c r="I176"/>
      <c r="J176"/>
      <c r="K176"/>
      <c r="L176"/>
      <c r="M176"/>
      <c r="N176"/>
      <c r="O176"/>
    </row>
    <row r="177" spans="1:15" x14ac:dyDescent="0.25">
      <c r="A177"/>
      <c r="B177"/>
      <c r="C177"/>
      <c r="D177"/>
      <c r="E177"/>
      <c r="F177"/>
      <c r="G177"/>
      <c r="H177"/>
      <c r="I177"/>
      <c r="J177"/>
      <c r="K177"/>
      <c r="L177"/>
      <c r="M177"/>
      <c r="N177"/>
      <c r="O177"/>
    </row>
    <row r="178" spans="1:15" x14ac:dyDescent="0.25">
      <c r="A178"/>
      <c r="B178"/>
      <c r="C178"/>
      <c r="D178"/>
      <c r="E178"/>
      <c r="F178"/>
      <c r="G178"/>
      <c r="H178"/>
      <c r="I178"/>
      <c r="J178"/>
      <c r="K178"/>
      <c r="L178"/>
      <c r="M178"/>
      <c r="N178"/>
      <c r="O178"/>
    </row>
    <row r="179" spans="1:15" x14ac:dyDescent="0.25">
      <c r="A179"/>
      <c r="B179"/>
      <c r="C179"/>
      <c r="D179"/>
      <c r="E179"/>
      <c r="F179"/>
      <c r="G179"/>
      <c r="H179"/>
      <c r="I179"/>
      <c r="J179"/>
      <c r="K179"/>
      <c r="L179"/>
      <c r="M179"/>
      <c r="N179"/>
      <c r="O179"/>
    </row>
    <row r="180" spans="1:15" x14ac:dyDescent="0.25">
      <c r="A180"/>
      <c r="B180"/>
      <c r="C180"/>
      <c r="D180"/>
      <c r="E180"/>
      <c r="F180"/>
      <c r="G180"/>
      <c r="H180"/>
      <c r="I180"/>
      <c r="J180"/>
      <c r="K180"/>
      <c r="L180"/>
      <c r="M180"/>
      <c r="N180"/>
      <c r="O180"/>
    </row>
    <row r="181" spans="1:15" x14ac:dyDescent="0.25">
      <c r="A181"/>
      <c r="B181"/>
      <c r="C181"/>
      <c r="D181"/>
      <c r="E181"/>
      <c r="F181"/>
      <c r="G181"/>
      <c r="H181"/>
      <c r="I181"/>
      <c r="J181"/>
      <c r="K181"/>
      <c r="L181"/>
      <c r="M181"/>
      <c r="N181"/>
      <c r="O181"/>
    </row>
    <row r="182" spans="1:15" x14ac:dyDescent="0.25">
      <c r="A182"/>
      <c r="B182"/>
      <c r="C182"/>
      <c r="D182"/>
      <c r="E182"/>
      <c r="F182"/>
      <c r="G182"/>
      <c r="H182"/>
      <c r="I182"/>
      <c r="J182"/>
      <c r="K182"/>
      <c r="L182"/>
      <c r="M182"/>
      <c r="N182"/>
      <c r="O182"/>
    </row>
    <row r="183" spans="1:15" x14ac:dyDescent="0.25">
      <c r="A183"/>
      <c r="B183"/>
      <c r="C183"/>
      <c r="D183"/>
      <c r="E183"/>
      <c r="F183"/>
      <c r="G183"/>
      <c r="H183"/>
      <c r="I183"/>
      <c r="J183"/>
      <c r="K183"/>
      <c r="L183"/>
      <c r="M183"/>
      <c r="N183"/>
      <c r="O183"/>
    </row>
    <row r="184" spans="1:15" x14ac:dyDescent="0.25">
      <c r="A184"/>
      <c r="B184"/>
      <c r="C184"/>
      <c r="D184"/>
      <c r="E184"/>
      <c r="F184"/>
      <c r="G184"/>
      <c r="H184"/>
      <c r="I184"/>
      <c r="J184"/>
      <c r="K184"/>
      <c r="L184"/>
      <c r="M184"/>
      <c r="N184"/>
      <c r="O184"/>
    </row>
    <row r="185" spans="1:15" x14ac:dyDescent="0.25">
      <c r="A185"/>
      <c r="B185"/>
      <c r="C185"/>
      <c r="D185"/>
      <c r="E185"/>
      <c r="F185"/>
      <c r="G185"/>
      <c r="H185"/>
      <c r="I185"/>
      <c r="J185"/>
      <c r="K185"/>
      <c r="L185"/>
      <c r="M185"/>
      <c r="N185"/>
      <c r="O185"/>
    </row>
    <row r="186" spans="1:15" x14ac:dyDescent="0.25">
      <c r="A186"/>
      <c r="B186"/>
      <c r="C186"/>
      <c r="D186"/>
      <c r="E186"/>
      <c r="F186"/>
      <c r="G186"/>
      <c r="H186"/>
      <c r="I186"/>
      <c r="J186"/>
      <c r="K186"/>
      <c r="L186"/>
      <c r="M186"/>
      <c r="N186"/>
      <c r="O186"/>
    </row>
    <row r="187" spans="1:15" x14ac:dyDescent="0.25">
      <c r="A187"/>
      <c r="B187"/>
      <c r="C187"/>
      <c r="D187"/>
      <c r="E187"/>
      <c r="F187"/>
      <c r="G187"/>
      <c r="H187"/>
      <c r="I187"/>
      <c r="J187"/>
      <c r="K187"/>
      <c r="L187"/>
      <c r="M187"/>
      <c r="N187"/>
      <c r="O187"/>
    </row>
    <row r="188" spans="1:15" x14ac:dyDescent="0.25">
      <c r="A188"/>
      <c r="B188"/>
      <c r="C188"/>
      <c r="D188"/>
      <c r="E188"/>
      <c r="F188"/>
      <c r="G188"/>
      <c r="H188"/>
      <c r="I188"/>
      <c r="J188"/>
      <c r="K188"/>
      <c r="L188"/>
      <c r="M188"/>
      <c r="N188"/>
      <c r="O188"/>
    </row>
    <row r="189" spans="1:15" x14ac:dyDescent="0.25">
      <c r="A189"/>
      <c r="B189"/>
      <c r="C189"/>
      <c r="D189"/>
      <c r="E189"/>
      <c r="F189"/>
      <c r="G189"/>
      <c r="H189"/>
      <c r="I189"/>
      <c r="J189"/>
      <c r="K189"/>
      <c r="L189"/>
      <c r="M189"/>
      <c r="N189"/>
      <c r="O189"/>
    </row>
    <row r="190" spans="1:15" x14ac:dyDescent="0.25">
      <c r="A190"/>
      <c r="B190"/>
      <c r="C190"/>
      <c r="D190"/>
      <c r="E190"/>
      <c r="F190"/>
      <c r="G190"/>
      <c r="H190"/>
      <c r="I190"/>
      <c r="J190"/>
      <c r="K190"/>
      <c r="L190"/>
      <c r="M190"/>
      <c r="N190"/>
      <c r="O190"/>
    </row>
    <row r="191" spans="1:15" x14ac:dyDescent="0.25">
      <c r="A191"/>
      <c r="B191"/>
      <c r="C191"/>
      <c r="D191"/>
      <c r="E191"/>
      <c r="F191"/>
      <c r="G191"/>
      <c r="H191"/>
      <c r="I191"/>
      <c r="J191"/>
      <c r="K191"/>
      <c r="L191"/>
      <c r="M191"/>
      <c r="N191"/>
      <c r="O191"/>
    </row>
    <row r="192" spans="1:15" x14ac:dyDescent="0.25">
      <c r="A192"/>
      <c r="B192"/>
      <c r="C192"/>
      <c r="D192"/>
      <c r="E192"/>
      <c r="F192"/>
      <c r="G192"/>
      <c r="H192"/>
      <c r="I192"/>
      <c r="J192"/>
      <c r="K192"/>
      <c r="L192"/>
      <c r="M192"/>
      <c r="N192"/>
      <c r="O192"/>
    </row>
    <row r="193" spans="1:15" x14ac:dyDescent="0.25">
      <c r="A193"/>
      <c r="B193"/>
      <c r="C193"/>
      <c r="D193"/>
      <c r="E193"/>
      <c r="F193"/>
      <c r="G193"/>
      <c r="H193"/>
      <c r="I193"/>
      <c r="J193"/>
      <c r="K193"/>
      <c r="L193"/>
      <c r="M193"/>
      <c r="N193"/>
      <c r="O193"/>
    </row>
    <row r="194" spans="1:15" x14ac:dyDescent="0.25">
      <c r="A194"/>
      <c r="B194"/>
      <c r="C194"/>
      <c r="D194"/>
      <c r="E194"/>
      <c r="F194"/>
      <c r="G194"/>
      <c r="H194"/>
      <c r="I194"/>
      <c r="J194"/>
      <c r="K194"/>
      <c r="L194"/>
      <c r="M194"/>
      <c r="N194"/>
      <c r="O194"/>
    </row>
    <row r="195" spans="1:15" x14ac:dyDescent="0.25">
      <c r="A195"/>
      <c r="B195"/>
      <c r="C195"/>
      <c r="D195"/>
      <c r="E195"/>
      <c r="F195"/>
      <c r="G195"/>
      <c r="H195"/>
      <c r="I195"/>
      <c r="J195"/>
      <c r="K195"/>
      <c r="L195"/>
      <c r="M195"/>
      <c r="N195"/>
      <c r="O195"/>
    </row>
    <row r="196" spans="1:15" x14ac:dyDescent="0.25">
      <c r="A196"/>
      <c r="B196"/>
      <c r="C196"/>
      <c r="D196"/>
      <c r="E196"/>
      <c r="F196"/>
      <c r="G196"/>
      <c r="H196"/>
      <c r="I196"/>
      <c r="J196"/>
      <c r="K196"/>
      <c r="L196"/>
      <c r="M196"/>
      <c r="N196"/>
      <c r="O196"/>
    </row>
    <row r="197" spans="1:15" x14ac:dyDescent="0.25">
      <c r="A197"/>
      <c r="B197"/>
      <c r="C197"/>
      <c r="D197"/>
      <c r="E197"/>
      <c r="F197"/>
      <c r="G197"/>
      <c r="H197"/>
      <c r="I197"/>
      <c r="J197"/>
      <c r="K197"/>
      <c r="L197"/>
      <c r="M197"/>
      <c r="N197"/>
      <c r="O197"/>
    </row>
    <row r="198" spans="1:15" x14ac:dyDescent="0.25">
      <c r="A198"/>
      <c r="B198"/>
      <c r="C198"/>
      <c r="D198"/>
      <c r="E198"/>
      <c r="F198"/>
      <c r="G198"/>
      <c r="H198"/>
      <c r="I198"/>
      <c r="J198"/>
      <c r="K198"/>
      <c r="L198"/>
      <c r="M198"/>
      <c r="N198"/>
      <c r="O198"/>
    </row>
    <row r="199" spans="1:15" x14ac:dyDescent="0.25">
      <c r="A199"/>
      <c r="B199"/>
      <c r="C199"/>
      <c r="D199"/>
      <c r="E199"/>
      <c r="F199"/>
      <c r="G199"/>
      <c r="H199"/>
      <c r="I199"/>
      <c r="J199"/>
      <c r="K199"/>
      <c r="L199"/>
      <c r="M199"/>
      <c r="N199"/>
      <c r="O199"/>
    </row>
    <row r="200" spans="1:15" x14ac:dyDescent="0.25">
      <c r="A200"/>
      <c r="B200"/>
      <c r="C200"/>
      <c r="D200"/>
      <c r="E200"/>
      <c r="F200"/>
      <c r="G200"/>
      <c r="H200"/>
      <c r="I200"/>
      <c r="J200"/>
      <c r="K200"/>
      <c r="L200"/>
      <c r="M200"/>
      <c r="N200"/>
      <c r="O200"/>
    </row>
    <row r="201" spans="1:15" x14ac:dyDescent="0.25">
      <c r="A201"/>
      <c r="B201"/>
      <c r="C201"/>
      <c r="D201"/>
      <c r="E201"/>
      <c r="F201"/>
      <c r="G201"/>
      <c r="H201"/>
      <c r="I201"/>
      <c r="J201"/>
      <c r="K201"/>
      <c r="L201"/>
      <c r="M201"/>
      <c r="N201"/>
      <c r="O201"/>
    </row>
    <row r="202" spans="1:15" x14ac:dyDescent="0.25">
      <c r="A202"/>
      <c r="B202"/>
      <c r="C202"/>
      <c r="D202"/>
      <c r="E202"/>
      <c r="F202"/>
      <c r="G202"/>
      <c r="H202"/>
      <c r="I202"/>
      <c r="J202"/>
      <c r="K202"/>
      <c r="L202"/>
      <c r="M202"/>
      <c r="N202"/>
      <c r="O202"/>
    </row>
    <row r="203" spans="1:15" x14ac:dyDescent="0.25">
      <c r="A203"/>
      <c r="B203"/>
      <c r="C203"/>
      <c r="D203"/>
      <c r="E203"/>
      <c r="F203"/>
      <c r="G203"/>
      <c r="H203"/>
      <c r="I203"/>
      <c r="J203"/>
      <c r="K203"/>
      <c r="L203"/>
      <c r="M203"/>
      <c r="N203"/>
      <c r="O203"/>
    </row>
    <row r="204" spans="1:15" x14ac:dyDescent="0.25">
      <c r="A204"/>
      <c r="B204"/>
      <c r="C204"/>
      <c r="D204"/>
      <c r="E204"/>
      <c r="F204"/>
      <c r="G204"/>
      <c r="H204"/>
      <c r="I204"/>
      <c r="J204"/>
      <c r="K204"/>
      <c r="L204"/>
      <c r="M204"/>
      <c r="N204"/>
      <c r="O204"/>
    </row>
    <row r="205" spans="1:15" x14ac:dyDescent="0.25">
      <c r="A205"/>
      <c r="B205"/>
      <c r="C205"/>
      <c r="D205"/>
      <c r="E205"/>
      <c r="F205"/>
      <c r="G205"/>
      <c r="H205"/>
      <c r="I205"/>
      <c r="J205"/>
      <c r="K205"/>
      <c r="L205"/>
      <c r="M205"/>
      <c r="N205"/>
      <c r="O205"/>
    </row>
    <row r="206" spans="1:15" x14ac:dyDescent="0.25">
      <c r="A206"/>
      <c r="B206"/>
      <c r="C206"/>
      <c r="D206"/>
      <c r="E206"/>
      <c r="F206"/>
      <c r="G206"/>
      <c r="H206"/>
      <c r="I206"/>
      <c r="J206"/>
      <c r="K206"/>
      <c r="L206"/>
      <c r="M206"/>
      <c r="N206"/>
      <c r="O206"/>
    </row>
    <row r="207" spans="1:15" x14ac:dyDescent="0.25">
      <c r="A207"/>
      <c r="B207"/>
      <c r="C207"/>
      <c r="D207"/>
      <c r="E207"/>
      <c r="F207"/>
      <c r="G207"/>
      <c r="H207"/>
      <c r="I207"/>
      <c r="J207"/>
      <c r="K207"/>
      <c r="L207"/>
      <c r="M207"/>
      <c r="N207"/>
      <c r="O207"/>
    </row>
    <row r="208" spans="1:15" x14ac:dyDescent="0.25">
      <c r="A208"/>
      <c r="B208"/>
      <c r="C208"/>
      <c r="D208"/>
      <c r="E208"/>
      <c r="F208"/>
      <c r="G208"/>
      <c r="H208"/>
      <c r="I208"/>
      <c r="J208"/>
      <c r="K208"/>
      <c r="L208"/>
      <c r="M208"/>
      <c r="N208"/>
      <c r="O208"/>
    </row>
    <row r="209" spans="1:15" x14ac:dyDescent="0.25">
      <c r="A209"/>
      <c r="B209"/>
      <c r="C209"/>
      <c r="D209"/>
      <c r="E209"/>
      <c r="F209"/>
      <c r="G209"/>
      <c r="H209"/>
      <c r="I209"/>
      <c r="J209"/>
      <c r="K209"/>
      <c r="L209"/>
      <c r="M209"/>
      <c r="N209"/>
      <c r="O209"/>
    </row>
    <row r="210" spans="1:15" x14ac:dyDescent="0.25">
      <c r="A210"/>
      <c r="B210"/>
      <c r="C210"/>
      <c r="D210"/>
      <c r="E210"/>
      <c r="F210"/>
      <c r="G210"/>
      <c r="H210"/>
      <c r="I210"/>
      <c r="J210"/>
      <c r="K210"/>
      <c r="L210"/>
      <c r="M210"/>
      <c r="N210"/>
      <c r="O210"/>
    </row>
    <row r="211" spans="1:15" x14ac:dyDescent="0.25">
      <c r="A211"/>
      <c r="B211"/>
      <c r="C211"/>
      <c r="D211"/>
      <c r="E211"/>
      <c r="F211"/>
      <c r="G211"/>
      <c r="H211"/>
      <c r="I211"/>
      <c r="J211"/>
      <c r="K211"/>
      <c r="L211"/>
      <c r="M211"/>
      <c r="N211"/>
      <c r="O211"/>
    </row>
    <row r="212" spans="1:15" x14ac:dyDescent="0.25">
      <c r="A212"/>
      <c r="B212"/>
      <c r="C212"/>
      <c r="D212"/>
      <c r="E212"/>
      <c r="F212"/>
      <c r="G212"/>
      <c r="H212"/>
      <c r="I212"/>
      <c r="J212"/>
      <c r="K212"/>
      <c r="L212"/>
      <c r="M212"/>
      <c r="N212"/>
      <c r="O212"/>
    </row>
    <row r="213" spans="1:15" x14ac:dyDescent="0.25">
      <c r="A213"/>
      <c r="B213"/>
      <c r="C213"/>
      <c r="D213"/>
      <c r="E213"/>
      <c r="F213"/>
      <c r="G213"/>
      <c r="H213"/>
      <c r="I213"/>
      <c r="J213"/>
      <c r="K213"/>
      <c r="L213"/>
      <c r="M213"/>
      <c r="N213"/>
      <c r="O213"/>
    </row>
    <row r="214" spans="1:15" x14ac:dyDescent="0.25">
      <c r="A214"/>
      <c r="B214"/>
      <c r="C214"/>
      <c r="D214"/>
      <c r="E214"/>
      <c r="F214"/>
      <c r="G214"/>
      <c r="H214"/>
      <c r="I214"/>
      <c r="J214"/>
      <c r="K214"/>
      <c r="L214"/>
      <c r="M214"/>
      <c r="N214"/>
      <c r="O214"/>
    </row>
    <row r="215" spans="1:15" x14ac:dyDescent="0.25">
      <c r="A215"/>
      <c r="B215"/>
      <c r="C215"/>
      <c r="D215"/>
      <c r="E215"/>
      <c r="F215"/>
      <c r="G215"/>
      <c r="H215"/>
      <c r="I215"/>
      <c r="J215"/>
      <c r="K215"/>
      <c r="L215"/>
      <c r="M215"/>
      <c r="N215"/>
      <c r="O215"/>
    </row>
    <row r="216" spans="1:15" x14ac:dyDescent="0.25">
      <c r="A216"/>
      <c r="B216"/>
      <c r="C216"/>
      <c r="D216"/>
      <c r="E216"/>
      <c r="F216"/>
      <c r="G216"/>
      <c r="H216"/>
      <c r="I216"/>
      <c r="J216"/>
      <c r="K216"/>
      <c r="L216"/>
      <c r="M216"/>
      <c r="N216"/>
      <c r="O216"/>
    </row>
    <row r="217" spans="1:15" x14ac:dyDescent="0.25">
      <c r="A217"/>
      <c r="B217"/>
      <c r="C217"/>
      <c r="D217"/>
      <c r="E217"/>
      <c r="F217"/>
      <c r="G217"/>
      <c r="H217"/>
      <c r="I217"/>
      <c r="J217"/>
      <c r="K217"/>
      <c r="L217"/>
      <c r="M217"/>
      <c r="N217"/>
      <c r="O217"/>
    </row>
    <row r="218" spans="1:15" x14ac:dyDescent="0.25">
      <c r="A218"/>
      <c r="B218"/>
      <c r="C218"/>
      <c r="D218"/>
      <c r="E218"/>
      <c r="F218"/>
      <c r="G218"/>
      <c r="H218"/>
      <c r="I218"/>
      <c r="J218"/>
      <c r="K218"/>
      <c r="L218"/>
      <c r="M218"/>
      <c r="N218"/>
      <c r="O218"/>
    </row>
    <row r="219" spans="1:15" x14ac:dyDescent="0.25">
      <c r="A219"/>
      <c r="B219"/>
      <c r="C219"/>
      <c r="D219"/>
      <c r="E219"/>
      <c r="F219"/>
      <c r="G219"/>
      <c r="H219"/>
      <c r="I219"/>
      <c r="J219"/>
      <c r="K219"/>
      <c r="L219"/>
      <c r="M219"/>
      <c r="N219"/>
      <c r="O219"/>
    </row>
    <row r="220" spans="1:15" x14ac:dyDescent="0.25">
      <c r="A220"/>
      <c r="B220"/>
      <c r="C220"/>
      <c r="D220"/>
      <c r="E220"/>
      <c r="F220"/>
      <c r="G220"/>
      <c r="H220"/>
      <c r="I220"/>
      <c r="J220"/>
      <c r="K220"/>
      <c r="L220"/>
      <c r="M220"/>
      <c r="N220"/>
      <c r="O220"/>
    </row>
    <row r="221" spans="1:15" x14ac:dyDescent="0.25">
      <c r="A221"/>
      <c r="B221"/>
      <c r="C221"/>
      <c r="D221"/>
      <c r="E221"/>
      <c r="F221"/>
      <c r="G221"/>
      <c r="H221"/>
      <c r="I221"/>
      <c r="J221"/>
      <c r="K221"/>
      <c r="L221"/>
      <c r="M221"/>
      <c r="N221"/>
      <c r="O221"/>
    </row>
    <row r="222" spans="1:15" x14ac:dyDescent="0.25">
      <c r="A222"/>
      <c r="B222"/>
      <c r="C222"/>
      <c r="D222"/>
      <c r="E222"/>
      <c r="F222"/>
      <c r="G222"/>
      <c r="H222"/>
      <c r="I222"/>
      <c r="J222"/>
      <c r="K222"/>
      <c r="L222"/>
      <c r="M222"/>
      <c r="N222"/>
      <c r="O222"/>
    </row>
    <row r="223" spans="1:15" x14ac:dyDescent="0.25">
      <c r="A223"/>
      <c r="B223"/>
      <c r="C223"/>
      <c r="D223"/>
      <c r="E223"/>
      <c r="F223"/>
      <c r="G223"/>
      <c r="H223"/>
      <c r="I223"/>
      <c r="J223"/>
      <c r="K223"/>
      <c r="L223"/>
      <c r="M223"/>
      <c r="N223"/>
      <c r="O223"/>
    </row>
    <row r="224" spans="1:15" x14ac:dyDescent="0.25">
      <c r="A224"/>
      <c r="B224"/>
      <c r="C224"/>
      <c r="D224"/>
      <c r="E224"/>
      <c r="F224"/>
      <c r="G224"/>
      <c r="H224"/>
      <c r="I224"/>
      <c r="J224"/>
      <c r="K224"/>
      <c r="L224"/>
      <c r="M224"/>
      <c r="N224"/>
      <c r="O224"/>
    </row>
    <row r="225" spans="1:15" x14ac:dyDescent="0.25">
      <c r="A225"/>
      <c r="B225"/>
      <c r="C225"/>
      <c r="D225"/>
      <c r="E225"/>
      <c r="F225"/>
      <c r="G225"/>
      <c r="H225"/>
      <c r="I225"/>
      <c r="J225"/>
      <c r="K225"/>
      <c r="L225"/>
      <c r="M225"/>
      <c r="N225"/>
      <c r="O225"/>
    </row>
    <row r="226" spans="1:15" x14ac:dyDescent="0.25">
      <c r="A226"/>
      <c r="B226"/>
      <c r="C226"/>
      <c r="D226"/>
      <c r="E226"/>
      <c r="F226"/>
      <c r="G226"/>
      <c r="H226"/>
      <c r="I226"/>
      <c r="J226"/>
      <c r="K226"/>
      <c r="L226"/>
      <c r="M226"/>
      <c r="N226"/>
      <c r="O226"/>
    </row>
    <row r="227" spans="1:15" x14ac:dyDescent="0.25">
      <c r="A227"/>
      <c r="B227"/>
      <c r="C227"/>
      <c r="D227"/>
      <c r="E227"/>
      <c r="F227"/>
      <c r="G227"/>
      <c r="H227"/>
      <c r="I227"/>
      <c r="J227"/>
      <c r="K227"/>
      <c r="L227"/>
      <c r="M227"/>
      <c r="N227"/>
      <c r="O227"/>
    </row>
    <row r="228" spans="1:15" x14ac:dyDescent="0.25">
      <c r="A228"/>
      <c r="B228"/>
      <c r="C228"/>
      <c r="D228"/>
      <c r="E228"/>
      <c r="F228"/>
      <c r="G228"/>
      <c r="H228"/>
      <c r="I228"/>
      <c r="J228"/>
      <c r="K228"/>
      <c r="L228"/>
      <c r="M228"/>
      <c r="N228"/>
      <c r="O228"/>
    </row>
    <row r="229" spans="1:15" x14ac:dyDescent="0.25">
      <c r="A229"/>
      <c r="B229"/>
      <c r="C229"/>
      <c r="D229"/>
      <c r="E229"/>
      <c r="F229"/>
      <c r="G229"/>
      <c r="H229"/>
      <c r="I229"/>
      <c r="J229"/>
      <c r="K229"/>
      <c r="L229"/>
      <c r="M229"/>
      <c r="N229"/>
      <c r="O229"/>
    </row>
    <row r="230" spans="1:15" x14ac:dyDescent="0.25">
      <c r="A230"/>
      <c r="B230"/>
      <c r="C230"/>
      <c r="D230"/>
      <c r="E230"/>
      <c r="F230"/>
      <c r="G230"/>
      <c r="H230"/>
      <c r="I230"/>
      <c r="J230"/>
      <c r="K230"/>
      <c r="L230"/>
      <c r="M230"/>
      <c r="N230"/>
      <c r="O230"/>
    </row>
    <row r="231" spans="1:15" x14ac:dyDescent="0.25">
      <c r="A231"/>
      <c r="B231"/>
      <c r="C231"/>
      <c r="D231"/>
      <c r="E231"/>
      <c r="F231"/>
      <c r="G231"/>
      <c r="H231"/>
      <c r="I231"/>
      <c r="J231"/>
      <c r="K231"/>
      <c r="L231"/>
      <c r="M231"/>
      <c r="N231"/>
      <c r="O231"/>
    </row>
    <row r="232" spans="1:15" x14ac:dyDescent="0.25">
      <c r="A232"/>
      <c r="B232"/>
      <c r="C232"/>
      <c r="D232"/>
      <c r="E232"/>
      <c r="F232"/>
      <c r="G232"/>
      <c r="H232"/>
      <c r="I232"/>
      <c r="J232"/>
      <c r="K232"/>
      <c r="L232"/>
      <c r="M232"/>
      <c r="N232"/>
      <c r="O232"/>
    </row>
    <row r="233" spans="1:15" x14ac:dyDescent="0.25">
      <c r="A233"/>
      <c r="B233"/>
      <c r="C233"/>
      <c r="D233"/>
      <c r="E233"/>
      <c r="F233"/>
      <c r="G233"/>
      <c r="H233"/>
      <c r="I233"/>
      <c r="J233"/>
      <c r="K233"/>
      <c r="L233"/>
      <c r="M233"/>
      <c r="N233"/>
      <c r="O233"/>
    </row>
    <row r="234" spans="1:15" x14ac:dyDescent="0.25">
      <c r="A234"/>
      <c r="B234"/>
      <c r="C234"/>
      <c r="D234"/>
      <c r="E234"/>
      <c r="F234"/>
      <c r="G234"/>
      <c r="H234"/>
      <c r="I234"/>
      <c r="J234"/>
      <c r="K234"/>
      <c r="L234"/>
      <c r="M234"/>
      <c r="N234"/>
      <c r="O234"/>
    </row>
    <row r="235" spans="1:15" x14ac:dyDescent="0.25">
      <c r="A235"/>
      <c r="B235"/>
      <c r="C235"/>
      <c r="D235"/>
      <c r="E235"/>
      <c r="F235"/>
      <c r="G235"/>
      <c r="H235"/>
      <c r="I235"/>
      <c r="J235"/>
      <c r="K235"/>
      <c r="L235"/>
      <c r="M235"/>
      <c r="N235"/>
      <c r="O235"/>
    </row>
    <row r="236" spans="1:15" x14ac:dyDescent="0.25">
      <c r="A236"/>
      <c r="B236"/>
      <c r="C236"/>
      <c r="D236"/>
      <c r="E236"/>
      <c r="F236"/>
      <c r="G236"/>
      <c r="H236"/>
      <c r="I236"/>
      <c r="J236"/>
      <c r="K236"/>
      <c r="L236"/>
      <c r="M236"/>
      <c r="N236"/>
      <c r="O236"/>
    </row>
    <row r="237" spans="1:15" x14ac:dyDescent="0.25">
      <c r="A237"/>
      <c r="B237"/>
      <c r="C237"/>
      <c r="D237"/>
      <c r="E237"/>
      <c r="F237"/>
      <c r="G237"/>
      <c r="H237"/>
      <c r="I237"/>
      <c r="J237"/>
      <c r="K237"/>
      <c r="L237"/>
      <c r="M237"/>
      <c r="N237"/>
      <c r="O237"/>
    </row>
    <row r="238" spans="1:15" x14ac:dyDescent="0.25">
      <c r="A238"/>
      <c r="B238"/>
      <c r="C238"/>
      <c r="D238"/>
      <c r="E238"/>
      <c r="F238"/>
      <c r="G238"/>
      <c r="H238"/>
      <c r="I238"/>
      <c r="J238"/>
      <c r="K238"/>
      <c r="L238"/>
      <c r="M238"/>
      <c r="N238"/>
      <c r="O238"/>
    </row>
    <row r="239" spans="1:15" x14ac:dyDescent="0.25">
      <c r="A239"/>
      <c r="B239"/>
      <c r="C239"/>
      <c r="D239"/>
      <c r="E239"/>
      <c r="F239"/>
      <c r="G239"/>
      <c r="H239"/>
      <c r="I239"/>
      <c r="J239"/>
      <c r="K239"/>
      <c r="L239"/>
      <c r="M239"/>
      <c r="N239"/>
      <c r="O239"/>
    </row>
    <row r="240" spans="1:15" x14ac:dyDescent="0.25">
      <c r="A240"/>
      <c r="B240"/>
      <c r="C240"/>
      <c r="D240"/>
      <c r="E240"/>
      <c r="F240"/>
      <c r="G240"/>
      <c r="H240"/>
      <c r="I240"/>
      <c r="J240"/>
      <c r="K240"/>
      <c r="L240"/>
      <c r="M240"/>
      <c r="N240"/>
      <c r="O240"/>
    </row>
    <row r="241" spans="1:15" x14ac:dyDescent="0.25">
      <c r="A241"/>
      <c r="B241"/>
      <c r="C241"/>
      <c r="D241"/>
      <c r="E241"/>
      <c r="F241"/>
      <c r="G241"/>
      <c r="H241"/>
      <c r="I241"/>
      <c r="J241"/>
      <c r="K241"/>
      <c r="L241"/>
      <c r="M241"/>
      <c r="N241"/>
      <c r="O241"/>
    </row>
    <row r="242" spans="1:15" x14ac:dyDescent="0.25">
      <c r="A242"/>
      <c r="B242"/>
      <c r="C242"/>
      <c r="D242"/>
      <c r="E242"/>
      <c r="F242"/>
      <c r="G242"/>
      <c r="H242"/>
      <c r="I242"/>
      <c r="J242"/>
      <c r="K242"/>
      <c r="L242"/>
      <c r="M242"/>
      <c r="N242"/>
      <c r="O242"/>
    </row>
    <row r="243" spans="1:15" x14ac:dyDescent="0.25">
      <c r="A243"/>
      <c r="B243"/>
      <c r="C243"/>
      <c r="D243"/>
      <c r="E243"/>
      <c r="F243"/>
      <c r="G243"/>
      <c r="H243"/>
      <c r="I243"/>
      <c r="J243"/>
      <c r="K243"/>
      <c r="L243"/>
      <c r="M243"/>
      <c r="N243"/>
      <c r="O243"/>
    </row>
    <row r="244" spans="1:15" x14ac:dyDescent="0.25">
      <c r="A244"/>
      <c r="B244"/>
      <c r="C244"/>
      <c r="D244"/>
      <c r="E244"/>
      <c r="F244"/>
      <c r="G244"/>
      <c r="H244"/>
      <c r="I244"/>
      <c r="J244"/>
      <c r="K244"/>
      <c r="L244"/>
      <c r="M244"/>
      <c r="N244"/>
      <c r="O244"/>
    </row>
    <row r="245" spans="1:15" x14ac:dyDescent="0.25">
      <c r="A245"/>
      <c r="B245"/>
      <c r="C245"/>
      <c r="D245"/>
      <c r="E245"/>
      <c r="F245"/>
      <c r="G245"/>
      <c r="H245"/>
      <c r="I245"/>
      <c r="J245"/>
      <c r="K245"/>
      <c r="L245"/>
      <c r="M245"/>
      <c r="N245"/>
      <c r="O245"/>
    </row>
    <row r="246" spans="1:15" x14ac:dyDescent="0.25">
      <c r="A246"/>
      <c r="B246"/>
      <c r="C246"/>
      <c r="D246"/>
      <c r="E246"/>
      <c r="F246"/>
      <c r="G246"/>
      <c r="H246"/>
      <c r="I246"/>
      <c r="J246"/>
      <c r="K246"/>
      <c r="L246"/>
      <c r="M246"/>
      <c r="N246"/>
      <c r="O246"/>
    </row>
    <row r="247" spans="1:15" x14ac:dyDescent="0.25">
      <c r="A247"/>
      <c r="B247"/>
      <c r="C247"/>
      <c r="D247"/>
      <c r="E247"/>
      <c r="F247"/>
      <c r="G247"/>
      <c r="H247"/>
      <c r="I247"/>
      <c r="J247"/>
      <c r="K247"/>
      <c r="L247"/>
      <c r="M247"/>
      <c r="N247"/>
      <c r="O247"/>
    </row>
    <row r="248" spans="1:15" x14ac:dyDescent="0.25">
      <c r="A248"/>
      <c r="B248"/>
      <c r="C248"/>
      <c r="D248"/>
      <c r="E248"/>
      <c r="F248"/>
      <c r="G248"/>
      <c r="H248"/>
      <c r="I248"/>
      <c r="J248"/>
      <c r="K248"/>
      <c r="L248"/>
      <c r="M248"/>
      <c r="N248"/>
      <c r="O248"/>
    </row>
    <row r="249" spans="1:15" x14ac:dyDescent="0.25">
      <c r="A249"/>
      <c r="B249"/>
      <c r="C249"/>
      <c r="D249"/>
      <c r="E249"/>
      <c r="F249"/>
      <c r="G249"/>
      <c r="H249"/>
      <c r="I249"/>
      <c r="J249"/>
      <c r="K249"/>
      <c r="L249"/>
      <c r="M249"/>
      <c r="N249"/>
      <c r="O249"/>
    </row>
    <row r="250" spans="1:15" x14ac:dyDescent="0.25">
      <c r="A250"/>
      <c r="B250"/>
      <c r="C250"/>
      <c r="D250"/>
      <c r="E250"/>
      <c r="F250"/>
      <c r="G250"/>
      <c r="H250"/>
      <c r="I250"/>
      <c r="J250"/>
      <c r="K250"/>
      <c r="L250"/>
      <c r="M250"/>
      <c r="N250"/>
      <c r="O250"/>
    </row>
    <row r="251" spans="1:15" x14ac:dyDescent="0.25">
      <c r="A251"/>
      <c r="B251"/>
      <c r="C251"/>
      <c r="D251"/>
      <c r="E251"/>
      <c r="F251"/>
      <c r="G251"/>
      <c r="H251"/>
      <c r="I251"/>
      <c r="J251"/>
      <c r="K251"/>
      <c r="L251"/>
      <c r="M251"/>
      <c r="N251"/>
      <c r="O251"/>
    </row>
    <row r="252" spans="1:15" x14ac:dyDescent="0.25">
      <c r="A252"/>
      <c r="B252"/>
      <c r="C252"/>
      <c r="D252"/>
      <c r="E252"/>
      <c r="F252"/>
      <c r="G252"/>
      <c r="H252"/>
      <c r="I252"/>
      <c r="J252"/>
      <c r="K252"/>
      <c r="L252"/>
      <c r="M252"/>
      <c r="N252"/>
      <c r="O252"/>
    </row>
    <row r="253" spans="1:15" x14ac:dyDescent="0.25">
      <c r="A253"/>
      <c r="B253"/>
      <c r="C253"/>
      <c r="D253"/>
      <c r="E253"/>
      <c r="F253"/>
      <c r="G253"/>
      <c r="H253"/>
      <c r="I253"/>
      <c r="J253"/>
      <c r="K253"/>
      <c r="L253"/>
      <c r="M253"/>
      <c r="N253"/>
      <c r="O253"/>
    </row>
    <row r="254" spans="1:15" x14ac:dyDescent="0.25">
      <c r="A254"/>
      <c r="B254"/>
      <c r="C254"/>
      <c r="D254"/>
      <c r="E254"/>
      <c r="F254"/>
      <c r="G254"/>
      <c r="H254"/>
      <c r="I254"/>
      <c r="J254"/>
      <c r="K254"/>
      <c r="L254"/>
      <c r="M254"/>
      <c r="N254"/>
      <c r="O254"/>
    </row>
    <row r="255" spans="1:15" x14ac:dyDescent="0.25">
      <c r="A255"/>
      <c r="B255"/>
      <c r="C255"/>
      <c r="D255"/>
      <c r="E255"/>
      <c r="F255"/>
      <c r="G255"/>
      <c r="H255"/>
      <c r="I255"/>
      <c r="J255"/>
      <c r="K255"/>
      <c r="L255"/>
      <c r="M255"/>
      <c r="N255"/>
      <c r="O255"/>
    </row>
    <row r="256" spans="1:15" x14ac:dyDescent="0.25">
      <c r="A256"/>
      <c r="B256"/>
      <c r="C256"/>
      <c r="D256"/>
      <c r="E256"/>
      <c r="F256"/>
      <c r="G256"/>
      <c r="H256"/>
      <c r="I256"/>
      <c r="J256"/>
      <c r="K256"/>
      <c r="L256"/>
      <c r="M256"/>
      <c r="N256"/>
      <c r="O256"/>
    </row>
  </sheetData>
  <mergeCells count="1">
    <mergeCell ref="A1:J1"/>
  </mergeCells>
  <conditionalFormatting sqref="G4:G4000">
    <cfRule type="expression" dxfId="127" priority="2">
      <formula>AND($F4&lt;&gt;$G4,$F4&lt;&gt;"(blank)")</formula>
    </cfRule>
  </conditionalFormatting>
  <conditionalFormatting sqref="I4:I4000">
    <cfRule type="expression" dxfId="126" priority="3">
      <formula>AND($H4&lt;&gt;$I4,$H4&lt;&gt;"(blank)")</formula>
    </cfRule>
  </conditionalFormatting>
  <conditionalFormatting pivot="1" sqref="K4:K5">
    <cfRule type="expression" dxfId="125" priority="4">
      <formula>AND($J4&lt;&gt;$K4,$J4&lt;&gt;"(blank)")</formula>
    </cfRule>
  </conditionalFormatting>
  <conditionalFormatting pivot="1" sqref="M4:M5">
    <cfRule type="expression" dxfId="124" priority="5">
      <formula>AND($L4&lt;&gt;$M4,$L4&lt;&gt;"(blank)")</formula>
    </cfRule>
  </conditionalFormatting>
  <conditionalFormatting pivot="1" sqref="O4:O5">
    <cfRule type="expression" dxfId="123" priority="6">
      <formula>AND($N4&lt;&gt;$O4,$N4&lt;&gt;"(blank)")</formula>
    </cfRule>
  </conditionalFormatting>
  <conditionalFormatting sqref="C4:I4000">
    <cfRule type="containsText" dxfId="122" priority="7" operator="containsText" text="(blank)">
      <formula>NOT(ISERROR(SEARCH("(blank)",C4)))</formula>
    </cfRule>
    <cfRule type="cellIs" dxfId="121" priority="8" operator="between">
      <formula>0</formula>
      <formula>0</formula>
    </cfRule>
  </conditionalFormatting>
  <conditionalFormatting pivot="1" sqref="J4:O5">
    <cfRule type="cellIs" dxfId="120" priority="1" operator="between">
      <formula>0</formula>
      <formula>0</formula>
    </cfRule>
  </conditionalFormatting>
  <pageMargins left="0.31496062992125984" right="0.31496062992125984" top="0.74803149606299213" bottom="0.74803149606299213" header="0.31496062992125984" footer="0.31496062992125984"/>
  <pageSetup paperSize="9" scale="82" fitToHeight="0" pageOrder="overThenDown"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theme="0"/>
  </sheetPr>
  <dimension ref="A1:L19"/>
  <sheetViews>
    <sheetView showGridLines="0" zoomScaleNormal="100" zoomScaleSheetLayoutView="100" workbookViewId="0">
      <selection activeCell="B6" sqref="B6"/>
    </sheetView>
  </sheetViews>
  <sheetFormatPr defaultColWidth="165.453125" defaultRowHeight="14.5" x14ac:dyDescent="0.25"/>
  <cols>
    <col min="1" max="1" width="14.26953125" style="1" customWidth="1"/>
    <col min="2" max="2" width="46.453125" style="1" bestFit="1" customWidth="1"/>
    <col min="3" max="3" width="53.1796875" style="1" customWidth="1"/>
    <col min="4" max="4" width="15.453125" style="17" customWidth="1"/>
    <col min="5" max="16384" width="165.453125" style="1"/>
  </cols>
  <sheetData>
    <row r="1" spans="1:12" ht="29.25" customHeight="1" x14ac:dyDescent="0.25">
      <c r="A1" s="278" t="s">
        <v>140</v>
      </c>
      <c r="B1" s="246"/>
      <c r="C1" s="246"/>
      <c r="D1" s="18"/>
      <c r="E1" s="202"/>
      <c r="F1" s="202"/>
      <c r="G1" s="202"/>
      <c r="H1" s="202"/>
      <c r="I1" s="202"/>
      <c r="J1" s="202"/>
      <c r="K1" s="202"/>
      <c r="L1" s="202"/>
    </row>
    <row r="2" spans="1:12" ht="29" x14ac:dyDescent="0.25">
      <c r="A2" s="13" t="s">
        <v>42</v>
      </c>
      <c r="B2" s="13" t="s">
        <v>43</v>
      </c>
      <c r="C2" s="13" t="s">
        <v>141</v>
      </c>
      <c r="D2" s="16" t="s">
        <v>142</v>
      </c>
      <c r="E2" s="202"/>
      <c r="F2" s="202"/>
      <c r="G2" s="202"/>
      <c r="H2" s="202"/>
      <c r="I2" s="202"/>
      <c r="J2" s="202"/>
      <c r="K2" s="202"/>
      <c r="L2" s="202"/>
    </row>
    <row r="3" spans="1:12" x14ac:dyDescent="0.25">
      <c r="A3" s="165" t="s">
        <v>143</v>
      </c>
      <c r="B3" s="165" t="s">
        <v>144</v>
      </c>
      <c r="C3" s="203"/>
      <c r="D3" s="204">
        <v>1</v>
      </c>
      <c r="E3" s="202"/>
      <c r="F3" s="202"/>
      <c r="G3" s="202"/>
      <c r="H3" s="202"/>
      <c r="I3" s="202"/>
      <c r="J3" s="202"/>
      <c r="K3" s="202"/>
      <c r="L3" s="202"/>
    </row>
    <row r="4" spans="1:12" x14ac:dyDescent="0.25">
      <c r="A4" s="165" t="s">
        <v>145</v>
      </c>
      <c r="B4" s="165" t="s">
        <v>146</v>
      </c>
      <c r="C4" s="203"/>
      <c r="D4" s="204">
        <v>2</v>
      </c>
      <c r="E4" s="202"/>
      <c r="F4" s="202"/>
      <c r="G4" s="202"/>
      <c r="H4" s="202"/>
      <c r="I4" s="202"/>
      <c r="J4" s="202"/>
      <c r="K4" s="202"/>
      <c r="L4" s="202"/>
    </row>
    <row r="5" spans="1:12" x14ac:dyDescent="0.25">
      <c r="A5" s="165" t="s">
        <v>147</v>
      </c>
      <c r="B5" s="165" t="s">
        <v>148</v>
      </c>
      <c r="C5" s="203"/>
      <c r="D5" s="204">
        <v>3</v>
      </c>
      <c r="E5" s="202"/>
      <c r="F5" s="202"/>
      <c r="G5" s="202"/>
      <c r="H5" s="202"/>
      <c r="I5" s="202"/>
      <c r="J5" s="202"/>
      <c r="K5" s="202"/>
      <c r="L5" s="202"/>
    </row>
    <row r="6" spans="1:12" x14ac:dyDescent="0.25">
      <c r="A6" s="165" t="s">
        <v>149</v>
      </c>
      <c r="B6" s="165" t="s">
        <v>150</v>
      </c>
      <c r="C6" s="203"/>
      <c r="D6" s="204">
        <v>4</v>
      </c>
      <c r="E6" s="202"/>
      <c r="F6" s="202"/>
      <c r="G6" s="202"/>
      <c r="H6" s="202"/>
      <c r="I6" s="202"/>
      <c r="J6" s="202"/>
      <c r="K6" s="202"/>
      <c r="L6" s="202"/>
    </row>
    <row r="7" spans="1:12" ht="18" x14ac:dyDescent="0.25">
      <c r="A7" s="165" t="s">
        <v>151</v>
      </c>
      <c r="B7" s="165" t="s">
        <v>152</v>
      </c>
      <c r="C7" s="203"/>
      <c r="D7" s="204">
        <v>5</v>
      </c>
      <c r="E7" s="202"/>
      <c r="F7" s="202"/>
      <c r="G7" s="202"/>
      <c r="H7" s="202"/>
      <c r="I7" s="202"/>
      <c r="J7" s="202"/>
      <c r="K7" s="15"/>
      <c r="L7" s="15"/>
    </row>
    <row r="8" spans="1:12" x14ac:dyDescent="0.25">
      <c r="A8" s="165" t="s">
        <v>153</v>
      </c>
      <c r="B8" s="165" t="s">
        <v>154</v>
      </c>
      <c r="C8" s="203"/>
      <c r="D8" s="204">
        <v>6</v>
      </c>
      <c r="E8" s="202"/>
      <c r="F8" s="202"/>
      <c r="G8" s="202"/>
      <c r="H8" s="202"/>
      <c r="I8" s="202"/>
      <c r="J8" s="202"/>
      <c r="K8" s="202"/>
      <c r="L8" s="202"/>
    </row>
    <row r="9" spans="1:12" x14ac:dyDescent="0.25">
      <c r="A9" s="165" t="s">
        <v>155</v>
      </c>
      <c r="B9" s="165" t="s">
        <v>156</v>
      </c>
      <c r="C9" s="203"/>
      <c r="D9" s="204">
        <v>7</v>
      </c>
      <c r="E9" s="202"/>
      <c r="F9" s="202"/>
      <c r="G9" s="202"/>
      <c r="H9" s="202"/>
      <c r="I9" s="202"/>
      <c r="J9" s="202"/>
      <c r="K9" s="202"/>
      <c r="L9" s="202"/>
    </row>
    <row r="10" spans="1:12" x14ac:dyDescent="0.25">
      <c r="A10" s="165" t="s">
        <v>157</v>
      </c>
      <c r="B10" s="202" t="s">
        <v>158</v>
      </c>
      <c r="C10" s="203"/>
      <c r="D10" s="204">
        <v>8</v>
      </c>
      <c r="E10" s="202"/>
      <c r="F10" s="202"/>
      <c r="G10" s="202"/>
      <c r="H10" s="202"/>
      <c r="I10" s="202"/>
      <c r="J10" s="202"/>
      <c r="K10" s="202"/>
      <c r="L10" s="202"/>
    </row>
    <row r="11" spans="1:12" x14ac:dyDescent="0.25">
      <c r="A11" s="165" t="s">
        <v>159</v>
      </c>
      <c r="B11" s="165" t="s">
        <v>160</v>
      </c>
      <c r="C11" s="203"/>
      <c r="D11" s="204">
        <v>9</v>
      </c>
      <c r="E11" s="202"/>
      <c r="F11" s="202"/>
      <c r="G11" s="202"/>
      <c r="H11" s="202"/>
      <c r="I11" s="202"/>
      <c r="J11" s="202"/>
      <c r="K11" s="202"/>
      <c r="L11" s="202"/>
    </row>
    <row r="12" spans="1:12" x14ac:dyDescent="0.25">
      <c r="A12" s="165" t="s">
        <v>161</v>
      </c>
      <c r="B12" s="165" t="s">
        <v>162</v>
      </c>
      <c r="C12" s="203"/>
      <c r="D12" s="204">
        <v>10</v>
      </c>
      <c r="E12" s="202"/>
      <c r="F12" s="202"/>
      <c r="G12" s="202"/>
      <c r="H12" s="202"/>
      <c r="I12" s="202"/>
      <c r="J12" s="202"/>
      <c r="K12" s="202"/>
      <c r="L12" s="202"/>
    </row>
    <row r="13" spans="1:12" x14ac:dyDescent="0.25">
      <c r="A13" s="165" t="s">
        <v>163</v>
      </c>
      <c r="B13" s="165" t="s">
        <v>164</v>
      </c>
      <c r="C13" s="203"/>
      <c r="D13" s="204">
        <v>11</v>
      </c>
      <c r="E13" s="202"/>
      <c r="F13" s="202"/>
      <c r="G13" s="202"/>
      <c r="H13" s="202"/>
      <c r="I13" s="202"/>
      <c r="J13" s="202"/>
      <c r="K13" s="202"/>
      <c r="L13" s="202"/>
    </row>
    <row r="14" spans="1:12" x14ac:dyDescent="0.25">
      <c r="A14" s="165" t="s">
        <v>165</v>
      </c>
      <c r="B14" s="165" t="s">
        <v>166</v>
      </c>
      <c r="C14" s="203"/>
      <c r="D14" s="204">
        <v>12</v>
      </c>
      <c r="E14" s="202"/>
      <c r="F14" s="202"/>
      <c r="G14" s="202"/>
      <c r="H14" s="202"/>
      <c r="I14" s="202"/>
      <c r="J14" s="202"/>
      <c r="K14" s="202"/>
      <c r="L14" s="202"/>
    </row>
    <row r="15" spans="1:12" x14ac:dyDescent="0.25">
      <c r="A15" s="165"/>
      <c r="B15" s="202"/>
      <c r="C15" s="202"/>
      <c r="D15" s="204"/>
      <c r="E15" s="202"/>
      <c r="F15" s="202"/>
      <c r="G15" s="202"/>
      <c r="H15" s="202"/>
      <c r="I15" s="202"/>
      <c r="J15" s="202"/>
      <c r="K15" s="202"/>
      <c r="L15" s="202"/>
    </row>
    <row r="16" spans="1:12" x14ac:dyDescent="0.25">
      <c r="A16" s="165"/>
      <c r="B16" s="202"/>
      <c r="C16" s="202"/>
      <c r="D16" s="204"/>
      <c r="E16" s="202"/>
      <c r="F16" s="202"/>
      <c r="G16" s="202"/>
      <c r="H16" s="202"/>
      <c r="I16" s="202"/>
      <c r="J16" s="202"/>
      <c r="K16" s="202"/>
      <c r="L16" s="202"/>
    </row>
    <row r="17" spans="1:4" x14ac:dyDescent="0.25">
      <c r="A17" s="165"/>
      <c r="B17" s="202"/>
      <c r="C17" s="202"/>
      <c r="D17" s="204"/>
    </row>
    <row r="18" spans="1:4" x14ac:dyDescent="0.25">
      <c r="A18" s="202"/>
      <c r="B18" s="202"/>
      <c r="C18" s="202"/>
      <c r="D18" s="205"/>
    </row>
    <row r="19" spans="1:4" x14ac:dyDescent="0.25">
      <c r="A19" s="202"/>
      <c r="B19" s="202"/>
      <c r="C19" s="202"/>
      <c r="D19" s="205"/>
    </row>
  </sheetData>
  <autoFilter ref="B2:C13" xr:uid="{00000000-0009-0000-0000-000010000000}"/>
  <mergeCells count="1">
    <mergeCell ref="A1:C1"/>
  </mergeCells>
  <pageMargins left="0.70866141732283472" right="0.70866141732283472" top="0.74803149606299213" bottom="0.74803149606299213" header="0.31496062992125984" footer="0.31496062992125984"/>
  <pageSetup paperSize="9" pageOrder="overThenDown" orientation="landscape" horizontalDpi="4294967293" r:id="rId1"/>
  <headerFoot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theme="0"/>
  </sheetPr>
  <dimension ref="A1:C20"/>
  <sheetViews>
    <sheetView showGridLines="0" zoomScaleNormal="100" zoomScaleSheetLayoutView="100" workbookViewId="0">
      <pane ySplit="2" topLeftCell="A3" activePane="bottomLeft" state="frozen"/>
      <selection pane="bottomLeft" sqref="A1:C1"/>
    </sheetView>
  </sheetViews>
  <sheetFormatPr defaultColWidth="8.7265625" defaultRowHeight="14.5" x14ac:dyDescent="0.25"/>
  <cols>
    <col min="1" max="1" width="11.1796875" style="8" customWidth="1"/>
    <col min="2" max="2" width="42.1796875" style="8" customWidth="1"/>
    <col min="3" max="3" width="18.453125" style="19" customWidth="1"/>
    <col min="4" max="16384" width="8.7265625" style="8"/>
  </cols>
  <sheetData>
    <row r="1" spans="1:3" ht="25" customHeight="1" x14ac:dyDescent="0.25">
      <c r="A1" s="279" t="s">
        <v>167</v>
      </c>
      <c r="B1" s="280"/>
      <c r="C1" s="281"/>
    </row>
    <row r="2" spans="1:3" ht="29" x14ac:dyDescent="0.25">
      <c r="A2" s="14" t="s">
        <v>44</v>
      </c>
      <c r="B2" s="14" t="s">
        <v>45</v>
      </c>
      <c r="C2" s="20" t="s">
        <v>168</v>
      </c>
    </row>
    <row r="3" spans="1:3" x14ac:dyDescent="0.25">
      <c r="A3" s="206" t="s">
        <v>169</v>
      </c>
      <c r="B3" s="206" t="s">
        <v>170</v>
      </c>
      <c r="C3" s="207">
        <v>1</v>
      </c>
    </row>
    <row r="4" spans="1:3" x14ac:dyDescent="0.25">
      <c r="A4" s="206" t="s">
        <v>171</v>
      </c>
      <c r="B4" s="165" t="s">
        <v>172</v>
      </c>
      <c r="C4" s="207">
        <v>2</v>
      </c>
    </row>
    <row r="5" spans="1:3" x14ac:dyDescent="0.25">
      <c r="A5" s="206" t="s">
        <v>173</v>
      </c>
      <c r="B5" s="206" t="s">
        <v>174</v>
      </c>
      <c r="C5" s="207">
        <v>3</v>
      </c>
    </row>
    <row r="6" spans="1:3" x14ac:dyDescent="0.25">
      <c r="A6" s="208" t="s">
        <v>175</v>
      </c>
      <c r="B6" s="206" t="s">
        <v>176</v>
      </c>
      <c r="C6" s="207">
        <v>4</v>
      </c>
    </row>
    <row r="7" spans="1:3" x14ac:dyDescent="0.25">
      <c r="A7" s="208" t="s">
        <v>177</v>
      </c>
      <c r="B7" s="165" t="s">
        <v>178</v>
      </c>
      <c r="C7" s="207">
        <v>5</v>
      </c>
    </row>
    <row r="8" spans="1:3" x14ac:dyDescent="0.25">
      <c r="A8" s="208" t="s">
        <v>179</v>
      </c>
      <c r="B8" s="165" t="s">
        <v>180</v>
      </c>
      <c r="C8" s="207">
        <v>6</v>
      </c>
    </row>
    <row r="9" spans="1:3" x14ac:dyDescent="0.25">
      <c r="A9" s="208" t="s">
        <v>181</v>
      </c>
      <c r="B9" s="165" t="s">
        <v>182</v>
      </c>
      <c r="C9" s="207">
        <v>7</v>
      </c>
    </row>
    <row r="10" spans="1:3" x14ac:dyDescent="0.25">
      <c r="A10" s="208" t="s">
        <v>183</v>
      </c>
      <c r="B10" s="60" t="s">
        <v>184</v>
      </c>
      <c r="C10" s="207">
        <v>8</v>
      </c>
    </row>
    <row r="11" spans="1:3" x14ac:dyDescent="0.25">
      <c r="A11" s="208" t="s">
        <v>185</v>
      </c>
      <c r="B11" s="60" t="s">
        <v>186</v>
      </c>
      <c r="C11" s="207">
        <v>9</v>
      </c>
    </row>
    <row r="12" spans="1:3" x14ac:dyDescent="0.25">
      <c r="A12" s="208" t="s">
        <v>187</v>
      </c>
      <c r="B12" s="60" t="s">
        <v>188</v>
      </c>
      <c r="C12" s="207">
        <v>10</v>
      </c>
    </row>
    <row r="13" spans="1:3" x14ac:dyDescent="0.25">
      <c r="A13" s="208" t="s">
        <v>189</v>
      </c>
      <c r="B13" s="60" t="s">
        <v>190</v>
      </c>
      <c r="C13" s="207">
        <v>11</v>
      </c>
    </row>
    <row r="14" spans="1:3" x14ac:dyDescent="0.25">
      <c r="A14" s="208" t="s">
        <v>191</v>
      </c>
      <c r="B14" s="60" t="s">
        <v>192</v>
      </c>
      <c r="C14" s="207">
        <v>12</v>
      </c>
    </row>
    <row r="15" spans="1:3" x14ac:dyDescent="0.25">
      <c r="A15" s="208" t="s">
        <v>193</v>
      </c>
      <c r="B15" s="60" t="s">
        <v>194</v>
      </c>
      <c r="C15" s="207">
        <v>13</v>
      </c>
    </row>
    <row r="16" spans="1:3" x14ac:dyDescent="0.25">
      <c r="A16" s="208"/>
      <c r="B16" s="60"/>
      <c r="C16" s="207"/>
    </row>
    <row r="17" spans="1:3" x14ac:dyDescent="0.25">
      <c r="A17" s="208"/>
      <c r="B17" s="208"/>
      <c r="C17" s="207"/>
    </row>
    <row r="18" spans="1:3" x14ac:dyDescent="0.25">
      <c r="A18" s="208"/>
      <c r="B18" s="208"/>
      <c r="C18" s="207"/>
    </row>
    <row r="19" spans="1:3" x14ac:dyDescent="0.25">
      <c r="A19" s="208"/>
      <c r="B19" s="208"/>
      <c r="C19" s="207"/>
    </row>
    <row r="20" spans="1:3" x14ac:dyDescent="0.25">
      <c r="A20" s="208"/>
      <c r="B20" s="208"/>
      <c r="C20" s="207"/>
    </row>
  </sheetData>
  <mergeCells count="1">
    <mergeCell ref="A1:C1"/>
  </mergeCells>
  <pageMargins left="0.70866141732283472" right="0.70866141732283472" top="0.74803149606299213" bottom="0.74803149606299213" header="0.31496062992125984" footer="0.31496062992125984"/>
  <pageSetup paperSize="9" pageOrder="overThenDown" orientation="landscape" r:id="rId1"/>
  <headerFoot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E879-E61D-4345-9100-A967EB1AF309}">
  <sheetPr codeName="Sheet15">
    <tabColor theme="0"/>
  </sheetPr>
  <dimension ref="A1:B21"/>
  <sheetViews>
    <sheetView showGridLines="0" zoomScaleNormal="100" zoomScaleSheetLayoutView="100" workbookViewId="0"/>
  </sheetViews>
  <sheetFormatPr defaultColWidth="9.1796875" defaultRowHeight="13" x14ac:dyDescent="0.3"/>
  <cols>
    <col min="1" max="1" width="11.1796875" style="28" customWidth="1"/>
    <col min="2" max="2" width="118.81640625" style="28" customWidth="1"/>
    <col min="3" max="3" width="12.453125" style="28" customWidth="1"/>
    <col min="4" max="16384" width="9.1796875" style="28"/>
  </cols>
  <sheetData>
    <row r="1" spans="1:2" ht="21" x14ac:dyDescent="0.3">
      <c r="B1" s="29" t="s">
        <v>195</v>
      </c>
    </row>
    <row r="3" spans="1:2" ht="14.5" x14ac:dyDescent="0.35">
      <c r="A3" s="209" t="s">
        <v>196</v>
      </c>
      <c r="B3" s="210" t="s">
        <v>197</v>
      </c>
    </row>
    <row r="4" spans="1:2" ht="14.5" x14ac:dyDescent="0.3">
      <c r="A4" s="123"/>
      <c r="B4" s="123"/>
    </row>
    <row r="5" spans="1:2" ht="14.5" x14ac:dyDescent="0.3">
      <c r="A5" s="123"/>
      <c r="B5" s="123"/>
    </row>
    <row r="6" spans="1:2" ht="14.5" x14ac:dyDescent="0.3">
      <c r="A6" s="123"/>
      <c r="B6" s="123"/>
    </row>
    <row r="7" spans="1:2" ht="14.5" x14ac:dyDescent="0.3">
      <c r="A7" s="123"/>
      <c r="B7" s="123"/>
    </row>
    <row r="8" spans="1:2" ht="14.5" x14ac:dyDescent="0.3">
      <c r="A8" s="123"/>
      <c r="B8" s="123"/>
    </row>
    <row r="9" spans="1:2" ht="14.5" x14ac:dyDescent="0.3">
      <c r="A9" s="123"/>
      <c r="B9" s="123"/>
    </row>
    <row r="10" spans="1:2" ht="14.5" x14ac:dyDescent="0.3">
      <c r="A10" s="123"/>
      <c r="B10" s="123"/>
    </row>
    <row r="11" spans="1:2" ht="14.5" x14ac:dyDescent="0.3">
      <c r="A11" s="123"/>
      <c r="B11" s="123"/>
    </row>
    <row r="12" spans="1:2" ht="14.5" x14ac:dyDescent="0.3">
      <c r="A12" s="123"/>
      <c r="B12" s="123"/>
    </row>
    <row r="13" spans="1:2" ht="14.5" x14ac:dyDescent="0.3">
      <c r="A13" s="123"/>
      <c r="B13" s="123"/>
    </row>
    <row r="14" spans="1:2" ht="14.5" x14ac:dyDescent="0.3">
      <c r="A14" s="123"/>
      <c r="B14" s="123"/>
    </row>
    <row r="15" spans="1:2" ht="14.5" x14ac:dyDescent="0.3">
      <c r="A15" s="123"/>
      <c r="B15" s="123"/>
    </row>
    <row r="16" spans="1:2" ht="14.5" x14ac:dyDescent="0.3">
      <c r="A16" s="123"/>
      <c r="B16" s="123"/>
    </row>
    <row r="17" spans="1:2" ht="14.5" x14ac:dyDescent="0.3">
      <c r="A17" s="123"/>
      <c r="B17" s="123"/>
    </row>
    <row r="18" spans="1:2" ht="14.5" x14ac:dyDescent="0.3">
      <c r="A18" s="123"/>
      <c r="B18" s="123"/>
    </row>
    <row r="19" spans="1:2" ht="14.5" x14ac:dyDescent="0.3">
      <c r="A19" s="211"/>
      <c r="B19" s="211"/>
    </row>
    <row r="20" spans="1:2" ht="14.5" x14ac:dyDescent="0.3">
      <c r="A20" s="211"/>
      <c r="B20" s="211"/>
    </row>
    <row r="21" spans="1:2" ht="14.5" x14ac:dyDescent="0.3">
      <c r="A21" s="211"/>
      <c r="B21" s="211"/>
    </row>
  </sheetData>
  <pageMargins left="0.7" right="0.7" top="0.75" bottom="0.75" header="0.3" footer="0.3"/>
  <pageSetup paperSize="9"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0"/>
  </sheetPr>
  <dimension ref="A1:U29"/>
  <sheetViews>
    <sheetView showGridLines="0" showZeros="0" zoomScale="170" zoomScaleNormal="170" zoomScaleSheetLayoutView="100" workbookViewId="0">
      <selection activeCell="B14" sqref="B14"/>
    </sheetView>
  </sheetViews>
  <sheetFormatPr defaultColWidth="9.1796875" defaultRowHeight="18.5" x14ac:dyDescent="0.45"/>
  <cols>
    <col min="1" max="1" width="6" style="5" customWidth="1"/>
    <col min="2" max="2" width="124" customWidth="1"/>
  </cols>
  <sheetData>
    <row r="1" spans="1:21" x14ac:dyDescent="0.35">
      <c r="A1" s="53"/>
      <c r="B1" s="55" t="s">
        <v>16</v>
      </c>
      <c r="C1" s="25"/>
      <c r="D1" s="25"/>
      <c r="E1" s="25"/>
      <c r="F1" s="25"/>
      <c r="G1" s="25"/>
      <c r="H1" s="25"/>
      <c r="I1" s="25"/>
      <c r="J1" s="25"/>
      <c r="K1" s="25"/>
      <c r="L1" s="25"/>
      <c r="M1" s="25"/>
      <c r="N1" s="25"/>
      <c r="O1" s="25"/>
      <c r="P1" s="25"/>
      <c r="Q1" s="25"/>
      <c r="R1" s="25"/>
      <c r="S1" s="25"/>
      <c r="T1" s="25"/>
      <c r="U1" s="25"/>
    </row>
    <row r="2" spans="1:21" ht="15.5" x14ac:dyDescent="0.35">
      <c r="A2" s="53"/>
      <c r="B2" s="54"/>
    </row>
    <row r="3" spans="1:21" ht="15.5" x14ac:dyDescent="0.35">
      <c r="A3" s="53"/>
      <c r="B3" s="103" t="s">
        <v>17</v>
      </c>
    </row>
    <row r="4" spans="1:21" ht="15.5" x14ac:dyDescent="0.35">
      <c r="A4" s="53"/>
      <c r="B4" s="62"/>
    </row>
    <row r="5" spans="1:21" ht="15.5" x14ac:dyDescent="0.35">
      <c r="A5" s="53"/>
      <c r="B5" s="62"/>
    </row>
    <row r="6" spans="1:21" ht="15.5" x14ac:dyDescent="0.35">
      <c r="A6" s="53"/>
      <c r="B6" s="63"/>
    </row>
    <row r="7" spans="1:21" ht="15.5" x14ac:dyDescent="0.35">
      <c r="A7" s="53"/>
      <c r="B7" s="54"/>
    </row>
    <row r="8" spans="1:21" ht="15.5" x14ac:dyDescent="0.35">
      <c r="A8" s="53"/>
      <c r="B8" s="102" t="s">
        <v>18</v>
      </c>
    </row>
    <row r="9" spans="1:21" x14ac:dyDescent="0.35">
      <c r="A9" s="53"/>
      <c r="B9" s="139"/>
    </row>
    <row r="10" spans="1:21" ht="15.5" x14ac:dyDescent="0.35">
      <c r="A10" s="53"/>
      <c r="B10" s="54"/>
    </row>
    <row r="11" spans="1:21" ht="15.5" x14ac:dyDescent="0.35">
      <c r="A11" s="53"/>
      <c r="B11" s="102" t="s">
        <v>19</v>
      </c>
    </row>
    <row r="12" spans="1:21" x14ac:dyDescent="0.35">
      <c r="A12" s="53"/>
      <c r="B12" s="140"/>
    </row>
    <row r="13" spans="1:21" x14ac:dyDescent="0.35">
      <c r="A13" s="53"/>
      <c r="B13" s="141"/>
    </row>
    <row r="14" spans="1:21" x14ac:dyDescent="0.35">
      <c r="A14" s="53"/>
      <c r="B14" s="141"/>
    </row>
    <row r="15" spans="1:21" x14ac:dyDescent="0.35">
      <c r="A15" s="53"/>
      <c r="B15" s="141"/>
    </row>
    <row r="16" spans="1:21" x14ac:dyDescent="0.35">
      <c r="A16" s="53"/>
      <c r="B16" s="141"/>
    </row>
    <row r="17" spans="1:2" x14ac:dyDescent="0.35">
      <c r="A17" s="53"/>
      <c r="B17" s="141"/>
    </row>
    <row r="18" spans="1:2" x14ac:dyDescent="0.35">
      <c r="A18" s="53"/>
      <c r="B18" s="141"/>
    </row>
    <row r="19" spans="1:2" x14ac:dyDescent="0.35">
      <c r="A19" s="53"/>
      <c r="B19" s="141"/>
    </row>
    <row r="20" spans="1:2" x14ac:dyDescent="0.35">
      <c r="A20" s="53"/>
      <c r="B20" s="141"/>
    </row>
    <row r="21" spans="1:2" x14ac:dyDescent="0.35">
      <c r="A21" s="53"/>
      <c r="B21" s="141"/>
    </row>
    <row r="22" spans="1:2" x14ac:dyDescent="0.35">
      <c r="A22" s="53"/>
      <c r="B22" s="141"/>
    </row>
    <row r="23" spans="1:2" x14ac:dyDescent="0.35">
      <c r="A23" s="53"/>
      <c r="B23" s="141"/>
    </row>
    <row r="24" spans="1:2" x14ac:dyDescent="0.35">
      <c r="A24" s="53"/>
      <c r="B24" s="141"/>
    </row>
    <row r="25" spans="1:2" x14ac:dyDescent="0.35">
      <c r="A25" s="53"/>
      <c r="B25" s="141"/>
    </row>
    <row r="26" spans="1:2" x14ac:dyDescent="0.35">
      <c r="A26" s="53"/>
      <c r="B26" s="141"/>
    </row>
    <row r="27" spans="1:2" x14ac:dyDescent="0.45">
      <c r="B27" s="141"/>
    </row>
    <row r="28" spans="1:2" x14ac:dyDescent="0.45">
      <c r="B28" s="141"/>
    </row>
    <row r="29" spans="1:2" x14ac:dyDescent="0.45">
      <c r="B29" s="141"/>
    </row>
  </sheetData>
  <phoneticPr fontId="13" type="noConversion"/>
  <pageMargins left="0.70866141732283472" right="0.70866141732283472" top="0.74803149606299213" bottom="0.74803149606299213" header="0.31496062992125984" footer="0.31496062992125984"/>
  <pageSetup paperSize="9" orientation="landscape" r:id="rId1"/>
  <headerFoot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D7D85-6A57-448A-8612-91A7EFC91093}">
  <sheetPr>
    <tabColor theme="0"/>
  </sheetPr>
  <dimension ref="A1:C34"/>
  <sheetViews>
    <sheetView showGridLines="0" topLeftCell="A24" workbookViewId="0">
      <selection activeCell="C46" sqref="C46"/>
    </sheetView>
  </sheetViews>
  <sheetFormatPr defaultColWidth="9.1796875" defaultRowHeight="12.5" x14ac:dyDescent="0.25"/>
  <cols>
    <col min="1" max="1" width="6.81640625" customWidth="1"/>
    <col min="2" max="2" width="17.26953125" customWidth="1"/>
    <col min="3" max="3" width="100.453125" customWidth="1"/>
  </cols>
  <sheetData>
    <row r="1" spans="1:3" ht="15.5" x14ac:dyDescent="0.25">
      <c r="A1" s="124"/>
      <c r="B1" s="224" t="s">
        <v>20</v>
      </c>
      <c r="C1" s="225"/>
    </row>
    <row r="2" spans="1:3" ht="21" x14ac:dyDescent="0.25">
      <c r="A2" s="124"/>
      <c r="B2" s="163"/>
    </row>
    <row r="3" spans="1:3" ht="21" x14ac:dyDescent="0.25">
      <c r="A3" s="163"/>
      <c r="B3" s="164" t="s">
        <v>21</v>
      </c>
      <c r="C3" s="164" t="s">
        <v>22</v>
      </c>
    </row>
    <row r="4" spans="1:3" ht="15.5" x14ac:dyDescent="0.25">
      <c r="A4" s="124"/>
      <c r="B4" s="7"/>
    </row>
    <row r="5" spans="1:3" ht="15.5" x14ac:dyDescent="0.25">
      <c r="A5" s="124"/>
      <c r="B5" s="7"/>
    </row>
    <row r="6" spans="1:3" ht="15.5" x14ac:dyDescent="0.25">
      <c r="A6" s="124"/>
      <c r="B6" s="7"/>
    </row>
    <row r="7" spans="1:3" ht="15.5" x14ac:dyDescent="0.25">
      <c r="A7" s="124"/>
      <c r="B7" s="7"/>
    </row>
    <row r="8" spans="1:3" ht="15.5" x14ac:dyDescent="0.25">
      <c r="A8" s="124"/>
      <c r="B8" s="7"/>
    </row>
    <row r="9" spans="1:3" ht="15.5" x14ac:dyDescent="0.25">
      <c r="A9" s="124"/>
      <c r="B9" s="7"/>
    </row>
    <row r="10" spans="1:3" ht="15.5" x14ac:dyDescent="0.25">
      <c r="A10" s="124"/>
      <c r="B10" s="7"/>
    </row>
    <row r="11" spans="1:3" ht="15.5" x14ac:dyDescent="0.25">
      <c r="A11" s="124"/>
      <c r="B11" s="7"/>
    </row>
    <row r="12" spans="1:3" ht="15.5" x14ac:dyDescent="0.25">
      <c r="A12" s="124"/>
      <c r="B12" s="7"/>
    </row>
    <row r="13" spans="1:3" ht="15.5" x14ac:dyDescent="0.25">
      <c r="A13" s="124"/>
      <c r="B13" s="7"/>
    </row>
    <row r="14" spans="1:3" ht="21" x14ac:dyDescent="0.25">
      <c r="A14" s="163"/>
      <c r="B14" s="164" t="s">
        <v>23</v>
      </c>
      <c r="C14" s="164" t="s">
        <v>24</v>
      </c>
    </row>
    <row r="15" spans="1:3" ht="15.5" x14ac:dyDescent="0.25">
      <c r="A15" s="124"/>
      <c r="B15" s="7"/>
    </row>
    <row r="16" spans="1:3" ht="15.5" x14ac:dyDescent="0.25">
      <c r="A16" s="124"/>
      <c r="B16" s="7"/>
    </row>
    <row r="17" spans="1:2" ht="15.5" x14ac:dyDescent="0.25">
      <c r="A17" s="124"/>
      <c r="B17" s="7"/>
    </row>
    <row r="18" spans="1:2" ht="15.5" x14ac:dyDescent="0.25">
      <c r="A18" s="124"/>
      <c r="B18" s="7"/>
    </row>
    <row r="19" spans="1:2" ht="15.5" x14ac:dyDescent="0.25">
      <c r="A19" s="124"/>
      <c r="B19" s="7"/>
    </row>
    <row r="20" spans="1:2" ht="15.5" x14ac:dyDescent="0.25">
      <c r="A20" s="124"/>
      <c r="B20" s="7"/>
    </row>
    <row r="21" spans="1:2" ht="15.5" x14ac:dyDescent="0.25">
      <c r="A21" s="124"/>
      <c r="B21" s="7"/>
    </row>
    <row r="22" spans="1:2" ht="15.5" x14ac:dyDescent="0.25">
      <c r="A22" s="124"/>
      <c r="B22" s="7"/>
    </row>
    <row r="23" spans="1:2" ht="15.5" x14ac:dyDescent="0.25">
      <c r="A23" s="124"/>
      <c r="B23" s="7"/>
    </row>
    <row r="24" spans="1:2" ht="15.5" x14ac:dyDescent="0.25">
      <c r="A24" s="124"/>
      <c r="B24" s="7"/>
    </row>
    <row r="25" spans="1:2" ht="15.5" x14ac:dyDescent="0.25">
      <c r="A25" s="124"/>
      <c r="B25" s="7"/>
    </row>
    <row r="26" spans="1:2" ht="15.5" x14ac:dyDescent="0.25">
      <c r="A26" s="124"/>
      <c r="B26" s="7"/>
    </row>
    <row r="27" spans="1:2" ht="15.5" x14ac:dyDescent="0.25">
      <c r="A27" s="124"/>
      <c r="B27" s="7"/>
    </row>
    <row r="28" spans="1:2" ht="15.5" x14ac:dyDescent="0.25">
      <c r="A28" s="124"/>
      <c r="B28" s="7"/>
    </row>
    <row r="29" spans="1:2" ht="15.5" x14ac:dyDescent="0.25">
      <c r="A29" s="124"/>
      <c r="B29" s="7"/>
    </row>
    <row r="30" spans="1:2" ht="15.5" x14ac:dyDescent="0.25">
      <c r="A30" s="124"/>
      <c r="B30" s="7"/>
    </row>
    <row r="31" spans="1:2" ht="15.5" x14ac:dyDescent="0.25">
      <c r="A31" s="124"/>
      <c r="B31" s="7"/>
    </row>
    <row r="32" spans="1:2" ht="15.5" x14ac:dyDescent="0.25">
      <c r="A32" s="124"/>
      <c r="B32" s="7"/>
    </row>
    <row r="33" spans="1:2" ht="15.5" x14ac:dyDescent="0.25">
      <c r="A33" s="124"/>
      <c r="B33" s="7"/>
    </row>
    <row r="34" spans="1:2" ht="15.5" x14ac:dyDescent="0.25">
      <c r="A34" s="124"/>
      <c r="B34" s="7"/>
    </row>
  </sheetData>
  <mergeCells count="1">
    <mergeCell ref="B1:C1"/>
  </mergeCell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0"/>
  </sheetPr>
  <dimension ref="A1:I12"/>
  <sheetViews>
    <sheetView showGridLines="0" showZeros="0" zoomScaleNormal="100" zoomScaleSheetLayoutView="100" workbookViewId="0">
      <selection activeCell="E43" sqref="E43"/>
    </sheetView>
  </sheetViews>
  <sheetFormatPr defaultColWidth="9.1796875" defaultRowHeight="15.5" x14ac:dyDescent="0.25"/>
  <cols>
    <col min="1" max="1" width="8.81640625" style="7" customWidth="1"/>
    <col min="2" max="2" width="16.54296875" style="7" customWidth="1"/>
    <col min="3" max="3" width="17.26953125" style="7" customWidth="1"/>
    <col min="4" max="4" width="10.26953125" style="7" customWidth="1"/>
    <col min="5" max="5" width="18.7265625" style="7" customWidth="1"/>
    <col min="6" max="6" width="13.26953125" style="21" customWidth="1"/>
    <col min="7" max="7" width="11.7265625" style="21" customWidth="1"/>
    <col min="8" max="8" width="17" style="6" customWidth="1"/>
    <col min="9" max="9" width="18.26953125" style="7" customWidth="1"/>
    <col min="10" max="16384" width="9.1796875" style="7"/>
  </cols>
  <sheetData>
    <row r="1" spans="1:9" ht="32.15" customHeight="1" x14ac:dyDescent="0.25">
      <c r="A1" s="226" t="s">
        <v>25</v>
      </c>
      <c r="B1" s="227"/>
      <c r="C1" s="227"/>
      <c r="D1" s="227"/>
      <c r="E1" s="227"/>
      <c r="F1" s="227"/>
      <c r="G1" s="227"/>
      <c r="H1" s="227"/>
    </row>
    <row r="2" spans="1:9" x14ac:dyDescent="0.35">
      <c r="A2" s="64"/>
      <c r="B2" s="228" t="s">
        <v>17</v>
      </c>
      <c r="C2" s="229"/>
      <c r="D2" s="229"/>
      <c r="E2" s="229"/>
      <c r="F2" s="229"/>
      <c r="G2" s="229"/>
      <c r="H2" s="230"/>
    </row>
    <row r="3" spans="1:9" x14ac:dyDescent="0.35">
      <c r="A3" s="64"/>
      <c r="B3" s="231"/>
      <c r="C3" s="232"/>
      <c r="D3" s="232"/>
      <c r="E3" s="232"/>
      <c r="F3" s="232"/>
      <c r="G3" s="232"/>
      <c r="H3" s="233"/>
    </row>
    <row r="4" spans="1:9" x14ac:dyDescent="0.35">
      <c r="A4" s="64"/>
      <c r="B4" s="231"/>
      <c r="C4" s="232"/>
      <c r="D4" s="232"/>
      <c r="E4" s="232"/>
      <c r="F4" s="232"/>
      <c r="G4" s="232"/>
      <c r="H4" s="233"/>
    </row>
    <row r="5" spans="1:9" x14ac:dyDescent="0.35">
      <c r="A5" s="64"/>
      <c r="B5" s="234"/>
      <c r="C5" s="235"/>
      <c r="D5" s="235"/>
      <c r="E5" s="235"/>
      <c r="F5" s="235"/>
      <c r="G5" s="235"/>
      <c r="H5" s="236"/>
    </row>
    <row r="6" spans="1:9" ht="14.25" customHeight="1" x14ac:dyDescent="0.25">
      <c r="A6" s="57"/>
      <c r="B6" s="58"/>
      <c r="C6" s="58"/>
      <c r="D6" s="58"/>
      <c r="E6" s="58"/>
      <c r="F6" s="58"/>
      <c r="G6" s="58"/>
      <c r="H6" s="58"/>
    </row>
    <row r="7" spans="1:9" ht="31" x14ac:dyDescent="0.25">
      <c r="A7" s="26" t="s">
        <v>26</v>
      </c>
      <c r="B7" s="26" t="s">
        <v>27</v>
      </c>
      <c r="C7" s="26" t="s">
        <v>28</v>
      </c>
      <c r="D7" s="26" t="s">
        <v>29</v>
      </c>
      <c r="E7" s="26" t="s">
        <v>30</v>
      </c>
      <c r="F7" s="26" t="s">
        <v>31</v>
      </c>
      <c r="G7" s="26" t="s">
        <v>32</v>
      </c>
      <c r="H7" s="26" t="s">
        <v>33</v>
      </c>
      <c r="I7" s="56" t="s">
        <v>34</v>
      </c>
    </row>
    <row r="8" spans="1:9" x14ac:dyDescent="0.25">
      <c r="A8" s="142"/>
      <c r="B8" s="142"/>
      <c r="C8" s="142"/>
      <c r="D8" s="142"/>
      <c r="E8" s="142"/>
      <c r="F8" s="143"/>
      <c r="G8" s="144">
        <f>LTM_List[[#This Row],[FE Rate Claimed]]</f>
        <v>0</v>
      </c>
      <c r="H8" s="142"/>
      <c r="I8" s="145"/>
    </row>
    <row r="9" spans="1:9" x14ac:dyDescent="0.25">
      <c r="A9" s="142"/>
      <c r="B9" s="142"/>
      <c r="C9" s="142"/>
      <c r="D9" s="142"/>
      <c r="E9" s="142"/>
      <c r="F9" s="143"/>
      <c r="G9" s="144">
        <f>LTM_List[[#This Row],[FE Rate Claimed]]</f>
        <v>0</v>
      </c>
      <c r="H9" s="142"/>
      <c r="I9" s="145"/>
    </row>
    <row r="10" spans="1:9" x14ac:dyDescent="0.25">
      <c r="A10" s="142"/>
      <c r="B10" s="142"/>
      <c r="C10" s="142"/>
      <c r="D10" s="142"/>
      <c r="E10" s="142"/>
      <c r="F10" s="143"/>
      <c r="G10" s="144">
        <f>LTM_List[[#This Row],[FE Rate Claimed]]</f>
        <v>0</v>
      </c>
      <c r="H10" s="142"/>
      <c r="I10" s="145"/>
    </row>
    <row r="11" spans="1:9" x14ac:dyDescent="0.25">
      <c r="A11" s="142"/>
      <c r="B11" s="142"/>
      <c r="C11" s="142"/>
      <c r="D11" s="142"/>
      <c r="E11" s="142"/>
      <c r="F11" s="143"/>
      <c r="G11" s="144">
        <f>LTM_List[[#This Row],[FE Rate Claimed]]</f>
        <v>0</v>
      </c>
      <c r="H11" s="142"/>
      <c r="I11" s="145"/>
    </row>
    <row r="12" spans="1:9" x14ac:dyDescent="0.25">
      <c r="A12" s="142"/>
      <c r="B12" s="142"/>
      <c r="C12" s="142"/>
      <c r="D12" s="142"/>
      <c r="E12" s="142"/>
      <c r="F12" s="143"/>
      <c r="G12" s="144">
        <f>LTM_List[[#This Row],[FE Rate Claimed]]</f>
        <v>0</v>
      </c>
      <c r="H12" s="142"/>
      <c r="I12" s="145"/>
    </row>
  </sheetData>
  <mergeCells count="5">
    <mergeCell ref="A1:H1"/>
    <mergeCell ref="B2:H2"/>
    <mergeCell ref="B3:H3"/>
    <mergeCell ref="B4:H4"/>
    <mergeCell ref="B5:H5"/>
  </mergeCells>
  <phoneticPr fontId="13" type="noConversion"/>
  <conditionalFormatting sqref="G8:G12">
    <cfRule type="expression" dxfId="81" priority="2">
      <formula>$F8&lt;&gt;$G8</formula>
    </cfRule>
  </conditionalFormatting>
  <pageMargins left="0.70866141732283472" right="0.70866141732283472" top="0.74803149606299213" bottom="0.74803149606299213" header="0.31496062992125984" footer="0.31496062992125984"/>
  <pageSetup paperSize="9" scale="75" orientation="landscape" r:id="rId1"/>
  <headerFooter>
    <oddFooter>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0"/>
  </sheetPr>
  <dimension ref="A1:D12"/>
  <sheetViews>
    <sheetView showGridLines="0" showZeros="0" zoomScaleNormal="100" zoomScaleSheetLayoutView="100" workbookViewId="0">
      <selection activeCell="A3" sqref="A3"/>
    </sheetView>
  </sheetViews>
  <sheetFormatPr defaultColWidth="8.7265625" defaultRowHeight="15.5" x14ac:dyDescent="0.25"/>
  <cols>
    <col min="1" max="1" width="11.81640625" style="9" customWidth="1"/>
    <col min="2" max="2" width="79.81640625" style="9" customWidth="1"/>
    <col min="3" max="3" width="11.1796875" style="23" customWidth="1"/>
    <col min="4" max="4" width="13.453125" style="9" customWidth="1"/>
    <col min="5" max="16384" width="8.7265625" style="9"/>
  </cols>
  <sheetData>
    <row r="1" spans="1:4" ht="28" customHeight="1" x14ac:dyDescent="0.25">
      <c r="A1" s="237" t="s">
        <v>35</v>
      </c>
      <c r="B1" s="227"/>
      <c r="C1" s="227"/>
    </row>
    <row r="2" spans="1:4" ht="32.25" customHeight="1" x14ac:dyDescent="0.25">
      <c r="A2" s="27" t="s">
        <v>36</v>
      </c>
      <c r="B2" s="27" t="s">
        <v>37</v>
      </c>
      <c r="C2" s="27" t="s">
        <v>38</v>
      </c>
      <c r="D2" s="10"/>
    </row>
    <row r="3" spans="1:4" x14ac:dyDescent="0.25">
      <c r="A3" s="142"/>
      <c r="B3" s="142"/>
      <c r="C3" s="146"/>
      <c r="D3" s="11"/>
    </row>
    <row r="4" spans="1:4" x14ac:dyDescent="0.25">
      <c r="A4" s="142"/>
      <c r="B4" s="142"/>
      <c r="C4" s="146"/>
      <c r="D4" s="11"/>
    </row>
    <row r="5" spans="1:4" x14ac:dyDescent="0.25">
      <c r="A5" s="2"/>
      <c r="B5" s="2"/>
      <c r="C5" s="22"/>
      <c r="D5" s="11"/>
    </row>
    <row r="6" spans="1:4" x14ac:dyDescent="0.25">
      <c r="A6" s="2"/>
      <c r="B6" s="2"/>
      <c r="C6" s="22"/>
      <c r="D6" s="11"/>
    </row>
    <row r="7" spans="1:4" x14ac:dyDescent="0.25">
      <c r="A7" s="2"/>
      <c r="B7" s="2"/>
      <c r="C7" s="22"/>
      <c r="D7" s="11"/>
    </row>
    <row r="8" spans="1:4" x14ac:dyDescent="0.25">
      <c r="A8" s="2"/>
      <c r="B8" s="2"/>
      <c r="C8" s="22"/>
      <c r="D8" s="11"/>
    </row>
    <row r="9" spans="1:4" x14ac:dyDescent="0.25">
      <c r="A9" s="2"/>
      <c r="B9" s="2"/>
      <c r="C9" s="22"/>
      <c r="D9" s="11"/>
    </row>
    <row r="10" spans="1:4" x14ac:dyDescent="0.25">
      <c r="A10" s="12"/>
      <c r="C10" s="24"/>
    </row>
    <row r="11" spans="1:4" x14ac:dyDescent="0.25">
      <c r="A11" s="12"/>
    </row>
    <row r="12" spans="1:4" x14ac:dyDescent="0.25">
      <c r="A12" s="12"/>
    </row>
  </sheetData>
  <mergeCells count="1">
    <mergeCell ref="A1:C1"/>
  </mergeCells>
  <phoneticPr fontId="13" type="noConversion"/>
  <pageMargins left="0.70866141732283472" right="0.70866141732283472" top="0.74803149606299213" bottom="0.74803149606299213" header="0.31496062992125984" footer="0.31496062992125984"/>
  <pageSetup paperSize="9" orientation="landscape" r:id="rId1"/>
  <headerFooter>
    <oddFooter>Page &amp;P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
    <tabColor theme="0"/>
  </sheetPr>
  <dimension ref="A1:AZ7"/>
  <sheetViews>
    <sheetView showGridLines="0" showZeros="0" zoomScaleNormal="100" zoomScaleSheetLayoutView="90" workbookViewId="0">
      <pane ySplit="1" topLeftCell="A2" activePane="bottomLeft" state="frozen"/>
      <selection pane="bottomLeft" activeCell="A2" sqref="A2"/>
    </sheetView>
  </sheetViews>
  <sheetFormatPr defaultColWidth="8.81640625" defaultRowHeight="13" x14ac:dyDescent="0.25"/>
  <cols>
    <col min="1" max="1" width="4.81640625" style="36" customWidth="1"/>
    <col min="2" max="2" width="9.81640625" style="37" customWidth="1"/>
    <col min="3" max="3" width="10.7265625" style="39" customWidth="1"/>
    <col min="4" max="4" width="52" style="40" customWidth="1"/>
    <col min="5" max="5" width="21.7265625" customWidth="1"/>
    <col min="6" max="6" width="7.26953125" style="42" customWidth="1"/>
    <col min="7" max="7" width="24.26953125" customWidth="1"/>
    <col min="8" max="8" width="7.26953125" style="43" customWidth="1"/>
    <col min="9" max="9" width="20.81640625" customWidth="1"/>
    <col min="13" max="13" width="8.81640625" style="41" customWidth="1"/>
    <col min="14" max="15" width="8.7265625" customWidth="1"/>
    <col min="17" max="17" width="8.1796875" style="43" customWidth="1"/>
    <col min="19" max="19" width="9.1796875" customWidth="1"/>
    <col min="20" max="21" width="11.81640625" customWidth="1"/>
    <col min="22" max="22" width="11.26953125" customWidth="1"/>
    <col min="23" max="23" width="11" customWidth="1"/>
    <col min="24" max="25" width="11.81640625" customWidth="1"/>
    <col min="26" max="26" width="50.7265625" customWidth="1"/>
    <col min="27" max="27" width="54.7265625" hidden="1" customWidth="1"/>
    <col min="28" max="28" width="9.1796875" hidden="1" customWidth="1"/>
    <col min="29" max="29" width="12.7265625" customWidth="1"/>
    <col min="30" max="30" width="61.7265625" customWidth="1"/>
    <col min="31" max="31" width="7.1796875" customWidth="1"/>
    <col min="32" max="32" width="35.81640625" customWidth="1"/>
    <col min="33" max="34" width="16.7265625" style="42" customWidth="1"/>
    <col min="40" max="41" width="23.453125" style="38" customWidth="1"/>
    <col min="43" max="43" width="39" style="44" customWidth="1"/>
    <col min="44" max="44" width="34.453125" style="44" customWidth="1"/>
    <col min="45" max="45" width="42.1796875" style="44" customWidth="1"/>
    <col min="46" max="46" width="21.81640625" style="44" customWidth="1"/>
    <col min="47" max="47" width="8.81640625" style="44"/>
    <col min="48" max="49" width="11.453125" customWidth="1"/>
    <col min="50" max="51" width="26.453125" style="45" customWidth="1"/>
    <col min="52" max="52" width="15.81640625" style="46" customWidth="1"/>
  </cols>
  <sheetData>
    <row r="1" spans="1:52" ht="39" x14ac:dyDescent="0.25">
      <c r="A1" s="30" t="s">
        <v>39</v>
      </c>
      <c r="B1" s="31" t="s">
        <v>36</v>
      </c>
      <c r="C1" s="31" t="s">
        <v>23</v>
      </c>
      <c r="D1" s="31" t="s">
        <v>40</v>
      </c>
      <c r="E1" s="31" t="s">
        <v>41</v>
      </c>
      <c r="F1" s="31" t="s">
        <v>42</v>
      </c>
      <c r="G1" s="31" t="s">
        <v>43</v>
      </c>
      <c r="H1" s="31" t="s">
        <v>44</v>
      </c>
      <c r="I1" s="31" t="s">
        <v>45</v>
      </c>
      <c r="J1" s="31" t="s">
        <v>46</v>
      </c>
      <c r="K1" s="31" t="s">
        <v>47</v>
      </c>
      <c r="L1" s="31" t="s">
        <v>48</v>
      </c>
      <c r="M1" s="31" t="s">
        <v>49</v>
      </c>
      <c r="N1" s="31" t="s">
        <v>31</v>
      </c>
      <c r="O1" s="31" t="s">
        <v>32</v>
      </c>
      <c r="P1" s="31" t="s">
        <v>50</v>
      </c>
      <c r="Q1" s="31" t="s">
        <v>51</v>
      </c>
      <c r="R1" s="32" t="s">
        <v>38</v>
      </c>
      <c r="S1" s="33" t="s">
        <v>52</v>
      </c>
      <c r="T1" s="34" t="s">
        <v>53</v>
      </c>
      <c r="U1" s="33" t="s">
        <v>54</v>
      </c>
      <c r="V1" s="34" t="s">
        <v>55</v>
      </c>
      <c r="W1" s="33" t="s">
        <v>56</v>
      </c>
      <c r="X1" s="34" t="s">
        <v>57</v>
      </c>
      <c r="Y1" s="35" t="s">
        <v>58</v>
      </c>
      <c r="Z1" s="31" t="s">
        <v>59</v>
      </c>
      <c r="AA1" s="31" t="s">
        <v>60</v>
      </c>
    </row>
    <row r="2" spans="1:52" x14ac:dyDescent="0.25">
      <c r="A2" s="147"/>
      <c r="B2" s="147"/>
      <c r="C2" s="148"/>
      <c r="D2" s="147"/>
      <c r="E2" s="147"/>
      <c r="F2" s="147"/>
      <c r="G2" s="149" t="str">
        <f>IFERROR(VLOOKUP(BillDetail_List[[#This Row],[Activity Code]],ActivityCodeList,2,FALSE), "")</f>
        <v/>
      </c>
      <c r="H2" s="147"/>
      <c r="I2" s="149" t="str">
        <f>IFERROR(VLOOKUP(BillDetail_List[[#This Row],[Expense Code]],ExpenseCodeList,2,FALSE), "")</f>
        <v/>
      </c>
      <c r="J2" s="150"/>
      <c r="K2" s="151">
        <f>BillDetail_List[[#This Row],[Time Claimed]]</f>
        <v>0</v>
      </c>
      <c r="L2" s="147"/>
      <c r="M2" s="152">
        <f>BillDetail_List[[#This Row],[FE Claimed]]</f>
        <v>0</v>
      </c>
      <c r="N2" s="153">
        <f>IFERROR(VLOOKUP(BillDetail_List[[#This Row],[FE Claimed]],LTM_List[],6,FALSE),0)</f>
        <v>0</v>
      </c>
      <c r="O2" s="153">
        <f>IFERROR(VLOOKUP(BillDetail_List[[#This Row],[FE Allowed]],LTM_List[],7,FALSE),0)</f>
        <v>0</v>
      </c>
      <c r="P2" s="149" t="str">
        <f>IFERROR(VLOOKUP(BillDetail_List[[#This Row],[FE Claimed]],LTM_List[],4,FALSE),"")</f>
        <v/>
      </c>
      <c r="Q2" s="149" t="str">
        <f>IFERROR(VLOOKUP(BillDetail_List[[#This Row],[FE Allowed]],LTM_List[],4,FALSE),"")</f>
        <v/>
      </c>
      <c r="R2" s="154" t="str">
        <f>IFERROR(VLOOKUP(BillDetail_List[[#This Row],[Part ID]],Funding_List[],3,FALSE),"")</f>
        <v/>
      </c>
      <c r="S2" s="155">
        <f>IFERROR(BillDetail_List[[#This Row],[Time Claimed]]*BillDetail_List[[#This Row],[FE Rate Claimed]],"")</f>
        <v>0</v>
      </c>
      <c r="T2" s="156">
        <f>IFERROR(BillDetail_List[[#This Row],[Time Allowed]]*BillDetail_List[[#This Row],[FE Rate Allowed]],"")</f>
        <v>0</v>
      </c>
      <c r="U2" s="157"/>
      <c r="V2" s="156">
        <f>BillDetail_List[[#This Row],[Disbs Claimed]]</f>
        <v>0</v>
      </c>
      <c r="W2" s="155" t="str">
        <f>IFERROR((BillDetail_List[[#This Row],[Profit Costs Claimed]]+BillDetail_List[[#This Row],[Disbs Claimed]])*BillDetail_List[[#This Row],[VAT Rate]],"")</f>
        <v/>
      </c>
      <c r="X2" s="156" t="str">
        <f>IFERROR(IF(_xlfn.ISFORMULA(W2),(BillDetail_List[[#This Row],[Profit Costs Allowed]]+BillDetail_List[[#This Row],[Disbs Allowed]])*BillDetail_List[[#This Row],[VAT Rate]],W2),"")</f>
        <v/>
      </c>
      <c r="Y2" s="152"/>
      <c r="Z2" s="149" t="str">
        <f>IFERROR(VLOOKUP(BillDetail_List[[#This Row],[Finding Code]],Findings_Table[],2,FALSE), " ")</f>
        <v xml:space="preserve"> </v>
      </c>
      <c r="AA2" s="149" t="str">
        <f>IFERROR(VLOOKUP(BillDetail_List[[#This Row],[Activity Code]],ActivityCodeList,4,FALSE), " ")</f>
        <v xml:space="preserve"> </v>
      </c>
      <c r="AG2"/>
      <c r="AH2"/>
      <c r="AN2"/>
      <c r="AO2"/>
      <c r="AQ2"/>
      <c r="AR2"/>
      <c r="AS2"/>
      <c r="AT2"/>
      <c r="AU2"/>
      <c r="AX2"/>
      <c r="AY2"/>
      <c r="AZ2"/>
    </row>
    <row r="3" spans="1:52" x14ac:dyDescent="0.25">
      <c r="A3" s="147"/>
      <c r="B3" s="147"/>
      <c r="C3" s="148"/>
      <c r="D3" s="147"/>
      <c r="E3" s="147"/>
      <c r="F3" s="147"/>
      <c r="G3" s="149" t="str">
        <f>IFERROR(VLOOKUP(BillDetail_List[[#This Row],[Activity Code]],ActivityCodeList,2,FALSE), "")</f>
        <v/>
      </c>
      <c r="H3" s="147"/>
      <c r="I3" s="149" t="str">
        <f>IFERROR(VLOOKUP(BillDetail_List[[#This Row],[Expense Code]],ExpenseCodeList,2,FALSE), "")</f>
        <v/>
      </c>
      <c r="J3" s="150"/>
      <c r="K3" s="151">
        <f>BillDetail_List[[#This Row],[Time Claimed]]</f>
        <v>0</v>
      </c>
      <c r="L3" s="147"/>
      <c r="M3" s="152">
        <f>BillDetail_List[[#This Row],[FE Claimed]]</f>
        <v>0</v>
      </c>
      <c r="N3" s="153">
        <f>IFERROR(VLOOKUP(BillDetail_List[[#This Row],[FE Claimed]],LTM_List[],6,FALSE),0)</f>
        <v>0</v>
      </c>
      <c r="O3" s="153">
        <f>IFERROR(VLOOKUP(BillDetail_List[[#This Row],[FE Allowed]],LTM_List[],7,FALSE),0)</f>
        <v>0</v>
      </c>
      <c r="P3" s="149" t="str">
        <f>IFERROR(VLOOKUP(BillDetail_List[[#This Row],[FE Claimed]],LTM_List[],4,FALSE),"")</f>
        <v/>
      </c>
      <c r="Q3" s="149" t="str">
        <f>IFERROR(VLOOKUP(BillDetail_List[[#This Row],[FE Allowed]],LTM_List[],4,FALSE),"")</f>
        <v/>
      </c>
      <c r="R3" s="154" t="str">
        <f>IFERROR(VLOOKUP(BillDetail_List[[#This Row],[Part ID]],Funding_List[],3,FALSE),"")</f>
        <v/>
      </c>
      <c r="S3" s="155">
        <f>IFERROR(BillDetail_List[[#This Row],[Time Claimed]]*BillDetail_List[[#This Row],[FE Rate Claimed]],"")</f>
        <v>0</v>
      </c>
      <c r="T3" s="156">
        <f>IFERROR(BillDetail_List[[#This Row],[Time Allowed]]*BillDetail_List[[#This Row],[FE Rate Allowed]],"")</f>
        <v>0</v>
      </c>
      <c r="U3" s="157"/>
      <c r="V3" s="156">
        <f>BillDetail_List[[#This Row],[Disbs Claimed]]</f>
        <v>0</v>
      </c>
      <c r="W3" s="155" t="str">
        <f>IFERROR((BillDetail_List[[#This Row],[Profit Costs Claimed]]+BillDetail_List[[#This Row],[Disbs Claimed]])*BillDetail_List[[#This Row],[VAT Rate]],"")</f>
        <v/>
      </c>
      <c r="X3" s="156" t="str">
        <f>IFERROR(IF(_xlfn.ISFORMULA(W3),(BillDetail_List[[#This Row],[Profit Costs Allowed]]+BillDetail_List[[#This Row],[Disbs Allowed]])*BillDetail_List[[#This Row],[VAT Rate]],W3),"")</f>
        <v/>
      </c>
      <c r="Y3" s="152"/>
      <c r="Z3" s="149" t="str">
        <f>IFERROR(VLOOKUP(BillDetail_List[[#This Row],[Finding Code]],Findings_Table[],2,FALSE), " ")</f>
        <v xml:space="preserve"> </v>
      </c>
      <c r="AA3" s="149" t="str">
        <f>IFERROR(VLOOKUP(BillDetail_List[[#This Row],[Activity Code]],ActivityCodeList,4,FALSE), " ")</f>
        <v xml:space="preserve"> </v>
      </c>
      <c r="AG3"/>
      <c r="AH3"/>
      <c r="AN3"/>
      <c r="AO3"/>
      <c r="AQ3"/>
      <c r="AR3"/>
      <c r="AS3"/>
      <c r="AT3"/>
      <c r="AU3"/>
      <c r="AX3"/>
      <c r="AY3"/>
      <c r="AZ3"/>
    </row>
    <row r="4" spans="1:52" x14ac:dyDescent="0.25">
      <c r="A4" s="147"/>
      <c r="B4" s="147"/>
      <c r="C4" s="148"/>
      <c r="D4" s="147"/>
      <c r="E4" s="147"/>
      <c r="F4" s="147"/>
      <c r="G4" s="149" t="str">
        <f>IFERROR(VLOOKUP(BillDetail_List[[#This Row],[Activity Code]],ActivityCodeList,2,FALSE), "")</f>
        <v/>
      </c>
      <c r="H4" s="147"/>
      <c r="I4" s="149" t="str">
        <f>IFERROR(VLOOKUP(BillDetail_List[[#This Row],[Expense Code]],ExpenseCodeList,2,FALSE), "")</f>
        <v/>
      </c>
      <c r="J4" s="150"/>
      <c r="K4" s="151">
        <f>BillDetail_List[[#This Row],[Time Claimed]]</f>
        <v>0</v>
      </c>
      <c r="L4" s="147"/>
      <c r="M4" s="152">
        <f>BillDetail_List[[#This Row],[FE Claimed]]</f>
        <v>0</v>
      </c>
      <c r="N4" s="153">
        <f>IFERROR(VLOOKUP(BillDetail_List[[#This Row],[FE Claimed]],LTM_List[],6,FALSE),0)</f>
        <v>0</v>
      </c>
      <c r="O4" s="153">
        <f>IFERROR(VLOOKUP(BillDetail_List[[#This Row],[FE Allowed]],LTM_List[],7,FALSE),0)</f>
        <v>0</v>
      </c>
      <c r="P4" s="149" t="str">
        <f>IFERROR(VLOOKUP(BillDetail_List[[#This Row],[FE Claimed]],LTM_List[],4,FALSE),"")</f>
        <v/>
      </c>
      <c r="Q4" s="149" t="str">
        <f>IFERROR(VLOOKUP(BillDetail_List[[#This Row],[FE Allowed]],LTM_List[],4,FALSE),"")</f>
        <v/>
      </c>
      <c r="R4" s="154" t="str">
        <f>IFERROR(VLOOKUP(BillDetail_List[[#This Row],[Part ID]],Funding_List[],3,FALSE),"")</f>
        <v/>
      </c>
      <c r="S4" s="155">
        <f>IFERROR(BillDetail_List[[#This Row],[Time Claimed]]*BillDetail_List[[#This Row],[FE Rate Claimed]],"")</f>
        <v>0</v>
      </c>
      <c r="T4" s="156">
        <f>IFERROR(BillDetail_List[[#This Row],[Time Allowed]]*BillDetail_List[[#This Row],[FE Rate Allowed]],"")</f>
        <v>0</v>
      </c>
      <c r="U4" s="157"/>
      <c r="V4" s="156">
        <f>BillDetail_List[[#This Row],[Disbs Claimed]]</f>
        <v>0</v>
      </c>
      <c r="W4" s="155" t="str">
        <f>IFERROR((BillDetail_List[[#This Row],[Profit Costs Claimed]]+BillDetail_List[[#This Row],[Disbs Claimed]])*BillDetail_List[[#This Row],[VAT Rate]],"")</f>
        <v/>
      </c>
      <c r="X4" s="156" t="str">
        <f>IFERROR(IF(_xlfn.ISFORMULA(W4),(BillDetail_List[[#This Row],[Profit Costs Allowed]]+BillDetail_List[[#This Row],[Disbs Allowed]])*BillDetail_List[[#This Row],[VAT Rate]],W4),"")</f>
        <v/>
      </c>
      <c r="Y4" s="152"/>
      <c r="Z4" s="149" t="str">
        <f>IFERROR(VLOOKUP(BillDetail_List[[#This Row],[Finding Code]],Findings_Table[],2,FALSE), " ")</f>
        <v xml:space="preserve"> </v>
      </c>
      <c r="AA4" s="149" t="str">
        <f>IFERROR(VLOOKUP(BillDetail_List[[#This Row],[Activity Code]],ActivityCodeList,4,FALSE), " ")</f>
        <v xml:space="preserve"> </v>
      </c>
      <c r="AG4"/>
      <c r="AH4"/>
      <c r="AN4"/>
      <c r="AO4"/>
      <c r="AQ4"/>
      <c r="AR4"/>
      <c r="AS4"/>
      <c r="AT4"/>
      <c r="AU4"/>
      <c r="AX4"/>
      <c r="AY4"/>
      <c r="AZ4"/>
    </row>
    <row r="5" spans="1:52" x14ac:dyDescent="0.25">
      <c r="A5" s="147"/>
      <c r="B5" s="147"/>
      <c r="C5" s="148"/>
      <c r="D5" s="147"/>
      <c r="E5" s="147"/>
      <c r="F5" s="147"/>
      <c r="G5" s="149" t="str">
        <f>IFERROR(VLOOKUP(BillDetail_List[[#This Row],[Activity Code]],ActivityCodeList,2,FALSE), "")</f>
        <v/>
      </c>
      <c r="H5" s="147"/>
      <c r="I5" s="149" t="str">
        <f>IFERROR(VLOOKUP(BillDetail_List[[#This Row],[Expense Code]],ExpenseCodeList,2,FALSE), "")</f>
        <v/>
      </c>
      <c r="J5" s="150"/>
      <c r="K5" s="151">
        <f>BillDetail_List[[#This Row],[Time Claimed]]</f>
        <v>0</v>
      </c>
      <c r="L5" s="147"/>
      <c r="M5" s="152">
        <f>BillDetail_List[[#This Row],[FE Claimed]]</f>
        <v>0</v>
      </c>
      <c r="N5" s="153">
        <f>IFERROR(VLOOKUP(BillDetail_List[[#This Row],[FE Claimed]],LTM_List[],6,FALSE),0)</f>
        <v>0</v>
      </c>
      <c r="O5" s="153">
        <f>IFERROR(VLOOKUP(BillDetail_List[[#This Row],[FE Allowed]],LTM_List[],7,FALSE),0)</f>
        <v>0</v>
      </c>
      <c r="P5" s="149" t="str">
        <f>IFERROR(VLOOKUP(BillDetail_List[[#This Row],[FE Claimed]],LTM_List[],4,FALSE),"")</f>
        <v/>
      </c>
      <c r="Q5" s="149" t="str">
        <f>IFERROR(VLOOKUP(BillDetail_List[[#This Row],[FE Allowed]],LTM_List[],4,FALSE),"")</f>
        <v/>
      </c>
      <c r="R5" s="154" t="str">
        <f>IFERROR(VLOOKUP(BillDetail_List[[#This Row],[Part ID]],Funding_List[],3,FALSE),"")</f>
        <v/>
      </c>
      <c r="S5" s="155">
        <f>IFERROR(BillDetail_List[[#This Row],[Time Claimed]]*BillDetail_List[[#This Row],[FE Rate Claimed]],"")</f>
        <v>0</v>
      </c>
      <c r="T5" s="156">
        <f>IFERROR(BillDetail_List[[#This Row],[Time Allowed]]*BillDetail_List[[#This Row],[FE Rate Allowed]],"")</f>
        <v>0</v>
      </c>
      <c r="U5" s="157"/>
      <c r="V5" s="156">
        <f>BillDetail_List[[#This Row],[Disbs Claimed]]</f>
        <v>0</v>
      </c>
      <c r="W5" s="155" t="str">
        <f>IFERROR((BillDetail_List[[#This Row],[Profit Costs Claimed]]+BillDetail_List[[#This Row],[Disbs Claimed]])*BillDetail_List[[#This Row],[VAT Rate]],"")</f>
        <v/>
      </c>
      <c r="X5" s="156" t="str">
        <f>IFERROR(IF(_xlfn.ISFORMULA(W5),(BillDetail_List[[#This Row],[Profit Costs Allowed]]+BillDetail_List[[#This Row],[Disbs Allowed]])*BillDetail_List[[#This Row],[VAT Rate]],W5),"")</f>
        <v/>
      </c>
      <c r="Y5" s="152"/>
      <c r="Z5" s="149" t="str">
        <f>IFERROR(VLOOKUP(BillDetail_List[[#This Row],[Finding Code]],Findings_Table[],2,FALSE), " ")</f>
        <v xml:space="preserve"> </v>
      </c>
      <c r="AA5" s="149" t="str">
        <f>IFERROR(VLOOKUP(BillDetail_List[[#This Row],[Activity Code]],ActivityCodeList,4,FALSE), " ")</f>
        <v xml:space="preserve"> </v>
      </c>
      <c r="AB5" s="42"/>
      <c r="AG5"/>
      <c r="AH5" s="38"/>
      <c r="AI5" s="38"/>
      <c r="AK5" s="44"/>
      <c r="AL5" s="44"/>
      <c r="AM5" s="44"/>
      <c r="AN5" s="44"/>
      <c r="AO5" s="44"/>
      <c r="AQ5"/>
      <c r="AR5" s="45"/>
      <c r="AS5" s="45"/>
      <c r="AT5" s="46"/>
      <c r="AU5"/>
      <c r="AX5"/>
      <c r="AY5"/>
      <c r="AZ5"/>
    </row>
    <row r="6" spans="1:52" x14ac:dyDescent="0.25">
      <c r="A6" s="147"/>
      <c r="B6" s="147"/>
      <c r="C6" s="148"/>
      <c r="D6" s="147"/>
      <c r="E6" s="147"/>
      <c r="F6" s="147"/>
      <c r="G6" s="149" t="str">
        <f>IFERROR(VLOOKUP(BillDetail_List[[#This Row],[Activity Code]],ActivityCodeList,2,FALSE), "")</f>
        <v/>
      </c>
      <c r="H6" s="147"/>
      <c r="I6" s="149" t="str">
        <f>IFERROR(VLOOKUP(BillDetail_List[[#This Row],[Expense Code]],ExpenseCodeList,2,FALSE), "")</f>
        <v/>
      </c>
      <c r="J6" s="150"/>
      <c r="K6" s="151">
        <f>BillDetail_List[[#This Row],[Time Claimed]]</f>
        <v>0</v>
      </c>
      <c r="L6" s="147"/>
      <c r="M6" s="152">
        <f>BillDetail_List[[#This Row],[FE Claimed]]</f>
        <v>0</v>
      </c>
      <c r="N6" s="153">
        <f>IFERROR(VLOOKUP(BillDetail_List[[#This Row],[FE Claimed]],LTM_List[],6,FALSE),0)</f>
        <v>0</v>
      </c>
      <c r="O6" s="153">
        <f>IFERROR(VLOOKUP(BillDetail_List[[#This Row],[FE Allowed]],LTM_List[],7,FALSE),0)</f>
        <v>0</v>
      </c>
      <c r="P6" s="149" t="str">
        <f>IFERROR(VLOOKUP(BillDetail_List[[#This Row],[FE Claimed]],LTM_List[],4,FALSE),"")</f>
        <v/>
      </c>
      <c r="Q6" s="149" t="str">
        <f>IFERROR(VLOOKUP(BillDetail_List[[#This Row],[FE Allowed]],LTM_List[],4,FALSE),"")</f>
        <v/>
      </c>
      <c r="R6" s="154" t="str">
        <f>IFERROR(VLOOKUP(BillDetail_List[[#This Row],[Part ID]],Funding_List[],3,FALSE),"")</f>
        <v/>
      </c>
      <c r="S6" s="155">
        <f>IFERROR(BillDetail_List[[#This Row],[Time Claimed]]*BillDetail_List[[#This Row],[FE Rate Claimed]],"")</f>
        <v>0</v>
      </c>
      <c r="T6" s="156">
        <f>IFERROR(BillDetail_List[[#This Row],[Time Allowed]]*BillDetail_List[[#This Row],[FE Rate Allowed]],"")</f>
        <v>0</v>
      </c>
      <c r="U6" s="157"/>
      <c r="V6" s="156">
        <f>BillDetail_List[[#This Row],[Disbs Claimed]]</f>
        <v>0</v>
      </c>
      <c r="W6" s="155" t="str">
        <f>IFERROR((BillDetail_List[[#This Row],[Profit Costs Claimed]]+BillDetail_List[[#This Row],[Disbs Claimed]])*BillDetail_List[[#This Row],[VAT Rate]],"")</f>
        <v/>
      </c>
      <c r="X6" s="156" t="str">
        <f>IFERROR(IF(_xlfn.ISFORMULA(W6),(BillDetail_List[[#This Row],[Profit Costs Allowed]]+BillDetail_List[[#This Row],[Disbs Allowed]])*BillDetail_List[[#This Row],[VAT Rate]],W6),"")</f>
        <v/>
      </c>
      <c r="Y6" s="152"/>
      <c r="Z6" s="149" t="str">
        <f>IFERROR(VLOOKUP(BillDetail_List[[#This Row],[Finding Code]],Findings_Table[],2,FALSE), " ")</f>
        <v xml:space="preserve"> </v>
      </c>
      <c r="AA6" s="149" t="str">
        <f>IFERROR(VLOOKUP(BillDetail_List[[#This Row],[Activity Code]],ActivityCodeList,4,FALSE), " ")</f>
        <v xml:space="preserve"> </v>
      </c>
      <c r="AB6" s="42"/>
      <c r="AC6" s="42"/>
      <c r="AG6"/>
      <c r="AH6"/>
      <c r="AI6" s="38"/>
      <c r="AJ6" s="38"/>
      <c r="AL6" s="44"/>
      <c r="AM6" s="44"/>
      <c r="AN6" s="44"/>
      <c r="AO6" s="44"/>
      <c r="AP6" s="44"/>
      <c r="AQ6"/>
      <c r="AR6"/>
      <c r="AS6" s="45"/>
      <c r="AT6" s="45"/>
      <c r="AU6" s="46"/>
      <c r="AX6"/>
      <c r="AY6"/>
      <c r="AZ6"/>
    </row>
    <row r="7" spans="1:52" x14ac:dyDescent="0.25">
      <c r="A7" s="147" t="s">
        <v>61</v>
      </c>
      <c r="B7" s="147"/>
      <c r="C7" s="148"/>
      <c r="D7" s="147"/>
      <c r="E7" s="147"/>
      <c r="F7" s="147"/>
      <c r="G7" s="149"/>
      <c r="H7" s="147"/>
      <c r="I7" s="149"/>
      <c r="J7" s="150">
        <f>SUBTOTAL(109,BillDetail_List[Time Claimed])</f>
        <v>0</v>
      </c>
      <c r="K7" s="151">
        <f>SUBTOTAL(109,BillDetail_List[Time Allowed])</f>
        <v>0</v>
      </c>
      <c r="L7" s="147"/>
      <c r="M7" s="152"/>
      <c r="N7" s="153"/>
      <c r="O7" s="153">
        <f>O8</f>
        <v>0</v>
      </c>
      <c r="P7" s="149"/>
      <c r="Q7" s="149"/>
      <c r="R7" s="154"/>
      <c r="S7" s="155">
        <f>SUBTOTAL(109,BillDetail_List[Profit Costs Claimed])</f>
        <v>0</v>
      </c>
      <c r="T7" s="156">
        <f>SUBTOTAL(109,BillDetail_List[Profit Costs Allowed])</f>
        <v>0</v>
      </c>
      <c r="U7" s="157">
        <f>SUBTOTAL(109,BillDetail_List[Disbs Claimed])</f>
        <v>0</v>
      </c>
      <c r="V7" s="156">
        <f>SUBTOTAL(109,BillDetail_List[Disbs Allowed])</f>
        <v>0</v>
      </c>
      <c r="W7" s="155">
        <f>SUBTOTAL(109,BillDetail_List[VAT Claimed])</f>
        <v>0</v>
      </c>
      <c r="X7" s="156">
        <f>SUBTOTAL(109,BillDetail_List[VAT Allowed])</f>
        <v>0</v>
      </c>
      <c r="Y7" s="152"/>
      <c r="Z7" s="149"/>
      <c r="AA7" s="149"/>
    </row>
  </sheetData>
  <phoneticPr fontId="13" type="noConversion"/>
  <conditionalFormatting sqref="K2:K7">
    <cfRule type="expression" dxfId="80" priority="9">
      <formula>$K2&lt;&gt;$J2</formula>
    </cfRule>
  </conditionalFormatting>
  <conditionalFormatting sqref="M2:M7">
    <cfRule type="expression" dxfId="79" priority="10">
      <formula>$L2&lt;&gt;$M2</formula>
    </cfRule>
  </conditionalFormatting>
  <conditionalFormatting sqref="O2:O7 T2:T7 V2:V7 X2:X7">
    <cfRule type="expression" dxfId="78" priority="7">
      <formula>NOT(_xlfn.ISFORMULA(O2))</formula>
    </cfRule>
  </conditionalFormatting>
  <conditionalFormatting sqref="W2:W7 Z2:Z7">
    <cfRule type="expression" dxfId="77" priority="3">
      <formula>_xlfn.ISFORMULA(W2)</formula>
    </cfRule>
  </conditionalFormatting>
  <pageMargins left="0.70866141732283472" right="0.70866141732283472" top="0.74803149606299213" bottom="0.74803149606299213" header="0.31496062992125984" footer="0.31496062992125984"/>
  <pageSetup paperSize="8" scale="65"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84668-A36B-455C-838F-1F15F3AD7F5F}">
  <sheetPr codeName="Sheet7">
    <tabColor theme="0"/>
  </sheetPr>
  <dimension ref="A1:H24"/>
  <sheetViews>
    <sheetView showGridLines="0" showZeros="0" zoomScaleNormal="100" zoomScaleSheetLayoutView="100" workbookViewId="0">
      <selection activeCell="B6" sqref="B6"/>
    </sheetView>
  </sheetViews>
  <sheetFormatPr defaultColWidth="8.81640625" defaultRowHeight="12.5" x14ac:dyDescent="0.25"/>
  <cols>
    <col min="1" max="1" width="23.7265625" customWidth="1"/>
    <col min="2" max="2" width="15" customWidth="1"/>
    <col min="3" max="3" width="15.1796875" customWidth="1"/>
  </cols>
  <sheetData>
    <row r="1" spans="1:4" ht="14.5" x14ac:dyDescent="0.35">
      <c r="A1" s="239" t="s">
        <v>62</v>
      </c>
      <c r="B1" s="240"/>
      <c r="C1" s="240"/>
      <c r="D1" s="168"/>
    </row>
    <row r="2" spans="1:4" ht="14.5" x14ac:dyDescent="0.35">
      <c r="B2" s="168"/>
      <c r="C2" s="168"/>
      <c r="D2" s="168"/>
    </row>
    <row r="3" spans="1:4" ht="14.5" x14ac:dyDescent="0.35">
      <c r="A3" s="169"/>
      <c r="B3" s="169" t="s">
        <v>63</v>
      </c>
      <c r="C3" s="69" t="s">
        <v>64</v>
      </c>
      <c r="D3" s="168"/>
    </row>
    <row r="4" spans="1:4" ht="14.5" x14ac:dyDescent="0.35">
      <c r="A4" s="170" t="s">
        <v>65</v>
      </c>
      <c r="B4" s="171">
        <f>BillDetail_List[[#Totals],[Profit Costs Claimed]]</f>
        <v>0</v>
      </c>
      <c r="C4" s="70">
        <f>BillDetail_List[[#Totals],[Profit Costs Allowed]]</f>
        <v>0</v>
      </c>
      <c r="D4" s="168"/>
    </row>
    <row r="5" spans="1:4" ht="14.5" x14ac:dyDescent="0.35">
      <c r="A5" s="172" t="s">
        <v>66</v>
      </c>
      <c r="B5" s="173">
        <f>SUMIF(BillDetail_List[Profit Costs Claimed],"&lt;&gt;0",BillDetail_List[VAT Claimed])</f>
        <v>0</v>
      </c>
      <c r="C5" s="71">
        <f>SUMIF(BillDetail_List[Profit Costs Allowed],"&lt;&gt;0",BillDetail_List[VAT Allowed])</f>
        <v>0</v>
      </c>
      <c r="D5" s="168"/>
    </row>
    <row r="6" spans="1:4" ht="14.5" x14ac:dyDescent="0.35">
      <c r="A6" s="172" t="s">
        <v>67</v>
      </c>
      <c r="B6" s="173">
        <f>BillDetail_List[[#Totals],[Disbs Claimed]]</f>
        <v>0</v>
      </c>
      <c r="C6" s="71">
        <f>BillDetail_List[[#Totals],[Disbs Allowed]]</f>
        <v>0</v>
      </c>
      <c r="D6" s="168"/>
    </row>
    <row r="7" spans="1:4" ht="14.5" x14ac:dyDescent="0.35">
      <c r="A7" s="174" t="s">
        <v>66</v>
      </c>
      <c r="B7" s="175">
        <f>SUMIF(BillDetail_List[Disbs Claimed],"&gt;0",BillDetail_List[VAT Claimed])</f>
        <v>0</v>
      </c>
      <c r="C7" s="72">
        <f>SUMIF(BillDetail_List[Disbs Allowed],"&lt;&gt;0",BillDetail_List[VAT Allowed])</f>
        <v>0</v>
      </c>
      <c r="D7" s="168"/>
    </row>
    <row r="8" spans="1:4" ht="14.5" x14ac:dyDescent="0.35">
      <c r="A8" s="176" t="s">
        <v>61</v>
      </c>
      <c r="B8" s="177">
        <f>SUM(B4:B7)</f>
        <v>0</v>
      </c>
      <c r="C8" s="73">
        <f>SUM(C4:C7)</f>
        <v>0</v>
      </c>
      <c r="D8" s="168"/>
    </row>
    <row r="9" spans="1:4" ht="14.5" x14ac:dyDescent="0.35">
      <c r="A9" s="178" t="s">
        <v>68</v>
      </c>
      <c r="B9" s="158"/>
      <c r="C9" s="159"/>
      <c r="D9" s="168"/>
    </row>
    <row r="10" spans="1:4" ht="14.5" x14ac:dyDescent="0.35">
      <c r="A10" s="179" t="s">
        <v>69</v>
      </c>
      <c r="B10" s="180">
        <f>SUM(B8:B9)</f>
        <v>0</v>
      </c>
      <c r="C10" s="74">
        <f>SUM(C8:C9)</f>
        <v>0</v>
      </c>
      <c r="D10" s="168"/>
    </row>
    <row r="11" spans="1:4" ht="14.5" x14ac:dyDescent="0.35">
      <c r="A11" s="168"/>
      <c r="B11" s="168"/>
      <c r="C11" s="168"/>
      <c r="D11" s="168"/>
    </row>
    <row r="12" spans="1:4" ht="14.5" x14ac:dyDescent="0.35">
      <c r="A12" s="181"/>
      <c r="B12" s="182"/>
      <c r="C12" s="183"/>
      <c r="D12" s="168"/>
    </row>
    <row r="13" spans="1:4" ht="14.5" x14ac:dyDescent="0.35">
      <c r="A13" s="184" t="s">
        <v>70</v>
      </c>
      <c r="B13" s="169"/>
      <c r="C13" s="75"/>
      <c r="D13" s="168"/>
    </row>
    <row r="14" spans="1:4" ht="14.5" x14ac:dyDescent="0.35">
      <c r="A14" s="184"/>
      <c r="B14" s="168"/>
      <c r="C14" s="185"/>
      <c r="D14" s="168"/>
    </row>
    <row r="15" spans="1:4" ht="14.5" x14ac:dyDescent="0.35">
      <c r="A15" s="184" t="s">
        <v>71</v>
      </c>
      <c r="B15" s="241"/>
      <c r="C15" s="230"/>
      <c r="D15" s="168"/>
    </row>
    <row r="16" spans="1:4" ht="14.5" x14ac:dyDescent="0.35">
      <c r="A16" s="179"/>
      <c r="B16" s="186"/>
      <c r="C16" s="187"/>
      <c r="D16" s="168"/>
    </row>
    <row r="18" spans="1:8" x14ac:dyDescent="0.25">
      <c r="A18" t="s">
        <v>72</v>
      </c>
    </row>
    <row r="20" spans="1:8" ht="39.75" customHeight="1" x14ac:dyDescent="0.25">
      <c r="A20" s="117"/>
      <c r="B20" s="238" t="str">
        <f>IFERROR(VLOOKUP(A20,Findings_Table[],2,FALSE), " ")</f>
        <v xml:space="preserve"> </v>
      </c>
      <c r="C20" s="238"/>
      <c r="D20" s="238"/>
      <c r="E20" s="238"/>
      <c r="F20" s="238"/>
      <c r="G20" s="238"/>
      <c r="H20" s="238"/>
    </row>
    <row r="21" spans="1:8" ht="39.75" customHeight="1" x14ac:dyDescent="0.25">
      <c r="A21" s="117"/>
      <c r="B21" s="238" t="str">
        <f>IFERROR(VLOOKUP(A21,Findings_Table[],2,FALSE), " ")</f>
        <v xml:space="preserve"> </v>
      </c>
      <c r="C21" s="238"/>
      <c r="D21" s="238"/>
      <c r="E21" s="238"/>
      <c r="F21" s="238"/>
      <c r="G21" s="238"/>
      <c r="H21" s="238"/>
    </row>
    <row r="22" spans="1:8" ht="39.75" customHeight="1" x14ac:dyDescent="0.25">
      <c r="A22" s="117"/>
      <c r="B22" s="238" t="str">
        <f>IFERROR(VLOOKUP(A22,Findings_Table[],2,FALSE), " ")</f>
        <v xml:space="preserve"> </v>
      </c>
      <c r="C22" s="238"/>
      <c r="D22" s="238"/>
      <c r="E22" s="238"/>
      <c r="F22" s="238"/>
      <c r="G22" s="238"/>
      <c r="H22" s="238"/>
    </row>
    <row r="23" spans="1:8" ht="39.75" customHeight="1" x14ac:dyDescent="0.25">
      <c r="A23" s="117"/>
      <c r="B23" s="238" t="str">
        <f>IFERROR(VLOOKUP(A23,Findings_Table[],2,FALSE), " ")</f>
        <v xml:space="preserve"> </v>
      </c>
      <c r="C23" s="238"/>
      <c r="D23" s="238"/>
      <c r="E23" s="238"/>
      <c r="F23" s="238"/>
      <c r="G23" s="238"/>
      <c r="H23" s="238"/>
    </row>
    <row r="24" spans="1:8" ht="39.75" customHeight="1" x14ac:dyDescent="0.25">
      <c r="A24" s="117"/>
      <c r="B24" s="238" t="str">
        <f>IFERROR(VLOOKUP(A24,Findings_Table[],2,FALSE), " ")</f>
        <v xml:space="preserve"> </v>
      </c>
      <c r="C24" s="238"/>
      <c r="D24" s="238"/>
      <c r="E24" s="238"/>
      <c r="F24" s="238"/>
      <c r="G24" s="238"/>
      <c r="H24" s="238"/>
    </row>
  </sheetData>
  <mergeCells count="7">
    <mergeCell ref="B23:H23"/>
    <mergeCell ref="B24:H24"/>
    <mergeCell ref="A1:C1"/>
    <mergeCell ref="B15:C15"/>
    <mergeCell ref="B20:H20"/>
    <mergeCell ref="B21:H21"/>
    <mergeCell ref="B22:H22"/>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60C25-51CD-4FFD-8E23-719A4A9901F3}">
  <sheetPr codeName="Sheet9">
    <tabColor theme="0"/>
  </sheetPr>
  <dimension ref="A1:J7"/>
  <sheetViews>
    <sheetView showGridLines="0" showZeros="0" topLeftCell="B1" zoomScaleNormal="100" zoomScaleSheetLayoutView="100" workbookViewId="0">
      <pane ySplit="4" topLeftCell="A6" activePane="bottomLeft" state="frozen"/>
      <selection activeCell="B1" sqref="B1"/>
      <selection pane="bottomLeft" activeCell="C6" sqref="C6"/>
    </sheetView>
  </sheetViews>
  <sheetFormatPr defaultColWidth="8.81640625" defaultRowHeight="12.5" x14ac:dyDescent="0.25"/>
  <cols>
    <col min="1" max="1" width="39.453125" hidden="1" customWidth="1"/>
    <col min="2" max="2" width="42.7265625" customWidth="1"/>
    <col min="3" max="9" width="15.7265625" customWidth="1"/>
  </cols>
  <sheetData>
    <row r="1" spans="1:10" ht="21" x14ac:dyDescent="0.5">
      <c r="A1" s="242" t="s">
        <v>73</v>
      </c>
      <c r="B1" s="240"/>
      <c r="C1" s="240"/>
      <c r="D1" s="240"/>
      <c r="E1" s="240"/>
      <c r="F1" s="240"/>
      <c r="G1" s="240"/>
      <c r="H1" s="48"/>
      <c r="I1" s="48"/>
      <c r="J1" s="48"/>
    </row>
    <row r="3" spans="1:10" ht="13" hidden="1" x14ac:dyDescent="0.3">
      <c r="A3" s="44"/>
      <c r="B3" s="44"/>
      <c r="C3" s="44"/>
      <c r="D3" s="49" t="s">
        <v>74</v>
      </c>
      <c r="E3" s="44"/>
      <c r="F3" s="44"/>
      <c r="G3" s="44"/>
    </row>
    <row r="4" spans="1:10" ht="26" x14ac:dyDescent="0.3">
      <c r="A4" s="49" t="s">
        <v>60</v>
      </c>
      <c r="B4" s="49" t="s">
        <v>43</v>
      </c>
      <c r="C4" s="49" t="s">
        <v>50</v>
      </c>
      <c r="D4" s="104" t="s">
        <v>75</v>
      </c>
      <c r="E4" s="131" t="s">
        <v>76</v>
      </c>
      <c r="F4" s="104" t="s">
        <v>77</v>
      </c>
      <c r="G4" s="131" t="s">
        <v>78</v>
      </c>
    </row>
    <row r="5" spans="1:10" ht="13" x14ac:dyDescent="0.3">
      <c r="A5" s="44" t="s">
        <v>79</v>
      </c>
      <c r="B5" s="44" t="s">
        <v>80</v>
      </c>
      <c r="C5" s="44"/>
      <c r="D5" s="93">
        <v>0</v>
      </c>
      <c r="E5" s="95">
        <v>0</v>
      </c>
      <c r="F5" s="93">
        <v>0</v>
      </c>
      <c r="G5" s="94">
        <v>0</v>
      </c>
    </row>
    <row r="6" spans="1:10" ht="13" x14ac:dyDescent="0.3">
      <c r="A6" s="44"/>
      <c r="B6" s="44" t="s">
        <v>81</v>
      </c>
      <c r="C6" s="44"/>
      <c r="D6" s="93">
        <v>0</v>
      </c>
      <c r="E6" s="95">
        <v>0</v>
      </c>
      <c r="F6" s="93">
        <v>0</v>
      </c>
      <c r="G6" s="94">
        <v>0</v>
      </c>
    </row>
    <row r="7" spans="1:10" ht="13" x14ac:dyDescent="0.3">
      <c r="A7" s="44" t="s">
        <v>69</v>
      </c>
      <c r="B7" s="44"/>
      <c r="C7" s="44"/>
      <c r="D7" s="96">
        <v>0</v>
      </c>
      <c r="E7" s="98">
        <v>0</v>
      </c>
      <c r="F7" s="96">
        <v>0</v>
      </c>
      <c r="G7" s="97">
        <v>0</v>
      </c>
    </row>
  </sheetData>
  <mergeCells count="1">
    <mergeCell ref="A1:G1"/>
  </mergeCells>
  <pageMargins left="0.70866141732283472" right="0.70866141732283472" top="0.74803149606299213" bottom="0.74803149606299213" header="0.31496062992125984" footer="0.31496062992125984"/>
  <pageSetup paperSize="9"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39165-C0C3-4746-8CF4-1A2513B8C1F8}">
  <sheetPr codeName="Sheet10">
    <tabColor theme="0"/>
  </sheetPr>
  <dimension ref="A1:K12"/>
  <sheetViews>
    <sheetView showGridLines="0" showZeros="0" zoomScaleNormal="100" zoomScaleSheetLayoutView="100" workbookViewId="0">
      <pane ySplit="3" topLeftCell="A6" activePane="bottomLeft" state="frozen"/>
      <selection pane="bottomLeft" activeCell="C6" sqref="C6"/>
    </sheetView>
  </sheetViews>
  <sheetFormatPr defaultColWidth="8.81640625" defaultRowHeight="12.5" x14ac:dyDescent="0.25"/>
  <cols>
    <col min="1" max="1" width="36" customWidth="1"/>
    <col min="2" max="2" width="5.26953125" hidden="1" customWidth="1"/>
    <col min="3" max="3" width="31.1796875" customWidth="1"/>
    <col min="4" max="4" width="8.81640625" customWidth="1"/>
    <col min="5" max="5" width="14.81640625" customWidth="1"/>
    <col min="6" max="6" width="8.81640625" customWidth="1"/>
    <col min="7" max="7" width="15" customWidth="1"/>
    <col min="8" max="8" width="20.81640625" bestFit="1" customWidth="1"/>
    <col min="9" max="9" width="26.7265625" bestFit="1" customWidth="1"/>
    <col min="10" max="10" width="21" bestFit="1" customWidth="1"/>
    <col min="11" max="11" width="26.81640625" bestFit="1" customWidth="1"/>
    <col min="12" max="12" width="20.81640625" bestFit="1" customWidth="1"/>
    <col min="13" max="13" width="26.7265625" bestFit="1" customWidth="1"/>
    <col min="14" max="14" width="26.453125" bestFit="1" customWidth="1"/>
    <col min="15" max="15" width="32.1796875" bestFit="1" customWidth="1"/>
    <col min="16" max="16" width="26.26953125" bestFit="1" customWidth="1"/>
    <col min="17" max="17" width="32" bestFit="1" customWidth="1"/>
    <col min="18" max="20" width="26.81640625" bestFit="1" customWidth="1"/>
    <col min="21" max="21" width="26" bestFit="1" customWidth="1"/>
    <col min="22" max="22" width="31.7265625" bestFit="1" customWidth="1"/>
    <col min="23" max="23" width="25.81640625" bestFit="1" customWidth="1"/>
    <col min="24" max="24" width="31.453125" bestFit="1" customWidth="1"/>
    <col min="25" max="28" width="26.81640625" bestFit="1" customWidth="1"/>
    <col min="29" max="29" width="28" bestFit="1" customWidth="1"/>
    <col min="30" max="30" width="33.81640625" bestFit="1" customWidth="1"/>
    <col min="31" max="31" width="27.81640625" bestFit="1" customWidth="1"/>
    <col min="32" max="32" width="33.453125" bestFit="1" customWidth="1"/>
    <col min="33" max="33" width="26.453125" bestFit="1" customWidth="1"/>
    <col min="34" max="34" width="32.1796875" bestFit="1" customWidth="1"/>
    <col min="35" max="35" width="26.26953125" bestFit="1" customWidth="1"/>
    <col min="36" max="36" width="32" bestFit="1" customWidth="1"/>
  </cols>
  <sheetData>
    <row r="1" spans="1:11" ht="21" x14ac:dyDescent="0.5">
      <c r="A1" s="242" t="s">
        <v>82</v>
      </c>
      <c r="B1" s="240"/>
      <c r="C1" s="240"/>
      <c r="D1" s="240"/>
      <c r="E1" s="240"/>
      <c r="F1" s="240"/>
      <c r="G1" s="48"/>
      <c r="H1" s="48"/>
      <c r="I1" s="48"/>
      <c r="J1" s="48"/>
      <c r="K1" s="48"/>
    </row>
    <row r="2" spans="1:11" ht="14.5" x14ac:dyDescent="0.35">
      <c r="A2" s="168"/>
      <c r="B2" s="168"/>
      <c r="C2" s="168"/>
      <c r="D2" s="168"/>
      <c r="E2" s="168"/>
      <c r="F2" s="168"/>
      <c r="G2" s="168"/>
      <c r="H2" s="168"/>
      <c r="I2" s="168"/>
      <c r="J2" s="168"/>
      <c r="K2" s="168"/>
    </row>
    <row r="3" spans="1:11" ht="26" x14ac:dyDescent="0.3">
      <c r="A3" s="49" t="s">
        <v>41</v>
      </c>
      <c r="B3" s="282" t="s">
        <v>60</v>
      </c>
      <c r="C3" s="49" t="s">
        <v>43</v>
      </c>
      <c r="D3" s="51" t="s">
        <v>83</v>
      </c>
      <c r="E3" s="50" t="s">
        <v>75</v>
      </c>
      <c r="F3" s="51" t="s">
        <v>84</v>
      </c>
      <c r="G3" s="50" t="s">
        <v>77</v>
      </c>
    </row>
    <row r="4" spans="1:11" ht="13" x14ac:dyDescent="0.3">
      <c r="A4" s="44" t="s">
        <v>85</v>
      </c>
      <c r="B4" s="44" t="s">
        <v>79</v>
      </c>
      <c r="C4" s="44"/>
      <c r="D4" s="166"/>
      <c r="E4" s="167">
        <v>0</v>
      </c>
      <c r="F4" s="166">
        <v>0</v>
      </c>
      <c r="G4" s="167">
        <v>0</v>
      </c>
    </row>
    <row r="5" spans="1:11" ht="13" x14ac:dyDescent="0.3">
      <c r="A5" s="44" t="s">
        <v>86</v>
      </c>
      <c r="B5" s="44"/>
      <c r="C5" s="44"/>
      <c r="D5" s="166"/>
      <c r="E5" s="167">
        <v>0</v>
      </c>
      <c r="F5" s="166">
        <v>0</v>
      </c>
      <c r="G5" s="167">
        <v>0</v>
      </c>
    </row>
    <row r="6" spans="1:11" x14ac:dyDescent="0.25">
      <c r="A6" s="44"/>
      <c r="B6" s="44"/>
      <c r="C6" s="44"/>
      <c r="D6" s="166"/>
      <c r="E6" s="167"/>
      <c r="F6" s="166"/>
      <c r="G6" s="167"/>
    </row>
    <row r="7" spans="1:11" ht="13" x14ac:dyDescent="0.3">
      <c r="A7" s="44" t="s">
        <v>69</v>
      </c>
      <c r="B7" s="44"/>
      <c r="C7" s="44"/>
      <c r="D7" s="99"/>
      <c r="E7" s="100">
        <v>0</v>
      </c>
      <c r="F7" s="99">
        <v>0</v>
      </c>
      <c r="G7" s="100">
        <v>0</v>
      </c>
    </row>
    <row r="11" spans="1:11" ht="14.5" x14ac:dyDescent="0.35">
      <c r="H11" s="188"/>
      <c r="I11" s="188"/>
      <c r="J11" s="188"/>
      <c r="K11" s="188"/>
    </row>
    <row r="12" spans="1:11" ht="14.5" x14ac:dyDescent="0.35">
      <c r="H12" s="47"/>
      <c r="I12" s="47"/>
      <c r="J12" s="47"/>
      <c r="K12" s="47"/>
    </row>
  </sheetData>
  <mergeCells count="1">
    <mergeCell ref="A1:F1"/>
  </mergeCells>
  <pageMargins left="0.70866141732283472" right="0.70866141732283472" top="0.74803149606299213" bottom="0.74803149606299213" header="0.31496062992125984" footer="0.31496062992125984"/>
  <pageSetup paperSize="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6D5B9B7727A94FB6010044B7E661E1" ma:contentTypeVersion="17" ma:contentTypeDescription="Create a new document." ma:contentTypeScope="" ma:versionID="7a4e1ba62dfebeb43c0375a91bf6f772">
  <xsd:schema xmlns:xsd="http://www.w3.org/2001/XMLSchema" xmlns:xs="http://www.w3.org/2001/XMLSchema" xmlns:p="http://schemas.microsoft.com/office/2006/metadata/properties" xmlns:ns2="6a7a456b-9c9b-4c1d-8343-a76b342159cc" xmlns:ns3="4ad6a8d0-5b81-40ae-98dd-f0f796da70e6" targetNamespace="http://schemas.microsoft.com/office/2006/metadata/properties" ma:root="true" ma:fieldsID="568efd11359d0d17a4009fa098a929b6" ns2:_="" ns3:_="">
    <xsd:import namespace="6a7a456b-9c9b-4c1d-8343-a76b342159cc"/>
    <xsd:import namespace="4ad6a8d0-5b81-40ae-98dd-f0f796da70e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7a456b-9c9b-4c1d-8343-a76b342159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d6a8d0-5b81-40ae-98dd-f0f796da70e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8f18974-b70b-4afc-a194-5f6f1d6d220a}" ma:internalName="TaxCatchAll" ma:showField="CatchAllData" ma:web="4ad6a8d0-5b81-40ae-98dd-f0f796da70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g D A A B Q S w M E F A A C A A g A T G D P S A d v w L a o A A A A + Q A A A B I A H A B D b 2 5 m a W c v U G F j a 2 F n Z S 5 4 b W w g o h g A K K A U A A A A A A A A A A A A A A A A A A A A A A A A A A A A h Y / B C o I w H I d f R X Z 3 m 1 M q 5 O + E O n R J C I L o O t b S k c 5 w s / l u H X q k X i G h r G 4 d f x / f 4 f s 9 b n f I h 6 Y O r q q z u j U Z i j B F g T K y P W p T Z q h 3 p 3 C B c g 5 b I c + i V M E o G 5 s O 9 p i h y r l L S o j 3 H v s Y t 1 1 J G K U R O R S b n a x U I 9 B H 1 v / l U B v r h J E K c d i / Y j j D M c U J S 2 Y 4 m r M I y M S h 0 O b r s D E Z U y A / E F Z 9 7 f p O c W X C 9 R L I N I G 8 b / A n U E s D B B Q A A g A I A E x g z 0 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M Y M 9 I K I p H u A 4 A A A A R A A A A E w A c A E Z v c m 1 1 b G F z L 1 N l Y 3 R p b 2 4 x L m 0 g o h g A K K A U A A A A A A A A A A A A A A A A A A A A A A A A A A A A K 0 5 N L s n M z 1 M I h t C G 1 g B Q S w E C L Q A U A A I A C A B M Y M 9 I B 2 / A t q g A A A D 5 A A A A E g A A A A A A A A A A A A A A A A A A A A A A Q 2 9 u Z m l n L 1 B h Y 2 t h Z 2 U u e G 1 s U E s B A i 0 A F A A C A A g A T G D P S A / K 6 a u k A A A A 6 Q A A A B M A A A A A A A A A A A A A A A A A 9 A A A A F t D b 2 5 0 Z W 5 0 X 1 R 5 c G V z X S 5 4 b W x Q S w E C L Q A U A A I A C A B M Y M 9 I 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Z A Q A A A A A A A D c 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L 0 l 0 Z W 1 z P j w v T G 9 j Y W x Q Y W N r Y W d l T W V 0 Y W R h d G F G a W x l P h Y A A A B Q S w U G A A A A A A A A A A A A A A A A A A A A A A A A J g E A A A E A A A D Q j J 3 f A R X R E Y x 6 A M B P w p f r A Q A A A C J Q f X C L A r 9 E i u F h e 4 g N p v A A A A A A A g A A A A A A E G Y A A A A B A A A g A A A A k 3 l A K z w z L m 9 Y L w i j u m T S Z / s + t T 1 m s q N l D b Y a 6 n Z o 9 2 8 A A A A A D o A A A A A C A A A g A A A A / M + Z r G H Z A 8 T U i u 6 D 8 x T n i S l + 1 3 P G u p Y 8 + 7 h 5 a t n 5 s 8 1 Q A A A A + L + f l e h H D R O M o v T V + e d Y Y b o y i j F T p 5 7 8 3 I u w 3 j 1 T 2 I O y 0 j l s 7 h q i o a 6 g S q / F o F 3 f k c K 1 n N F 6 S J F + d s h I p B X k f s o Q J e H I C g P J J V u A S s E h 2 W V A A A A A 4 w p G n 1 N 1 j n N 9 S i d C 9 q 8 e N v T v s n L z 8 k D P B + I i D 9 E 6 P 9 n 5 X G P r W 4 P 1 T s j z s 2 P I j E q m 7 2 6 s X 3 k w F r u c i y 7 U B m R / j g = = < / 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a7a456b-9c9b-4c1d-8343-a76b342159cc">
      <Terms xmlns="http://schemas.microsoft.com/office/infopath/2007/PartnerControls"/>
    </lcf76f155ced4ddcb4097134ff3c332f>
    <TaxCatchAll xmlns="4ad6a8d0-5b81-40ae-98dd-f0f796da70e6"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BD6DC0-397D-45B4-A0E3-F598F7772A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7a456b-9c9b-4c1d-8343-a76b342159cc"/>
    <ds:schemaRef ds:uri="4ad6a8d0-5b81-40ae-98dd-f0f796da70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616882-0C7D-4580-8538-C95A8A9417F2}">
  <ds:schemaRefs>
    <ds:schemaRef ds:uri="http://schemas.microsoft.com/DataMashup"/>
  </ds:schemaRefs>
</ds:datastoreItem>
</file>

<file path=customXml/itemProps3.xml><?xml version="1.0" encoding="utf-8"?>
<ds:datastoreItem xmlns:ds="http://schemas.openxmlformats.org/officeDocument/2006/customXml" ds:itemID="{B78EF359-A93B-4A47-B34B-6F3F68BD3951}">
  <ds:schemaRefs>
    <ds:schemaRef ds:uri="http://schemas.microsoft.com/office/2006/documentManagement/types"/>
    <ds:schemaRef ds:uri="http://purl.org/dc/dcmitype/"/>
    <ds:schemaRef ds:uri="http://schemas.openxmlformats.org/package/2006/metadata/core-properties"/>
    <ds:schemaRef ds:uri="http://www.w3.org/XML/1998/namespace"/>
    <ds:schemaRef ds:uri="6a7a456b-9c9b-4c1d-8343-a76b342159cc"/>
    <ds:schemaRef ds:uri="http://purl.org/dc/terms/"/>
    <ds:schemaRef ds:uri="http://schemas.microsoft.com/office/2006/metadata/properties"/>
    <ds:schemaRef ds:uri="http://schemas.microsoft.com/office/infopath/2007/PartnerControls"/>
    <ds:schemaRef ds:uri="4ad6a8d0-5b81-40ae-98dd-f0f796da70e6"/>
    <ds:schemaRef ds:uri="http://purl.org/dc/elements/1.1/"/>
  </ds:schemaRefs>
</ds:datastoreItem>
</file>

<file path=customXml/itemProps4.xml><?xml version="1.0" encoding="utf-8"?>
<ds:datastoreItem xmlns:ds="http://schemas.openxmlformats.org/officeDocument/2006/customXml" ds:itemID="{5A07A35A-9D93-4726-B385-5CB7700866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12</vt:i4>
      </vt:variant>
    </vt:vector>
  </HeadingPairs>
  <TitlesOfParts>
    <vt:vector size="29" baseType="lpstr">
      <vt:lpstr>1. Front sheet</vt:lpstr>
      <vt:lpstr>2. Background</vt:lpstr>
      <vt:lpstr> 3. Chronology</vt:lpstr>
      <vt:lpstr>4. Fee Earners &amp; Rates</vt:lpstr>
      <vt:lpstr>5. Parts</vt:lpstr>
      <vt:lpstr>6. Bill Detail</vt:lpstr>
      <vt:lpstr>7. Main Summary</vt:lpstr>
      <vt:lpstr>8. Activity Summary</vt:lpstr>
      <vt:lpstr>9. Comms Summary</vt:lpstr>
      <vt:lpstr>10. FE Grade Summary</vt:lpstr>
      <vt:lpstr>11. Certification</vt:lpstr>
      <vt:lpstr>12. Cert Summary</vt:lpstr>
      <vt:lpstr>13. Final Cert</vt:lpstr>
      <vt:lpstr>14. Bill Detail (print)</vt:lpstr>
      <vt:lpstr>15. Ref - Activities</vt:lpstr>
      <vt:lpstr>16. Ref - Expenses</vt:lpstr>
      <vt:lpstr>17. Ref - Findings</vt:lpstr>
      <vt:lpstr>ActivityCodeList</vt:lpstr>
      <vt:lpstr>ExpenseCodeList</vt:lpstr>
      <vt:lpstr>'1. Front sheet'!Print_Area</vt:lpstr>
      <vt:lpstr>'12. Cert Summary'!Print_Area</vt:lpstr>
      <vt:lpstr>'17. Ref - Findings'!Print_Area</vt:lpstr>
      <vt:lpstr>' 3. Chronology'!Print_Titles</vt:lpstr>
      <vt:lpstr>'14. Bill Detail (print)'!Print_Titles</vt:lpstr>
      <vt:lpstr>'15. Ref - Activities'!Print_Titles</vt:lpstr>
      <vt:lpstr>'16. Ref - Expenses'!Print_Titles</vt:lpstr>
      <vt:lpstr>'4. Fee Earners &amp; Rates'!Print_Titles</vt:lpstr>
      <vt:lpstr>'5. Parts'!Print_Titles</vt:lpstr>
      <vt:lpstr>'6. Bill Detail'!Print_Titles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CostsMaster Ltd</dc:creator>
  <cp:keywords/>
  <dc:description/>
  <cp:lastModifiedBy>Hammond, Mike</cp:lastModifiedBy>
  <cp:revision/>
  <dcterms:created xsi:type="dcterms:W3CDTF">2012-06-27T20:37:24Z</dcterms:created>
  <dcterms:modified xsi:type="dcterms:W3CDTF">2026-02-24T08:49:17Z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0x010100CC6D5B9B7727A94FB6010044B7E661E1</vt:lpwstr>
  </property>
  <property fmtid="{D5CDD505-2E9C-101B-9397-08002B2CF9AE}" pid="3" name="MediaServiceImageTags">
    <vt:lpwstr/>
  </property>
</Properties>
</file>