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mhclg-my.sharepoint.com/personal/john_norman_communities_gov_uk/Documents/Documents 1/LGFS final/"/>
    </mc:Choice>
  </mc:AlternateContent>
  <xr:revisionPtr revIDLastSave="0" documentId="14_{301C3F2B-B3F7-4F57-AD85-CA77DC2C06C8}" xr6:coauthVersionLast="47" xr6:coauthVersionMax="47" xr10:uidLastSave="{00000000-0000-0000-0000-000000000000}"/>
  <bookViews>
    <workbookView xWindow="-120" yWindow="-120" windowWidth="29040" windowHeight="15720" tabRatio="743" xr2:uid="{2CBE628F-C633-480E-9D39-F198D07190E9}"/>
  </bookViews>
  <sheets>
    <sheet name="Readme" sheetId="16" r:id="rId1"/>
    <sheet name="Summary" sheetId="32" r:id="rId2"/>
    <sheet name="Reliefs deduction" sheetId="21" r:id="rId3"/>
    <sheet name="Section 31 reliefs addback" sheetId="31" r:id="rId4"/>
    <sheet name="Additional ERLA growth" sheetId="28" r:id="rId5"/>
    <sheet name="England Data" sheetId="34" r:id="rId6"/>
    <sheet name="LA Data" sheetId="33" r:id="rId7"/>
    <sheet name="Historic Reliefs Data" sheetId="35" r:id="rId8"/>
    <sheet name="Sources" sheetId="18" r:id="rId9"/>
  </sheets>
  <externalReferences>
    <externalReference r:id="rId10"/>
  </externalReferences>
  <definedNames>
    <definedName name="__123Graph_A" hidden="1">#REF!</definedName>
    <definedName name="__123Graph_AALLTAX" hidden="1">#REF!</definedName>
    <definedName name="__123Graph_ACFSINDIV" hidden="1">#REF!</definedName>
    <definedName name="__123Graph_ACHGSPD1" hidden="1">#REF!</definedName>
    <definedName name="__123Graph_ACHGSPD2" hidden="1">#REF!</definedName>
    <definedName name="__123Graph_ADUMMY"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MAIN" hidden="1">#REF!</definedName>
    <definedName name="__123Graph_AMONTHLY" hidden="1">#REF!</definedName>
    <definedName name="__123Graph_AMONTHLY2"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DUMMY"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CB" hidden="1">#REF!</definedName>
    <definedName name="__123Graph_BMAIN" hidden="1">#REF!</definedName>
    <definedName name="__123Graph_BMONTHLY" hidden="1">#REF!</definedName>
    <definedName name="__123Graph_BMONTHLY2" hidden="1">#REF!</definedName>
    <definedName name="__123Graph_BPDTRENDS" hidden="1">#REF!</definedName>
    <definedName name="__123Graph_BPIC" hidden="1">#REF!</definedName>
    <definedName name="__123Graph_BTOTAL" hidden="1">#REF!</definedName>
    <definedName name="__123Graph_CACT13BUD" hidden="1">#REF!</definedName>
    <definedName name="__123Graph_CCFSINDIV" hidden="1">#REF!</definedName>
    <definedName name="__123Graph_CCFSUK" hidden="1">#REF!</definedName>
    <definedName name="__123Graph_CDUMMY" hidden="1">#REF!</definedName>
    <definedName name="__123Graph_CEFF" hidden="1">#REF!</definedName>
    <definedName name="__123Graph_CGR14PBF1" hidden="1">#REF!</definedName>
    <definedName name="__123Graph_CLBF" hidden="1">#REF!</definedName>
    <definedName name="__123Graph_CMONTHLY" hidden="1">#REF!</definedName>
    <definedName name="__123Graph_CMONTHLY2" hidden="1">#REF!</definedName>
    <definedName name="__123Graph_CPIC" hidden="1">#REF!</definedName>
    <definedName name="__123Graph_DACT13BUD" hidden="1">#REF!</definedName>
    <definedName name="__123Graph_DCFSINDIV" hidden="1">#REF!</definedName>
    <definedName name="__123Graph_DCFSUK" hidden="1">#REF!</definedName>
    <definedName name="__123Graph_DEFF" hidden="1">#REF!</definedName>
    <definedName name="__123Graph_DEFF2" hidden="1">#REF!</definedName>
    <definedName name="__123Graph_DGR14PBF1" hidden="1">#REF!</definedName>
    <definedName name="__123Graph_DLBF" hidden="1">#REF!</definedName>
    <definedName name="__123Graph_DMONTHLY2" hidden="1">#REF!</definedName>
    <definedName name="__123Graph_DPIC"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MONTHLY2" hidden="1">#REF!</definedName>
    <definedName name="__123Graph_EPIC"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MONTHLY2"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AIN" hidden="1">#REF!</definedName>
    <definedName name="__123Graph_XMONTHLY" hidden="1">#REF!</definedName>
    <definedName name="__123Graph_XMONTHLY2"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_123Graph_ACHART_15" hidden="1">#REF!</definedName>
    <definedName name="_10__123Graph_XCHART_15"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4" hidden="1">'Additional ERLA growth'!$A$2:$AG$298</definedName>
    <definedName name="_xlnm._FilterDatabase" hidden="1">#REF!</definedName>
    <definedName name="_FilterDatabase1" hidden="1">#REF!</definedName>
    <definedName name="_FilterDatabase2" hidden="1">#REF!</definedName>
    <definedName name="_FliterDatabase2" hidden="1">#REF!</definedName>
    <definedName name="_Key1"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1_1" hidden="1">{#N/A,#N/A,FALSE,"TMCOMP96";#N/A,#N/A,FALSE,"MAT96";#N/A,#N/A,FALSE,"FANDA96";#N/A,#N/A,FALSE,"INTRAN96";#N/A,#N/A,FALSE,"NAA9697";#N/A,#N/A,FALSE,"ECWEBB";#N/A,#N/A,FALSE,"MFT96";#N/A,#N/A,FALSE,"CTrecon"}</definedName>
    <definedName name="a_1_1_1_1" hidden="1">{#N/A,#N/A,FALSE,"TMCOMP96";#N/A,#N/A,FALSE,"MAT96";#N/A,#N/A,FALSE,"FANDA96";#N/A,#N/A,FALSE,"INTRAN96";#N/A,#N/A,FALSE,"NAA9697";#N/A,#N/A,FALSE,"ECWEBB";#N/A,#N/A,FALSE,"MFT96";#N/A,#N/A,FALSE,"CTrecon"}</definedName>
    <definedName name="a_1_1_1_1_1" hidden="1">{#N/A,#N/A,FALSE,"TMCOMP96";#N/A,#N/A,FALSE,"MAT96";#N/A,#N/A,FALSE,"FANDA96";#N/A,#N/A,FALSE,"INTRAN96";#N/A,#N/A,FALSE,"NAA9697";#N/A,#N/A,FALSE,"ECWEBB";#N/A,#N/A,FALSE,"MFT96";#N/A,#N/A,FALSE,"CTrecon"}</definedName>
    <definedName name="a_1_1_1_1_2" hidden="1">{#N/A,#N/A,FALSE,"TMCOMP96";#N/A,#N/A,FALSE,"MAT96";#N/A,#N/A,FALSE,"FANDA96";#N/A,#N/A,FALSE,"INTRAN96";#N/A,#N/A,FALSE,"NAA9697";#N/A,#N/A,FALSE,"ECWEBB";#N/A,#N/A,FALSE,"MFT96";#N/A,#N/A,FALSE,"CTrecon"}</definedName>
    <definedName name="a_1_1_1_2" hidden="1">{#N/A,#N/A,FALSE,"TMCOMP96";#N/A,#N/A,FALSE,"MAT96";#N/A,#N/A,FALSE,"FANDA96";#N/A,#N/A,FALSE,"INTRAN96";#N/A,#N/A,FALSE,"NAA9697";#N/A,#N/A,FALSE,"ECWEBB";#N/A,#N/A,FALSE,"MFT96";#N/A,#N/A,FALSE,"CTrecon"}</definedName>
    <definedName name="a_1_1_1_3" hidden="1">{#N/A,#N/A,FALSE,"TMCOMP96";#N/A,#N/A,FALSE,"MAT96";#N/A,#N/A,FALSE,"FANDA96";#N/A,#N/A,FALSE,"INTRAN96";#N/A,#N/A,FALSE,"NAA9697";#N/A,#N/A,FALSE,"ECWEBB";#N/A,#N/A,FALSE,"MFT96";#N/A,#N/A,FALSE,"CTrecon"}</definedName>
    <definedName name="a_1_1_1_4" hidden="1">{#N/A,#N/A,FALSE,"TMCOMP96";#N/A,#N/A,FALSE,"MAT96";#N/A,#N/A,FALSE,"FANDA96";#N/A,#N/A,FALSE,"INTRAN96";#N/A,#N/A,FALSE,"NAA9697";#N/A,#N/A,FALSE,"ECWEBB";#N/A,#N/A,FALSE,"MFT96";#N/A,#N/A,FALSE,"CTrecon"}</definedName>
    <definedName name="a_1_1_1_5" hidden="1">{#N/A,#N/A,FALSE,"TMCOMP96";#N/A,#N/A,FALSE,"MAT96";#N/A,#N/A,FALSE,"FANDA96";#N/A,#N/A,FALSE,"INTRAN96";#N/A,#N/A,FALSE,"NAA9697";#N/A,#N/A,FALSE,"ECWEBB";#N/A,#N/A,FALSE,"MFT96";#N/A,#N/A,FALSE,"CTrecon"}</definedName>
    <definedName name="a_1_1_2" hidden="1">{#N/A,#N/A,FALSE,"TMCOMP96";#N/A,#N/A,FALSE,"MAT96";#N/A,#N/A,FALSE,"FANDA96";#N/A,#N/A,FALSE,"INTRAN96";#N/A,#N/A,FALSE,"NAA9697";#N/A,#N/A,FALSE,"ECWEBB";#N/A,#N/A,FALSE,"MFT96";#N/A,#N/A,FALSE,"CTrecon"}</definedName>
    <definedName name="a_1_1_3" hidden="1">{#N/A,#N/A,FALSE,"TMCOMP96";#N/A,#N/A,FALSE,"MAT96";#N/A,#N/A,FALSE,"FANDA96";#N/A,#N/A,FALSE,"INTRAN96";#N/A,#N/A,FALSE,"NAA9697";#N/A,#N/A,FALSE,"ECWEBB";#N/A,#N/A,FALSE,"MFT96";#N/A,#N/A,FALSE,"CTrecon"}</definedName>
    <definedName name="a_1_1_4" hidden="1">{#N/A,#N/A,FALSE,"TMCOMP96";#N/A,#N/A,FALSE,"MAT96";#N/A,#N/A,FALSE,"FANDA96";#N/A,#N/A,FALSE,"INTRAN96";#N/A,#N/A,FALSE,"NAA9697";#N/A,#N/A,FALSE,"ECWEBB";#N/A,#N/A,FALSE,"MFT96";#N/A,#N/A,FALSE,"CTrecon"}</definedName>
    <definedName name="a_1_1_5" hidden="1">{#N/A,#N/A,FALSE,"TMCOMP96";#N/A,#N/A,FALSE,"MAT96";#N/A,#N/A,FALSE,"FANDA96";#N/A,#N/A,FALSE,"INTRAN96";#N/A,#N/A,FALSE,"NAA9697";#N/A,#N/A,FALSE,"ECWEBB";#N/A,#N/A,FALSE,"MFT96";#N/A,#N/A,FALSE,"CTrecon"}</definedName>
    <definedName name="a_1_2" hidden="1">{#N/A,#N/A,FALSE,"TMCOMP96";#N/A,#N/A,FALSE,"MAT96";#N/A,#N/A,FALSE,"FANDA96";#N/A,#N/A,FALSE,"INTRAN96";#N/A,#N/A,FALSE,"NAA9697";#N/A,#N/A,FALSE,"ECWEBB";#N/A,#N/A,FALSE,"MFT96";#N/A,#N/A,FALSE,"CTrecon"}</definedName>
    <definedName name="a_1_2_1" hidden="1">{#N/A,#N/A,FALSE,"TMCOMP96";#N/A,#N/A,FALSE,"MAT96";#N/A,#N/A,FALSE,"FANDA96";#N/A,#N/A,FALSE,"INTRAN96";#N/A,#N/A,FALSE,"NAA9697";#N/A,#N/A,FALSE,"ECWEBB";#N/A,#N/A,FALSE,"MFT96";#N/A,#N/A,FALSE,"CTrecon"}</definedName>
    <definedName name="a_1_2_1_1" hidden="1">{#N/A,#N/A,FALSE,"TMCOMP96";#N/A,#N/A,FALSE,"MAT96";#N/A,#N/A,FALSE,"FANDA96";#N/A,#N/A,FALSE,"INTRAN96";#N/A,#N/A,FALSE,"NAA9697";#N/A,#N/A,FALSE,"ECWEBB";#N/A,#N/A,FALSE,"MFT96";#N/A,#N/A,FALSE,"CTrecon"}</definedName>
    <definedName name="a_1_2_1_1_1" hidden="1">{#N/A,#N/A,FALSE,"TMCOMP96";#N/A,#N/A,FALSE,"MAT96";#N/A,#N/A,FALSE,"FANDA96";#N/A,#N/A,FALSE,"INTRAN96";#N/A,#N/A,FALSE,"NAA9697";#N/A,#N/A,FALSE,"ECWEBB";#N/A,#N/A,FALSE,"MFT96";#N/A,#N/A,FALSE,"CTrecon"}</definedName>
    <definedName name="a_1_2_1_1_2" hidden="1">{#N/A,#N/A,FALSE,"TMCOMP96";#N/A,#N/A,FALSE,"MAT96";#N/A,#N/A,FALSE,"FANDA96";#N/A,#N/A,FALSE,"INTRAN96";#N/A,#N/A,FALSE,"NAA9697";#N/A,#N/A,FALSE,"ECWEBB";#N/A,#N/A,FALSE,"MFT96";#N/A,#N/A,FALSE,"CTrecon"}</definedName>
    <definedName name="a_1_2_1_2" hidden="1">{#N/A,#N/A,FALSE,"TMCOMP96";#N/A,#N/A,FALSE,"MAT96";#N/A,#N/A,FALSE,"FANDA96";#N/A,#N/A,FALSE,"INTRAN96";#N/A,#N/A,FALSE,"NAA9697";#N/A,#N/A,FALSE,"ECWEBB";#N/A,#N/A,FALSE,"MFT96";#N/A,#N/A,FALSE,"CTrecon"}</definedName>
    <definedName name="a_1_2_1_3" hidden="1">{#N/A,#N/A,FALSE,"TMCOMP96";#N/A,#N/A,FALSE,"MAT96";#N/A,#N/A,FALSE,"FANDA96";#N/A,#N/A,FALSE,"INTRAN96";#N/A,#N/A,FALSE,"NAA9697";#N/A,#N/A,FALSE,"ECWEBB";#N/A,#N/A,FALSE,"MFT96";#N/A,#N/A,FALSE,"CTrecon"}</definedName>
    <definedName name="a_1_2_1_4" hidden="1">{#N/A,#N/A,FALSE,"TMCOMP96";#N/A,#N/A,FALSE,"MAT96";#N/A,#N/A,FALSE,"FANDA96";#N/A,#N/A,FALSE,"INTRAN96";#N/A,#N/A,FALSE,"NAA9697";#N/A,#N/A,FALSE,"ECWEBB";#N/A,#N/A,FALSE,"MFT96";#N/A,#N/A,FALSE,"CTrecon"}</definedName>
    <definedName name="a_1_2_1_5" hidden="1">{#N/A,#N/A,FALSE,"TMCOMP96";#N/A,#N/A,FALSE,"MAT96";#N/A,#N/A,FALSE,"FANDA96";#N/A,#N/A,FALSE,"INTRAN96";#N/A,#N/A,FALSE,"NAA9697";#N/A,#N/A,FALSE,"ECWEBB";#N/A,#N/A,FALSE,"MFT96";#N/A,#N/A,FALSE,"CTrecon"}</definedName>
    <definedName name="a_1_2_2" hidden="1">{#N/A,#N/A,FALSE,"TMCOMP96";#N/A,#N/A,FALSE,"MAT96";#N/A,#N/A,FALSE,"FANDA96";#N/A,#N/A,FALSE,"INTRAN96";#N/A,#N/A,FALSE,"NAA9697";#N/A,#N/A,FALSE,"ECWEBB";#N/A,#N/A,FALSE,"MFT96";#N/A,#N/A,FALSE,"CTrecon"}</definedName>
    <definedName name="a_1_2_3" hidden="1">{#N/A,#N/A,FALSE,"TMCOMP96";#N/A,#N/A,FALSE,"MAT96";#N/A,#N/A,FALSE,"FANDA96";#N/A,#N/A,FALSE,"INTRAN96";#N/A,#N/A,FALSE,"NAA9697";#N/A,#N/A,FALSE,"ECWEBB";#N/A,#N/A,FALSE,"MFT96";#N/A,#N/A,FALSE,"CTrecon"}</definedName>
    <definedName name="a_1_2_4" hidden="1">{#N/A,#N/A,FALSE,"TMCOMP96";#N/A,#N/A,FALSE,"MAT96";#N/A,#N/A,FALSE,"FANDA96";#N/A,#N/A,FALSE,"INTRAN96";#N/A,#N/A,FALSE,"NAA9697";#N/A,#N/A,FALSE,"ECWEBB";#N/A,#N/A,FALSE,"MFT96";#N/A,#N/A,FALSE,"CTrecon"}</definedName>
    <definedName name="a_1_2_5" hidden="1">{#N/A,#N/A,FALSE,"TMCOMP96";#N/A,#N/A,FALSE,"MAT96";#N/A,#N/A,FALSE,"FANDA96";#N/A,#N/A,FALSE,"INTRAN96";#N/A,#N/A,FALSE,"NAA9697";#N/A,#N/A,FALSE,"ECWEBB";#N/A,#N/A,FALSE,"MFT96";#N/A,#N/A,FALSE,"CTrecon"}</definedName>
    <definedName name="a_1_3" hidden="1">{#N/A,#N/A,FALSE,"TMCOMP96";#N/A,#N/A,FALSE,"MAT96";#N/A,#N/A,FALSE,"FANDA96";#N/A,#N/A,FALSE,"INTRAN96";#N/A,#N/A,FALSE,"NAA9697";#N/A,#N/A,FALSE,"ECWEBB";#N/A,#N/A,FALSE,"MFT96";#N/A,#N/A,FALSE,"CTrecon"}</definedName>
    <definedName name="a_1_3_1" hidden="1">{#N/A,#N/A,FALSE,"TMCOMP96";#N/A,#N/A,FALSE,"MAT96";#N/A,#N/A,FALSE,"FANDA96";#N/A,#N/A,FALSE,"INTRAN96";#N/A,#N/A,FALSE,"NAA9697";#N/A,#N/A,FALSE,"ECWEBB";#N/A,#N/A,FALSE,"MFT96";#N/A,#N/A,FALSE,"CTrecon"}</definedName>
    <definedName name="a_1_3_1_1" hidden="1">{#N/A,#N/A,FALSE,"TMCOMP96";#N/A,#N/A,FALSE,"MAT96";#N/A,#N/A,FALSE,"FANDA96";#N/A,#N/A,FALSE,"INTRAN96";#N/A,#N/A,FALSE,"NAA9697";#N/A,#N/A,FALSE,"ECWEBB";#N/A,#N/A,FALSE,"MFT96";#N/A,#N/A,FALSE,"CTrecon"}</definedName>
    <definedName name="a_1_3_1_1_1" hidden="1">{#N/A,#N/A,FALSE,"TMCOMP96";#N/A,#N/A,FALSE,"MAT96";#N/A,#N/A,FALSE,"FANDA96";#N/A,#N/A,FALSE,"INTRAN96";#N/A,#N/A,FALSE,"NAA9697";#N/A,#N/A,FALSE,"ECWEBB";#N/A,#N/A,FALSE,"MFT96";#N/A,#N/A,FALSE,"CTrecon"}</definedName>
    <definedName name="a_1_3_1_1_2" hidden="1">{#N/A,#N/A,FALSE,"TMCOMP96";#N/A,#N/A,FALSE,"MAT96";#N/A,#N/A,FALSE,"FANDA96";#N/A,#N/A,FALSE,"INTRAN96";#N/A,#N/A,FALSE,"NAA9697";#N/A,#N/A,FALSE,"ECWEBB";#N/A,#N/A,FALSE,"MFT96";#N/A,#N/A,FALSE,"CTrecon"}</definedName>
    <definedName name="a_1_3_1_2" hidden="1">{#N/A,#N/A,FALSE,"TMCOMP96";#N/A,#N/A,FALSE,"MAT96";#N/A,#N/A,FALSE,"FANDA96";#N/A,#N/A,FALSE,"INTRAN96";#N/A,#N/A,FALSE,"NAA9697";#N/A,#N/A,FALSE,"ECWEBB";#N/A,#N/A,FALSE,"MFT96";#N/A,#N/A,FALSE,"CTrecon"}</definedName>
    <definedName name="a_1_3_1_3" hidden="1">{#N/A,#N/A,FALSE,"TMCOMP96";#N/A,#N/A,FALSE,"MAT96";#N/A,#N/A,FALSE,"FANDA96";#N/A,#N/A,FALSE,"INTRAN96";#N/A,#N/A,FALSE,"NAA9697";#N/A,#N/A,FALSE,"ECWEBB";#N/A,#N/A,FALSE,"MFT96";#N/A,#N/A,FALSE,"CTrecon"}</definedName>
    <definedName name="a_1_3_1_4" hidden="1">{#N/A,#N/A,FALSE,"TMCOMP96";#N/A,#N/A,FALSE,"MAT96";#N/A,#N/A,FALSE,"FANDA96";#N/A,#N/A,FALSE,"INTRAN96";#N/A,#N/A,FALSE,"NAA9697";#N/A,#N/A,FALSE,"ECWEBB";#N/A,#N/A,FALSE,"MFT96";#N/A,#N/A,FALSE,"CTrecon"}</definedName>
    <definedName name="a_1_3_1_5" hidden="1">{#N/A,#N/A,FALSE,"TMCOMP96";#N/A,#N/A,FALSE,"MAT96";#N/A,#N/A,FALSE,"FANDA96";#N/A,#N/A,FALSE,"INTRAN96";#N/A,#N/A,FALSE,"NAA9697";#N/A,#N/A,FALSE,"ECWEBB";#N/A,#N/A,FALSE,"MFT96";#N/A,#N/A,FALSE,"CTrecon"}</definedName>
    <definedName name="a_1_3_2" hidden="1">{#N/A,#N/A,FALSE,"TMCOMP96";#N/A,#N/A,FALSE,"MAT96";#N/A,#N/A,FALSE,"FANDA96";#N/A,#N/A,FALSE,"INTRAN96";#N/A,#N/A,FALSE,"NAA9697";#N/A,#N/A,FALSE,"ECWEBB";#N/A,#N/A,FALSE,"MFT96";#N/A,#N/A,FALSE,"CTrecon"}</definedName>
    <definedName name="a_1_3_3" hidden="1">{#N/A,#N/A,FALSE,"TMCOMP96";#N/A,#N/A,FALSE,"MAT96";#N/A,#N/A,FALSE,"FANDA96";#N/A,#N/A,FALSE,"INTRAN96";#N/A,#N/A,FALSE,"NAA9697";#N/A,#N/A,FALSE,"ECWEBB";#N/A,#N/A,FALSE,"MFT96";#N/A,#N/A,FALSE,"CTrecon"}</definedName>
    <definedName name="a_1_3_4" hidden="1">{#N/A,#N/A,FALSE,"TMCOMP96";#N/A,#N/A,FALSE,"MAT96";#N/A,#N/A,FALSE,"FANDA96";#N/A,#N/A,FALSE,"INTRAN96";#N/A,#N/A,FALSE,"NAA9697";#N/A,#N/A,FALSE,"ECWEBB";#N/A,#N/A,FALSE,"MFT96";#N/A,#N/A,FALSE,"CTrecon"}</definedName>
    <definedName name="a_1_3_5" hidden="1">{#N/A,#N/A,FALSE,"TMCOMP96";#N/A,#N/A,FALSE,"MAT96";#N/A,#N/A,FALSE,"FANDA96";#N/A,#N/A,FALSE,"INTRAN96";#N/A,#N/A,FALSE,"NAA9697";#N/A,#N/A,FALSE,"ECWEBB";#N/A,#N/A,FALSE,"MFT96";#N/A,#N/A,FALSE,"CTrecon"}</definedName>
    <definedName name="a_1_4" hidden="1">{#N/A,#N/A,FALSE,"TMCOMP96";#N/A,#N/A,FALSE,"MAT96";#N/A,#N/A,FALSE,"FANDA96";#N/A,#N/A,FALSE,"INTRAN96";#N/A,#N/A,FALSE,"NAA9697";#N/A,#N/A,FALSE,"ECWEBB";#N/A,#N/A,FALSE,"MFT96";#N/A,#N/A,FALSE,"CTrecon"}</definedName>
    <definedName name="a_1_4_1" hidden="1">{#N/A,#N/A,FALSE,"TMCOMP96";#N/A,#N/A,FALSE,"MAT96";#N/A,#N/A,FALSE,"FANDA96";#N/A,#N/A,FALSE,"INTRAN96";#N/A,#N/A,FALSE,"NAA9697";#N/A,#N/A,FALSE,"ECWEBB";#N/A,#N/A,FALSE,"MFT96";#N/A,#N/A,FALSE,"CTrecon"}</definedName>
    <definedName name="a_1_4_1_1" hidden="1">{#N/A,#N/A,FALSE,"TMCOMP96";#N/A,#N/A,FALSE,"MAT96";#N/A,#N/A,FALSE,"FANDA96";#N/A,#N/A,FALSE,"INTRAN96";#N/A,#N/A,FALSE,"NAA9697";#N/A,#N/A,FALSE,"ECWEBB";#N/A,#N/A,FALSE,"MFT96";#N/A,#N/A,FALSE,"CTrecon"}</definedName>
    <definedName name="a_1_4_1_2" hidden="1">{#N/A,#N/A,FALSE,"TMCOMP96";#N/A,#N/A,FALSE,"MAT96";#N/A,#N/A,FALSE,"FANDA96";#N/A,#N/A,FALSE,"INTRAN96";#N/A,#N/A,FALSE,"NAA9697";#N/A,#N/A,FALSE,"ECWEBB";#N/A,#N/A,FALSE,"MFT96";#N/A,#N/A,FALSE,"CTrecon"}</definedName>
    <definedName name="a_1_4_1_3" hidden="1">{#N/A,#N/A,FALSE,"TMCOMP96";#N/A,#N/A,FALSE,"MAT96";#N/A,#N/A,FALSE,"FANDA96";#N/A,#N/A,FALSE,"INTRAN96";#N/A,#N/A,FALSE,"NAA9697";#N/A,#N/A,FALSE,"ECWEBB";#N/A,#N/A,FALSE,"MFT96";#N/A,#N/A,FALSE,"CTrecon"}</definedName>
    <definedName name="a_1_4_1_4" hidden="1">{#N/A,#N/A,FALSE,"TMCOMP96";#N/A,#N/A,FALSE,"MAT96";#N/A,#N/A,FALSE,"FANDA96";#N/A,#N/A,FALSE,"INTRAN96";#N/A,#N/A,FALSE,"NAA9697";#N/A,#N/A,FALSE,"ECWEBB";#N/A,#N/A,FALSE,"MFT96";#N/A,#N/A,FALSE,"CTrecon"}</definedName>
    <definedName name="a_1_4_1_5" hidden="1">{#N/A,#N/A,FALSE,"TMCOMP96";#N/A,#N/A,FALSE,"MAT96";#N/A,#N/A,FALSE,"FANDA96";#N/A,#N/A,FALSE,"INTRAN96";#N/A,#N/A,FALSE,"NAA9697";#N/A,#N/A,FALSE,"ECWEBB";#N/A,#N/A,FALSE,"MFT96";#N/A,#N/A,FALSE,"CTrecon"}</definedName>
    <definedName name="a_1_4_2" hidden="1">{#N/A,#N/A,FALSE,"TMCOMP96";#N/A,#N/A,FALSE,"MAT96";#N/A,#N/A,FALSE,"FANDA96";#N/A,#N/A,FALSE,"INTRAN96";#N/A,#N/A,FALSE,"NAA9697";#N/A,#N/A,FALSE,"ECWEBB";#N/A,#N/A,FALSE,"MFT96";#N/A,#N/A,FALSE,"CTrecon"}</definedName>
    <definedName name="a_1_4_3" hidden="1">{#N/A,#N/A,FALSE,"TMCOMP96";#N/A,#N/A,FALSE,"MAT96";#N/A,#N/A,FALSE,"FANDA96";#N/A,#N/A,FALSE,"INTRAN96";#N/A,#N/A,FALSE,"NAA9697";#N/A,#N/A,FALSE,"ECWEBB";#N/A,#N/A,FALSE,"MFT96";#N/A,#N/A,FALSE,"CTrecon"}</definedName>
    <definedName name="a_1_4_4" hidden="1">{#N/A,#N/A,FALSE,"TMCOMP96";#N/A,#N/A,FALSE,"MAT96";#N/A,#N/A,FALSE,"FANDA96";#N/A,#N/A,FALSE,"INTRAN96";#N/A,#N/A,FALSE,"NAA9697";#N/A,#N/A,FALSE,"ECWEBB";#N/A,#N/A,FALSE,"MFT96";#N/A,#N/A,FALSE,"CTrecon"}</definedName>
    <definedName name="a_1_4_5" hidden="1">{#N/A,#N/A,FALSE,"TMCOMP96";#N/A,#N/A,FALSE,"MAT96";#N/A,#N/A,FALSE,"FANDA96";#N/A,#N/A,FALSE,"INTRAN96";#N/A,#N/A,FALSE,"NAA9697";#N/A,#N/A,FALSE,"ECWEBB";#N/A,#N/A,FALSE,"MFT96";#N/A,#N/A,FALSE,"CTrecon"}</definedName>
    <definedName name="a_1_5" hidden="1">{#N/A,#N/A,FALSE,"TMCOMP96";#N/A,#N/A,FALSE,"MAT96";#N/A,#N/A,FALSE,"FANDA96";#N/A,#N/A,FALSE,"INTRAN96";#N/A,#N/A,FALSE,"NAA9697";#N/A,#N/A,FALSE,"ECWEBB";#N/A,#N/A,FALSE,"MFT96";#N/A,#N/A,FALSE,"CTrecon"}</definedName>
    <definedName name="a_1_5_1" hidden="1">{#N/A,#N/A,FALSE,"TMCOMP96";#N/A,#N/A,FALSE,"MAT96";#N/A,#N/A,FALSE,"FANDA96";#N/A,#N/A,FALSE,"INTRAN96";#N/A,#N/A,FALSE,"NAA9697";#N/A,#N/A,FALSE,"ECWEBB";#N/A,#N/A,FALSE,"MFT96";#N/A,#N/A,FALSE,"CTrecon"}</definedName>
    <definedName name="a_1_5_2" hidden="1">{#N/A,#N/A,FALSE,"TMCOMP96";#N/A,#N/A,FALSE,"MAT96";#N/A,#N/A,FALSE,"FANDA96";#N/A,#N/A,FALSE,"INTRAN96";#N/A,#N/A,FALSE,"NAA9697";#N/A,#N/A,FALSE,"ECWEBB";#N/A,#N/A,FALSE,"MFT96";#N/A,#N/A,FALSE,"CTrecon"}</definedName>
    <definedName name="a_1_5_3" hidden="1">{#N/A,#N/A,FALSE,"TMCOMP96";#N/A,#N/A,FALSE,"MAT96";#N/A,#N/A,FALSE,"FANDA96";#N/A,#N/A,FALSE,"INTRAN96";#N/A,#N/A,FALSE,"NAA9697";#N/A,#N/A,FALSE,"ECWEBB";#N/A,#N/A,FALSE,"MFT96";#N/A,#N/A,FALSE,"CTrecon"}</definedName>
    <definedName name="a_1_5_4" hidden="1">{#N/A,#N/A,FALSE,"TMCOMP96";#N/A,#N/A,FALSE,"MAT96";#N/A,#N/A,FALSE,"FANDA96";#N/A,#N/A,FALSE,"INTRAN96";#N/A,#N/A,FALSE,"NAA9697";#N/A,#N/A,FALSE,"ECWEBB";#N/A,#N/A,FALSE,"MFT96";#N/A,#N/A,FALSE,"CTrecon"}</definedName>
    <definedName name="a_1_5_5" hidden="1">{#N/A,#N/A,FALSE,"TMCOMP96";#N/A,#N/A,FALSE,"MAT96";#N/A,#N/A,FALSE,"FANDA96";#N/A,#N/A,FALSE,"INTRAN96";#N/A,#N/A,FALSE,"NAA9697";#N/A,#N/A,FALSE,"ECWEBB";#N/A,#N/A,FALSE,"MFT96";#N/A,#N/A,FALSE,"CTrecon"}</definedName>
    <definedName name="a_2_1_1" hidden="1">{#N/A,#N/A,FALSE,"TMCOMP96";#N/A,#N/A,FALSE,"MAT96";#N/A,#N/A,FALSE,"FANDA96";#N/A,#N/A,FALSE,"INTRAN96";#N/A,#N/A,FALSE,"NAA9697";#N/A,#N/A,FALSE,"ECWEBB";#N/A,#N/A,FALSE,"MFT96";#N/A,#N/A,FALSE,"CTrecon"}</definedName>
    <definedName name="a_2_1_1_1" hidden="1">{#N/A,#N/A,FALSE,"TMCOMP96";#N/A,#N/A,FALSE,"MAT96";#N/A,#N/A,FALSE,"FANDA96";#N/A,#N/A,FALSE,"INTRAN96";#N/A,#N/A,FALSE,"NAA9697";#N/A,#N/A,FALSE,"ECWEBB";#N/A,#N/A,FALSE,"MFT96";#N/A,#N/A,FALSE,"CTrecon"}</definedName>
    <definedName name="a_2_1_1_2" hidden="1">{#N/A,#N/A,FALSE,"TMCOMP96";#N/A,#N/A,FALSE,"MAT96";#N/A,#N/A,FALSE,"FANDA96";#N/A,#N/A,FALSE,"INTRAN96";#N/A,#N/A,FALSE,"NAA9697";#N/A,#N/A,FALSE,"ECWEBB";#N/A,#N/A,FALSE,"MFT96";#N/A,#N/A,FALSE,"CTrecon"}</definedName>
    <definedName name="a_2_1_2" hidden="1">{#N/A,#N/A,FALSE,"TMCOMP96";#N/A,#N/A,FALSE,"MAT96";#N/A,#N/A,FALSE,"FANDA96";#N/A,#N/A,FALSE,"INTRAN96";#N/A,#N/A,FALSE,"NAA9697";#N/A,#N/A,FALSE,"ECWEBB";#N/A,#N/A,FALSE,"MFT96";#N/A,#N/A,FALSE,"CTrecon"}</definedName>
    <definedName name="a_2_1_3" hidden="1">{#N/A,#N/A,FALSE,"TMCOMP96";#N/A,#N/A,FALSE,"MAT96";#N/A,#N/A,FALSE,"FANDA96";#N/A,#N/A,FALSE,"INTRAN96";#N/A,#N/A,FALSE,"NAA9697";#N/A,#N/A,FALSE,"ECWEBB";#N/A,#N/A,FALSE,"MFT96";#N/A,#N/A,FALSE,"CTrecon"}</definedName>
    <definedName name="a_2_1_4" hidden="1">{#N/A,#N/A,FALSE,"TMCOMP96";#N/A,#N/A,FALSE,"MAT96";#N/A,#N/A,FALSE,"FANDA96";#N/A,#N/A,FALSE,"INTRAN96";#N/A,#N/A,FALSE,"NAA9697";#N/A,#N/A,FALSE,"ECWEBB";#N/A,#N/A,FALSE,"MFT96";#N/A,#N/A,FALSE,"CTrecon"}</definedName>
    <definedName name="a_2_1_5" hidden="1">{#N/A,#N/A,FALSE,"TMCOMP96";#N/A,#N/A,FALSE,"MAT96";#N/A,#N/A,FALSE,"FANDA96";#N/A,#N/A,FALSE,"INTRAN96";#N/A,#N/A,FALSE,"NAA9697";#N/A,#N/A,FALSE,"ECWEBB";#N/A,#N/A,FALSE,"MFT96";#N/A,#N/A,FALSE,"CTrecon"}</definedName>
    <definedName name="a_2_2" hidden="1">{#N/A,#N/A,FALSE,"TMCOMP96";#N/A,#N/A,FALSE,"MAT96";#N/A,#N/A,FALSE,"FANDA96";#N/A,#N/A,FALSE,"INTRAN96";#N/A,#N/A,FALSE,"NAA9697";#N/A,#N/A,FALSE,"ECWEBB";#N/A,#N/A,FALSE,"MFT96";#N/A,#N/A,FALSE,"CTrecon"}</definedName>
    <definedName name="a_2_3" hidden="1">{#N/A,#N/A,FALSE,"TMCOMP96";#N/A,#N/A,FALSE,"MAT96";#N/A,#N/A,FALSE,"FANDA96";#N/A,#N/A,FALSE,"INTRAN96";#N/A,#N/A,FALSE,"NAA9697";#N/A,#N/A,FALSE,"ECWEBB";#N/A,#N/A,FALSE,"MFT96";#N/A,#N/A,FALSE,"CTrecon"}</definedName>
    <definedName name="a_2_4" hidden="1">{#N/A,#N/A,FALSE,"TMCOMP96";#N/A,#N/A,FALSE,"MAT96";#N/A,#N/A,FALSE,"FANDA96";#N/A,#N/A,FALSE,"INTRAN96";#N/A,#N/A,FALSE,"NAA9697";#N/A,#N/A,FALSE,"ECWEBB";#N/A,#N/A,FALSE,"MFT96";#N/A,#N/A,FALSE,"CTrecon"}</definedName>
    <definedName name="a_2_5" hidden="1">{#N/A,#N/A,FALSE,"TMCOMP96";#N/A,#N/A,FALSE,"MAT96";#N/A,#N/A,FALSE,"FANDA96";#N/A,#N/A,FALSE,"INTRAN96";#N/A,#N/A,FALSE,"NAA9697";#N/A,#N/A,FALSE,"ECWEBB";#N/A,#N/A,FALSE,"MFT96";#N/A,#N/A,FALSE,"CTrecon"}</definedName>
    <definedName name="a_3" hidden="1">{#N/A,#N/A,FALSE,"TMCOMP96";#N/A,#N/A,FALSE,"MAT96";#N/A,#N/A,FALSE,"FANDA96";#N/A,#N/A,FALSE,"INTRAN96";#N/A,#N/A,FALSE,"NAA9697";#N/A,#N/A,FALSE,"ECWEBB";#N/A,#N/A,FALSE,"MFT96";#N/A,#N/A,FALSE,"CTrecon"}</definedName>
    <definedName name="a_3_1" hidden="1">{#N/A,#N/A,FALSE,"TMCOMP96";#N/A,#N/A,FALSE,"MAT96";#N/A,#N/A,FALSE,"FANDA96";#N/A,#N/A,FALSE,"INTRAN96";#N/A,#N/A,FALSE,"NAA9697";#N/A,#N/A,FALSE,"ECWEBB";#N/A,#N/A,FALSE,"MFT96";#N/A,#N/A,FALSE,"CTrecon"}</definedName>
    <definedName name="a_3_1_1" hidden="1">{#N/A,#N/A,FALSE,"TMCOMP96";#N/A,#N/A,FALSE,"MAT96";#N/A,#N/A,FALSE,"FANDA96";#N/A,#N/A,FALSE,"INTRAN96";#N/A,#N/A,FALSE,"NAA9697";#N/A,#N/A,FALSE,"ECWEBB";#N/A,#N/A,FALSE,"MFT96";#N/A,#N/A,FALSE,"CTrecon"}</definedName>
    <definedName name="a_3_1_1_1" hidden="1">{#N/A,#N/A,FALSE,"TMCOMP96";#N/A,#N/A,FALSE,"MAT96";#N/A,#N/A,FALSE,"FANDA96";#N/A,#N/A,FALSE,"INTRAN96";#N/A,#N/A,FALSE,"NAA9697";#N/A,#N/A,FALSE,"ECWEBB";#N/A,#N/A,FALSE,"MFT96";#N/A,#N/A,FALSE,"CTrecon"}</definedName>
    <definedName name="a_3_1_1_2" hidden="1">{#N/A,#N/A,FALSE,"TMCOMP96";#N/A,#N/A,FALSE,"MAT96";#N/A,#N/A,FALSE,"FANDA96";#N/A,#N/A,FALSE,"INTRAN96";#N/A,#N/A,FALSE,"NAA9697";#N/A,#N/A,FALSE,"ECWEBB";#N/A,#N/A,FALSE,"MFT96";#N/A,#N/A,FALSE,"CTrecon"}</definedName>
    <definedName name="a_3_1_2" hidden="1">{#N/A,#N/A,FALSE,"TMCOMP96";#N/A,#N/A,FALSE,"MAT96";#N/A,#N/A,FALSE,"FANDA96";#N/A,#N/A,FALSE,"INTRAN96";#N/A,#N/A,FALSE,"NAA9697";#N/A,#N/A,FALSE,"ECWEBB";#N/A,#N/A,FALSE,"MFT96";#N/A,#N/A,FALSE,"CTrecon"}</definedName>
    <definedName name="a_3_1_3" hidden="1">{#N/A,#N/A,FALSE,"TMCOMP96";#N/A,#N/A,FALSE,"MAT96";#N/A,#N/A,FALSE,"FANDA96";#N/A,#N/A,FALSE,"INTRAN96";#N/A,#N/A,FALSE,"NAA9697";#N/A,#N/A,FALSE,"ECWEBB";#N/A,#N/A,FALSE,"MFT96";#N/A,#N/A,FALSE,"CTrecon"}</definedName>
    <definedName name="a_3_1_4" hidden="1">{#N/A,#N/A,FALSE,"TMCOMP96";#N/A,#N/A,FALSE,"MAT96";#N/A,#N/A,FALSE,"FANDA96";#N/A,#N/A,FALSE,"INTRAN96";#N/A,#N/A,FALSE,"NAA9697";#N/A,#N/A,FALSE,"ECWEBB";#N/A,#N/A,FALSE,"MFT96";#N/A,#N/A,FALSE,"CTrecon"}</definedName>
    <definedName name="a_3_1_5" hidden="1">{#N/A,#N/A,FALSE,"TMCOMP96";#N/A,#N/A,FALSE,"MAT96";#N/A,#N/A,FALSE,"FANDA96";#N/A,#N/A,FALSE,"INTRAN96";#N/A,#N/A,FALSE,"NAA9697";#N/A,#N/A,FALSE,"ECWEBB";#N/A,#N/A,FALSE,"MFT96";#N/A,#N/A,FALSE,"CTrecon"}</definedName>
    <definedName name="a_3_2" hidden="1">{#N/A,#N/A,FALSE,"TMCOMP96";#N/A,#N/A,FALSE,"MAT96";#N/A,#N/A,FALSE,"FANDA96";#N/A,#N/A,FALSE,"INTRAN96";#N/A,#N/A,FALSE,"NAA9697";#N/A,#N/A,FALSE,"ECWEBB";#N/A,#N/A,FALSE,"MFT96";#N/A,#N/A,FALSE,"CTrecon"}</definedName>
    <definedName name="a_3_3" hidden="1">{#N/A,#N/A,FALSE,"TMCOMP96";#N/A,#N/A,FALSE,"MAT96";#N/A,#N/A,FALSE,"FANDA96";#N/A,#N/A,FALSE,"INTRAN96";#N/A,#N/A,FALSE,"NAA9697";#N/A,#N/A,FALSE,"ECWEBB";#N/A,#N/A,FALSE,"MFT96";#N/A,#N/A,FALSE,"CTrecon"}</definedName>
    <definedName name="a_3_4" hidden="1">{#N/A,#N/A,FALSE,"TMCOMP96";#N/A,#N/A,FALSE,"MAT96";#N/A,#N/A,FALSE,"FANDA96";#N/A,#N/A,FALSE,"INTRAN96";#N/A,#N/A,FALSE,"NAA9697";#N/A,#N/A,FALSE,"ECWEBB";#N/A,#N/A,FALSE,"MFT96";#N/A,#N/A,FALSE,"CTrecon"}</definedName>
    <definedName name="a_3_5" hidden="1">{#N/A,#N/A,FALSE,"TMCOMP96";#N/A,#N/A,FALSE,"MAT96";#N/A,#N/A,FALSE,"FANDA96";#N/A,#N/A,FALSE,"INTRAN96";#N/A,#N/A,FALSE,"NAA9697";#N/A,#N/A,FALSE,"ECWEBB";#N/A,#N/A,FALSE,"MFT96";#N/A,#N/A,FALSE,"CTrecon"}</definedName>
    <definedName name="a_4" hidden="1">{#N/A,#N/A,FALSE,"TMCOMP96";#N/A,#N/A,FALSE,"MAT96";#N/A,#N/A,FALSE,"FANDA96";#N/A,#N/A,FALSE,"INTRAN96";#N/A,#N/A,FALSE,"NAA9697";#N/A,#N/A,FALSE,"ECWEBB";#N/A,#N/A,FALSE,"MFT96";#N/A,#N/A,FALSE,"CTrecon"}</definedName>
    <definedName name="a_4_1" hidden="1">{#N/A,#N/A,FALSE,"TMCOMP96";#N/A,#N/A,FALSE,"MAT96";#N/A,#N/A,FALSE,"FANDA96";#N/A,#N/A,FALSE,"INTRAN96";#N/A,#N/A,FALSE,"NAA9697";#N/A,#N/A,FALSE,"ECWEBB";#N/A,#N/A,FALSE,"MFT96";#N/A,#N/A,FALSE,"CTrecon"}</definedName>
    <definedName name="a_4_1_1" hidden="1">{#N/A,#N/A,FALSE,"TMCOMP96";#N/A,#N/A,FALSE,"MAT96";#N/A,#N/A,FALSE,"FANDA96";#N/A,#N/A,FALSE,"INTRAN96";#N/A,#N/A,FALSE,"NAA9697";#N/A,#N/A,FALSE,"ECWEBB";#N/A,#N/A,FALSE,"MFT96";#N/A,#N/A,FALSE,"CTrecon"}</definedName>
    <definedName name="a_4_1_1_1" hidden="1">{#N/A,#N/A,FALSE,"TMCOMP96";#N/A,#N/A,FALSE,"MAT96";#N/A,#N/A,FALSE,"FANDA96";#N/A,#N/A,FALSE,"INTRAN96";#N/A,#N/A,FALSE,"NAA9697";#N/A,#N/A,FALSE,"ECWEBB";#N/A,#N/A,FALSE,"MFT96";#N/A,#N/A,FALSE,"CTrecon"}</definedName>
    <definedName name="a_4_1_1_2" hidden="1">{#N/A,#N/A,FALSE,"TMCOMP96";#N/A,#N/A,FALSE,"MAT96";#N/A,#N/A,FALSE,"FANDA96";#N/A,#N/A,FALSE,"INTRAN96";#N/A,#N/A,FALSE,"NAA9697";#N/A,#N/A,FALSE,"ECWEBB";#N/A,#N/A,FALSE,"MFT96";#N/A,#N/A,FALSE,"CTrecon"}</definedName>
    <definedName name="a_4_1_2" hidden="1">{#N/A,#N/A,FALSE,"TMCOMP96";#N/A,#N/A,FALSE,"MAT96";#N/A,#N/A,FALSE,"FANDA96";#N/A,#N/A,FALSE,"INTRAN96";#N/A,#N/A,FALSE,"NAA9697";#N/A,#N/A,FALSE,"ECWEBB";#N/A,#N/A,FALSE,"MFT96";#N/A,#N/A,FALSE,"CTrecon"}</definedName>
    <definedName name="a_4_1_3" hidden="1">{#N/A,#N/A,FALSE,"TMCOMP96";#N/A,#N/A,FALSE,"MAT96";#N/A,#N/A,FALSE,"FANDA96";#N/A,#N/A,FALSE,"INTRAN96";#N/A,#N/A,FALSE,"NAA9697";#N/A,#N/A,FALSE,"ECWEBB";#N/A,#N/A,FALSE,"MFT96";#N/A,#N/A,FALSE,"CTrecon"}</definedName>
    <definedName name="a_4_1_4" hidden="1">{#N/A,#N/A,FALSE,"TMCOMP96";#N/A,#N/A,FALSE,"MAT96";#N/A,#N/A,FALSE,"FANDA96";#N/A,#N/A,FALSE,"INTRAN96";#N/A,#N/A,FALSE,"NAA9697";#N/A,#N/A,FALSE,"ECWEBB";#N/A,#N/A,FALSE,"MFT96";#N/A,#N/A,FALSE,"CTrecon"}</definedName>
    <definedName name="a_4_1_5" hidden="1">{#N/A,#N/A,FALSE,"TMCOMP96";#N/A,#N/A,FALSE,"MAT96";#N/A,#N/A,FALSE,"FANDA96";#N/A,#N/A,FALSE,"INTRAN96";#N/A,#N/A,FALSE,"NAA9697";#N/A,#N/A,FALSE,"ECWEBB";#N/A,#N/A,FALSE,"MFT96";#N/A,#N/A,FALSE,"CTrecon"}</definedName>
    <definedName name="a_4_2" hidden="1">{#N/A,#N/A,FALSE,"TMCOMP96";#N/A,#N/A,FALSE,"MAT96";#N/A,#N/A,FALSE,"FANDA96";#N/A,#N/A,FALSE,"INTRAN96";#N/A,#N/A,FALSE,"NAA9697";#N/A,#N/A,FALSE,"ECWEBB";#N/A,#N/A,FALSE,"MFT96";#N/A,#N/A,FALSE,"CTrecon"}</definedName>
    <definedName name="a_4_3" hidden="1">{#N/A,#N/A,FALSE,"TMCOMP96";#N/A,#N/A,FALSE,"MAT96";#N/A,#N/A,FALSE,"FANDA96";#N/A,#N/A,FALSE,"INTRAN96";#N/A,#N/A,FALSE,"NAA9697";#N/A,#N/A,FALSE,"ECWEBB";#N/A,#N/A,FALSE,"MFT96";#N/A,#N/A,FALSE,"CTrecon"}</definedName>
    <definedName name="a_4_4" hidden="1">{#N/A,#N/A,FALSE,"TMCOMP96";#N/A,#N/A,FALSE,"MAT96";#N/A,#N/A,FALSE,"FANDA96";#N/A,#N/A,FALSE,"INTRAN96";#N/A,#N/A,FALSE,"NAA9697";#N/A,#N/A,FALSE,"ECWEBB";#N/A,#N/A,FALSE,"MFT96";#N/A,#N/A,FALSE,"CTrecon"}</definedName>
    <definedName name="a_4_5" hidden="1">{#N/A,#N/A,FALSE,"TMCOMP96";#N/A,#N/A,FALSE,"MAT96";#N/A,#N/A,FALSE,"FANDA96";#N/A,#N/A,FALSE,"INTRAN96";#N/A,#N/A,FALSE,"NAA9697";#N/A,#N/A,FALSE,"ECWEBB";#N/A,#N/A,FALSE,"MFT96";#N/A,#N/A,FALSE,"CTrecon"}</definedName>
    <definedName name="a_5" hidden="1">{#N/A,#N/A,FALSE,"TMCOMP96";#N/A,#N/A,FALSE,"MAT96";#N/A,#N/A,FALSE,"FANDA96";#N/A,#N/A,FALSE,"INTRAN96";#N/A,#N/A,FALSE,"NAA9697";#N/A,#N/A,FALSE,"ECWEBB";#N/A,#N/A,FALSE,"MFT96";#N/A,#N/A,FALSE,"CTrecon"}</definedName>
    <definedName name="a_5_1" hidden="1">{#N/A,#N/A,FALSE,"TMCOMP96";#N/A,#N/A,FALSE,"MAT96";#N/A,#N/A,FALSE,"FANDA96";#N/A,#N/A,FALSE,"INTRAN96";#N/A,#N/A,FALSE,"NAA9697";#N/A,#N/A,FALSE,"ECWEBB";#N/A,#N/A,FALSE,"MFT96";#N/A,#N/A,FALSE,"CTrecon"}</definedName>
    <definedName name="a_5_1_1" hidden="1">{#N/A,#N/A,FALSE,"TMCOMP96";#N/A,#N/A,FALSE,"MAT96";#N/A,#N/A,FALSE,"FANDA96";#N/A,#N/A,FALSE,"INTRAN96";#N/A,#N/A,FALSE,"NAA9697";#N/A,#N/A,FALSE,"ECWEBB";#N/A,#N/A,FALSE,"MFT96";#N/A,#N/A,FALSE,"CTrecon"}</definedName>
    <definedName name="a_5_1_1_1" hidden="1">{#N/A,#N/A,FALSE,"TMCOMP96";#N/A,#N/A,FALSE,"MAT96";#N/A,#N/A,FALSE,"FANDA96";#N/A,#N/A,FALSE,"INTRAN96";#N/A,#N/A,FALSE,"NAA9697";#N/A,#N/A,FALSE,"ECWEBB";#N/A,#N/A,FALSE,"MFT96";#N/A,#N/A,FALSE,"CTrecon"}</definedName>
    <definedName name="a_5_1_1_2" hidden="1">{#N/A,#N/A,FALSE,"TMCOMP96";#N/A,#N/A,FALSE,"MAT96";#N/A,#N/A,FALSE,"FANDA96";#N/A,#N/A,FALSE,"INTRAN96";#N/A,#N/A,FALSE,"NAA9697";#N/A,#N/A,FALSE,"ECWEBB";#N/A,#N/A,FALSE,"MFT96";#N/A,#N/A,FALSE,"CTrecon"}</definedName>
    <definedName name="a_5_1_2" hidden="1">{#N/A,#N/A,FALSE,"TMCOMP96";#N/A,#N/A,FALSE,"MAT96";#N/A,#N/A,FALSE,"FANDA96";#N/A,#N/A,FALSE,"INTRAN96";#N/A,#N/A,FALSE,"NAA9697";#N/A,#N/A,FALSE,"ECWEBB";#N/A,#N/A,FALSE,"MFT96";#N/A,#N/A,FALSE,"CTrecon"}</definedName>
    <definedName name="a_5_1_3" hidden="1">{#N/A,#N/A,FALSE,"TMCOMP96";#N/A,#N/A,FALSE,"MAT96";#N/A,#N/A,FALSE,"FANDA96";#N/A,#N/A,FALSE,"INTRAN96";#N/A,#N/A,FALSE,"NAA9697";#N/A,#N/A,FALSE,"ECWEBB";#N/A,#N/A,FALSE,"MFT96";#N/A,#N/A,FALSE,"CTrecon"}</definedName>
    <definedName name="a_5_1_4" hidden="1">{#N/A,#N/A,FALSE,"TMCOMP96";#N/A,#N/A,FALSE,"MAT96";#N/A,#N/A,FALSE,"FANDA96";#N/A,#N/A,FALSE,"INTRAN96";#N/A,#N/A,FALSE,"NAA9697";#N/A,#N/A,FALSE,"ECWEBB";#N/A,#N/A,FALSE,"MFT96";#N/A,#N/A,FALSE,"CTrecon"}</definedName>
    <definedName name="a_5_1_5" hidden="1">{#N/A,#N/A,FALSE,"TMCOMP96";#N/A,#N/A,FALSE,"MAT96";#N/A,#N/A,FALSE,"FANDA96";#N/A,#N/A,FALSE,"INTRAN96";#N/A,#N/A,FALSE,"NAA9697";#N/A,#N/A,FALSE,"ECWEBB";#N/A,#N/A,FALSE,"MFT96";#N/A,#N/A,FALSE,"CTrecon"}</definedName>
    <definedName name="a_5_2" hidden="1">{#N/A,#N/A,FALSE,"TMCOMP96";#N/A,#N/A,FALSE,"MAT96";#N/A,#N/A,FALSE,"FANDA96";#N/A,#N/A,FALSE,"INTRAN96";#N/A,#N/A,FALSE,"NAA9697";#N/A,#N/A,FALSE,"ECWEBB";#N/A,#N/A,FALSE,"MFT96";#N/A,#N/A,FALSE,"CTrecon"}</definedName>
    <definedName name="a_5_3" hidden="1">{#N/A,#N/A,FALSE,"TMCOMP96";#N/A,#N/A,FALSE,"MAT96";#N/A,#N/A,FALSE,"FANDA96";#N/A,#N/A,FALSE,"INTRAN96";#N/A,#N/A,FALSE,"NAA9697";#N/A,#N/A,FALSE,"ECWEBB";#N/A,#N/A,FALSE,"MFT96";#N/A,#N/A,FALSE,"CTrecon"}</definedName>
    <definedName name="a_5_4" hidden="1">{#N/A,#N/A,FALSE,"TMCOMP96";#N/A,#N/A,FALSE,"MAT96";#N/A,#N/A,FALSE,"FANDA96";#N/A,#N/A,FALSE,"INTRAN96";#N/A,#N/A,FALSE,"NAA9697";#N/A,#N/A,FALSE,"ECWEBB";#N/A,#N/A,FALSE,"MFT96";#N/A,#N/A,FALSE,"CTrecon"}</definedName>
    <definedName name="a_5_5" hidden="1">{#N/A,#N/A,FALSE,"TMCOMP96";#N/A,#N/A,FALSE,"MAT96";#N/A,#N/A,FALSE,"FANDA96";#N/A,#N/A,FALSE,"INTRAN96";#N/A,#N/A,FALSE,"NAA9697";#N/A,#N/A,FALSE,"ECWEBB";#N/A,#N/A,FALSE,"MFT96";#N/A,#N/A,FALSE,"CTrecon"}</definedName>
    <definedName name="Adj_factor">#REF!</definedName>
    <definedName name="Adur">#REF!</definedName>
    <definedName name="asdas"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1_1" hidden="1">{#N/A,#N/A,FALSE,"TMCOMP96";#N/A,#N/A,FALSE,"MAT96";#N/A,#N/A,FALSE,"FANDA96";#N/A,#N/A,FALSE,"INTRAN96";#N/A,#N/A,FALSE,"NAA9697";#N/A,#N/A,FALSE,"ECWEBB";#N/A,#N/A,FALSE,"MFT96";#N/A,#N/A,FALSE,"CTrecon"}</definedName>
    <definedName name="asdas_1_1_1_1" hidden="1">{#N/A,#N/A,FALSE,"TMCOMP96";#N/A,#N/A,FALSE,"MAT96";#N/A,#N/A,FALSE,"FANDA96";#N/A,#N/A,FALSE,"INTRAN96";#N/A,#N/A,FALSE,"NAA9697";#N/A,#N/A,FALSE,"ECWEBB";#N/A,#N/A,FALSE,"MFT96";#N/A,#N/A,FALSE,"CTrecon"}</definedName>
    <definedName name="asdas_1_1_1_1_1" hidden="1">{#N/A,#N/A,FALSE,"TMCOMP96";#N/A,#N/A,FALSE,"MAT96";#N/A,#N/A,FALSE,"FANDA96";#N/A,#N/A,FALSE,"INTRAN96";#N/A,#N/A,FALSE,"NAA9697";#N/A,#N/A,FALSE,"ECWEBB";#N/A,#N/A,FALSE,"MFT96";#N/A,#N/A,FALSE,"CTrecon"}</definedName>
    <definedName name="asdas_1_1_1_1_2" hidden="1">{#N/A,#N/A,FALSE,"TMCOMP96";#N/A,#N/A,FALSE,"MAT96";#N/A,#N/A,FALSE,"FANDA96";#N/A,#N/A,FALSE,"INTRAN96";#N/A,#N/A,FALSE,"NAA9697";#N/A,#N/A,FALSE,"ECWEBB";#N/A,#N/A,FALSE,"MFT96";#N/A,#N/A,FALSE,"CTrecon"}</definedName>
    <definedName name="asdas_1_1_1_2" hidden="1">{#N/A,#N/A,FALSE,"TMCOMP96";#N/A,#N/A,FALSE,"MAT96";#N/A,#N/A,FALSE,"FANDA96";#N/A,#N/A,FALSE,"INTRAN96";#N/A,#N/A,FALSE,"NAA9697";#N/A,#N/A,FALSE,"ECWEBB";#N/A,#N/A,FALSE,"MFT96";#N/A,#N/A,FALSE,"CTrecon"}</definedName>
    <definedName name="asdas_1_1_1_3" hidden="1">{#N/A,#N/A,FALSE,"TMCOMP96";#N/A,#N/A,FALSE,"MAT96";#N/A,#N/A,FALSE,"FANDA96";#N/A,#N/A,FALSE,"INTRAN96";#N/A,#N/A,FALSE,"NAA9697";#N/A,#N/A,FALSE,"ECWEBB";#N/A,#N/A,FALSE,"MFT96";#N/A,#N/A,FALSE,"CTrecon"}</definedName>
    <definedName name="asdas_1_1_1_4" hidden="1">{#N/A,#N/A,FALSE,"TMCOMP96";#N/A,#N/A,FALSE,"MAT96";#N/A,#N/A,FALSE,"FANDA96";#N/A,#N/A,FALSE,"INTRAN96";#N/A,#N/A,FALSE,"NAA9697";#N/A,#N/A,FALSE,"ECWEBB";#N/A,#N/A,FALSE,"MFT96";#N/A,#N/A,FALSE,"CTrecon"}</definedName>
    <definedName name="asdas_1_1_1_5" hidden="1">{#N/A,#N/A,FALSE,"TMCOMP96";#N/A,#N/A,FALSE,"MAT96";#N/A,#N/A,FALSE,"FANDA96";#N/A,#N/A,FALSE,"INTRAN96";#N/A,#N/A,FALSE,"NAA9697";#N/A,#N/A,FALSE,"ECWEBB";#N/A,#N/A,FALSE,"MFT96";#N/A,#N/A,FALSE,"CTrecon"}</definedName>
    <definedName name="asdas_1_1_2" hidden="1">{#N/A,#N/A,FALSE,"TMCOMP96";#N/A,#N/A,FALSE,"MAT96";#N/A,#N/A,FALSE,"FANDA96";#N/A,#N/A,FALSE,"INTRAN96";#N/A,#N/A,FALSE,"NAA9697";#N/A,#N/A,FALSE,"ECWEBB";#N/A,#N/A,FALSE,"MFT96";#N/A,#N/A,FALSE,"CTrecon"}</definedName>
    <definedName name="asdas_1_1_3" hidden="1">{#N/A,#N/A,FALSE,"TMCOMP96";#N/A,#N/A,FALSE,"MAT96";#N/A,#N/A,FALSE,"FANDA96";#N/A,#N/A,FALSE,"INTRAN96";#N/A,#N/A,FALSE,"NAA9697";#N/A,#N/A,FALSE,"ECWEBB";#N/A,#N/A,FALSE,"MFT96";#N/A,#N/A,FALSE,"CTrecon"}</definedName>
    <definedName name="asdas_1_1_4" hidden="1">{#N/A,#N/A,FALSE,"TMCOMP96";#N/A,#N/A,FALSE,"MAT96";#N/A,#N/A,FALSE,"FANDA96";#N/A,#N/A,FALSE,"INTRAN96";#N/A,#N/A,FALSE,"NAA9697";#N/A,#N/A,FALSE,"ECWEBB";#N/A,#N/A,FALSE,"MFT96";#N/A,#N/A,FALSE,"CTrecon"}</definedName>
    <definedName name="asdas_1_1_5" hidden="1">{#N/A,#N/A,FALSE,"TMCOMP96";#N/A,#N/A,FALSE,"MAT96";#N/A,#N/A,FALSE,"FANDA96";#N/A,#N/A,FALSE,"INTRAN96";#N/A,#N/A,FALSE,"NAA9697";#N/A,#N/A,FALSE,"ECWEBB";#N/A,#N/A,FALSE,"MFT96";#N/A,#N/A,FALSE,"CTrecon"}</definedName>
    <definedName name="asdas_1_2" hidden="1">{#N/A,#N/A,FALSE,"TMCOMP96";#N/A,#N/A,FALSE,"MAT96";#N/A,#N/A,FALSE,"FANDA96";#N/A,#N/A,FALSE,"INTRAN96";#N/A,#N/A,FALSE,"NAA9697";#N/A,#N/A,FALSE,"ECWEBB";#N/A,#N/A,FALSE,"MFT96";#N/A,#N/A,FALSE,"CTrecon"}</definedName>
    <definedName name="asdas_1_2_1" hidden="1">{#N/A,#N/A,FALSE,"TMCOMP96";#N/A,#N/A,FALSE,"MAT96";#N/A,#N/A,FALSE,"FANDA96";#N/A,#N/A,FALSE,"INTRAN96";#N/A,#N/A,FALSE,"NAA9697";#N/A,#N/A,FALSE,"ECWEBB";#N/A,#N/A,FALSE,"MFT96";#N/A,#N/A,FALSE,"CTrecon"}</definedName>
    <definedName name="asdas_1_2_1_1" hidden="1">{#N/A,#N/A,FALSE,"TMCOMP96";#N/A,#N/A,FALSE,"MAT96";#N/A,#N/A,FALSE,"FANDA96";#N/A,#N/A,FALSE,"INTRAN96";#N/A,#N/A,FALSE,"NAA9697";#N/A,#N/A,FALSE,"ECWEBB";#N/A,#N/A,FALSE,"MFT96";#N/A,#N/A,FALSE,"CTrecon"}</definedName>
    <definedName name="asdas_1_2_1_1_1" hidden="1">{#N/A,#N/A,FALSE,"TMCOMP96";#N/A,#N/A,FALSE,"MAT96";#N/A,#N/A,FALSE,"FANDA96";#N/A,#N/A,FALSE,"INTRAN96";#N/A,#N/A,FALSE,"NAA9697";#N/A,#N/A,FALSE,"ECWEBB";#N/A,#N/A,FALSE,"MFT96";#N/A,#N/A,FALSE,"CTrecon"}</definedName>
    <definedName name="asdas_1_2_1_1_2" hidden="1">{#N/A,#N/A,FALSE,"TMCOMP96";#N/A,#N/A,FALSE,"MAT96";#N/A,#N/A,FALSE,"FANDA96";#N/A,#N/A,FALSE,"INTRAN96";#N/A,#N/A,FALSE,"NAA9697";#N/A,#N/A,FALSE,"ECWEBB";#N/A,#N/A,FALSE,"MFT96";#N/A,#N/A,FALSE,"CTrecon"}</definedName>
    <definedName name="asdas_1_2_1_2" hidden="1">{#N/A,#N/A,FALSE,"TMCOMP96";#N/A,#N/A,FALSE,"MAT96";#N/A,#N/A,FALSE,"FANDA96";#N/A,#N/A,FALSE,"INTRAN96";#N/A,#N/A,FALSE,"NAA9697";#N/A,#N/A,FALSE,"ECWEBB";#N/A,#N/A,FALSE,"MFT96";#N/A,#N/A,FALSE,"CTrecon"}</definedName>
    <definedName name="asdas_1_2_1_3" hidden="1">{#N/A,#N/A,FALSE,"TMCOMP96";#N/A,#N/A,FALSE,"MAT96";#N/A,#N/A,FALSE,"FANDA96";#N/A,#N/A,FALSE,"INTRAN96";#N/A,#N/A,FALSE,"NAA9697";#N/A,#N/A,FALSE,"ECWEBB";#N/A,#N/A,FALSE,"MFT96";#N/A,#N/A,FALSE,"CTrecon"}</definedName>
    <definedName name="asdas_1_2_1_4" hidden="1">{#N/A,#N/A,FALSE,"TMCOMP96";#N/A,#N/A,FALSE,"MAT96";#N/A,#N/A,FALSE,"FANDA96";#N/A,#N/A,FALSE,"INTRAN96";#N/A,#N/A,FALSE,"NAA9697";#N/A,#N/A,FALSE,"ECWEBB";#N/A,#N/A,FALSE,"MFT96";#N/A,#N/A,FALSE,"CTrecon"}</definedName>
    <definedName name="asdas_1_2_1_5" hidden="1">{#N/A,#N/A,FALSE,"TMCOMP96";#N/A,#N/A,FALSE,"MAT96";#N/A,#N/A,FALSE,"FANDA96";#N/A,#N/A,FALSE,"INTRAN96";#N/A,#N/A,FALSE,"NAA9697";#N/A,#N/A,FALSE,"ECWEBB";#N/A,#N/A,FALSE,"MFT96";#N/A,#N/A,FALSE,"CTrecon"}</definedName>
    <definedName name="asdas_1_2_2" hidden="1">{#N/A,#N/A,FALSE,"TMCOMP96";#N/A,#N/A,FALSE,"MAT96";#N/A,#N/A,FALSE,"FANDA96";#N/A,#N/A,FALSE,"INTRAN96";#N/A,#N/A,FALSE,"NAA9697";#N/A,#N/A,FALSE,"ECWEBB";#N/A,#N/A,FALSE,"MFT96";#N/A,#N/A,FALSE,"CTrecon"}</definedName>
    <definedName name="asdas_1_2_3" hidden="1">{#N/A,#N/A,FALSE,"TMCOMP96";#N/A,#N/A,FALSE,"MAT96";#N/A,#N/A,FALSE,"FANDA96";#N/A,#N/A,FALSE,"INTRAN96";#N/A,#N/A,FALSE,"NAA9697";#N/A,#N/A,FALSE,"ECWEBB";#N/A,#N/A,FALSE,"MFT96";#N/A,#N/A,FALSE,"CTrecon"}</definedName>
    <definedName name="asdas_1_2_4" hidden="1">{#N/A,#N/A,FALSE,"TMCOMP96";#N/A,#N/A,FALSE,"MAT96";#N/A,#N/A,FALSE,"FANDA96";#N/A,#N/A,FALSE,"INTRAN96";#N/A,#N/A,FALSE,"NAA9697";#N/A,#N/A,FALSE,"ECWEBB";#N/A,#N/A,FALSE,"MFT96";#N/A,#N/A,FALSE,"CTrecon"}</definedName>
    <definedName name="asdas_1_2_5" hidden="1">{#N/A,#N/A,FALSE,"TMCOMP96";#N/A,#N/A,FALSE,"MAT96";#N/A,#N/A,FALSE,"FANDA96";#N/A,#N/A,FALSE,"INTRAN96";#N/A,#N/A,FALSE,"NAA9697";#N/A,#N/A,FALSE,"ECWEBB";#N/A,#N/A,FALSE,"MFT96";#N/A,#N/A,FALSE,"CTrecon"}</definedName>
    <definedName name="asdas_1_3" hidden="1">{#N/A,#N/A,FALSE,"TMCOMP96";#N/A,#N/A,FALSE,"MAT96";#N/A,#N/A,FALSE,"FANDA96";#N/A,#N/A,FALSE,"INTRAN96";#N/A,#N/A,FALSE,"NAA9697";#N/A,#N/A,FALSE,"ECWEBB";#N/A,#N/A,FALSE,"MFT96";#N/A,#N/A,FALSE,"CTrecon"}</definedName>
    <definedName name="asdas_1_3_1" hidden="1">{#N/A,#N/A,FALSE,"TMCOMP96";#N/A,#N/A,FALSE,"MAT96";#N/A,#N/A,FALSE,"FANDA96";#N/A,#N/A,FALSE,"INTRAN96";#N/A,#N/A,FALSE,"NAA9697";#N/A,#N/A,FALSE,"ECWEBB";#N/A,#N/A,FALSE,"MFT96";#N/A,#N/A,FALSE,"CTrecon"}</definedName>
    <definedName name="asdas_1_3_1_1" hidden="1">{#N/A,#N/A,FALSE,"TMCOMP96";#N/A,#N/A,FALSE,"MAT96";#N/A,#N/A,FALSE,"FANDA96";#N/A,#N/A,FALSE,"INTRAN96";#N/A,#N/A,FALSE,"NAA9697";#N/A,#N/A,FALSE,"ECWEBB";#N/A,#N/A,FALSE,"MFT96";#N/A,#N/A,FALSE,"CTrecon"}</definedName>
    <definedName name="asdas_1_3_1_1_1" hidden="1">{#N/A,#N/A,FALSE,"TMCOMP96";#N/A,#N/A,FALSE,"MAT96";#N/A,#N/A,FALSE,"FANDA96";#N/A,#N/A,FALSE,"INTRAN96";#N/A,#N/A,FALSE,"NAA9697";#N/A,#N/A,FALSE,"ECWEBB";#N/A,#N/A,FALSE,"MFT96";#N/A,#N/A,FALSE,"CTrecon"}</definedName>
    <definedName name="asdas_1_3_1_1_2" hidden="1">{#N/A,#N/A,FALSE,"TMCOMP96";#N/A,#N/A,FALSE,"MAT96";#N/A,#N/A,FALSE,"FANDA96";#N/A,#N/A,FALSE,"INTRAN96";#N/A,#N/A,FALSE,"NAA9697";#N/A,#N/A,FALSE,"ECWEBB";#N/A,#N/A,FALSE,"MFT96";#N/A,#N/A,FALSE,"CTrecon"}</definedName>
    <definedName name="asdas_1_3_1_2" hidden="1">{#N/A,#N/A,FALSE,"TMCOMP96";#N/A,#N/A,FALSE,"MAT96";#N/A,#N/A,FALSE,"FANDA96";#N/A,#N/A,FALSE,"INTRAN96";#N/A,#N/A,FALSE,"NAA9697";#N/A,#N/A,FALSE,"ECWEBB";#N/A,#N/A,FALSE,"MFT96";#N/A,#N/A,FALSE,"CTrecon"}</definedName>
    <definedName name="asdas_1_3_1_3" hidden="1">{#N/A,#N/A,FALSE,"TMCOMP96";#N/A,#N/A,FALSE,"MAT96";#N/A,#N/A,FALSE,"FANDA96";#N/A,#N/A,FALSE,"INTRAN96";#N/A,#N/A,FALSE,"NAA9697";#N/A,#N/A,FALSE,"ECWEBB";#N/A,#N/A,FALSE,"MFT96";#N/A,#N/A,FALSE,"CTrecon"}</definedName>
    <definedName name="asdas_1_3_1_4" hidden="1">{#N/A,#N/A,FALSE,"TMCOMP96";#N/A,#N/A,FALSE,"MAT96";#N/A,#N/A,FALSE,"FANDA96";#N/A,#N/A,FALSE,"INTRAN96";#N/A,#N/A,FALSE,"NAA9697";#N/A,#N/A,FALSE,"ECWEBB";#N/A,#N/A,FALSE,"MFT96";#N/A,#N/A,FALSE,"CTrecon"}</definedName>
    <definedName name="asdas_1_3_1_5" hidden="1">{#N/A,#N/A,FALSE,"TMCOMP96";#N/A,#N/A,FALSE,"MAT96";#N/A,#N/A,FALSE,"FANDA96";#N/A,#N/A,FALSE,"INTRAN96";#N/A,#N/A,FALSE,"NAA9697";#N/A,#N/A,FALSE,"ECWEBB";#N/A,#N/A,FALSE,"MFT96";#N/A,#N/A,FALSE,"CTrecon"}</definedName>
    <definedName name="asdas_1_3_2" hidden="1">{#N/A,#N/A,FALSE,"TMCOMP96";#N/A,#N/A,FALSE,"MAT96";#N/A,#N/A,FALSE,"FANDA96";#N/A,#N/A,FALSE,"INTRAN96";#N/A,#N/A,FALSE,"NAA9697";#N/A,#N/A,FALSE,"ECWEBB";#N/A,#N/A,FALSE,"MFT96";#N/A,#N/A,FALSE,"CTrecon"}</definedName>
    <definedName name="asdas_1_3_3" hidden="1">{#N/A,#N/A,FALSE,"TMCOMP96";#N/A,#N/A,FALSE,"MAT96";#N/A,#N/A,FALSE,"FANDA96";#N/A,#N/A,FALSE,"INTRAN96";#N/A,#N/A,FALSE,"NAA9697";#N/A,#N/A,FALSE,"ECWEBB";#N/A,#N/A,FALSE,"MFT96";#N/A,#N/A,FALSE,"CTrecon"}</definedName>
    <definedName name="asdas_1_3_4" hidden="1">{#N/A,#N/A,FALSE,"TMCOMP96";#N/A,#N/A,FALSE,"MAT96";#N/A,#N/A,FALSE,"FANDA96";#N/A,#N/A,FALSE,"INTRAN96";#N/A,#N/A,FALSE,"NAA9697";#N/A,#N/A,FALSE,"ECWEBB";#N/A,#N/A,FALSE,"MFT96";#N/A,#N/A,FALSE,"CTrecon"}</definedName>
    <definedName name="asdas_1_3_5" hidden="1">{#N/A,#N/A,FALSE,"TMCOMP96";#N/A,#N/A,FALSE,"MAT96";#N/A,#N/A,FALSE,"FANDA96";#N/A,#N/A,FALSE,"INTRAN96";#N/A,#N/A,FALSE,"NAA9697";#N/A,#N/A,FALSE,"ECWEBB";#N/A,#N/A,FALSE,"MFT96";#N/A,#N/A,FALSE,"CTrecon"}</definedName>
    <definedName name="asdas_1_4" hidden="1">{#N/A,#N/A,FALSE,"TMCOMP96";#N/A,#N/A,FALSE,"MAT96";#N/A,#N/A,FALSE,"FANDA96";#N/A,#N/A,FALSE,"INTRAN96";#N/A,#N/A,FALSE,"NAA9697";#N/A,#N/A,FALSE,"ECWEBB";#N/A,#N/A,FALSE,"MFT96";#N/A,#N/A,FALSE,"CTrecon"}</definedName>
    <definedName name="asdas_1_4_1" hidden="1">{#N/A,#N/A,FALSE,"TMCOMP96";#N/A,#N/A,FALSE,"MAT96";#N/A,#N/A,FALSE,"FANDA96";#N/A,#N/A,FALSE,"INTRAN96";#N/A,#N/A,FALSE,"NAA9697";#N/A,#N/A,FALSE,"ECWEBB";#N/A,#N/A,FALSE,"MFT96";#N/A,#N/A,FALSE,"CTrecon"}</definedName>
    <definedName name="asdas_1_4_1_1" hidden="1">{#N/A,#N/A,FALSE,"TMCOMP96";#N/A,#N/A,FALSE,"MAT96";#N/A,#N/A,FALSE,"FANDA96";#N/A,#N/A,FALSE,"INTRAN96";#N/A,#N/A,FALSE,"NAA9697";#N/A,#N/A,FALSE,"ECWEBB";#N/A,#N/A,FALSE,"MFT96";#N/A,#N/A,FALSE,"CTrecon"}</definedName>
    <definedName name="asdas_1_4_1_2" hidden="1">{#N/A,#N/A,FALSE,"TMCOMP96";#N/A,#N/A,FALSE,"MAT96";#N/A,#N/A,FALSE,"FANDA96";#N/A,#N/A,FALSE,"INTRAN96";#N/A,#N/A,FALSE,"NAA9697";#N/A,#N/A,FALSE,"ECWEBB";#N/A,#N/A,FALSE,"MFT96";#N/A,#N/A,FALSE,"CTrecon"}</definedName>
    <definedName name="asdas_1_4_1_3" hidden="1">{#N/A,#N/A,FALSE,"TMCOMP96";#N/A,#N/A,FALSE,"MAT96";#N/A,#N/A,FALSE,"FANDA96";#N/A,#N/A,FALSE,"INTRAN96";#N/A,#N/A,FALSE,"NAA9697";#N/A,#N/A,FALSE,"ECWEBB";#N/A,#N/A,FALSE,"MFT96";#N/A,#N/A,FALSE,"CTrecon"}</definedName>
    <definedName name="asdas_1_4_1_4" hidden="1">{#N/A,#N/A,FALSE,"TMCOMP96";#N/A,#N/A,FALSE,"MAT96";#N/A,#N/A,FALSE,"FANDA96";#N/A,#N/A,FALSE,"INTRAN96";#N/A,#N/A,FALSE,"NAA9697";#N/A,#N/A,FALSE,"ECWEBB";#N/A,#N/A,FALSE,"MFT96";#N/A,#N/A,FALSE,"CTrecon"}</definedName>
    <definedName name="asdas_1_4_1_5" hidden="1">{#N/A,#N/A,FALSE,"TMCOMP96";#N/A,#N/A,FALSE,"MAT96";#N/A,#N/A,FALSE,"FANDA96";#N/A,#N/A,FALSE,"INTRAN96";#N/A,#N/A,FALSE,"NAA9697";#N/A,#N/A,FALSE,"ECWEBB";#N/A,#N/A,FALSE,"MFT96";#N/A,#N/A,FALSE,"CTrecon"}</definedName>
    <definedName name="asdas_1_4_2" hidden="1">{#N/A,#N/A,FALSE,"TMCOMP96";#N/A,#N/A,FALSE,"MAT96";#N/A,#N/A,FALSE,"FANDA96";#N/A,#N/A,FALSE,"INTRAN96";#N/A,#N/A,FALSE,"NAA9697";#N/A,#N/A,FALSE,"ECWEBB";#N/A,#N/A,FALSE,"MFT96";#N/A,#N/A,FALSE,"CTrecon"}</definedName>
    <definedName name="asdas_1_4_3" hidden="1">{#N/A,#N/A,FALSE,"TMCOMP96";#N/A,#N/A,FALSE,"MAT96";#N/A,#N/A,FALSE,"FANDA96";#N/A,#N/A,FALSE,"INTRAN96";#N/A,#N/A,FALSE,"NAA9697";#N/A,#N/A,FALSE,"ECWEBB";#N/A,#N/A,FALSE,"MFT96";#N/A,#N/A,FALSE,"CTrecon"}</definedName>
    <definedName name="asdas_1_4_4" hidden="1">{#N/A,#N/A,FALSE,"TMCOMP96";#N/A,#N/A,FALSE,"MAT96";#N/A,#N/A,FALSE,"FANDA96";#N/A,#N/A,FALSE,"INTRAN96";#N/A,#N/A,FALSE,"NAA9697";#N/A,#N/A,FALSE,"ECWEBB";#N/A,#N/A,FALSE,"MFT96";#N/A,#N/A,FALSE,"CTrecon"}</definedName>
    <definedName name="asdas_1_4_5" hidden="1">{#N/A,#N/A,FALSE,"TMCOMP96";#N/A,#N/A,FALSE,"MAT96";#N/A,#N/A,FALSE,"FANDA96";#N/A,#N/A,FALSE,"INTRAN96";#N/A,#N/A,FALSE,"NAA9697";#N/A,#N/A,FALSE,"ECWEBB";#N/A,#N/A,FALSE,"MFT96";#N/A,#N/A,FALSE,"CTrecon"}</definedName>
    <definedName name="asdas_1_5" hidden="1">{#N/A,#N/A,FALSE,"TMCOMP96";#N/A,#N/A,FALSE,"MAT96";#N/A,#N/A,FALSE,"FANDA96";#N/A,#N/A,FALSE,"INTRAN96";#N/A,#N/A,FALSE,"NAA9697";#N/A,#N/A,FALSE,"ECWEBB";#N/A,#N/A,FALSE,"MFT96";#N/A,#N/A,FALSE,"CTrecon"}</definedName>
    <definedName name="asdas_1_5_1" hidden="1">{#N/A,#N/A,FALSE,"TMCOMP96";#N/A,#N/A,FALSE,"MAT96";#N/A,#N/A,FALSE,"FANDA96";#N/A,#N/A,FALSE,"INTRAN96";#N/A,#N/A,FALSE,"NAA9697";#N/A,#N/A,FALSE,"ECWEBB";#N/A,#N/A,FALSE,"MFT96";#N/A,#N/A,FALSE,"CTrecon"}</definedName>
    <definedName name="asdas_1_5_2" hidden="1">{#N/A,#N/A,FALSE,"TMCOMP96";#N/A,#N/A,FALSE,"MAT96";#N/A,#N/A,FALSE,"FANDA96";#N/A,#N/A,FALSE,"INTRAN96";#N/A,#N/A,FALSE,"NAA9697";#N/A,#N/A,FALSE,"ECWEBB";#N/A,#N/A,FALSE,"MFT96";#N/A,#N/A,FALSE,"CTrecon"}</definedName>
    <definedName name="asdas_1_5_3" hidden="1">{#N/A,#N/A,FALSE,"TMCOMP96";#N/A,#N/A,FALSE,"MAT96";#N/A,#N/A,FALSE,"FANDA96";#N/A,#N/A,FALSE,"INTRAN96";#N/A,#N/A,FALSE,"NAA9697";#N/A,#N/A,FALSE,"ECWEBB";#N/A,#N/A,FALSE,"MFT96";#N/A,#N/A,FALSE,"CTrecon"}</definedName>
    <definedName name="asdas_1_5_4" hidden="1">{#N/A,#N/A,FALSE,"TMCOMP96";#N/A,#N/A,FALSE,"MAT96";#N/A,#N/A,FALSE,"FANDA96";#N/A,#N/A,FALSE,"INTRAN96";#N/A,#N/A,FALSE,"NAA9697";#N/A,#N/A,FALSE,"ECWEBB";#N/A,#N/A,FALSE,"MFT96";#N/A,#N/A,FALSE,"CTrecon"}</definedName>
    <definedName name="asdas_1_5_5" hidden="1">{#N/A,#N/A,FALSE,"TMCOMP96";#N/A,#N/A,FALSE,"MAT96";#N/A,#N/A,FALSE,"FANDA96";#N/A,#N/A,FALSE,"INTRAN96";#N/A,#N/A,FALSE,"NAA9697";#N/A,#N/A,FALSE,"ECWEBB";#N/A,#N/A,FALSE,"MFT96";#N/A,#N/A,FALSE,"CTrecon"}</definedName>
    <definedName name="asdas_2_1_1" hidden="1">{#N/A,#N/A,FALSE,"TMCOMP96";#N/A,#N/A,FALSE,"MAT96";#N/A,#N/A,FALSE,"FANDA96";#N/A,#N/A,FALSE,"INTRAN96";#N/A,#N/A,FALSE,"NAA9697";#N/A,#N/A,FALSE,"ECWEBB";#N/A,#N/A,FALSE,"MFT96";#N/A,#N/A,FALSE,"CTrecon"}</definedName>
    <definedName name="asdas_2_1_1_1" hidden="1">{#N/A,#N/A,FALSE,"TMCOMP96";#N/A,#N/A,FALSE,"MAT96";#N/A,#N/A,FALSE,"FANDA96";#N/A,#N/A,FALSE,"INTRAN96";#N/A,#N/A,FALSE,"NAA9697";#N/A,#N/A,FALSE,"ECWEBB";#N/A,#N/A,FALSE,"MFT96";#N/A,#N/A,FALSE,"CTrecon"}</definedName>
    <definedName name="asdas_2_1_1_2" hidden="1">{#N/A,#N/A,FALSE,"TMCOMP96";#N/A,#N/A,FALSE,"MAT96";#N/A,#N/A,FALSE,"FANDA96";#N/A,#N/A,FALSE,"INTRAN96";#N/A,#N/A,FALSE,"NAA9697";#N/A,#N/A,FALSE,"ECWEBB";#N/A,#N/A,FALSE,"MFT96";#N/A,#N/A,FALSE,"CTrecon"}</definedName>
    <definedName name="asdas_2_1_2" hidden="1">{#N/A,#N/A,FALSE,"TMCOMP96";#N/A,#N/A,FALSE,"MAT96";#N/A,#N/A,FALSE,"FANDA96";#N/A,#N/A,FALSE,"INTRAN96";#N/A,#N/A,FALSE,"NAA9697";#N/A,#N/A,FALSE,"ECWEBB";#N/A,#N/A,FALSE,"MFT96";#N/A,#N/A,FALSE,"CTrecon"}</definedName>
    <definedName name="asdas_2_1_3" hidden="1">{#N/A,#N/A,FALSE,"TMCOMP96";#N/A,#N/A,FALSE,"MAT96";#N/A,#N/A,FALSE,"FANDA96";#N/A,#N/A,FALSE,"INTRAN96";#N/A,#N/A,FALSE,"NAA9697";#N/A,#N/A,FALSE,"ECWEBB";#N/A,#N/A,FALSE,"MFT96";#N/A,#N/A,FALSE,"CTrecon"}</definedName>
    <definedName name="asdas_2_1_4" hidden="1">{#N/A,#N/A,FALSE,"TMCOMP96";#N/A,#N/A,FALSE,"MAT96";#N/A,#N/A,FALSE,"FANDA96";#N/A,#N/A,FALSE,"INTRAN96";#N/A,#N/A,FALSE,"NAA9697";#N/A,#N/A,FALSE,"ECWEBB";#N/A,#N/A,FALSE,"MFT96";#N/A,#N/A,FALSE,"CTrecon"}</definedName>
    <definedName name="asdas_2_1_5" hidden="1">{#N/A,#N/A,FALSE,"TMCOMP96";#N/A,#N/A,FALSE,"MAT96";#N/A,#N/A,FALSE,"FANDA96";#N/A,#N/A,FALSE,"INTRAN96";#N/A,#N/A,FALSE,"NAA9697";#N/A,#N/A,FALSE,"ECWEBB";#N/A,#N/A,FALSE,"MFT96";#N/A,#N/A,FALSE,"CTrecon"}</definedName>
    <definedName name="asdas_2_2" hidden="1">{#N/A,#N/A,FALSE,"TMCOMP96";#N/A,#N/A,FALSE,"MAT96";#N/A,#N/A,FALSE,"FANDA96";#N/A,#N/A,FALSE,"INTRAN96";#N/A,#N/A,FALSE,"NAA9697";#N/A,#N/A,FALSE,"ECWEBB";#N/A,#N/A,FALSE,"MFT96";#N/A,#N/A,FALSE,"CTrecon"}</definedName>
    <definedName name="asdas_2_3" hidden="1">{#N/A,#N/A,FALSE,"TMCOMP96";#N/A,#N/A,FALSE,"MAT96";#N/A,#N/A,FALSE,"FANDA96";#N/A,#N/A,FALSE,"INTRAN96";#N/A,#N/A,FALSE,"NAA9697";#N/A,#N/A,FALSE,"ECWEBB";#N/A,#N/A,FALSE,"MFT96";#N/A,#N/A,FALSE,"CTrecon"}</definedName>
    <definedName name="asdas_2_4" hidden="1">{#N/A,#N/A,FALSE,"TMCOMP96";#N/A,#N/A,FALSE,"MAT96";#N/A,#N/A,FALSE,"FANDA96";#N/A,#N/A,FALSE,"INTRAN96";#N/A,#N/A,FALSE,"NAA9697";#N/A,#N/A,FALSE,"ECWEBB";#N/A,#N/A,FALSE,"MFT96";#N/A,#N/A,FALSE,"CTrecon"}</definedName>
    <definedName name="asdas_2_5" hidden="1">{#N/A,#N/A,FALSE,"TMCOMP96";#N/A,#N/A,FALSE,"MAT96";#N/A,#N/A,FALSE,"FANDA96";#N/A,#N/A,FALSE,"INTRAN96";#N/A,#N/A,FALSE,"NAA9697";#N/A,#N/A,FALSE,"ECWEBB";#N/A,#N/A,FALSE,"MFT96";#N/A,#N/A,FALSE,"CTrecon"}</definedName>
    <definedName name="asdas_3" hidden="1">{#N/A,#N/A,FALSE,"TMCOMP96";#N/A,#N/A,FALSE,"MAT96";#N/A,#N/A,FALSE,"FANDA96";#N/A,#N/A,FALSE,"INTRAN96";#N/A,#N/A,FALSE,"NAA9697";#N/A,#N/A,FALSE,"ECWEBB";#N/A,#N/A,FALSE,"MFT96";#N/A,#N/A,FALSE,"CTrecon"}</definedName>
    <definedName name="asdas_3_1" hidden="1">{#N/A,#N/A,FALSE,"TMCOMP96";#N/A,#N/A,FALSE,"MAT96";#N/A,#N/A,FALSE,"FANDA96";#N/A,#N/A,FALSE,"INTRAN96";#N/A,#N/A,FALSE,"NAA9697";#N/A,#N/A,FALSE,"ECWEBB";#N/A,#N/A,FALSE,"MFT96";#N/A,#N/A,FALSE,"CTrecon"}</definedName>
    <definedName name="asdas_3_1_1" hidden="1">{#N/A,#N/A,FALSE,"TMCOMP96";#N/A,#N/A,FALSE,"MAT96";#N/A,#N/A,FALSE,"FANDA96";#N/A,#N/A,FALSE,"INTRAN96";#N/A,#N/A,FALSE,"NAA9697";#N/A,#N/A,FALSE,"ECWEBB";#N/A,#N/A,FALSE,"MFT96";#N/A,#N/A,FALSE,"CTrecon"}</definedName>
    <definedName name="asdas_3_1_1_1" hidden="1">{#N/A,#N/A,FALSE,"TMCOMP96";#N/A,#N/A,FALSE,"MAT96";#N/A,#N/A,FALSE,"FANDA96";#N/A,#N/A,FALSE,"INTRAN96";#N/A,#N/A,FALSE,"NAA9697";#N/A,#N/A,FALSE,"ECWEBB";#N/A,#N/A,FALSE,"MFT96";#N/A,#N/A,FALSE,"CTrecon"}</definedName>
    <definedName name="asdas_3_1_1_2" hidden="1">{#N/A,#N/A,FALSE,"TMCOMP96";#N/A,#N/A,FALSE,"MAT96";#N/A,#N/A,FALSE,"FANDA96";#N/A,#N/A,FALSE,"INTRAN96";#N/A,#N/A,FALSE,"NAA9697";#N/A,#N/A,FALSE,"ECWEBB";#N/A,#N/A,FALSE,"MFT96";#N/A,#N/A,FALSE,"CTrecon"}</definedName>
    <definedName name="asdas_3_1_2" hidden="1">{#N/A,#N/A,FALSE,"TMCOMP96";#N/A,#N/A,FALSE,"MAT96";#N/A,#N/A,FALSE,"FANDA96";#N/A,#N/A,FALSE,"INTRAN96";#N/A,#N/A,FALSE,"NAA9697";#N/A,#N/A,FALSE,"ECWEBB";#N/A,#N/A,FALSE,"MFT96";#N/A,#N/A,FALSE,"CTrecon"}</definedName>
    <definedName name="asdas_3_1_3" hidden="1">{#N/A,#N/A,FALSE,"TMCOMP96";#N/A,#N/A,FALSE,"MAT96";#N/A,#N/A,FALSE,"FANDA96";#N/A,#N/A,FALSE,"INTRAN96";#N/A,#N/A,FALSE,"NAA9697";#N/A,#N/A,FALSE,"ECWEBB";#N/A,#N/A,FALSE,"MFT96";#N/A,#N/A,FALSE,"CTrecon"}</definedName>
    <definedName name="asdas_3_1_4" hidden="1">{#N/A,#N/A,FALSE,"TMCOMP96";#N/A,#N/A,FALSE,"MAT96";#N/A,#N/A,FALSE,"FANDA96";#N/A,#N/A,FALSE,"INTRAN96";#N/A,#N/A,FALSE,"NAA9697";#N/A,#N/A,FALSE,"ECWEBB";#N/A,#N/A,FALSE,"MFT96";#N/A,#N/A,FALSE,"CTrecon"}</definedName>
    <definedName name="asdas_3_1_5" hidden="1">{#N/A,#N/A,FALSE,"TMCOMP96";#N/A,#N/A,FALSE,"MAT96";#N/A,#N/A,FALSE,"FANDA96";#N/A,#N/A,FALSE,"INTRAN96";#N/A,#N/A,FALSE,"NAA9697";#N/A,#N/A,FALSE,"ECWEBB";#N/A,#N/A,FALSE,"MFT96";#N/A,#N/A,FALSE,"CTrecon"}</definedName>
    <definedName name="asdas_3_2" hidden="1">{#N/A,#N/A,FALSE,"TMCOMP96";#N/A,#N/A,FALSE,"MAT96";#N/A,#N/A,FALSE,"FANDA96";#N/A,#N/A,FALSE,"INTRAN96";#N/A,#N/A,FALSE,"NAA9697";#N/A,#N/A,FALSE,"ECWEBB";#N/A,#N/A,FALSE,"MFT96";#N/A,#N/A,FALSE,"CTrecon"}</definedName>
    <definedName name="asdas_3_3" hidden="1">{#N/A,#N/A,FALSE,"TMCOMP96";#N/A,#N/A,FALSE,"MAT96";#N/A,#N/A,FALSE,"FANDA96";#N/A,#N/A,FALSE,"INTRAN96";#N/A,#N/A,FALSE,"NAA9697";#N/A,#N/A,FALSE,"ECWEBB";#N/A,#N/A,FALSE,"MFT96";#N/A,#N/A,FALSE,"CTrecon"}</definedName>
    <definedName name="asdas_3_4" hidden="1">{#N/A,#N/A,FALSE,"TMCOMP96";#N/A,#N/A,FALSE,"MAT96";#N/A,#N/A,FALSE,"FANDA96";#N/A,#N/A,FALSE,"INTRAN96";#N/A,#N/A,FALSE,"NAA9697";#N/A,#N/A,FALSE,"ECWEBB";#N/A,#N/A,FALSE,"MFT96";#N/A,#N/A,FALSE,"CTrecon"}</definedName>
    <definedName name="asdas_3_5" hidden="1">{#N/A,#N/A,FALSE,"TMCOMP96";#N/A,#N/A,FALSE,"MAT96";#N/A,#N/A,FALSE,"FANDA96";#N/A,#N/A,FALSE,"INTRAN96";#N/A,#N/A,FALSE,"NAA9697";#N/A,#N/A,FALSE,"ECWEBB";#N/A,#N/A,FALSE,"MFT96";#N/A,#N/A,FALSE,"CTrecon"}</definedName>
    <definedName name="asdas_4" hidden="1">{#N/A,#N/A,FALSE,"TMCOMP96";#N/A,#N/A,FALSE,"MAT96";#N/A,#N/A,FALSE,"FANDA96";#N/A,#N/A,FALSE,"INTRAN96";#N/A,#N/A,FALSE,"NAA9697";#N/A,#N/A,FALSE,"ECWEBB";#N/A,#N/A,FALSE,"MFT96";#N/A,#N/A,FALSE,"CTrecon"}</definedName>
    <definedName name="asdas_4_1" hidden="1">{#N/A,#N/A,FALSE,"TMCOMP96";#N/A,#N/A,FALSE,"MAT96";#N/A,#N/A,FALSE,"FANDA96";#N/A,#N/A,FALSE,"INTRAN96";#N/A,#N/A,FALSE,"NAA9697";#N/A,#N/A,FALSE,"ECWEBB";#N/A,#N/A,FALSE,"MFT96";#N/A,#N/A,FALSE,"CTrecon"}</definedName>
    <definedName name="asdas_4_1_1" hidden="1">{#N/A,#N/A,FALSE,"TMCOMP96";#N/A,#N/A,FALSE,"MAT96";#N/A,#N/A,FALSE,"FANDA96";#N/A,#N/A,FALSE,"INTRAN96";#N/A,#N/A,FALSE,"NAA9697";#N/A,#N/A,FALSE,"ECWEBB";#N/A,#N/A,FALSE,"MFT96";#N/A,#N/A,FALSE,"CTrecon"}</definedName>
    <definedName name="asdas_4_1_1_1" hidden="1">{#N/A,#N/A,FALSE,"TMCOMP96";#N/A,#N/A,FALSE,"MAT96";#N/A,#N/A,FALSE,"FANDA96";#N/A,#N/A,FALSE,"INTRAN96";#N/A,#N/A,FALSE,"NAA9697";#N/A,#N/A,FALSE,"ECWEBB";#N/A,#N/A,FALSE,"MFT96";#N/A,#N/A,FALSE,"CTrecon"}</definedName>
    <definedName name="asdas_4_1_1_2" hidden="1">{#N/A,#N/A,FALSE,"TMCOMP96";#N/A,#N/A,FALSE,"MAT96";#N/A,#N/A,FALSE,"FANDA96";#N/A,#N/A,FALSE,"INTRAN96";#N/A,#N/A,FALSE,"NAA9697";#N/A,#N/A,FALSE,"ECWEBB";#N/A,#N/A,FALSE,"MFT96";#N/A,#N/A,FALSE,"CTrecon"}</definedName>
    <definedName name="asdas_4_1_2" hidden="1">{#N/A,#N/A,FALSE,"TMCOMP96";#N/A,#N/A,FALSE,"MAT96";#N/A,#N/A,FALSE,"FANDA96";#N/A,#N/A,FALSE,"INTRAN96";#N/A,#N/A,FALSE,"NAA9697";#N/A,#N/A,FALSE,"ECWEBB";#N/A,#N/A,FALSE,"MFT96";#N/A,#N/A,FALSE,"CTrecon"}</definedName>
    <definedName name="asdas_4_1_3" hidden="1">{#N/A,#N/A,FALSE,"TMCOMP96";#N/A,#N/A,FALSE,"MAT96";#N/A,#N/A,FALSE,"FANDA96";#N/A,#N/A,FALSE,"INTRAN96";#N/A,#N/A,FALSE,"NAA9697";#N/A,#N/A,FALSE,"ECWEBB";#N/A,#N/A,FALSE,"MFT96";#N/A,#N/A,FALSE,"CTrecon"}</definedName>
    <definedName name="asdas_4_1_4" hidden="1">{#N/A,#N/A,FALSE,"TMCOMP96";#N/A,#N/A,FALSE,"MAT96";#N/A,#N/A,FALSE,"FANDA96";#N/A,#N/A,FALSE,"INTRAN96";#N/A,#N/A,FALSE,"NAA9697";#N/A,#N/A,FALSE,"ECWEBB";#N/A,#N/A,FALSE,"MFT96";#N/A,#N/A,FALSE,"CTrecon"}</definedName>
    <definedName name="asdas_4_1_5" hidden="1">{#N/A,#N/A,FALSE,"TMCOMP96";#N/A,#N/A,FALSE,"MAT96";#N/A,#N/A,FALSE,"FANDA96";#N/A,#N/A,FALSE,"INTRAN96";#N/A,#N/A,FALSE,"NAA9697";#N/A,#N/A,FALSE,"ECWEBB";#N/A,#N/A,FALSE,"MFT96";#N/A,#N/A,FALSE,"CTrecon"}</definedName>
    <definedName name="asdas_4_2" hidden="1">{#N/A,#N/A,FALSE,"TMCOMP96";#N/A,#N/A,FALSE,"MAT96";#N/A,#N/A,FALSE,"FANDA96";#N/A,#N/A,FALSE,"INTRAN96";#N/A,#N/A,FALSE,"NAA9697";#N/A,#N/A,FALSE,"ECWEBB";#N/A,#N/A,FALSE,"MFT96";#N/A,#N/A,FALSE,"CTrecon"}</definedName>
    <definedName name="asdas_4_3" hidden="1">{#N/A,#N/A,FALSE,"TMCOMP96";#N/A,#N/A,FALSE,"MAT96";#N/A,#N/A,FALSE,"FANDA96";#N/A,#N/A,FALSE,"INTRAN96";#N/A,#N/A,FALSE,"NAA9697";#N/A,#N/A,FALSE,"ECWEBB";#N/A,#N/A,FALSE,"MFT96";#N/A,#N/A,FALSE,"CTrecon"}</definedName>
    <definedName name="asdas_4_4" hidden="1">{#N/A,#N/A,FALSE,"TMCOMP96";#N/A,#N/A,FALSE,"MAT96";#N/A,#N/A,FALSE,"FANDA96";#N/A,#N/A,FALSE,"INTRAN96";#N/A,#N/A,FALSE,"NAA9697";#N/A,#N/A,FALSE,"ECWEBB";#N/A,#N/A,FALSE,"MFT96";#N/A,#N/A,FALSE,"CTrecon"}</definedName>
    <definedName name="asdas_4_5" hidden="1">{#N/A,#N/A,FALSE,"TMCOMP96";#N/A,#N/A,FALSE,"MAT96";#N/A,#N/A,FALSE,"FANDA96";#N/A,#N/A,FALSE,"INTRAN96";#N/A,#N/A,FALSE,"NAA9697";#N/A,#N/A,FALSE,"ECWEBB";#N/A,#N/A,FALSE,"MFT96";#N/A,#N/A,FALSE,"CTrecon"}</definedName>
    <definedName name="asdas_5" hidden="1">{#N/A,#N/A,FALSE,"TMCOMP96";#N/A,#N/A,FALSE,"MAT96";#N/A,#N/A,FALSE,"FANDA96";#N/A,#N/A,FALSE,"INTRAN96";#N/A,#N/A,FALSE,"NAA9697";#N/A,#N/A,FALSE,"ECWEBB";#N/A,#N/A,FALSE,"MFT96";#N/A,#N/A,FALSE,"CTrecon"}</definedName>
    <definedName name="asdas_5_1" hidden="1">{#N/A,#N/A,FALSE,"TMCOMP96";#N/A,#N/A,FALSE,"MAT96";#N/A,#N/A,FALSE,"FANDA96";#N/A,#N/A,FALSE,"INTRAN96";#N/A,#N/A,FALSE,"NAA9697";#N/A,#N/A,FALSE,"ECWEBB";#N/A,#N/A,FALSE,"MFT96";#N/A,#N/A,FALSE,"CTrecon"}</definedName>
    <definedName name="asdas_5_1_1" hidden="1">{#N/A,#N/A,FALSE,"TMCOMP96";#N/A,#N/A,FALSE,"MAT96";#N/A,#N/A,FALSE,"FANDA96";#N/A,#N/A,FALSE,"INTRAN96";#N/A,#N/A,FALSE,"NAA9697";#N/A,#N/A,FALSE,"ECWEBB";#N/A,#N/A,FALSE,"MFT96";#N/A,#N/A,FALSE,"CTrecon"}</definedName>
    <definedName name="asdas_5_1_1_1" hidden="1">{#N/A,#N/A,FALSE,"TMCOMP96";#N/A,#N/A,FALSE,"MAT96";#N/A,#N/A,FALSE,"FANDA96";#N/A,#N/A,FALSE,"INTRAN96";#N/A,#N/A,FALSE,"NAA9697";#N/A,#N/A,FALSE,"ECWEBB";#N/A,#N/A,FALSE,"MFT96";#N/A,#N/A,FALSE,"CTrecon"}</definedName>
    <definedName name="asdas_5_1_1_2" hidden="1">{#N/A,#N/A,FALSE,"TMCOMP96";#N/A,#N/A,FALSE,"MAT96";#N/A,#N/A,FALSE,"FANDA96";#N/A,#N/A,FALSE,"INTRAN96";#N/A,#N/A,FALSE,"NAA9697";#N/A,#N/A,FALSE,"ECWEBB";#N/A,#N/A,FALSE,"MFT96";#N/A,#N/A,FALSE,"CTrecon"}</definedName>
    <definedName name="asdas_5_1_2" hidden="1">{#N/A,#N/A,FALSE,"TMCOMP96";#N/A,#N/A,FALSE,"MAT96";#N/A,#N/A,FALSE,"FANDA96";#N/A,#N/A,FALSE,"INTRAN96";#N/A,#N/A,FALSE,"NAA9697";#N/A,#N/A,FALSE,"ECWEBB";#N/A,#N/A,FALSE,"MFT96";#N/A,#N/A,FALSE,"CTrecon"}</definedName>
    <definedName name="asdas_5_1_3" hidden="1">{#N/A,#N/A,FALSE,"TMCOMP96";#N/A,#N/A,FALSE,"MAT96";#N/A,#N/A,FALSE,"FANDA96";#N/A,#N/A,FALSE,"INTRAN96";#N/A,#N/A,FALSE,"NAA9697";#N/A,#N/A,FALSE,"ECWEBB";#N/A,#N/A,FALSE,"MFT96";#N/A,#N/A,FALSE,"CTrecon"}</definedName>
    <definedName name="asdas_5_1_4" hidden="1">{#N/A,#N/A,FALSE,"TMCOMP96";#N/A,#N/A,FALSE,"MAT96";#N/A,#N/A,FALSE,"FANDA96";#N/A,#N/A,FALSE,"INTRAN96";#N/A,#N/A,FALSE,"NAA9697";#N/A,#N/A,FALSE,"ECWEBB";#N/A,#N/A,FALSE,"MFT96";#N/A,#N/A,FALSE,"CTrecon"}</definedName>
    <definedName name="asdas_5_1_5" hidden="1">{#N/A,#N/A,FALSE,"TMCOMP96";#N/A,#N/A,FALSE,"MAT96";#N/A,#N/A,FALSE,"FANDA96";#N/A,#N/A,FALSE,"INTRAN96";#N/A,#N/A,FALSE,"NAA9697";#N/A,#N/A,FALSE,"ECWEBB";#N/A,#N/A,FALSE,"MFT96";#N/A,#N/A,FALSE,"CTrecon"}</definedName>
    <definedName name="asdas_5_2" hidden="1">{#N/A,#N/A,FALSE,"TMCOMP96";#N/A,#N/A,FALSE,"MAT96";#N/A,#N/A,FALSE,"FANDA96";#N/A,#N/A,FALSE,"INTRAN96";#N/A,#N/A,FALSE,"NAA9697";#N/A,#N/A,FALSE,"ECWEBB";#N/A,#N/A,FALSE,"MFT96";#N/A,#N/A,FALSE,"CTrecon"}</definedName>
    <definedName name="asdas_5_3" hidden="1">{#N/A,#N/A,FALSE,"TMCOMP96";#N/A,#N/A,FALSE,"MAT96";#N/A,#N/A,FALSE,"FANDA96";#N/A,#N/A,FALSE,"INTRAN96";#N/A,#N/A,FALSE,"NAA9697";#N/A,#N/A,FALSE,"ECWEBB";#N/A,#N/A,FALSE,"MFT96";#N/A,#N/A,FALSE,"CTrecon"}</definedName>
    <definedName name="asdas_5_4" hidden="1">{#N/A,#N/A,FALSE,"TMCOMP96";#N/A,#N/A,FALSE,"MAT96";#N/A,#N/A,FALSE,"FANDA96";#N/A,#N/A,FALSE,"INTRAN96";#N/A,#N/A,FALSE,"NAA9697";#N/A,#N/A,FALSE,"ECWEBB";#N/A,#N/A,FALSE,"MFT96";#N/A,#N/A,FALSE,"CTrecon"}</definedName>
    <definedName name="asdas_5_5"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17aug_1_1" hidden="1">{#N/A,#N/A,FALSE,"TMCOMP96";#N/A,#N/A,FALSE,"MAT96";#N/A,#N/A,FALSE,"FANDA96";#N/A,#N/A,FALSE,"INTRAN96";#N/A,#N/A,FALSE,"NAA9697";#N/A,#N/A,FALSE,"ECWEBB";#N/A,#N/A,FALSE,"MFT96";#N/A,#N/A,FALSE,"CTrecon"}</definedName>
    <definedName name="asdas17aug_1_1_1" hidden="1">{#N/A,#N/A,FALSE,"TMCOMP96";#N/A,#N/A,FALSE,"MAT96";#N/A,#N/A,FALSE,"FANDA96";#N/A,#N/A,FALSE,"INTRAN96";#N/A,#N/A,FALSE,"NAA9697";#N/A,#N/A,FALSE,"ECWEBB";#N/A,#N/A,FALSE,"MFT96";#N/A,#N/A,FALSE,"CTrecon"}</definedName>
    <definedName name="asdas17aug_1_1_1_1" hidden="1">{#N/A,#N/A,FALSE,"TMCOMP96";#N/A,#N/A,FALSE,"MAT96";#N/A,#N/A,FALSE,"FANDA96";#N/A,#N/A,FALSE,"INTRAN96";#N/A,#N/A,FALSE,"NAA9697";#N/A,#N/A,FALSE,"ECWEBB";#N/A,#N/A,FALSE,"MFT96";#N/A,#N/A,FALSE,"CTrecon"}</definedName>
    <definedName name="asdas17aug_1_1_1_1_1" hidden="1">{#N/A,#N/A,FALSE,"TMCOMP96";#N/A,#N/A,FALSE,"MAT96";#N/A,#N/A,FALSE,"FANDA96";#N/A,#N/A,FALSE,"INTRAN96";#N/A,#N/A,FALSE,"NAA9697";#N/A,#N/A,FALSE,"ECWEBB";#N/A,#N/A,FALSE,"MFT96";#N/A,#N/A,FALSE,"CTrecon"}</definedName>
    <definedName name="asdas17aug_1_1_1_1_2" hidden="1">{#N/A,#N/A,FALSE,"TMCOMP96";#N/A,#N/A,FALSE,"MAT96";#N/A,#N/A,FALSE,"FANDA96";#N/A,#N/A,FALSE,"INTRAN96";#N/A,#N/A,FALSE,"NAA9697";#N/A,#N/A,FALSE,"ECWEBB";#N/A,#N/A,FALSE,"MFT96";#N/A,#N/A,FALSE,"CTrecon"}</definedName>
    <definedName name="asdas17aug_1_1_1_2" hidden="1">{#N/A,#N/A,FALSE,"TMCOMP96";#N/A,#N/A,FALSE,"MAT96";#N/A,#N/A,FALSE,"FANDA96";#N/A,#N/A,FALSE,"INTRAN96";#N/A,#N/A,FALSE,"NAA9697";#N/A,#N/A,FALSE,"ECWEBB";#N/A,#N/A,FALSE,"MFT96";#N/A,#N/A,FALSE,"CTrecon"}</definedName>
    <definedName name="asdas17aug_1_1_1_3" hidden="1">{#N/A,#N/A,FALSE,"TMCOMP96";#N/A,#N/A,FALSE,"MAT96";#N/A,#N/A,FALSE,"FANDA96";#N/A,#N/A,FALSE,"INTRAN96";#N/A,#N/A,FALSE,"NAA9697";#N/A,#N/A,FALSE,"ECWEBB";#N/A,#N/A,FALSE,"MFT96";#N/A,#N/A,FALSE,"CTrecon"}</definedName>
    <definedName name="asdas17aug_1_1_1_4" hidden="1">{#N/A,#N/A,FALSE,"TMCOMP96";#N/A,#N/A,FALSE,"MAT96";#N/A,#N/A,FALSE,"FANDA96";#N/A,#N/A,FALSE,"INTRAN96";#N/A,#N/A,FALSE,"NAA9697";#N/A,#N/A,FALSE,"ECWEBB";#N/A,#N/A,FALSE,"MFT96";#N/A,#N/A,FALSE,"CTrecon"}</definedName>
    <definedName name="asdas17aug_1_1_1_5" hidden="1">{#N/A,#N/A,FALSE,"TMCOMP96";#N/A,#N/A,FALSE,"MAT96";#N/A,#N/A,FALSE,"FANDA96";#N/A,#N/A,FALSE,"INTRAN96";#N/A,#N/A,FALSE,"NAA9697";#N/A,#N/A,FALSE,"ECWEBB";#N/A,#N/A,FALSE,"MFT96";#N/A,#N/A,FALSE,"CTrecon"}</definedName>
    <definedName name="asdas17aug_1_1_2" hidden="1">{#N/A,#N/A,FALSE,"TMCOMP96";#N/A,#N/A,FALSE,"MAT96";#N/A,#N/A,FALSE,"FANDA96";#N/A,#N/A,FALSE,"INTRAN96";#N/A,#N/A,FALSE,"NAA9697";#N/A,#N/A,FALSE,"ECWEBB";#N/A,#N/A,FALSE,"MFT96";#N/A,#N/A,FALSE,"CTrecon"}</definedName>
    <definedName name="asdas17aug_1_1_3" hidden="1">{#N/A,#N/A,FALSE,"TMCOMP96";#N/A,#N/A,FALSE,"MAT96";#N/A,#N/A,FALSE,"FANDA96";#N/A,#N/A,FALSE,"INTRAN96";#N/A,#N/A,FALSE,"NAA9697";#N/A,#N/A,FALSE,"ECWEBB";#N/A,#N/A,FALSE,"MFT96";#N/A,#N/A,FALSE,"CTrecon"}</definedName>
    <definedName name="asdas17aug_1_1_4" hidden="1">{#N/A,#N/A,FALSE,"TMCOMP96";#N/A,#N/A,FALSE,"MAT96";#N/A,#N/A,FALSE,"FANDA96";#N/A,#N/A,FALSE,"INTRAN96";#N/A,#N/A,FALSE,"NAA9697";#N/A,#N/A,FALSE,"ECWEBB";#N/A,#N/A,FALSE,"MFT96";#N/A,#N/A,FALSE,"CTrecon"}</definedName>
    <definedName name="asdas17aug_1_1_5" hidden="1">{#N/A,#N/A,FALSE,"TMCOMP96";#N/A,#N/A,FALSE,"MAT96";#N/A,#N/A,FALSE,"FANDA96";#N/A,#N/A,FALSE,"INTRAN96";#N/A,#N/A,FALSE,"NAA9697";#N/A,#N/A,FALSE,"ECWEBB";#N/A,#N/A,FALSE,"MFT96";#N/A,#N/A,FALSE,"CTrecon"}</definedName>
    <definedName name="asdas17aug_1_2" hidden="1">{#N/A,#N/A,FALSE,"TMCOMP96";#N/A,#N/A,FALSE,"MAT96";#N/A,#N/A,FALSE,"FANDA96";#N/A,#N/A,FALSE,"INTRAN96";#N/A,#N/A,FALSE,"NAA9697";#N/A,#N/A,FALSE,"ECWEBB";#N/A,#N/A,FALSE,"MFT96";#N/A,#N/A,FALSE,"CTrecon"}</definedName>
    <definedName name="asdas17aug_1_2_1" hidden="1">{#N/A,#N/A,FALSE,"TMCOMP96";#N/A,#N/A,FALSE,"MAT96";#N/A,#N/A,FALSE,"FANDA96";#N/A,#N/A,FALSE,"INTRAN96";#N/A,#N/A,FALSE,"NAA9697";#N/A,#N/A,FALSE,"ECWEBB";#N/A,#N/A,FALSE,"MFT96";#N/A,#N/A,FALSE,"CTrecon"}</definedName>
    <definedName name="asdas17aug_1_2_1_1" hidden="1">{#N/A,#N/A,FALSE,"TMCOMP96";#N/A,#N/A,FALSE,"MAT96";#N/A,#N/A,FALSE,"FANDA96";#N/A,#N/A,FALSE,"INTRAN96";#N/A,#N/A,FALSE,"NAA9697";#N/A,#N/A,FALSE,"ECWEBB";#N/A,#N/A,FALSE,"MFT96";#N/A,#N/A,FALSE,"CTrecon"}</definedName>
    <definedName name="asdas17aug_1_2_1_1_1" hidden="1">{#N/A,#N/A,FALSE,"TMCOMP96";#N/A,#N/A,FALSE,"MAT96";#N/A,#N/A,FALSE,"FANDA96";#N/A,#N/A,FALSE,"INTRAN96";#N/A,#N/A,FALSE,"NAA9697";#N/A,#N/A,FALSE,"ECWEBB";#N/A,#N/A,FALSE,"MFT96";#N/A,#N/A,FALSE,"CTrecon"}</definedName>
    <definedName name="asdas17aug_1_2_1_1_2" hidden="1">{#N/A,#N/A,FALSE,"TMCOMP96";#N/A,#N/A,FALSE,"MAT96";#N/A,#N/A,FALSE,"FANDA96";#N/A,#N/A,FALSE,"INTRAN96";#N/A,#N/A,FALSE,"NAA9697";#N/A,#N/A,FALSE,"ECWEBB";#N/A,#N/A,FALSE,"MFT96";#N/A,#N/A,FALSE,"CTrecon"}</definedName>
    <definedName name="asdas17aug_1_2_1_2" hidden="1">{#N/A,#N/A,FALSE,"TMCOMP96";#N/A,#N/A,FALSE,"MAT96";#N/A,#N/A,FALSE,"FANDA96";#N/A,#N/A,FALSE,"INTRAN96";#N/A,#N/A,FALSE,"NAA9697";#N/A,#N/A,FALSE,"ECWEBB";#N/A,#N/A,FALSE,"MFT96";#N/A,#N/A,FALSE,"CTrecon"}</definedName>
    <definedName name="asdas17aug_1_2_1_3" hidden="1">{#N/A,#N/A,FALSE,"TMCOMP96";#N/A,#N/A,FALSE,"MAT96";#N/A,#N/A,FALSE,"FANDA96";#N/A,#N/A,FALSE,"INTRAN96";#N/A,#N/A,FALSE,"NAA9697";#N/A,#N/A,FALSE,"ECWEBB";#N/A,#N/A,FALSE,"MFT96";#N/A,#N/A,FALSE,"CTrecon"}</definedName>
    <definedName name="asdas17aug_1_2_1_4" hidden="1">{#N/A,#N/A,FALSE,"TMCOMP96";#N/A,#N/A,FALSE,"MAT96";#N/A,#N/A,FALSE,"FANDA96";#N/A,#N/A,FALSE,"INTRAN96";#N/A,#N/A,FALSE,"NAA9697";#N/A,#N/A,FALSE,"ECWEBB";#N/A,#N/A,FALSE,"MFT96";#N/A,#N/A,FALSE,"CTrecon"}</definedName>
    <definedName name="asdas17aug_1_2_1_5" hidden="1">{#N/A,#N/A,FALSE,"TMCOMP96";#N/A,#N/A,FALSE,"MAT96";#N/A,#N/A,FALSE,"FANDA96";#N/A,#N/A,FALSE,"INTRAN96";#N/A,#N/A,FALSE,"NAA9697";#N/A,#N/A,FALSE,"ECWEBB";#N/A,#N/A,FALSE,"MFT96";#N/A,#N/A,FALSE,"CTrecon"}</definedName>
    <definedName name="asdas17aug_1_2_2" hidden="1">{#N/A,#N/A,FALSE,"TMCOMP96";#N/A,#N/A,FALSE,"MAT96";#N/A,#N/A,FALSE,"FANDA96";#N/A,#N/A,FALSE,"INTRAN96";#N/A,#N/A,FALSE,"NAA9697";#N/A,#N/A,FALSE,"ECWEBB";#N/A,#N/A,FALSE,"MFT96";#N/A,#N/A,FALSE,"CTrecon"}</definedName>
    <definedName name="asdas17aug_1_2_3" hidden="1">{#N/A,#N/A,FALSE,"TMCOMP96";#N/A,#N/A,FALSE,"MAT96";#N/A,#N/A,FALSE,"FANDA96";#N/A,#N/A,FALSE,"INTRAN96";#N/A,#N/A,FALSE,"NAA9697";#N/A,#N/A,FALSE,"ECWEBB";#N/A,#N/A,FALSE,"MFT96";#N/A,#N/A,FALSE,"CTrecon"}</definedName>
    <definedName name="asdas17aug_1_2_4" hidden="1">{#N/A,#N/A,FALSE,"TMCOMP96";#N/A,#N/A,FALSE,"MAT96";#N/A,#N/A,FALSE,"FANDA96";#N/A,#N/A,FALSE,"INTRAN96";#N/A,#N/A,FALSE,"NAA9697";#N/A,#N/A,FALSE,"ECWEBB";#N/A,#N/A,FALSE,"MFT96";#N/A,#N/A,FALSE,"CTrecon"}</definedName>
    <definedName name="asdas17aug_1_2_5" hidden="1">{#N/A,#N/A,FALSE,"TMCOMP96";#N/A,#N/A,FALSE,"MAT96";#N/A,#N/A,FALSE,"FANDA96";#N/A,#N/A,FALSE,"INTRAN96";#N/A,#N/A,FALSE,"NAA9697";#N/A,#N/A,FALSE,"ECWEBB";#N/A,#N/A,FALSE,"MFT96";#N/A,#N/A,FALSE,"CTrecon"}</definedName>
    <definedName name="asdas17aug_1_3" hidden="1">{#N/A,#N/A,FALSE,"TMCOMP96";#N/A,#N/A,FALSE,"MAT96";#N/A,#N/A,FALSE,"FANDA96";#N/A,#N/A,FALSE,"INTRAN96";#N/A,#N/A,FALSE,"NAA9697";#N/A,#N/A,FALSE,"ECWEBB";#N/A,#N/A,FALSE,"MFT96";#N/A,#N/A,FALSE,"CTrecon"}</definedName>
    <definedName name="asdas17aug_1_3_1" hidden="1">{#N/A,#N/A,FALSE,"TMCOMP96";#N/A,#N/A,FALSE,"MAT96";#N/A,#N/A,FALSE,"FANDA96";#N/A,#N/A,FALSE,"INTRAN96";#N/A,#N/A,FALSE,"NAA9697";#N/A,#N/A,FALSE,"ECWEBB";#N/A,#N/A,FALSE,"MFT96";#N/A,#N/A,FALSE,"CTrecon"}</definedName>
    <definedName name="asdas17aug_1_3_1_1" hidden="1">{#N/A,#N/A,FALSE,"TMCOMP96";#N/A,#N/A,FALSE,"MAT96";#N/A,#N/A,FALSE,"FANDA96";#N/A,#N/A,FALSE,"INTRAN96";#N/A,#N/A,FALSE,"NAA9697";#N/A,#N/A,FALSE,"ECWEBB";#N/A,#N/A,FALSE,"MFT96";#N/A,#N/A,FALSE,"CTrecon"}</definedName>
    <definedName name="asdas17aug_1_3_1_1_1" hidden="1">{#N/A,#N/A,FALSE,"TMCOMP96";#N/A,#N/A,FALSE,"MAT96";#N/A,#N/A,FALSE,"FANDA96";#N/A,#N/A,FALSE,"INTRAN96";#N/A,#N/A,FALSE,"NAA9697";#N/A,#N/A,FALSE,"ECWEBB";#N/A,#N/A,FALSE,"MFT96";#N/A,#N/A,FALSE,"CTrecon"}</definedName>
    <definedName name="asdas17aug_1_3_1_1_2" hidden="1">{#N/A,#N/A,FALSE,"TMCOMP96";#N/A,#N/A,FALSE,"MAT96";#N/A,#N/A,FALSE,"FANDA96";#N/A,#N/A,FALSE,"INTRAN96";#N/A,#N/A,FALSE,"NAA9697";#N/A,#N/A,FALSE,"ECWEBB";#N/A,#N/A,FALSE,"MFT96";#N/A,#N/A,FALSE,"CTrecon"}</definedName>
    <definedName name="asdas17aug_1_3_1_2" hidden="1">{#N/A,#N/A,FALSE,"TMCOMP96";#N/A,#N/A,FALSE,"MAT96";#N/A,#N/A,FALSE,"FANDA96";#N/A,#N/A,FALSE,"INTRAN96";#N/A,#N/A,FALSE,"NAA9697";#N/A,#N/A,FALSE,"ECWEBB";#N/A,#N/A,FALSE,"MFT96";#N/A,#N/A,FALSE,"CTrecon"}</definedName>
    <definedName name="asdas17aug_1_3_1_3" hidden="1">{#N/A,#N/A,FALSE,"TMCOMP96";#N/A,#N/A,FALSE,"MAT96";#N/A,#N/A,FALSE,"FANDA96";#N/A,#N/A,FALSE,"INTRAN96";#N/A,#N/A,FALSE,"NAA9697";#N/A,#N/A,FALSE,"ECWEBB";#N/A,#N/A,FALSE,"MFT96";#N/A,#N/A,FALSE,"CTrecon"}</definedName>
    <definedName name="asdas17aug_1_3_1_4" hidden="1">{#N/A,#N/A,FALSE,"TMCOMP96";#N/A,#N/A,FALSE,"MAT96";#N/A,#N/A,FALSE,"FANDA96";#N/A,#N/A,FALSE,"INTRAN96";#N/A,#N/A,FALSE,"NAA9697";#N/A,#N/A,FALSE,"ECWEBB";#N/A,#N/A,FALSE,"MFT96";#N/A,#N/A,FALSE,"CTrecon"}</definedName>
    <definedName name="asdas17aug_1_3_1_5" hidden="1">{#N/A,#N/A,FALSE,"TMCOMP96";#N/A,#N/A,FALSE,"MAT96";#N/A,#N/A,FALSE,"FANDA96";#N/A,#N/A,FALSE,"INTRAN96";#N/A,#N/A,FALSE,"NAA9697";#N/A,#N/A,FALSE,"ECWEBB";#N/A,#N/A,FALSE,"MFT96";#N/A,#N/A,FALSE,"CTrecon"}</definedName>
    <definedName name="asdas17aug_1_3_2" hidden="1">{#N/A,#N/A,FALSE,"TMCOMP96";#N/A,#N/A,FALSE,"MAT96";#N/A,#N/A,FALSE,"FANDA96";#N/A,#N/A,FALSE,"INTRAN96";#N/A,#N/A,FALSE,"NAA9697";#N/A,#N/A,FALSE,"ECWEBB";#N/A,#N/A,FALSE,"MFT96";#N/A,#N/A,FALSE,"CTrecon"}</definedName>
    <definedName name="asdas17aug_1_3_3" hidden="1">{#N/A,#N/A,FALSE,"TMCOMP96";#N/A,#N/A,FALSE,"MAT96";#N/A,#N/A,FALSE,"FANDA96";#N/A,#N/A,FALSE,"INTRAN96";#N/A,#N/A,FALSE,"NAA9697";#N/A,#N/A,FALSE,"ECWEBB";#N/A,#N/A,FALSE,"MFT96";#N/A,#N/A,FALSE,"CTrecon"}</definedName>
    <definedName name="asdas17aug_1_3_4" hidden="1">{#N/A,#N/A,FALSE,"TMCOMP96";#N/A,#N/A,FALSE,"MAT96";#N/A,#N/A,FALSE,"FANDA96";#N/A,#N/A,FALSE,"INTRAN96";#N/A,#N/A,FALSE,"NAA9697";#N/A,#N/A,FALSE,"ECWEBB";#N/A,#N/A,FALSE,"MFT96";#N/A,#N/A,FALSE,"CTrecon"}</definedName>
    <definedName name="asdas17aug_1_3_5" hidden="1">{#N/A,#N/A,FALSE,"TMCOMP96";#N/A,#N/A,FALSE,"MAT96";#N/A,#N/A,FALSE,"FANDA96";#N/A,#N/A,FALSE,"INTRAN96";#N/A,#N/A,FALSE,"NAA9697";#N/A,#N/A,FALSE,"ECWEBB";#N/A,#N/A,FALSE,"MFT96";#N/A,#N/A,FALSE,"CTrecon"}</definedName>
    <definedName name="asdas17aug_1_4" hidden="1">{#N/A,#N/A,FALSE,"TMCOMP96";#N/A,#N/A,FALSE,"MAT96";#N/A,#N/A,FALSE,"FANDA96";#N/A,#N/A,FALSE,"INTRAN96";#N/A,#N/A,FALSE,"NAA9697";#N/A,#N/A,FALSE,"ECWEBB";#N/A,#N/A,FALSE,"MFT96";#N/A,#N/A,FALSE,"CTrecon"}</definedName>
    <definedName name="asdas17aug_1_4_1" hidden="1">{#N/A,#N/A,FALSE,"TMCOMP96";#N/A,#N/A,FALSE,"MAT96";#N/A,#N/A,FALSE,"FANDA96";#N/A,#N/A,FALSE,"INTRAN96";#N/A,#N/A,FALSE,"NAA9697";#N/A,#N/A,FALSE,"ECWEBB";#N/A,#N/A,FALSE,"MFT96";#N/A,#N/A,FALSE,"CTrecon"}</definedName>
    <definedName name="asdas17aug_1_4_1_1" hidden="1">{#N/A,#N/A,FALSE,"TMCOMP96";#N/A,#N/A,FALSE,"MAT96";#N/A,#N/A,FALSE,"FANDA96";#N/A,#N/A,FALSE,"INTRAN96";#N/A,#N/A,FALSE,"NAA9697";#N/A,#N/A,FALSE,"ECWEBB";#N/A,#N/A,FALSE,"MFT96";#N/A,#N/A,FALSE,"CTrecon"}</definedName>
    <definedName name="asdas17aug_1_4_1_2" hidden="1">{#N/A,#N/A,FALSE,"TMCOMP96";#N/A,#N/A,FALSE,"MAT96";#N/A,#N/A,FALSE,"FANDA96";#N/A,#N/A,FALSE,"INTRAN96";#N/A,#N/A,FALSE,"NAA9697";#N/A,#N/A,FALSE,"ECWEBB";#N/A,#N/A,FALSE,"MFT96";#N/A,#N/A,FALSE,"CTrecon"}</definedName>
    <definedName name="asdas17aug_1_4_1_3" hidden="1">{#N/A,#N/A,FALSE,"TMCOMP96";#N/A,#N/A,FALSE,"MAT96";#N/A,#N/A,FALSE,"FANDA96";#N/A,#N/A,FALSE,"INTRAN96";#N/A,#N/A,FALSE,"NAA9697";#N/A,#N/A,FALSE,"ECWEBB";#N/A,#N/A,FALSE,"MFT96";#N/A,#N/A,FALSE,"CTrecon"}</definedName>
    <definedName name="asdas17aug_1_4_1_4" hidden="1">{#N/A,#N/A,FALSE,"TMCOMP96";#N/A,#N/A,FALSE,"MAT96";#N/A,#N/A,FALSE,"FANDA96";#N/A,#N/A,FALSE,"INTRAN96";#N/A,#N/A,FALSE,"NAA9697";#N/A,#N/A,FALSE,"ECWEBB";#N/A,#N/A,FALSE,"MFT96";#N/A,#N/A,FALSE,"CTrecon"}</definedName>
    <definedName name="asdas17aug_1_4_1_5" hidden="1">{#N/A,#N/A,FALSE,"TMCOMP96";#N/A,#N/A,FALSE,"MAT96";#N/A,#N/A,FALSE,"FANDA96";#N/A,#N/A,FALSE,"INTRAN96";#N/A,#N/A,FALSE,"NAA9697";#N/A,#N/A,FALSE,"ECWEBB";#N/A,#N/A,FALSE,"MFT96";#N/A,#N/A,FALSE,"CTrecon"}</definedName>
    <definedName name="asdas17aug_1_4_2" hidden="1">{#N/A,#N/A,FALSE,"TMCOMP96";#N/A,#N/A,FALSE,"MAT96";#N/A,#N/A,FALSE,"FANDA96";#N/A,#N/A,FALSE,"INTRAN96";#N/A,#N/A,FALSE,"NAA9697";#N/A,#N/A,FALSE,"ECWEBB";#N/A,#N/A,FALSE,"MFT96";#N/A,#N/A,FALSE,"CTrecon"}</definedName>
    <definedName name="asdas17aug_1_4_3" hidden="1">{#N/A,#N/A,FALSE,"TMCOMP96";#N/A,#N/A,FALSE,"MAT96";#N/A,#N/A,FALSE,"FANDA96";#N/A,#N/A,FALSE,"INTRAN96";#N/A,#N/A,FALSE,"NAA9697";#N/A,#N/A,FALSE,"ECWEBB";#N/A,#N/A,FALSE,"MFT96";#N/A,#N/A,FALSE,"CTrecon"}</definedName>
    <definedName name="asdas17aug_1_4_4" hidden="1">{#N/A,#N/A,FALSE,"TMCOMP96";#N/A,#N/A,FALSE,"MAT96";#N/A,#N/A,FALSE,"FANDA96";#N/A,#N/A,FALSE,"INTRAN96";#N/A,#N/A,FALSE,"NAA9697";#N/A,#N/A,FALSE,"ECWEBB";#N/A,#N/A,FALSE,"MFT96";#N/A,#N/A,FALSE,"CTrecon"}</definedName>
    <definedName name="asdas17aug_1_4_5" hidden="1">{#N/A,#N/A,FALSE,"TMCOMP96";#N/A,#N/A,FALSE,"MAT96";#N/A,#N/A,FALSE,"FANDA96";#N/A,#N/A,FALSE,"INTRAN96";#N/A,#N/A,FALSE,"NAA9697";#N/A,#N/A,FALSE,"ECWEBB";#N/A,#N/A,FALSE,"MFT96";#N/A,#N/A,FALSE,"CTrecon"}</definedName>
    <definedName name="asdas17aug_1_5" hidden="1">{#N/A,#N/A,FALSE,"TMCOMP96";#N/A,#N/A,FALSE,"MAT96";#N/A,#N/A,FALSE,"FANDA96";#N/A,#N/A,FALSE,"INTRAN96";#N/A,#N/A,FALSE,"NAA9697";#N/A,#N/A,FALSE,"ECWEBB";#N/A,#N/A,FALSE,"MFT96";#N/A,#N/A,FALSE,"CTrecon"}</definedName>
    <definedName name="asdas17aug_1_5_1" hidden="1">{#N/A,#N/A,FALSE,"TMCOMP96";#N/A,#N/A,FALSE,"MAT96";#N/A,#N/A,FALSE,"FANDA96";#N/A,#N/A,FALSE,"INTRAN96";#N/A,#N/A,FALSE,"NAA9697";#N/A,#N/A,FALSE,"ECWEBB";#N/A,#N/A,FALSE,"MFT96";#N/A,#N/A,FALSE,"CTrecon"}</definedName>
    <definedName name="asdas17aug_1_5_2" hidden="1">{#N/A,#N/A,FALSE,"TMCOMP96";#N/A,#N/A,FALSE,"MAT96";#N/A,#N/A,FALSE,"FANDA96";#N/A,#N/A,FALSE,"INTRAN96";#N/A,#N/A,FALSE,"NAA9697";#N/A,#N/A,FALSE,"ECWEBB";#N/A,#N/A,FALSE,"MFT96";#N/A,#N/A,FALSE,"CTrecon"}</definedName>
    <definedName name="asdas17aug_1_5_3" hidden="1">{#N/A,#N/A,FALSE,"TMCOMP96";#N/A,#N/A,FALSE,"MAT96";#N/A,#N/A,FALSE,"FANDA96";#N/A,#N/A,FALSE,"INTRAN96";#N/A,#N/A,FALSE,"NAA9697";#N/A,#N/A,FALSE,"ECWEBB";#N/A,#N/A,FALSE,"MFT96";#N/A,#N/A,FALSE,"CTrecon"}</definedName>
    <definedName name="asdas17aug_1_5_4" hidden="1">{#N/A,#N/A,FALSE,"TMCOMP96";#N/A,#N/A,FALSE,"MAT96";#N/A,#N/A,FALSE,"FANDA96";#N/A,#N/A,FALSE,"INTRAN96";#N/A,#N/A,FALSE,"NAA9697";#N/A,#N/A,FALSE,"ECWEBB";#N/A,#N/A,FALSE,"MFT96";#N/A,#N/A,FALSE,"CTrecon"}</definedName>
    <definedName name="asdas17aug_1_5_5" hidden="1">{#N/A,#N/A,FALSE,"TMCOMP96";#N/A,#N/A,FALSE,"MAT96";#N/A,#N/A,FALSE,"FANDA96";#N/A,#N/A,FALSE,"INTRAN96";#N/A,#N/A,FALSE,"NAA9697";#N/A,#N/A,FALSE,"ECWEBB";#N/A,#N/A,FALSE,"MFT96";#N/A,#N/A,FALSE,"CTrecon"}</definedName>
    <definedName name="asdas17aug_2_1" hidden="1">{#N/A,#N/A,FALSE,"TMCOMP96";#N/A,#N/A,FALSE,"MAT96";#N/A,#N/A,FALSE,"FANDA96";#N/A,#N/A,FALSE,"INTRAN96";#N/A,#N/A,FALSE,"NAA9697";#N/A,#N/A,FALSE,"ECWEBB";#N/A,#N/A,FALSE,"MFT96";#N/A,#N/A,FALSE,"CTrecon"}</definedName>
    <definedName name="asdas17aug_2_1_1" hidden="1">{#N/A,#N/A,FALSE,"TMCOMP96";#N/A,#N/A,FALSE,"MAT96";#N/A,#N/A,FALSE,"FANDA96";#N/A,#N/A,FALSE,"INTRAN96";#N/A,#N/A,FALSE,"NAA9697";#N/A,#N/A,FALSE,"ECWEBB";#N/A,#N/A,FALSE,"MFT96";#N/A,#N/A,FALSE,"CTrecon"}</definedName>
    <definedName name="asdas17aug_2_1_1_1" hidden="1">{#N/A,#N/A,FALSE,"TMCOMP96";#N/A,#N/A,FALSE,"MAT96";#N/A,#N/A,FALSE,"FANDA96";#N/A,#N/A,FALSE,"INTRAN96";#N/A,#N/A,FALSE,"NAA9697";#N/A,#N/A,FALSE,"ECWEBB";#N/A,#N/A,FALSE,"MFT96";#N/A,#N/A,FALSE,"CTrecon"}</definedName>
    <definedName name="asdas17aug_2_1_1_2" hidden="1">{#N/A,#N/A,FALSE,"TMCOMP96";#N/A,#N/A,FALSE,"MAT96";#N/A,#N/A,FALSE,"FANDA96";#N/A,#N/A,FALSE,"INTRAN96";#N/A,#N/A,FALSE,"NAA9697";#N/A,#N/A,FALSE,"ECWEBB";#N/A,#N/A,FALSE,"MFT96";#N/A,#N/A,FALSE,"CTrecon"}</definedName>
    <definedName name="asdas17aug_2_1_2" hidden="1">{#N/A,#N/A,FALSE,"TMCOMP96";#N/A,#N/A,FALSE,"MAT96";#N/A,#N/A,FALSE,"FANDA96";#N/A,#N/A,FALSE,"INTRAN96";#N/A,#N/A,FALSE,"NAA9697";#N/A,#N/A,FALSE,"ECWEBB";#N/A,#N/A,FALSE,"MFT96";#N/A,#N/A,FALSE,"CTrecon"}</definedName>
    <definedName name="asdas17aug_2_1_3" hidden="1">{#N/A,#N/A,FALSE,"TMCOMP96";#N/A,#N/A,FALSE,"MAT96";#N/A,#N/A,FALSE,"FANDA96";#N/A,#N/A,FALSE,"INTRAN96";#N/A,#N/A,FALSE,"NAA9697";#N/A,#N/A,FALSE,"ECWEBB";#N/A,#N/A,FALSE,"MFT96";#N/A,#N/A,FALSE,"CTrecon"}</definedName>
    <definedName name="asdas17aug_2_1_4" hidden="1">{#N/A,#N/A,FALSE,"TMCOMP96";#N/A,#N/A,FALSE,"MAT96";#N/A,#N/A,FALSE,"FANDA96";#N/A,#N/A,FALSE,"INTRAN96";#N/A,#N/A,FALSE,"NAA9697";#N/A,#N/A,FALSE,"ECWEBB";#N/A,#N/A,FALSE,"MFT96";#N/A,#N/A,FALSE,"CTrecon"}</definedName>
    <definedName name="asdas17aug_2_1_5" hidden="1">{#N/A,#N/A,FALSE,"TMCOMP96";#N/A,#N/A,FALSE,"MAT96";#N/A,#N/A,FALSE,"FANDA96";#N/A,#N/A,FALSE,"INTRAN96";#N/A,#N/A,FALSE,"NAA9697";#N/A,#N/A,FALSE,"ECWEBB";#N/A,#N/A,FALSE,"MFT96";#N/A,#N/A,FALSE,"CTrecon"}</definedName>
    <definedName name="asdas17aug_2_2" hidden="1">{#N/A,#N/A,FALSE,"TMCOMP96";#N/A,#N/A,FALSE,"MAT96";#N/A,#N/A,FALSE,"FANDA96";#N/A,#N/A,FALSE,"INTRAN96";#N/A,#N/A,FALSE,"NAA9697";#N/A,#N/A,FALSE,"ECWEBB";#N/A,#N/A,FALSE,"MFT96";#N/A,#N/A,FALSE,"CTrecon"}</definedName>
    <definedName name="asdas17aug_2_3" hidden="1">{#N/A,#N/A,FALSE,"TMCOMP96";#N/A,#N/A,FALSE,"MAT96";#N/A,#N/A,FALSE,"FANDA96";#N/A,#N/A,FALSE,"INTRAN96";#N/A,#N/A,FALSE,"NAA9697";#N/A,#N/A,FALSE,"ECWEBB";#N/A,#N/A,FALSE,"MFT96";#N/A,#N/A,FALSE,"CTrecon"}</definedName>
    <definedName name="asdas17aug_2_4" hidden="1">{#N/A,#N/A,FALSE,"TMCOMP96";#N/A,#N/A,FALSE,"MAT96";#N/A,#N/A,FALSE,"FANDA96";#N/A,#N/A,FALSE,"INTRAN96";#N/A,#N/A,FALSE,"NAA9697";#N/A,#N/A,FALSE,"ECWEBB";#N/A,#N/A,FALSE,"MFT96";#N/A,#N/A,FALSE,"CTrecon"}</definedName>
    <definedName name="asdas17aug_2_5" hidden="1">{#N/A,#N/A,FALSE,"TMCOMP96";#N/A,#N/A,FALSE,"MAT96";#N/A,#N/A,FALSE,"FANDA96";#N/A,#N/A,FALSE,"INTRAN96";#N/A,#N/A,FALSE,"NAA9697";#N/A,#N/A,FALSE,"ECWEBB";#N/A,#N/A,FALSE,"MFT96";#N/A,#N/A,FALSE,"CTrecon"}</definedName>
    <definedName name="asdas17aug_3" hidden="1">{#N/A,#N/A,FALSE,"TMCOMP96";#N/A,#N/A,FALSE,"MAT96";#N/A,#N/A,FALSE,"FANDA96";#N/A,#N/A,FALSE,"INTRAN96";#N/A,#N/A,FALSE,"NAA9697";#N/A,#N/A,FALSE,"ECWEBB";#N/A,#N/A,FALSE,"MFT96";#N/A,#N/A,FALSE,"CTrecon"}</definedName>
    <definedName name="asdas17aug_3_1" hidden="1">{#N/A,#N/A,FALSE,"TMCOMP96";#N/A,#N/A,FALSE,"MAT96";#N/A,#N/A,FALSE,"FANDA96";#N/A,#N/A,FALSE,"INTRAN96";#N/A,#N/A,FALSE,"NAA9697";#N/A,#N/A,FALSE,"ECWEBB";#N/A,#N/A,FALSE,"MFT96";#N/A,#N/A,FALSE,"CTrecon"}</definedName>
    <definedName name="asdas17aug_3_1_1" hidden="1">{#N/A,#N/A,FALSE,"TMCOMP96";#N/A,#N/A,FALSE,"MAT96";#N/A,#N/A,FALSE,"FANDA96";#N/A,#N/A,FALSE,"INTRAN96";#N/A,#N/A,FALSE,"NAA9697";#N/A,#N/A,FALSE,"ECWEBB";#N/A,#N/A,FALSE,"MFT96";#N/A,#N/A,FALSE,"CTrecon"}</definedName>
    <definedName name="asdas17aug_3_1_1_1" hidden="1">{#N/A,#N/A,FALSE,"TMCOMP96";#N/A,#N/A,FALSE,"MAT96";#N/A,#N/A,FALSE,"FANDA96";#N/A,#N/A,FALSE,"INTRAN96";#N/A,#N/A,FALSE,"NAA9697";#N/A,#N/A,FALSE,"ECWEBB";#N/A,#N/A,FALSE,"MFT96";#N/A,#N/A,FALSE,"CTrecon"}</definedName>
    <definedName name="asdas17aug_3_1_1_2" hidden="1">{#N/A,#N/A,FALSE,"TMCOMP96";#N/A,#N/A,FALSE,"MAT96";#N/A,#N/A,FALSE,"FANDA96";#N/A,#N/A,FALSE,"INTRAN96";#N/A,#N/A,FALSE,"NAA9697";#N/A,#N/A,FALSE,"ECWEBB";#N/A,#N/A,FALSE,"MFT96";#N/A,#N/A,FALSE,"CTrecon"}</definedName>
    <definedName name="asdas17aug_3_1_2" hidden="1">{#N/A,#N/A,FALSE,"TMCOMP96";#N/A,#N/A,FALSE,"MAT96";#N/A,#N/A,FALSE,"FANDA96";#N/A,#N/A,FALSE,"INTRAN96";#N/A,#N/A,FALSE,"NAA9697";#N/A,#N/A,FALSE,"ECWEBB";#N/A,#N/A,FALSE,"MFT96";#N/A,#N/A,FALSE,"CTrecon"}</definedName>
    <definedName name="asdas17aug_3_1_3" hidden="1">{#N/A,#N/A,FALSE,"TMCOMP96";#N/A,#N/A,FALSE,"MAT96";#N/A,#N/A,FALSE,"FANDA96";#N/A,#N/A,FALSE,"INTRAN96";#N/A,#N/A,FALSE,"NAA9697";#N/A,#N/A,FALSE,"ECWEBB";#N/A,#N/A,FALSE,"MFT96";#N/A,#N/A,FALSE,"CTrecon"}</definedName>
    <definedName name="asdas17aug_3_1_4" hidden="1">{#N/A,#N/A,FALSE,"TMCOMP96";#N/A,#N/A,FALSE,"MAT96";#N/A,#N/A,FALSE,"FANDA96";#N/A,#N/A,FALSE,"INTRAN96";#N/A,#N/A,FALSE,"NAA9697";#N/A,#N/A,FALSE,"ECWEBB";#N/A,#N/A,FALSE,"MFT96";#N/A,#N/A,FALSE,"CTrecon"}</definedName>
    <definedName name="asdas17aug_3_1_5" hidden="1">{#N/A,#N/A,FALSE,"TMCOMP96";#N/A,#N/A,FALSE,"MAT96";#N/A,#N/A,FALSE,"FANDA96";#N/A,#N/A,FALSE,"INTRAN96";#N/A,#N/A,FALSE,"NAA9697";#N/A,#N/A,FALSE,"ECWEBB";#N/A,#N/A,FALSE,"MFT96";#N/A,#N/A,FALSE,"CTrecon"}</definedName>
    <definedName name="asdas17aug_3_2" hidden="1">{#N/A,#N/A,FALSE,"TMCOMP96";#N/A,#N/A,FALSE,"MAT96";#N/A,#N/A,FALSE,"FANDA96";#N/A,#N/A,FALSE,"INTRAN96";#N/A,#N/A,FALSE,"NAA9697";#N/A,#N/A,FALSE,"ECWEBB";#N/A,#N/A,FALSE,"MFT96";#N/A,#N/A,FALSE,"CTrecon"}</definedName>
    <definedName name="asdas17aug_3_3" hidden="1">{#N/A,#N/A,FALSE,"TMCOMP96";#N/A,#N/A,FALSE,"MAT96";#N/A,#N/A,FALSE,"FANDA96";#N/A,#N/A,FALSE,"INTRAN96";#N/A,#N/A,FALSE,"NAA9697";#N/A,#N/A,FALSE,"ECWEBB";#N/A,#N/A,FALSE,"MFT96";#N/A,#N/A,FALSE,"CTrecon"}</definedName>
    <definedName name="asdas17aug_3_4" hidden="1">{#N/A,#N/A,FALSE,"TMCOMP96";#N/A,#N/A,FALSE,"MAT96";#N/A,#N/A,FALSE,"FANDA96";#N/A,#N/A,FALSE,"INTRAN96";#N/A,#N/A,FALSE,"NAA9697";#N/A,#N/A,FALSE,"ECWEBB";#N/A,#N/A,FALSE,"MFT96";#N/A,#N/A,FALSE,"CTrecon"}</definedName>
    <definedName name="asdas17aug_3_5" hidden="1">{#N/A,#N/A,FALSE,"TMCOMP96";#N/A,#N/A,FALSE,"MAT96";#N/A,#N/A,FALSE,"FANDA96";#N/A,#N/A,FALSE,"INTRAN96";#N/A,#N/A,FALSE,"NAA9697";#N/A,#N/A,FALSE,"ECWEBB";#N/A,#N/A,FALSE,"MFT96";#N/A,#N/A,FALSE,"CTrecon"}</definedName>
    <definedName name="asdas17aug_4" hidden="1">{#N/A,#N/A,FALSE,"TMCOMP96";#N/A,#N/A,FALSE,"MAT96";#N/A,#N/A,FALSE,"FANDA96";#N/A,#N/A,FALSE,"INTRAN96";#N/A,#N/A,FALSE,"NAA9697";#N/A,#N/A,FALSE,"ECWEBB";#N/A,#N/A,FALSE,"MFT96";#N/A,#N/A,FALSE,"CTrecon"}</definedName>
    <definedName name="asdas17aug_4_1" hidden="1">{#N/A,#N/A,FALSE,"TMCOMP96";#N/A,#N/A,FALSE,"MAT96";#N/A,#N/A,FALSE,"FANDA96";#N/A,#N/A,FALSE,"INTRAN96";#N/A,#N/A,FALSE,"NAA9697";#N/A,#N/A,FALSE,"ECWEBB";#N/A,#N/A,FALSE,"MFT96";#N/A,#N/A,FALSE,"CTrecon"}</definedName>
    <definedName name="asdas17aug_4_1_1" hidden="1">{#N/A,#N/A,FALSE,"TMCOMP96";#N/A,#N/A,FALSE,"MAT96";#N/A,#N/A,FALSE,"FANDA96";#N/A,#N/A,FALSE,"INTRAN96";#N/A,#N/A,FALSE,"NAA9697";#N/A,#N/A,FALSE,"ECWEBB";#N/A,#N/A,FALSE,"MFT96";#N/A,#N/A,FALSE,"CTrecon"}</definedName>
    <definedName name="asdas17aug_4_1_1_1" hidden="1">{#N/A,#N/A,FALSE,"TMCOMP96";#N/A,#N/A,FALSE,"MAT96";#N/A,#N/A,FALSE,"FANDA96";#N/A,#N/A,FALSE,"INTRAN96";#N/A,#N/A,FALSE,"NAA9697";#N/A,#N/A,FALSE,"ECWEBB";#N/A,#N/A,FALSE,"MFT96";#N/A,#N/A,FALSE,"CTrecon"}</definedName>
    <definedName name="asdas17aug_4_1_1_2" hidden="1">{#N/A,#N/A,FALSE,"TMCOMP96";#N/A,#N/A,FALSE,"MAT96";#N/A,#N/A,FALSE,"FANDA96";#N/A,#N/A,FALSE,"INTRAN96";#N/A,#N/A,FALSE,"NAA9697";#N/A,#N/A,FALSE,"ECWEBB";#N/A,#N/A,FALSE,"MFT96";#N/A,#N/A,FALSE,"CTrecon"}</definedName>
    <definedName name="asdas17aug_4_1_2" hidden="1">{#N/A,#N/A,FALSE,"TMCOMP96";#N/A,#N/A,FALSE,"MAT96";#N/A,#N/A,FALSE,"FANDA96";#N/A,#N/A,FALSE,"INTRAN96";#N/A,#N/A,FALSE,"NAA9697";#N/A,#N/A,FALSE,"ECWEBB";#N/A,#N/A,FALSE,"MFT96";#N/A,#N/A,FALSE,"CTrecon"}</definedName>
    <definedName name="asdas17aug_4_1_3" hidden="1">{#N/A,#N/A,FALSE,"TMCOMP96";#N/A,#N/A,FALSE,"MAT96";#N/A,#N/A,FALSE,"FANDA96";#N/A,#N/A,FALSE,"INTRAN96";#N/A,#N/A,FALSE,"NAA9697";#N/A,#N/A,FALSE,"ECWEBB";#N/A,#N/A,FALSE,"MFT96";#N/A,#N/A,FALSE,"CTrecon"}</definedName>
    <definedName name="asdas17aug_4_1_4" hidden="1">{#N/A,#N/A,FALSE,"TMCOMP96";#N/A,#N/A,FALSE,"MAT96";#N/A,#N/A,FALSE,"FANDA96";#N/A,#N/A,FALSE,"INTRAN96";#N/A,#N/A,FALSE,"NAA9697";#N/A,#N/A,FALSE,"ECWEBB";#N/A,#N/A,FALSE,"MFT96";#N/A,#N/A,FALSE,"CTrecon"}</definedName>
    <definedName name="asdas17aug_4_1_5" hidden="1">{#N/A,#N/A,FALSE,"TMCOMP96";#N/A,#N/A,FALSE,"MAT96";#N/A,#N/A,FALSE,"FANDA96";#N/A,#N/A,FALSE,"INTRAN96";#N/A,#N/A,FALSE,"NAA9697";#N/A,#N/A,FALSE,"ECWEBB";#N/A,#N/A,FALSE,"MFT96";#N/A,#N/A,FALSE,"CTrecon"}</definedName>
    <definedName name="asdas17aug_4_2" hidden="1">{#N/A,#N/A,FALSE,"TMCOMP96";#N/A,#N/A,FALSE,"MAT96";#N/A,#N/A,FALSE,"FANDA96";#N/A,#N/A,FALSE,"INTRAN96";#N/A,#N/A,FALSE,"NAA9697";#N/A,#N/A,FALSE,"ECWEBB";#N/A,#N/A,FALSE,"MFT96";#N/A,#N/A,FALSE,"CTrecon"}</definedName>
    <definedName name="asdas17aug_4_3" hidden="1">{#N/A,#N/A,FALSE,"TMCOMP96";#N/A,#N/A,FALSE,"MAT96";#N/A,#N/A,FALSE,"FANDA96";#N/A,#N/A,FALSE,"INTRAN96";#N/A,#N/A,FALSE,"NAA9697";#N/A,#N/A,FALSE,"ECWEBB";#N/A,#N/A,FALSE,"MFT96";#N/A,#N/A,FALSE,"CTrecon"}</definedName>
    <definedName name="asdas17aug_4_4" hidden="1">{#N/A,#N/A,FALSE,"TMCOMP96";#N/A,#N/A,FALSE,"MAT96";#N/A,#N/A,FALSE,"FANDA96";#N/A,#N/A,FALSE,"INTRAN96";#N/A,#N/A,FALSE,"NAA9697";#N/A,#N/A,FALSE,"ECWEBB";#N/A,#N/A,FALSE,"MFT96";#N/A,#N/A,FALSE,"CTrecon"}</definedName>
    <definedName name="asdas17aug_4_5" hidden="1">{#N/A,#N/A,FALSE,"TMCOMP96";#N/A,#N/A,FALSE,"MAT96";#N/A,#N/A,FALSE,"FANDA96";#N/A,#N/A,FALSE,"INTRAN96";#N/A,#N/A,FALSE,"NAA9697";#N/A,#N/A,FALSE,"ECWEBB";#N/A,#N/A,FALSE,"MFT96";#N/A,#N/A,FALSE,"CTrecon"}</definedName>
    <definedName name="asdas17aug_5" hidden="1">{#N/A,#N/A,FALSE,"TMCOMP96";#N/A,#N/A,FALSE,"MAT96";#N/A,#N/A,FALSE,"FANDA96";#N/A,#N/A,FALSE,"INTRAN96";#N/A,#N/A,FALSE,"NAA9697";#N/A,#N/A,FALSE,"ECWEBB";#N/A,#N/A,FALSE,"MFT96";#N/A,#N/A,FALSE,"CTrecon"}</definedName>
    <definedName name="asdas17aug_5_1" hidden="1">{#N/A,#N/A,FALSE,"TMCOMP96";#N/A,#N/A,FALSE,"MAT96";#N/A,#N/A,FALSE,"FANDA96";#N/A,#N/A,FALSE,"INTRAN96";#N/A,#N/A,FALSE,"NAA9697";#N/A,#N/A,FALSE,"ECWEBB";#N/A,#N/A,FALSE,"MFT96";#N/A,#N/A,FALSE,"CTrecon"}</definedName>
    <definedName name="asdas17aug_5_1_1" hidden="1">{#N/A,#N/A,FALSE,"TMCOMP96";#N/A,#N/A,FALSE,"MAT96";#N/A,#N/A,FALSE,"FANDA96";#N/A,#N/A,FALSE,"INTRAN96";#N/A,#N/A,FALSE,"NAA9697";#N/A,#N/A,FALSE,"ECWEBB";#N/A,#N/A,FALSE,"MFT96";#N/A,#N/A,FALSE,"CTrecon"}</definedName>
    <definedName name="asdas17aug_5_1_1_1" hidden="1">{#N/A,#N/A,FALSE,"TMCOMP96";#N/A,#N/A,FALSE,"MAT96";#N/A,#N/A,FALSE,"FANDA96";#N/A,#N/A,FALSE,"INTRAN96";#N/A,#N/A,FALSE,"NAA9697";#N/A,#N/A,FALSE,"ECWEBB";#N/A,#N/A,FALSE,"MFT96";#N/A,#N/A,FALSE,"CTrecon"}</definedName>
    <definedName name="asdas17aug_5_1_1_2" hidden="1">{#N/A,#N/A,FALSE,"TMCOMP96";#N/A,#N/A,FALSE,"MAT96";#N/A,#N/A,FALSE,"FANDA96";#N/A,#N/A,FALSE,"INTRAN96";#N/A,#N/A,FALSE,"NAA9697";#N/A,#N/A,FALSE,"ECWEBB";#N/A,#N/A,FALSE,"MFT96";#N/A,#N/A,FALSE,"CTrecon"}</definedName>
    <definedName name="asdas17aug_5_1_2" hidden="1">{#N/A,#N/A,FALSE,"TMCOMP96";#N/A,#N/A,FALSE,"MAT96";#N/A,#N/A,FALSE,"FANDA96";#N/A,#N/A,FALSE,"INTRAN96";#N/A,#N/A,FALSE,"NAA9697";#N/A,#N/A,FALSE,"ECWEBB";#N/A,#N/A,FALSE,"MFT96";#N/A,#N/A,FALSE,"CTrecon"}</definedName>
    <definedName name="asdas17aug_5_1_3" hidden="1">{#N/A,#N/A,FALSE,"TMCOMP96";#N/A,#N/A,FALSE,"MAT96";#N/A,#N/A,FALSE,"FANDA96";#N/A,#N/A,FALSE,"INTRAN96";#N/A,#N/A,FALSE,"NAA9697";#N/A,#N/A,FALSE,"ECWEBB";#N/A,#N/A,FALSE,"MFT96";#N/A,#N/A,FALSE,"CTrecon"}</definedName>
    <definedName name="asdas17aug_5_1_4" hidden="1">{#N/A,#N/A,FALSE,"TMCOMP96";#N/A,#N/A,FALSE,"MAT96";#N/A,#N/A,FALSE,"FANDA96";#N/A,#N/A,FALSE,"INTRAN96";#N/A,#N/A,FALSE,"NAA9697";#N/A,#N/A,FALSE,"ECWEBB";#N/A,#N/A,FALSE,"MFT96";#N/A,#N/A,FALSE,"CTrecon"}</definedName>
    <definedName name="asdas17aug_5_1_5" hidden="1">{#N/A,#N/A,FALSE,"TMCOMP96";#N/A,#N/A,FALSE,"MAT96";#N/A,#N/A,FALSE,"FANDA96";#N/A,#N/A,FALSE,"INTRAN96";#N/A,#N/A,FALSE,"NAA9697";#N/A,#N/A,FALSE,"ECWEBB";#N/A,#N/A,FALSE,"MFT96";#N/A,#N/A,FALSE,"CTrecon"}</definedName>
    <definedName name="asdas17aug_5_2" hidden="1">{#N/A,#N/A,FALSE,"TMCOMP96";#N/A,#N/A,FALSE,"MAT96";#N/A,#N/A,FALSE,"FANDA96";#N/A,#N/A,FALSE,"INTRAN96";#N/A,#N/A,FALSE,"NAA9697";#N/A,#N/A,FALSE,"ECWEBB";#N/A,#N/A,FALSE,"MFT96";#N/A,#N/A,FALSE,"CTrecon"}</definedName>
    <definedName name="asdas17aug_5_3" hidden="1">{#N/A,#N/A,FALSE,"TMCOMP96";#N/A,#N/A,FALSE,"MAT96";#N/A,#N/A,FALSE,"FANDA96";#N/A,#N/A,FALSE,"INTRAN96";#N/A,#N/A,FALSE,"NAA9697";#N/A,#N/A,FALSE,"ECWEBB";#N/A,#N/A,FALSE,"MFT96";#N/A,#N/A,FALSE,"CTrecon"}</definedName>
    <definedName name="asdas17aug_5_4" hidden="1">{#N/A,#N/A,FALSE,"TMCOMP96";#N/A,#N/A,FALSE,"MAT96";#N/A,#N/A,FALSE,"FANDA96";#N/A,#N/A,FALSE,"INTRAN96";#N/A,#N/A,FALSE,"NAA9697";#N/A,#N/A,FALSE,"ECWEBB";#N/A,#N/A,FALSE,"MFT96";#N/A,#N/A,FALSE,"CTrecon"}</definedName>
    <definedName name="asdas17aug_5_5"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ASFD_1_1" hidden="1">{#N/A,#N/A,FALSE,"TMCOMP96";#N/A,#N/A,FALSE,"MAT96";#N/A,#N/A,FALSE,"FANDA96";#N/A,#N/A,FALSE,"INTRAN96";#N/A,#N/A,FALSE,"NAA9697";#N/A,#N/A,FALSE,"ECWEBB";#N/A,#N/A,FALSE,"MFT96";#N/A,#N/A,FALSE,"CTrecon"}</definedName>
    <definedName name="ASDASFD_1_1_1" hidden="1">{#N/A,#N/A,FALSE,"TMCOMP96";#N/A,#N/A,FALSE,"MAT96";#N/A,#N/A,FALSE,"FANDA96";#N/A,#N/A,FALSE,"INTRAN96";#N/A,#N/A,FALSE,"NAA9697";#N/A,#N/A,FALSE,"ECWEBB";#N/A,#N/A,FALSE,"MFT96";#N/A,#N/A,FALSE,"CTrecon"}</definedName>
    <definedName name="ASDASFD_1_1_1_1" hidden="1">{#N/A,#N/A,FALSE,"TMCOMP96";#N/A,#N/A,FALSE,"MAT96";#N/A,#N/A,FALSE,"FANDA96";#N/A,#N/A,FALSE,"INTRAN96";#N/A,#N/A,FALSE,"NAA9697";#N/A,#N/A,FALSE,"ECWEBB";#N/A,#N/A,FALSE,"MFT96";#N/A,#N/A,FALSE,"CTrecon"}</definedName>
    <definedName name="ASDASFD_1_1_1_1_1" hidden="1">{#N/A,#N/A,FALSE,"TMCOMP96";#N/A,#N/A,FALSE,"MAT96";#N/A,#N/A,FALSE,"FANDA96";#N/A,#N/A,FALSE,"INTRAN96";#N/A,#N/A,FALSE,"NAA9697";#N/A,#N/A,FALSE,"ECWEBB";#N/A,#N/A,FALSE,"MFT96";#N/A,#N/A,FALSE,"CTrecon"}</definedName>
    <definedName name="ASDASFD_1_1_1_1_2" hidden="1">{#N/A,#N/A,FALSE,"TMCOMP96";#N/A,#N/A,FALSE,"MAT96";#N/A,#N/A,FALSE,"FANDA96";#N/A,#N/A,FALSE,"INTRAN96";#N/A,#N/A,FALSE,"NAA9697";#N/A,#N/A,FALSE,"ECWEBB";#N/A,#N/A,FALSE,"MFT96";#N/A,#N/A,FALSE,"CTrecon"}</definedName>
    <definedName name="ASDASFD_1_1_1_2" hidden="1">{#N/A,#N/A,FALSE,"TMCOMP96";#N/A,#N/A,FALSE,"MAT96";#N/A,#N/A,FALSE,"FANDA96";#N/A,#N/A,FALSE,"INTRAN96";#N/A,#N/A,FALSE,"NAA9697";#N/A,#N/A,FALSE,"ECWEBB";#N/A,#N/A,FALSE,"MFT96";#N/A,#N/A,FALSE,"CTrecon"}</definedName>
    <definedName name="ASDASFD_1_1_1_3" hidden="1">{#N/A,#N/A,FALSE,"TMCOMP96";#N/A,#N/A,FALSE,"MAT96";#N/A,#N/A,FALSE,"FANDA96";#N/A,#N/A,FALSE,"INTRAN96";#N/A,#N/A,FALSE,"NAA9697";#N/A,#N/A,FALSE,"ECWEBB";#N/A,#N/A,FALSE,"MFT96";#N/A,#N/A,FALSE,"CTrecon"}</definedName>
    <definedName name="ASDASFD_1_1_1_4" hidden="1">{#N/A,#N/A,FALSE,"TMCOMP96";#N/A,#N/A,FALSE,"MAT96";#N/A,#N/A,FALSE,"FANDA96";#N/A,#N/A,FALSE,"INTRAN96";#N/A,#N/A,FALSE,"NAA9697";#N/A,#N/A,FALSE,"ECWEBB";#N/A,#N/A,FALSE,"MFT96";#N/A,#N/A,FALSE,"CTrecon"}</definedName>
    <definedName name="ASDASFD_1_1_1_5" hidden="1">{#N/A,#N/A,FALSE,"TMCOMP96";#N/A,#N/A,FALSE,"MAT96";#N/A,#N/A,FALSE,"FANDA96";#N/A,#N/A,FALSE,"INTRAN96";#N/A,#N/A,FALSE,"NAA9697";#N/A,#N/A,FALSE,"ECWEBB";#N/A,#N/A,FALSE,"MFT96";#N/A,#N/A,FALSE,"CTrecon"}</definedName>
    <definedName name="ASDASFD_1_1_2" hidden="1">{#N/A,#N/A,FALSE,"TMCOMP96";#N/A,#N/A,FALSE,"MAT96";#N/A,#N/A,FALSE,"FANDA96";#N/A,#N/A,FALSE,"INTRAN96";#N/A,#N/A,FALSE,"NAA9697";#N/A,#N/A,FALSE,"ECWEBB";#N/A,#N/A,FALSE,"MFT96";#N/A,#N/A,FALSE,"CTrecon"}</definedName>
    <definedName name="ASDASFD_1_1_3" hidden="1">{#N/A,#N/A,FALSE,"TMCOMP96";#N/A,#N/A,FALSE,"MAT96";#N/A,#N/A,FALSE,"FANDA96";#N/A,#N/A,FALSE,"INTRAN96";#N/A,#N/A,FALSE,"NAA9697";#N/A,#N/A,FALSE,"ECWEBB";#N/A,#N/A,FALSE,"MFT96";#N/A,#N/A,FALSE,"CTrecon"}</definedName>
    <definedName name="ASDASFD_1_1_4" hidden="1">{#N/A,#N/A,FALSE,"TMCOMP96";#N/A,#N/A,FALSE,"MAT96";#N/A,#N/A,FALSE,"FANDA96";#N/A,#N/A,FALSE,"INTRAN96";#N/A,#N/A,FALSE,"NAA9697";#N/A,#N/A,FALSE,"ECWEBB";#N/A,#N/A,FALSE,"MFT96";#N/A,#N/A,FALSE,"CTrecon"}</definedName>
    <definedName name="ASDASFD_1_1_5" hidden="1">{#N/A,#N/A,FALSE,"TMCOMP96";#N/A,#N/A,FALSE,"MAT96";#N/A,#N/A,FALSE,"FANDA96";#N/A,#N/A,FALSE,"INTRAN96";#N/A,#N/A,FALSE,"NAA9697";#N/A,#N/A,FALSE,"ECWEBB";#N/A,#N/A,FALSE,"MFT96";#N/A,#N/A,FALSE,"CTrecon"}</definedName>
    <definedName name="ASDASFD_1_2" hidden="1">{#N/A,#N/A,FALSE,"TMCOMP96";#N/A,#N/A,FALSE,"MAT96";#N/A,#N/A,FALSE,"FANDA96";#N/A,#N/A,FALSE,"INTRAN96";#N/A,#N/A,FALSE,"NAA9697";#N/A,#N/A,FALSE,"ECWEBB";#N/A,#N/A,FALSE,"MFT96";#N/A,#N/A,FALSE,"CTrecon"}</definedName>
    <definedName name="ASDASFD_1_2_1" hidden="1">{#N/A,#N/A,FALSE,"TMCOMP96";#N/A,#N/A,FALSE,"MAT96";#N/A,#N/A,FALSE,"FANDA96";#N/A,#N/A,FALSE,"INTRAN96";#N/A,#N/A,FALSE,"NAA9697";#N/A,#N/A,FALSE,"ECWEBB";#N/A,#N/A,FALSE,"MFT96";#N/A,#N/A,FALSE,"CTrecon"}</definedName>
    <definedName name="ASDASFD_1_2_1_1" hidden="1">{#N/A,#N/A,FALSE,"TMCOMP96";#N/A,#N/A,FALSE,"MAT96";#N/A,#N/A,FALSE,"FANDA96";#N/A,#N/A,FALSE,"INTRAN96";#N/A,#N/A,FALSE,"NAA9697";#N/A,#N/A,FALSE,"ECWEBB";#N/A,#N/A,FALSE,"MFT96";#N/A,#N/A,FALSE,"CTrecon"}</definedName>
    <definedName name="ASDASFD_1_2_1_1_1" hidden="1">{#N/A,#N/A,FALSE,"TMCOMP96";#N/A,#N/A,FALSE,"MAT96";#N/A,#N/A,FALSE,"FANDA96";#N/A,#N/A,FALSE,"INTRAN96";#N/A,#N/A,FALSE,"NAA9697";#N/A,#N/A,FALSE,"ECWEBB";#N/A,#N/A,FALSE,"MFT96";#N/A,#N/A,FALSE,"CTrecon"}</definedName>
    <definedName name="ASDASFD_1_2_1_1_2" hidden="1">{#N/A,#N/A,FALSE,"TMCOMP96";#N/A,#N/A,FALSE,"MAT96";#N/A,#N/A,FALSE,"FANDA96";#N/A,#N/A,FALSE,"INTRAN96";#N/A,#N/A,FALSE,"NAA9697";#N/A,#N/A,FALSE,"ECWEBB";#N/A,#N/A,FALSE,"MFT96";#N/A,#N/A,FALSE,"CTrecon"}</definedName>
    <definedName name="ASDASFD_1_2_1_2" hidden="1">{#N/A,#N/A,FALSE,"TMCOMP96";#N/A,#N/A,FALSE,"MAT96";#N/A,#N/A,FALSE,"FANDA96";#N/A,#N/A,FALSE,"INTRAN96";#N/A,#N/A,FALSE,"NAA9697";#N/A,#N/A,FALSE,"ECWEBB";#N/A,#N/A,FALSE,"MFT96";#N/A,#N/A,FALSE,"CTrecon"}</definedName>
    <definedName name="ASDASFD_1_2_1_3" hidden="1">{#N/A,#N/A,FALSE,"TMCOMP96";#N/A,#N/A,FALSE,"MAT96";#N/A,#N/A,FALSE,"FANDA96";#N/A,#N/A,FALSE,"INTRAN96";#N/A,#N/A,FALSE,"NAA9697";#N/A,#N/A,FALSE,"ECWEBB";#N/A,#N/A,FALSE,"MFT96";#N/A,#N/A,FALSE,"CTrecon"}</definedName>
    <definedName name="ASDASFD_1_2_1_4" hidden="1">{#N/A,#N/A,FALSE,"TMCOMP96";#N/A,#N/A,FALSE,"MAT96";#N/A,#N/A,FALSE,"FANDA96";#N/A,#N/A,FALSE,"INTRAN96";#N/A,#N/A,FALSE,"NAA9697";#N/A,#N/A,FALSE,"ECWEBB";#N/A,#N/A,FALSE,"MFT96";#N/A,#N/A,FALSE,"CTrecon"}</definedName>
    <definedName name="ASDASFD_1_2_1_5" hidden="1">{#N/A,#N/A,FALSE,"TMCOMP96";#N/A,#N/A,FALSE,"MAT96";#N/A,#N/A,FALSE,"FANDA96";#N/A,#N/A,FALSE,"INTRAN96";#N/A,#N/A,FALSE,"NAA9697";#N/A,#N/A,FALSE,"ECWEBB";#N/A,#N/A,FALSE,"MFT96";#N/A,#N/A,FALSE,"CTrecon"}</definedName>
    <definedName name="ASDASFD_1_2_2" hidden="1">{#N/A,#N/A,FALSE,"TMCOMP96";#N/A,#N/A,FALSE,"MAT96";#N/A,#N/A,FALSE,"FANDA96";#N/A,#N/A,FALSE,"INTRAN96";#N/A,#N/A,FALSE,"NAA9697";#N/A,#N/A,FALSE,"ECWEBB";#N/A,#N/A,FALSE,"MFT96";#N/A,#N/A,FALSE,"CTrecon"}</definedName>
    <definedName name="ASDASFD_1_2_3" hidden="1">{#N/A,#N/A,FALSE,"TMCOMP96";#N/A,#N/A,FALSE,"MAT96";#N/A,#N/A,FALSE,"FANDA96";#N/A,#N/A,FALSE,"INTRAN96";#N/A,#N/A,FALSE,"NAA9697";#N/A,#N/A,FALSE,"ECWEBB";#N/A,#N/A,FALSE,"MFT96";#N/A,#N/A,FALSE,"CTrecon"}</definedName>
    <definedName name="ASDASFD_1_2_4" hidden="1">{#N/A,#N/A,FALSE,"TMCOMP96";#N/A,#N/A,FALSE,"MAT96";#N/A,#N/A,FALSE,"FANDA96";#N/A,#N/A,FALSE,"INTRAN96";#N/A,#N/A,FALSE,"NAA9697";#N/A,#N/A,FALSE,"ECWEBB";#N/A,#N/A,FALSE,"MFT96";#N/A,#N/A,FALSE,"CTrecon"}</definedName>
    <definedName name="ASDASFD_1_2_5" hidden="1">{#N/A,#N/A,FALSE,"TMCOMP96";#N/A,#N/A,FALSE,"MAT96";#N/A,#N/A,FALSE,"FANDA96";#N/A,#N/A,FALSE,"INTRAN96";#N/A,#N/A,FALSE,"NAA9697";#N/A,#N/A,FALSE,"ECWEBB";#N/A,#N/A,FALSE,"MFT96";#N/A,#N/A,FALSE,"CTrecon"}</definedName>
    <definedName name="ASDASFD_1_3" hidden="1">{#N/A,#N/A,FALSE,"TMCOMP96";#N/A,#N/A,FALSE,"MAT96";#N/A,#N/A,FALSE,"FANDA96";#N/A,#N/A,FALSE,"INTRAN96";#N/A,#N/A,FALSE,"NAA9697";#N/A,#N/A,FALSE,"ECWEBB";#N/A,#N/A,FALSE,"MFT96";#N/A,#N/A,FALSE,"CTrecon"}</definedName>
    <definedName name="ASDASFD_1_3_1" hidden="1">{#N/A,#N/A,FALSE,"TMCOMP96";#N/A,#N/A,FALSE,"MAT96";#N/A,#N/A,FALSE,"FANDA96";#N/A,#N/A,FALSE,"INTRAN96";#N/A,#N/A,FALSE,"NAA9697";#N/A,#N/A,FALSE,"ECWEBB";#N/A,#N/A,FALSE,"MFT96";#N/A,#N/A,FALSE,"CTrecon"}</definedName>
    <definedName name="ASDASFD_1_3_1_1" hidden="1">{#N/A,#N/A,FALSE,"TMCOMP96";#N/A,#N/A,FALSE,"MAT96";#N/A,#N/A,FALSE,"FANDA96";#N/A,#N/A,FALSE,"INTRAN96";#N/A,#N/A,FALSE,"NAA9697";#N/A,#N/A,FALSE,"ECWEBB";#N/A,#N/A,FALSE,"MFT96";#N/A,#N/A,FALSE,"CTrecon"}</definedName>
    <definedName name="ASDASFD_1_3_1_1_1" hidden="1">{#N/A,#N/A,FALSE,"TMCOMP96";#N/A,#N/A,FALSE,"MAT96";#N/A,#N/A,FALSE,"FANDA96";#N/A,#N/A,FALSE,"INTRAN96";#N/A,#N/A,FALSE,"NAA9697";#N/A,#N/A,FALSE,"ECWEBB";#N/A,#N/A,FALSE,"MFT96";#N/A,#N/A,FALSE,"CTrecon"}</definedName>
    <definedName name="ASDASFD_1_3_1_1_2" hidden="1">{#N/A,#N/A,FALSE,"TMCOMP96";#N/A,#N/A,FALSE,"MAT96";#N/A,#N/A,FALSE,"FANDA96";#N/A,#N/A,FALSE,"INTRAN96";#N/A,#N/A,FALSE,"NAA9697";#N/A,#N/A,FALSE,"ECWEBB";#N/A,#N/A,FALSE,"MFT96";#N/A,#N/A,FALSE,"CTrecon"}</definedName>
    <definedName name="ASDASFD_1_3_1_2" hidden="1">{#N/A,#N/A,FALSE,"TMCOMP96";#N/A,#N/A,FALSE,"MAT96";#N/A,#N/A,FALSE,"FANDA96";#N/A,#N/A,FALSE,"INTRAN96";#N/A,#N/A,FALSE,"NAA9697";#N/A,#N/A,FALSE,"ECWEBB";#N/A,#N/A,FALSE,"MFT96";#N/A,#N/A,FALSE,"CTrecon"}</definedName>
    <definedName name="ASDASFD_1_3_1_3" hidden="1">{#N/A,#N/A,FALSE,"TMCOMP96";#N/A,#N/A,FALSE,"MAT96";#N/A,#N/A,FALSE,"FANDA96";#N/A,#N/A,FALSE,"INTRAN96";#N/A,#N/A,FALSE,"NAA9697";#N/A,#N/A,FALSE,"ECWEBB";#N/A,#N/A,FALSE,"MFT96";#N/A,#N/A,FALSE,"CTrecon"}</definedName>
    <definedName name="ASDASFD_1_3_1_4" hidden="1">{#N/A,#N/A,FALSE,"TMCOMP96";#N/A,#N/A,FALSE,"MAT96";#N/A,#N/A,FALSE,"FANDA96";#N/A,#N/A,FALSE,"INTRAN96";#N/A,#N/A,FALSE,"NAA9697";#N/A,#N/A,FALSE,"ECWEBB";#N/A,#N/A,FALSE,"MFT96";#N/A,#N/A,FALSE,"CTrecon"}</definedName>
    <definedName name="ASDASFD_1_3_1_5" hidden="1">{#N/A,#N/A,FALSE,"TMCOMP96";#N/A,#N/A,FALSE,"MAT96";#N/A,#N/A,FALSE,"FANDA96";#N/A,#N/A,FALSE,"INTRAN96";#N/A,#N/A,FALSE,"NAA9697";#N/A,#N/A,FALSE,"ECWEBB";#N/A,#N/A,FALSE,"MFT96";#N/A,#N/A,FALSE,"CTrecon"}</definedName>
    <definedName name="ASDASFD_1_3_2" hidden="1">{#N/A,#N/A,FALSE,"TMCOMP96";#N/A,#N/A,FALSE,"MAT96";#N/A,#N/A,FALSE,"FANDA96";#N/A,#N/A,FALSE,"INTRAN96";#N/A,#N/A,FALSE,"NAA9697";#N/A,#N/A,FALSE,"ECWEBB";#N/A,#N/A,FALSE,"MFT96";#N/A,#N/A,FALSE,"CTrecon"}</definedName>
    <definedName name="ASDASFD_1_3_3" hidden="1">{#N/A,#N/A,FALSE,"TMCOMP96";#N/A,#N/A,FALSE,"MAT96";#N/A,#N/A,FALSE,"FANDA96";#N/A,#N/A,FALSE,"INTRAN96";#N/A,#N/A,FALSE,"NAA9697";#N/A,#N/A,FALSE,"ECWEBB";#N/A,#N/A,FALSE,"MFT96";#N/A,#N/A,FALSE,"CTrecon"}</definedName>
    <definedName name="ASDASFD_1_3_4" hidden="1">{#N/A,#N/A,FALSE,"TMCOMP96";#N/A,#N/A,FALSE,"MAT96";#N/A,#N/A,FALSE,"FANDA96";#N/A,#N/A,FALSE,"INTRAN96";#N/A,#N/A,FALSE,"NAA9697";#N/A,#N/A,FALSE,"ECWEBB";#N/A,#N/A,FALSE,"MFT96";#N/A,#N/A,FALSE,"CTrecon"}</definedName>
    <definedName name="ASDASFD_1_3_5" hidden="1">{#N/A,#N/A,FALSE,"TMCOMP96";#N/A,#N/A,FALSE,"MAT96";#N/A,#N/A,FALSE,"FANDA96";#N/A,#N/A,FALSE,"INTRAN96";#N/A,#N/A,FALSE,"NAA9697";#N/A,#N/A,FALSE,"ECWEBB";#N/A,#N/A,FALSE,"MFT96";#N/A,#N/A,FALSE,"CTrecon"}</definedName>
    <definedName name="ASDASFD_1_4" hidden="1">{#N/A,#N/A,FALSE,"TMCOMP96";#N/A,#N/A,FALSE,"MAT96";#N/A,#N/A,FALSE,"FANDA96";#N/A,#N/A,FALSE,"INTRAN96";#N/A,#N/A,FALSE,"NAA9697";#N/A,#N/A,FALSE,"ECWEBB";#N/A,#N/A,FALSE,"MFT96";#N/A,#N/A,FALSE,"CTrecon"}</definedName>
    <definedName name="ASDASFD_1_4_1" hidden="1">{#N/A,#N/A,FALSE,"TMCOMP96";#N/A,#N/A,FALSE,"MAT96";#N/A,#N/A,FALSE,"FANDA96";#N/A,#N/A,FALSE,"INTRAN96";#N/A,#N/A,FALSE,"NAA9697";#N/A,#N/A,FALSE,"ECWEBB";#N/A,#N/A,FALSE,"MFT96";#N/A,#N/A,FALSE,"CTrecon"}</definedName>
    <definedName name="ASDASFD_1_4_1_1" hidden="1">{#N/A,#N/A,FALSE,"TMCOMP96";#N/A,#N/A,FALSE,"MAT96";#N/A,#N/A,FALSE,"FANDA96";#N/A,#N/A,FALSE,"INTRAN96";#N/A,#N/A,FALSE,"NAA9697";#N/A,#N/A,FALSE,"ECWEBB";#N/A,#N/A,FALSE,"MFT96";#N/A,#N/A,FALSE,"CTrecon"}</definedName>
    <definedName name="ASDASFD_1_4_1_2" hidden="1">{#N/A,#N/A,FALSE,"TMCOMP96";#N/A,#N/A,FALSE,"MAT96";#N/A,#N/A,FALSE,"FANDA96";#N/A,#N/A,FALSE,"INTRAN96";#N/A,#N/A,FALSE,"NAA9697";#N/A,#N/A,FALSE,"ECWEBB";#N/A,#N/A,FALSE,"MFT96";#N/A,#N/A,FALSE,"CTrecon"}</definedName>
    <definedName name="ASDASFD_1_4_1_3" hidden="1">{#N/A,#N/A,FALSE,"TMCOMP96";#N/A,#N/A,FALSE,"MAT96";#N/A,#N/A,FALSE,"FANDA96";#N/A,#N/A,FALSE,"INTRAN96";#N/A,#N/A,FALSE,"NAA9697";#N/A,#N/A,FALSE,"ECWEBB";#N/A,#N/A,FALSE,"MFT96";#N/A,#N/A,FALSE,"CTrecon"}</definedName>
    <definedName name="ASDASFD_1_4_1_4" hidden="1">{#N/A,#N/A,FALSE,"TMCOMP96";#N/A,#N/A,FALSE,"MAT96";#N/A,#N/A,FALSE,"FANDA96";#N/A,#N/A,FALSE,"INTRAN96";#N/A,#N/A,FALSE,"NAA9697";#N/A,#N/A,FALSE,"ECWEBB";#N/A,#N/A,FALSE,"MFT96";#N/A,#N/A,FALSE,"CTrecon"}</definedName>
    <definedName name="ASDASFD_1_4_1_5" hidden="1">{#N/A,#N/A,FALSE,"TMCOMP96";#N/A,#N/A,FALSE,"MAT96";#N/A,#N/A,FALSE,"FANDA96";#N/A,#N/A,FALSE,"INTRAN96";#N/A,#N/A,FALSE,"NAA9697";#N/A,#N/A,FALSE,"ECWEBB";#N/A,#N/A,FALSE,"MFT96";#N/A,#N/A,FALSE,"CTrecon"}</definedName>
    <definedName name="ASDASFD_1_4_2" hidden="1">{#N/A,#N/A,FALSE,"TMCOMP96";#N/A,#N/A,FALSE,"MAT96";#N/A,#N/A,FALSE,"FANDA96";#N/A,#N/A,FALSE,"INTRAN96";#N/A,#N/A,FALSE,"NAA9697";#N/A,#N/A,FALSE,"ECWEBB";#N/A,#N/A,FALSE,"MFT96";#N/A,#N/A,FALSE,"CTrecon"}</definedName>
    <definedName name="ASDASFD_1_4_3" hidden="1">{#N/A,#N/A,FALSE,"TMCOMP96";#N/A,#N/A,FALSE,"MAT96";#N/A,#N/A,FALSE,"FANDA96";#N/A,#N/A,FALSE,"INTRAN96";#N/A,#N/A,FALSE,"NAA9697";#N/A,#N/A,FALSE,"ECWEBB";#N/A,#N/A,FALSE,"MFT96";#N/A,#N/A,FALSE,"CTrecon"}</definedName>
    <definedName name="ASDASFD_1_4_4" hidden="1">{#N/A,#N/A,FALSE,"TMCOMP96";#N/A,#N/A,FALSE,"MAT96";#N/A,#N/A,FALSE,"FANDA96";#N/A,#N/A,FALSE,"INTRAN96";#N/A,#N/A,FALSE,"NAA9697";#N/A,#N/A,FALSE,"ECWEBB";#N/A,#N/A,FALSE,"MFT96";#N/A,#N/A,FALSE,"CTrecon"}</definedName>
    <definedName name="ASDASFD_1_4_5" hidden="1">{#N/A,#N/A,FALSE,"TMCOMP96";#N/A,#N/A,FALSE,"MAT96";#N/A,#N/A,FALSE,"FANDA96";#N/A,#N/A,FALSE,"INTRAN96";#N/A,#N/A,FALSE,"NAA9697";#N/A,#N/A,FALSE,"ECWEBB";#N/A,#N/A,FALSE,"MFT96";#N/A,#N/A,FALSE,"CTrecon"}</definedName>
    <definedName name="ASDASFD_1_5" hidden="1">{#N/A,#N/A,FALSE,"TMCOMP96";#N/A,#N/A,FALSE,"MAT96";#N/A,#N/A,FALSE,"FANDA96";#N/A,#N/A,FALSE,"INTRAN96";#N/A,#N/A,FALSE,"NAA9697";#N/A,#N/A,FALSE,"ECWEBB";#N/A,#N/A,FALSE,"MFT96";#N/A,#N/A,FALSE,"CTrecon"}</definedName>
    <definedName name="ASDASFD_1_5_1" hidden="1">{#N/A,#N/A,FALSE,"TMCOMP96";#N/A,#N/A,FALSE,"MAT96";#N/A,#N/A,FALSE,"FANDA96";#N/A,#N/A,FALSE,"INTRAN96";#N/A,#N/A,FALSE,"NAA9697";#N/A,#N/A,FALSE,"ECWEBB";#N/A,#N/A,FALSE,"MFT96";#N/A,#N/A,FALSE,"CTrecon"}</definedName>
    <definedName name="ASDASFD_1_5_2" hidden="1">{#N/A,#N/A,FALSE,"TMCOMP96";#N/A,#N/A,FALSE,"MAT96";#N/A,#N/A,FALSE,"FANDA96";#N/A,#N/A,FALSE,"INTRAN96";#N/A,#N/A,FALSE,"NAA9697";#N/A,#N/A,FALSE,"ECWEBB";#N/A,#N/A,FALSE,"MFT96";#N/A,#N/A,FALSE,"CTrecon"}</definedName>
    <definedName name="ASDASFD_1_5_3" hidden="1">{#N/A,#N/A,FALSE,"TMCOMP96";#N/A,#N/A,FALSE,"MAT96";#N/A,#N/A,FALSE,"FANDA96";#N/A,#N/A,FALSE,"INTRAN96";#N/A,#N/A,FALSE,"NAA9697";#N/A,#N/A,FALSE,"ECWEBB";#N/A,#N/A,FALSE,"MFT96";#N/A,#N/A,FALSE,"CTrecon"}</definedName>
    <definedName name="ASDASFD_1_5_4" hidden="1">{#N/A,#N/A,FALSE,"TMCOMP96";#N/A,#N/A,FALSE,"MAT96";#N/A,#N/A,FALSE,"FANDA96";#N/A,#N/A,FALSE,"INTRAN96";#N/A,#N/A,FALSE,"NAA9697";#N/A,#N/A,FALSE,"ECWEBB";#N/A,#N/A,FALSE,"MFT96";#N/A,#N/A,FALSE,"CTrecon"}</definedName>
    <definedName name="ASDASFD_1_5_5" hidden="1">{#N/A,#N/A,FALSE,"TMCOMP96";#N/A,#N/A,FALSE,"MAT96";#N/A,#N/A,FALSE,"FANDA96";#N/A,#N/A,FALSE,"INTRAN96";#N/A,#N/A,FALSE,"NAA9697";#N/A,#N/A,FALSE,"ECWEBB";#N/A,#N/A,FALSE,"MFT96";#N/A,#N/A,FALSE,"CTrecon"}</definedName>
    <definedName name="ASDASFD_2_1" hidden="1">{#N/A,#N/A,FALSE,"TMCOMP96";#N/A,#N/A,FALSE,"MAT96";#N/A,#N/A,FALSE,"FANDA96";#N/A,#N/A,FALSE,"INTRAN96";#N/A,#N/A,FALSE,"NAA9697";#N/A,#N/A,FALSE,"ECWEBB";#N/A,#N/A,FALSE,"MFT96";#N/A,#N/A,FALSE,"CTrecon"}</definedName>
    <definedName name="ASDASFD_2_1_1" hidden="1">{#N/A,#N/A,FALSE,"TMCOMP96";#N/A,#N/A,FALSE,"MAT96";#N/A,#N/A,FALSE,"FANDA96";#N/A,#N/A,FALSE,"INTRAN96";#N/A,#N/A,FALSE,"NAA9697";#N/A,#N/A,FALSE,"ECWEBB";#N/A,#N/A,FALSE,"MFT96";#N/A,#N/A,FALSE,"CTrecon"}</definedName>
    <definedName name="ASDASFD_2_1_1_1" hidden="1">{#N/A,#N/A,FALSE,"TMCOMP96";#N/A,#N/A,FALSE,"MAT96";#N/A,#N/A,FALSE,"FANDA96";#N/A,#N/A,FALSE,"INTRAN96";#N/A,#N/A,FALSE,"NAA9697";#N/A,#N/A,FALSE,"ECWEBB";#N/A,#N/A,FALSE,"MFT96";#N/A,#N/A,FALSE,"CTrecon"}</definedName>
    <definedName name="ASDASFD_2_1_1_2" hidden="1">{#N/A,#N/A,FALSE,"TMCOMP96";#N/A,#N/A,FALSE,"MAT96";#N/A,#N/A,FALSE,"FANDA96";#N/A,#N/A,FALSE,"INTRAN96";#N/A,#N/A,FALSE,"NAA9697";#N/A,#N/A,FALSE,"ECWEBB";#N/A,#N/A,FALSE,"MFT96";#N/A,#N/A,FALSE,"CTrecon"}</definedName>
    <definedName name="ASDASFD_2_1_2" hidden="1">{#N/A,#N/A,FALSE,"TMCOMP96";#N/A,#N/A,FALSE,"MAT96";#N/A,#N/A,FALSE,"FANDA96";#N/A,#N/A,FALSE,"INTRAN96";#N/A,#N/A,FALSE,"NAA9697";#N/A,#N/A,FALSE,"ECWEBB";#N/A,#N/A,FALSE,"MFT96";#N/A,#N/A,FALSE,"CTrecon"}</definedName>
    <definedName name="ASDASFD_2_1_3" hidden="1">{#N/A,#N/A,FALSE,"TMCOMP96";#N/A,#N/A,FALSE,"MAT96";#N/A,#N/A,FALSE,"FANDA96";#N/A,#N/A,FALSE,"INTRAN96";#N/A,#N/A,FALSE,"NAA9697";#N/A,#N/A,FALSE,"ECWEBB";#N/A,#N/A,FALSE,"MFT96";#N/A,#N/A,FALSE,"CTrecon"}</definedName>
    <definedName name="ASDASFD_2_1_4" hidden="1">{#N/A,#N/A,FALSE,"TMCOMP96";#N/A,#N/A,FALSE,"MAT96";#N/A,#N/A,FALSE,"FANDA96";#N/A,#N/A,FALSE,"INTRAN96";#N/A,#N/A,FALSE,"NAA9697";#N/A,#N/A,FALSE,"ECWEBB";#N/A,#N/A,FALSE,"MFT96";#N/A,#N/A,FALSE,"CTrecon"}</definedName>
    <definedName name="ASDASFD_2_1_5" hidden="1">{#N/A,#N/A,FALSE,"TMCOMP96";#N/A,#N/A,FALSE,"MAT96";#N/A,#N/A,FALSE,"FANDA96";#N/A,#N/A,FALSE,"INTRAN96";#N/A,#N/A,FALSE,"NAA9697";#N/A,#N/A,FALSE,"ECWEBB";#N/A,#N/A,FALSE,"MFT96";#N/A,#N/A,FALSE,"CTrecon"}</definedName>
    <definedName name="ASDASFD_2_2" hidden="1">{#N/A,#N/A,FALSE,"TMCOMP96";#N/A,#N/A,FALSE,"MAT96";#N/A,#N/A,FALSE,"FANDA96";#N/A,#N/A,FALSE,"INTRAN96";#N/A,#N/A,FALSE,"NAA9697";#N/A,#N/A,FALSE,"ECWEBB";#N/A,#N/A,FALSE,"MFT96";#N/A,#N/A,FALSE,"CTrecon"}</definedName>
    <definedName name="ASDASFD_2_3" hidden="1">{#N/A,#N/A,FALSE,"TMCOMP96";#N/A,#N/A,FALSE,"MAT96";#N/A,#N/A,FALSE,"FANDA96";#N/A,#N/A,FALSE,"INTRAN96";#N/A,#N/A,FALSE,"NAA9697";#N/A,#N/A,FALSE,"ECWEBB";#N/A,#N/A,FALSE,"MFT96";#N/A,#N/A,FALSE,"CTrecon"}</definedName>
    <definedName name="ASDASFD_2_4" hidden="1">{#N/A,#N/A,FALSE,"TMCOMP96";#N/A,#N/A,FALSE,"MAT96";#N/A,#N/A,FALSE,"FANDA96";#N/A,#N/A,FALSE,"INTRAN96";#N/A,#N/A,FALSE,"NAA9697";#N/A,#N/A,FALSE,"ECWEBB";#N/A,#N/A,FALSE,"MFT96";#N/A,#N/A,FALSE,"CTrecon"}</definedName>
    <definedName name="ASDASFD_2_5" hidden="1">{#N/A,#N/A,FALSE,"TMCOMP96";#N/A,#N/A,FALSE,"MAT96";#N/A,#N/A,FALSE,"FANDA96";#N/A,#N/A,FALSE,"INTRAN96";#N/A,#N/A,FALSE,"NAA9697";#N/A,#N/A,FALSE,"ECWEBB";#N/A,#N/A,FALSE,"MFT96";#N/A,#N/A,FALSE,"CTrecon"}</definedName>
    <definedName name="ASDASFD_3" hidden="1">{#N/A,#N/A,FALSE,"TMCOMP96";#N/A,#N/A,FALSE,"MAT96";#N/A,#N/A,FALSE,"FANDA96";#N/A,#N/A,FALSE,"INTRAN96";#N/A,#N/A,FALSE,"NAA9697";#N/A,#N/A,FALSE,"ECWEBB";#N/A,#N/A,FALSE,"MFT96";#N/A,#N/A,FALSE,"CTrecon"}</definedName>
    <definedName name="ASDASFD_3_1" hidden="1">{#N/A,#N/A,FALSE,"TMCOMP96";#N/A,#N/A,FALSE,"MAT96";#N/A,#N/A,FALSE,"FANDA96";#N/A,#N/A,FALSE,"INTRAN96";#N/A,#N/A,FALSE,"NAA9697";#N/A,#N/A,FALSE,"ECWEBB";#N/A,#N/A,FALSE,"MFT96";#N/A,#N/A,FALSE,"CTrecon"}</definedName>
    <definedName name="ASDASFD_3_1_1" hidden="1">{#N/A,#N/A,FALSE,"TMCOMP96";#N/A,#N/A,FALSE,"MAT96";#N/A,#N/A,FALSE,"FANDA96";#N/A,#N/A,FALSE,"INTRAN96";#N/A,#N/A,FALSE,"NAA9697";#N/A,#N/A,FALSE,"ECWEBB";#N/A,#N/A,FALSE,"MFT96";#N/A,#N/A,FALSE,"CTrecon"}</definedName>
    <definedName name="ASDASFD_3_1_1_1" hidden="1">{#N/A,#N/A,FALSE,"TMCOMP96";#N/A,#N/A,FALSE,"MAT96";#N/A,#N/A,FALSE,"FANDA96";#N/A,#N/A,FALSE,"INTRAN96";#N/A,#N/A,FALSE,"NAA9697";#N/A,#N/A,FALSE,"ECWEBB";#N/A,#N/A,FALSE,"MFT96";#N/A,#N/A,FALSE,"CTrecon"}</definedName>
    <definedName name="ASDASFD_3_1_1_2" hidden="1">{#N/A,#N/A,FALSE,"TMCOMP96";#N/A,#N/A,FALSE,"MAT96";#N/A,#N/A,FALSE,"FANDA96";#N/A,#N/A,FALSE,"INTRAN96";#N/A,#N/A,FALSE,"NAA9697";#N/A,#N/A,FALSE,"ECWEBB";#N/A,#N/A,FALSE,"MFT96";#N/A,#N/A,FALSE,"CTrecon"}</definedName>
    <definedName name="ASDASFD_3_1_2" hidden="1">{#N/A,#N/A,FALSE,"TMCOMP96";#N/A,#N/A,FALSE,"MAT96";#N/A,#N/A,FALSE,"FANDA96";#N/A,#N/A,FALSE,"INTRAN96";#N/A,#N/A,FALSE,"NAA9697";#N/A,#N/A,FALSE,"ECWEBB";#N/A,#N/A,FALSE,"MFT96";#N/A,#N/A,FALSE,"CTrecon"}</definedName>
    <definedName name="ASDASFD_3_1_3" hidden="1">{#N/A,#N/A,FALSE,"TMCOMP96";#N/A,#N/A,FALSE,"MAT96";#N/A,#N/A,FALSE,"FANDA96";#N/A,#N/A,FALSE,"INTRAN96";#N/A,#N/A,FALSE,"NAA9697";#N/A,#N/A,FALSE,"ECWEBB";#N/A,#N/A,FALSE,"MFT96";#N/A,#N/A,FALSE,"CTrecon"}</definedName>
    <definedName name="ASDASFD_3_1_4" hidden="1">{#N/A,#N/A,FALSE,"TMCOMP96";#N/A,#N/A,FALSE,"MAT96";#N/A,#N/A,FALSE,"FANDA96";#N/A,#N/A,FALSE,"INTRAN96";#N/A,#N/A,FALSE,"NAA9697";#N/A,#N/A,FALSE,"ECWEBB";#N/A,#N/A,FALSE,"MFT96";#N/A,#N/A,FALSE,"CTrecon"}</definedName>
    <definedName name="ASDASFD_3_1_5" hidden="1">{#N/A,#N/A,FALSE,"TMCOMP96";#N/A,#N/A,FALSE,"MAT96";#N/A,#N/A,FALSE,"FANDA96";#N/A,#N/A,FALSE,"INTRAN96";#N/A,#N/A,FALSE,"NAA9697";#N/A,#N/A,FALSE,"ECWEBB";#N/A,#N/A,FALSE,"MFT96";#N/A,#N/A,FALSE,"CTrecon"}</definedName>
    <definedName name="ASDASFD_3_2" hidden="1">{#N/A,#N/A,FALSE,"TMCOMP96";#N/A,#N/A,FALSE,"MAT96";#N/A,#N/A,FALSE,"FANDA96";#N/A,#N/A,FALSE,"INTRAN96";#N/A,#N/A,FALSE,"NAA9697";#N/A,#N/A,FALSE,"ECWEBB";#N/A,#N/A,FALSE,"MFT96";#N/A,#N/A,FALSE,"CTrecon"}</definedName>
    <definedName name="ASDASFD_3_3" hidden="1">{#N/A,#N/A,FALSE,"TMCOMP96";#N/A,#N/A,FALSE,"MAT96";#N/A,#N/A,FALSE,"FANDA96";#N/A,#N/A,FALSE,"INTRAN96";#N/A,#N/A,FALSE,"NAA9697";#N/A,#N/A,FALSE,"ECWEBB";#N/A,#N/A,FALSE,"MFT96";#N/A,#N/A,FALSE,"CTrecon"}</definedName>
    <definedName name="ASDASFD_3_4" hidden="1">{#N/A,#N/A,FALSE,"TMCOMP96";#N/A,#N/A,FALSE,"MAT96";#N/A,#N/A,FALSE,"FANDA96";#N/A,#N/A,FALSE,"INTRAN96";#N/A,#N/A,FALSE,"NAA9697";#N/A,#N/A,FALSE,"ECWEBB";#N/A,#N/A,FALSE,"MFT96";#N/A,#N/A,FALSE,"CTrecon"}</definedName>
    <definedName name="ASDASFD_3_5" hidden="1">{#N/A,#N/A,FALSE,"TMCOMP96";#N/A,#N/A,FALSE,"MAT96";#N/A,#N/A,FALSE,"FANDA96";#N/A,#N/A,FALSE,"INTRAN96";#N/A,#N/A,FALSE,"NAA9697";#N/A,#N/A,FALSE,"ECWEBB";#N/A,#N/A,FALSE,"MFT96";#N/A,#N/A,FALSE,"CTrecon"}</definedName>
    <definedName name="ASDASFD_4" hidden="1">{#N/A,#N/A,FALSE,"TMCOMP96";#N/A,#N/A,FALSE,"MAT96";#N/A,#N/A,FALSE,"FANDA96";#N/A,#N/A,FALSE,"INTRAN96";#N/A,#N/A,FALSE,"NAA9697";#N/A,#N/A,FALSE,"ECWEBB";#N/A,#N/A,FALSE,"MFT96";#N/A,#N/A,FALSE,"CTrecon"}</definedName>
    <definedName name="ASDASFD_4_1" hidden="1">{#N/A,#N/A,FALSE,"TMCOMP96";#N/A,#N/A,FALSE,"MAT96";#N/A,#N/A,FALSE,"FANDA96";#N/A,#N/A,FALSE,"INTRAN96";#N/A,#N/A,FALSE,"NAA9697";#N/A,#N/A,FALSE,"ECWEBB";#N/A,#N/A,FALSE,"MFT96";#N/A,#N/A,FALSE,"CTrecon"}</definedName>
    <definedName name="ASDASFD_4_1_1" hidden="1">{#N/A,#N/A,FALSE,"TMCOMP96";#N/A,#N/A,FALSE,"MAT96";#N/A,#N/A,FALSE,"FANDA96";#N/A,#N/A,FALSE,"INTRAN96";#N/A,#N/A,FALSE,"NAA9697";#N/A,#N/A,FALSE,"ECWEBB";#N/A,#N/A,FALSE,"MFT96";#N/A,#N/A,FALSE,"CTrecon"}</definedName>
    <definedName name="ASDASFD_4_1_1_1" hidden="1">{#N/A,#N/A,FALSE,"TMCOMP96";#N/A,#N/A,FALSE,"MAT96";#N/A,#N/A,FALSE,"FANDA96";#N/A,#N/A,FALSE,"INTRAN96";#N/A,#N/A,FALSE,"NAA9697";#N/A,#N/A,FALSE,"ECWEBB";#N/A,#N/A,FALSE,"MFT96";#N/A,#N/A,FALSE,"CTrecon"}</definedName>
    <definedName name="ASDASFD_4_1_1_2" hidden="1">{#N/A,#N/A,FALSE,"TMCOMP96";#N/A,#N/A,FALSE,"MAT96";#N/A,#N/A,FALSE,"FANDA96";#N/A,#N/A,FALSE,"INTRAN96";#N/A,#N/A,FALSE,"NAA9697";#N/A,#N/A,FALSE,"ECWEBB";#N/A,#N/A,FALSE,"MFT96";#N/A,#N/A,FALSE,"CTrecon"}</definedName>
    <definedName name="ASDASFD_4_1_2" hidden="1">{#N/A,#N/A,FALSE,"TMCOMP96";#N/A,#N/A,FALSE,"MAT96";#N/A,#N/A,FALSE,"FANDA96";#N/A,#N/A,FALSE,"INTRAN96";#N/A,#N/A,FALSE,"NAA9697";#N/A,#N/A,FALSE,"ECWEBB";#N/A,#N/A,FALSE,"MFT96";#N/A,#N/A,FALSE,"CTrecon"}</definedName>
    <definedName name="ASDASFD_4_1_3" hidden="1">{#N/A,#N/A,FALSE,"TMCOMP96";#N/A,#N/A,FALSE,"MAT96";#N/A,#N/A,FALSE,"FANDA96";#N/A,#N/A,FALSE,"INTRAN96";#N/A,#N/A,FALSE,"NAA9697";#N/A,#N/A,FALSE,"ECWEBB";#N/A,#N/A,FALSE,"MFT96";#N/A,#N/A,FALSE,"CTrecon"}</definedName>
    <definedName name="ASDASFD_4_1_4" hidden="1">{#N/A,#N/A,FALSE,"TMCOMP96";#N/A,#N/A,FALSE,"MAT96";#N/A,#N/A,FALSE,"FANDA96";#N/A,#N/A,FALSE,"INTRAN96";#N/A,#N/A,FALSE,"NAA9697";#N/A,#N/A,FALSE,"ECWEBB";#N/A,#N/A,FALSE,"MFT96";#N/A,#N/A,FALSE,"CTrecon"}</definedName>
    <definedName name="ASDASFD_4_1_5" hidden="1">{#N/A,#N/A,FALSE,"TMCOMP96";#N/A,#N/A,FALSE,"MAT96";#N/A,#N/A,FALSE,"FANDA96";#N/A,#N/A,FALSE,"INTRAN96";#N/A,#N/A,FALSE,"NAA9697";#N/A,#N/A,FALSE,"ECWEBB";#N/A,#N/A,FALSE,"MFT96";#N/A,#N/A,FALSE,"CTrecon"}</definedName>
    <definedName name="ASDASFD_4_2" hidden="1">{#N/A,#N/A,FALSE,"TMCOMP96";#N/A,#N/A,FALSE,"MAT96";#N/A,#N/A,FALSE,"FANDA96";#N/A,#N/A,FALSE,"INTRAN96";#N/A,#N/A,FALSE,"NAA9697";#N/A,#N/A,FALSE,"ECWEBB";#N/A,#N/A,FALSE,"MFT96";#N/A,#N/A,FALSE,"CTrecon"}</definedName>
    <definedName name="ASDASFD_4_3" hidden="1">{#N/A,#N/A,FALSE,"TMCOMP96";#N/A,#N/A,FALSE,"MAT96";#N/A,#N/A,FALSE,"FANDA96";#N/A,#N/A,FALSE,"INTRAN96";#N/A,#N/A,FALSE,"NAA9697";#N/A,#N/A,FALSE,"ECWEBB";#N/A,#N/A,FALSE,"MFT96";#N/A,#N/A,FALSE,"CTrecon"}</definedName>
    <definedName name="ASDASFD_4_4" hidden="1">{#N/A,#N/A,FALSE,"TMCOMP96";#N/A,#N/A,FALSE,"MAT96";#N/A,#N/A,FALSE,"FANDA96";#N/A,#N/A,FALSE,"INTRAN96";#N/A,#N/A,FALSE,"NAA9697";#N/A,#N/A,FALSE,"ECWEBB";#N/A,#N/A,FALSE,"MFT96";#N/A,#N/A,FALSE,"CTrecon"}</definedName>
    <definedName name="ASDASFD_4_5" hidden="1">{#N/A,#N/A,FALSE,"TMCOMP96";#N/A,#N/A,FALSE,"MAT96";#N/A,#N/A,FALSE,"FANDA96";#N/A,#N/A,FALSE,"INTRAN96";#N/A,#N/A,FALSE,"NAA9697";#N/A,#N/A,FALSE,"ECWEBB";#N/A,#N/A,FALSE,"MFT96";#N/A,#N/A,FALSE,"CTrecon"}</definedName>
    <definedName name="ASDASFD_5" hidden="1">{#N/A,#N/A,FALSE,"TMCOMP96";#N/A,#N/A,FALSE,"MAT96";#N/A,#N/A,FALSE,"FANDA96";#N/A,#N/A,FALSE,"INTRAN96";#N/A,#N/A,FALSE,"NAA9697";#N/A,#N/A,FALSE,"ECWEBB";#N/A,#N/A,FALSE,"MFT96";#N/A,#N/A,FALSE,"CTrecon"}</definedName>
    <definedName name="ASDASFD_5_1" hidden="1">{#N/A,#N/A,FALSE,"TMCOMP96";#N/A,#N/A,FALSE,"MAT96";#N/A,#N/A,FALSE,"FANDA96";#N/A,#N/A,FALSE,"INTRAN96";#N/A,#N/A,FALSE,"NAA9697";#N/A,#N/A,FALSE,"ECWEBB";#N/A,#N/A,FALSE,"MFT96";#N/A,#N/A,FALSE,"CTrecon"}</definedName>
    <definedName name="ASDASFD_5_1_1" hidden="1">{#N/A,#N/A,FALSE,"TMCOMP96";#N/A,#N/A,FALSE,"MAT96";#N/A,#N/A,FALSE,"FANDA96";#N/A,#N/A,FALSE,"INTRAN96";#N/A,#N/A,FALSE,"NAA9697";#N/A,#N/A,FALSE,"ECWEBB";#N/A,#N/A,FALSE,"MFT96";#N/A,#N/A,FALSE,"CTrecon"}</definedName>
    <definedName name="ASDASFD_5_1_1_1" hidden="1">{#N/A,#N/A,FALSE,"TMCOMP96";#N/A,#N/A,FALSE,"MAT96";#N/A,#N/A,FALSE,"FANDA96";#N/A,#N/A,FALSE,"INTRAN96";#N/A,#N/A,FALSE,"NAA9697";#N/A,#N/A,FALSE,"ECWEBB";#N/A,#N/A,FALSE,"MFT96";#N/A,#N/A,FALSE,"CTrecon"}</definedName>
    <definedName name="ASDASFD_5_1_1_2" hidden="1">{#N/A,#N/A,FALSE,"TMCOMP96";#N/A,#N/A,FALSE,"MAT96";#N/A,#N/A,FALSE,"FANDA96";#N/A,#N/A,FALSE,"INTRAN96";#N/A,#N/A,FALSE,"NAA9697";#N/A,#N/A,FALSE,"ECWEBB";#N/A,#N/A,FALSE,"MFT96";#N/A,#N/A,FALSE,"CTrecon"}</definedName>
    <definedName name="ASDASFD_5_1_2" hidden="1">{#N/A,#N/A,FALSE,"TMCOMP96";#N/A,#N/A,FALSE,"MAT96";#N/A,#N/A,FALSE,"FANDA96";#N/A,#N/A,FALSE,"INTRAN96";#N/A,#N/A,FALSE,"NAA9697";#N/A,#N/A,FALSE,"ECWEBB";#N/A,#N/A,FALSE,"MFT96";#N/A,#N/A,FALSE,"CTrecon"}</definedName>
    <definedName name="ASDASFD_5_1_3" hidden="1">{#N/A,#N/A,FALSE,"TMCOMP96";#N/A,#N/A,FALSE,"MAT96";#N/A,#N/A,FALSE,"FANDA96";#N/A,#N/A,FALSE,"INTRAN96";#N/A,#N/A,FALSE,"NAA9697";#N/A,#N/A,FALSE,"ECWEBB";#N/A,#N/A,FALSE,"MFT96";#N/A,#N/A,FALSE,"CTrecon"}</definedName>
    <definedName name="ASDASFD_5_1_4" hidden="1">{#N/A,#N/A,FALSE,"TMCOMP96";#N/A,#N/A,FALSE,"MAT96";#N/A,#N/A,FALSE,"FANDA96";#N/A,#N/A,FALSE,"INTRAN96";#N/A,#N/A,FALSE,"NAA9697";#N/A,#N/A,FALSE,"ECWEBB";#N/A,#N/A,FALSE,"MFT96";#N/A,#N/A,FALSE,"CTrecon"}</definedName>
    <definedName name="ASDASFD_5_1_5" hidden="1">{#N/A,#N/A,FALSE,"TMCOMP96";#N/A,#N/A,FALSE,"MAT96";#N/A,#N/A,FALSE,"FANDA96";#N/A,#N/A,FALSE,"INTRAN96";#N/A,#N/A,FALSE,"NAA9697";#N/A,#N/A,FALSE,"ECWEBB";#N/A,#N/A,FALSE,"MFT96";#N/A,#N/A,FALSE,"CTrecon"}</definedName>
    <definedName name="ASDASFD_5_2" hidden="1">{#N/A,#N/A,FALSE,"TMCOMP96";#N/A,#N/A,FALSE,"MAT96";#N/A,#N/A,FALSE,"FANDA96";#N/A,#N/A,FALSE,"INTRAN96";#N/A,#N/A,FALSE,"NAA9697";#N/A,#N/A,FALSE,"ECWEBB";#N/A,#N/A,FALSE,"MFT96";#N/A,#N/A,FALSE,"CTrecon"}</definedName>
    <definedName name="ASDASFD_5_3" hidden="1">{#N/A,#N/A,FALSE,"TMCOMP96";#N/A,#N/A,FALSE,"MAT96";#N/A,#N/A,FALSE,"FANDA96";#N/A,#N/A,FALSE,"INTRAN96";#N/A,#N/A,FALSE,"NAA9697";#N/A,#N/A,FALSE,"ECWEBB";#N/A,#N/A,FALSE,"MFT96";#N/A,#N/A,FALSE,"CTrecon"}</definedName>
    <definedName name="ASDASFD_5_4" hidden="1">{#N/A,#N/A,FALSE,"TMCOMP96";#N/A,#N/A,FALSE,"MAT96";#N/A,#N/A,FALSE,"FANDA96";#N/A,#N/A,FALSE,"INTRAN96";#N/A,#N/A,FALSE,"NAA9697";#N/A,#N/A,FALSE,"ECWEBB";#N/A,#N/A,FALSE,"MFT96";#N/A,#N/A,FALSE,"CTrecon"}</definedName>
    <definedName name="ASDASFD_5_5"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_1_1" hidden="1">{#N/A,#N/A,FALSE,"TMCOMP96";#N/A,#N/A,FALSE,"MAT96";#N/A,#N/A,FALSE,"FANDA96";#N/A,#N/A,FALSE,"INTRAN96";#N/A,#N/A,FALSE,"NAA9697";#N/A,#N/A,FALSE,"ECWEBB";#N/A,#N/A,FALSE,"MFT96";#N/A,#N/A,FALSE,"CTrecon"}</definedName>
    <definedName name="ASDF_1_1_1" hidden="1">{#N/A,#N/A,FALSE,"TMCOMP96";#N/A,#N/A,FALSE,"MAT96";#N/A,#N/A,FALSE,"FANDA96";#N/A,#N/A,FALSE,"INTRAN96";#N/A,#N/A,FALSE,"NAA9697";#N/A,#N/A,FALSE,"ECWEBB";#N/A,#N/A,FALSE,"MFT96";#N/A,#N/A,FALSE,"CTrecon"}</definedName>
    <definedName name="ASDF_1_1_1_1" hidden="1">{#N/A,#N/A,FALSE,"TMCOMP96";#N/A,#N/A,FALSE,"MAT96";#N/A,#N/A,FALSE,"FANDA96";#N/A,#N/A,FALSE,"INTRAN96";#N/A,#N/A,FALSE,"NAA9697";#N/A,#N/A,FALSE,"ECWEBB";#N/A,#N/A,FALSE,"MFT96";#N/A,#N/A,FALSE,"CTrecon"}</definedName>
    <definedName name="ASDF_1_1_1_1_1" hidden="1">{#N/A,#N/A,FALSE,"TMCOMP96";#N/A,#N/A,FALSE,"MAT96";#N/A,#N/A,FALSE,"FANDA96";#N/A,#N/A,FALSE,"INTRAN96";#N/A,#N/A,FALSE,"NAA9697";#N/A,#N/A,FALSE,"ECWEBB";#N/A,#N/A,FALSE,"MFT96";#N/A,#N/A,FALSE,"CTrecon"}</definedName>
    <definedName name="ASDF_1_1_1_1_2" hidden="1">{#N/A,#N/A,FALSE,"TMCOMP96";#N/A,#N/A,FALSE,"MAT96";#N/A,#N/A,FALSE,"FANDA96";#N/A,#N/A,FALSE,"INTRAN96";#N/A,#N/A,FALSE,"NAA9697";#N/A,#N/A,FALSE,"ECWEBB";#N/A,#N/A,FALSE,"MFT96";#N/A,#N/A,FALSE,"CTrecon"}</definedName>
    <definedName name="ASDF_1_1_1_2" hidden="1">{#N/A,#N/A,FALSE,"TMCOMP96";#N/A,#N/A,FALSE,"MAT96";#N/A,#N/A,FALSE,"FANDA96";#N/A,#N/A,FALSE,"INTRAN96";#N/A,#N/A,FALSE,"NAA9697";#N/A,#N/A,FALSE,"ECWEBB";#N/A,#N/A,FALSE,"MFT96";#N/A,#N/A,FALSE,"CTrecon"}</definedName>
    <definedName name="ASDF_1_1_1_3" hidden="1">{#N/A,#N/A,FALSE,"TMCOMP96";#N/A,#N/A,FALSE,"MAT96";#N/A,#N/A,FALSE,"FANDA96";#N/A,#N/A,FALSE,"INTRAN96";#N/A,#N/A,FALSE,"NAA9697";#N/A,#N/A,FALSE,"ECWEBB";#N/A,#N/A,FALSE,"MFT96";#N/A,#N/A,FALSE,"CTrecon"}</definedName>
    <definedName name="ASDF_1_1_1_4" hidden="1">{#N/A,#N/A,FALSE,"TMCOMP96";#N/A,#N/A,FALSE,"MAT96";#N/A,#N/A,FALSE,"FANDA96";#N/A,#N/A,FALSE,"INTRAN96";#N/A,#N/A,FALSE,"NAA9697";#N/A,#N/A,FALSE,"ECWEBB";#N/A,#N/A,FALSE,"MFT96";#N/A,#N/A,FALSE,"CTrecon"}</definedName>
    <definedName name="ASDF_1_1_1_5" hidden="1">{#N/A,#N/A,FALSE,"TMCOMP96";#N/A,#N/A,FALSE,"MAT96";#N/A,#N/A,FALSE,"FANDA96";#N/A,#N/A,FALSE,"INTRAN96";#N/A,#N/A,FALSE,"NAA9697";#N/A,#N/A,FALSE,"ECWEBB";#N/A,#N/A,FALSE,"MFT96";#N/A,#N/A,FALSE,"CTrecon"}</definedName>
    <definedName name="ASDF_1_1_2" hidden="1">{#N/A,#N/A,FALSE,"TMCOMP96";#N/A,#N/A,FALSE,"MAT96";#N/A,#N/A,FALSE,"FANDA96";#N/A,#N/A,FALSE,"INTRAN96";#N/A,#N/A,FALSE,"NAA9697";#N/A,#N/A,FALSE,"ECWEBB";#N/A,#N/A,FALSE,"MFT96";#N/A,#N/A,FALSE,"CTrecon"}</definedName>
    <definedName name="ASDF_1_1_3" hidden="1">{#N/A,#N/A,FALSE,"TMCOMP96";#N/A,#N/A,FALSE,"MAT96";#N/A,#N/A,FALSE,"FANDA96";#N/A,#N/A,FALSE,"INTRAN96";#N/A,#N/A,FALSE,"NAA9697";#N/A,#N/A,FALSE,"ECWEBB";#N/A,#N/A,FALSE,"MFT96";#N/A,#N/A,FALSE,"CTrecon"}</definedName>
    <definedName name="ASDF_1_1_4" hidden="1">{#N/A,#N/A,FALSE,"TMCOMP96";#N/A,#N/A,FALSE,"MAT96";#N/A,#N/A,FALSE,"FANDA96";#N/A,#N/A,FALSE,"INTRAN96";#N/A,#N/A,FALSE,"NAA9697";#N/A,#N/A,FALSE,"ECWEBB";#N/A,#N/A,FALSE,"MFT96";#N/A,#N/A,FALSE,"CTrecon"}</definedName>
    <definedName name="ASDF_1_1_5" hidden="1">{#N/A,#N/A,FALSE,"TMCOMP96";#N/A,#N/A,FALSE,"MAT96";#N/A,#N/A,FALSE,"FANDA96";#N/A,#N/A,FALSE,"INTRAN96";#N/A,#N/A,FALSE,"NAA9697";#N/A,#N/A,FALSE,"ECWEBB";#N/A,#N/A,FALSE,"MFT96";#N/A,#N/A,FALSE,"CTrecon"}</definedName>
    <definedName name="ASDF_1_2" hidden="1">{#N/A,#N/A,FALSE,"TMCOMP96";#N/A,#N/A,FALSE,"MAT96";#N/A,#N/A,FALSE,"FANDA96";#N/A,#N/A,FALSE,"INTRAN96";#N/A,#N/A,FALSE,"NAA9697";#N/A,#N/A,FALSE,"ECWEBB";#N/A,#N/A,FALSE,"MFT96";#N/A,#N/A,FALSE,"CTrecon"}</definedName>
    <definedName name="ASDF_1_2_1" hidden="1">{#N/A,#N/A,FALSE,"TMCOMP96";#N/A,#N/A,FALSE,"MAT96";#N/A,#N/A,FALSE,"FANDA96";#N/A,#N/A,FALSE,"INTRAN96";#N/A,#N/A,FALSE,"NAA9697";#N/A,#N/A,FALSE,"ECWEBB";#N/A,#N/A,FALSE,"MFT96";#N/A,#N/A,FALSE,"CTrecon"}</definedName>
    <definedName name="ASDF_1_2_1_1" hidden="1">{#N/A,#N/A,FALSE,"TMCOMP96";#N/A,#N/A,FALSE,"MAT96";#N/A,#N/A,FALSE,"FANDA96";#N/A,#N/A,FALSE,"INTRAN96";#N/A,#N/A,FALSE,"NAA9697";#N/A,#N/A,FALSE,"ECWEBB";#N/A,#N/A,FALSE,"MFT96";#N/A,#N/A,FALSE,"CTrecon"}</definedName>
    <definedName name="ASDF_1_2_1_1_1" hidden="1">{#N/A,#N/A,FALSE,"TMCOMP96";#N/A,#N/A,FALSE,"MAT96";#N/A,#N/A,FALSE,"FANDA96";#N/A,#N/A,FALSE,"INTRAN96";#N/A,#N/A,FALSE,"NAA9697";#N/A,#N/A,FALSE,"ECWEBB";#N/A,#N/A,FALSE,"MFT96";#N/A,#N/A,FALSE,"CTrecon"}</definedName>
    <definedName name="ASDF_1_2_1_1_2" hidden="1">{#N/A,#N/A,FALSE,"TMCOMP96";#N/A,#N/A,FALSE,"MAT96";#N/A,#N/A,FALSE,"FANDA96";#N/A,#N/A,FALSE,"INTRAN96";#N/A,#N/A,FALSE,"NAA9697";#N/A,#N/A,FALSE,"ECWEBB";#N/A,#N/A,FALSE,"MFT96";#N/A,#N/A,FALSE,"CTrecon"}</definedName>
    <definedName name="ASDF_1_2_1_2" hidden="1">{#N/A,#N/A,FALSE,"TMCOMP96";#N/A,#N/A,FALSE,"MAT96";#N/A,#N/A,FALSE,"FANDA96";#N/A,#N/A,FALSE,"INTRAN96";#N/A,#N/A,FALSE,"NAA9697";#N/A,#N/A,FALSE,"ECWEBB";#N/A,#N/A,FALSE,"MFT96";#N/A,#N/A,FALSE,"CTrecon"}</definedName>
    <definedName name="ASDF_1_2_1_3" hidden="1">{#N/A,#N/A,FALSE,"TMCOMP96";#N/A,#N/A,FALSE,"MAT96";#N/A,#N/A,FALSE,"FANDA96";#N/A,#N/A,FALSE,"INTRAN96";#N/A,#N/A,FALSE,"NAA9697";#N/A,#N/A,FALSE,"ECWEBB";#N/A,#N/A,FALSE,"MFT96";#N/A,#N/A,FALSE,"CTrecon"}</definedName>
    <definedName name="ASDF_1_2_1_4" hidden="1">{#N/A,#N/A,FALSE,"TMCOMP96";#N/A,#N/A,FALSE,"MAT96";#N/A,#N/A,FALSE,"FANDA96";#N/A,#N/A,FALSE,"INTRAN96";#N/A,#N/A,FALSE,"NAA9697";#N/A,#N/A,FALSE,"ECWEBB";#N/A,#N/A,FALSE,"MFT96";#N/A,#N/A,FALSE,"CTrecon"}</definedName>
    <definedName name="ASDF_1_2_1_5" hidden="1">{#N/A,#N/A,FALSE,"TMCOMP96";#N/A,#N/A,FALSE,"MAT96";#N/A,#N/A,FALSE,"FANDA96";#N/A,#N/A,FALSE,"INTRAN96";#N/A,#N/A,FALSE,"NAA9697";#N/A,#N/A,FALSE,"ECWEBB";#N/A,#N/A,FALSE,"MFT96";#N/A,#N/A,FALSE,"CTrecon"}</definedName>
    <definedName name="ASDF_1_2_2" hidden="1">{#N/A,#N/A,FALSE,"TMCOMP96";#N/A,#N/A,FALSE,"MAT96";#N/A,#N/A,FALSE,"FANDA96";#N/A,#N/A,FALSE,"INTRAN96";#N/A,#N/A,FALSE,"NAA9697";#N/A,#N/A,FALSE,"ECWEBB";#N/A,#N/A,FALSE,"MFT96";#N/A,#N/A,FALSE,"CTrecon"}</definedName>
    <definedName name="ASDF_1_2_3" hidden="1">{#N/A,#N/A,FALSE,"TMCOMP96";#N/A,#N/A,FALSE,"MAT96";#N/A,#N/A,FALSE,"FANDA96";#N/A,#N/A,FALSE,"INTRAN96";#N/A,#N/A,FALSE,"NAA9697";#N/A,#N/A,FALSE,"ECWEBB";#N/A,#N/A,FALSE,"MFT96";#N/A,#N/A,FALSE,"CTrecon"}</definedName>
    <definedName name="ASDF_1_2_4" hidden="1">{#N/A,#N/A,FALSE,"TMCOMP96";#N/A,#N/A,FALSE,"MAT96";#N/A,#N/A,FALSE,"FANDA96";#N/A,#N/A,FALSE,"INTRAN96";#N/A,#N/A,FALSE,"NAA9697";#N/A,#N/A,FALSE,"ECWEBB";#N/A,#N/A,FALSE,"MFT96";#N/A,#N/A,FALSE,"CTrecon"}</definedName>
    <definedName name="ASDF_1_2_5" hidden="1">{#N/A,#N/A,FALSE,"TMCOMP96";#N/A,#N/A,FALSE,"MAT96";#N/A,#N/A,FALSE,"FANDA96";#N/A,#N/A,FALSE,"INTRAN96";#N/A,#N/A,FALSE,"NAA9697";#N/A,#N/A,FALSE,"ECWEBB";#N/A,#N/A,FALSE,"MFT96";#N/A,#N/A,FALSE,"CTrecon"}</definedName>
    <definedName name="ASDF_1_3" hidden="1">{#N/A,#N/A,FALSE,"TMCOMP96";#N/A,#N/A,FALSE,"MAT96";#N/A,#N/A,FALSE,"FANDA96";#N/A,#N/A,FALSE,"INTRAN96";#N/A,#N/A,FALSE,"NAA9697";#N/A,#N/A,FALSE,"ECWEBB";#N/A,#N/A,FALSE,"MFT96";#N/A,#N/A,FALSE,"CTrecon"}</definedName>
    <definedName name="ASDF_1_3_1" hidden="1">{#N/A,#N/A,FALSE,"TMCOMP96";#N/A,#N/A,FALSE,"MAT96";#N/A,#N/A,FALSE,"FANDA96";#N/A,#N/A,FALSE,"INTRAN96";#N/A,#N/A,FALSE,"NAA9697";#N/A,#N/A,FALSE,"ECWEBB";#N/A,#N/A,FALSE,"MFT96";#N/A,#N/A,FALSE,"CTrecon"}</definedName>
    <definedName name="ASDF_1_3_1_1" hidden="1">{#N/A,#N/A,FALSE,"TMCOMP96";#N/A,#N/A,FALSE,"MAT96";#N/A,#N/A,FALSE,"FANDA96";#N/A,#N/A,FALSE,"INTRAN96";#N/A,#N/A,FALSE,"NAA9697";#N/A,#N/A,FALSE,"ECWEBB";#N/A,#N/A,FALSE,"MFT96";#N/A,#N/A,FALSE,"CTrecon"}</definedName>
    <definedName name="ASDF_1_3_1_1_1" hidden="1">{#N/A,#N/A,FALSE,"TMCOMP96";#N/A,#N/A,FALSE,"MAT96";#N/A,#N/A,FALSE,"FANDA96";#N/A,#N/A,FALSE,"INTRAN96";#N/A,#N/A,FALSE,"NAA9697";#N/A,#N/A,FALSE,"ECWEBB";#N/A,#N/A,FALSE,"MFT96";#N/A,#N/A,FALSE,"CTrecon"}</definedName>
    <definedName name="ASDF_1_3_1_1_2" hidden="1">{#N/A,#N/A,FALSE,"TMCOMP96";#N/A,#N/A,FALSE,"MAT96";#N/A,#N/A,FALSE,"FANDA96";#N/A,#N/A,FALSE,"INTRAN96";#N/A,#N/A,FALSE,"NAA9697";#N/A,#N/A,FALSE,"ECWEBB";#N/A,#N/A,FALSE,"MFT96";#N/A,#N/A,FALSE,"CTrecon"}</definedName>
    <definedName name="ASDF_1_3_1_2" hidden="1">{#N/A,#N/A,FALSE,"TMCOMP96";#N/A,#N/A,FALSE,"MAT96";#N/A,#N/A,FALSE,"FANDA96";#N/A,#N/A,FALSE,"INTRAN96";#N/A,#N/A,FALSE,"NAA9697";#N/A,#N/A,FALSE,"ECWEBB";#N/A,#N/A,FALSE,"MFT96";#N/A,#N/A,FALSE,"CTrecon"}</definedName>
    <definedName name="ASDF_1_3_1_3" hidden="1">{#N/A,#N/A,FALSE,"TMCOMP96";#N/A,#N/A,FALSE,"MAT96";#N/A,#N/A,FALSE,"FANDA96";#N/A,#N/A,FALSE,"INTRAN96";#N/A,#N/A,FALSE,"NAA9697";#N/A,#N/A,FALSE,"ECWEBB";#N/A,#N/A,FALSE,"MFT96";#N/A,#N/A,FALSE,"CTrecon"}</definedName>
    <definedName name="ASDF_1_3_1_4" hidden="1">{#N/A,#N/A,FALSE,"TMCOMP96";#N/A,#N/A,FALSE,"MAT96";#N/A,#N/A,FALSE,"FANDA96";#N/A,#N/A,FALSE,"INTRAN96";#N/A,#N/A,FALSE,"NAA9697";#N/A,#N/A,FALSE,"ECWEBB";#N/A,#N/A,FALSE,"MFT96";#N/A,#N/A,FALSE,"CTrecon"}</definedName>
    <definedName name="ASDF_1_3_1_5" hidden="1">{#N/A,#N/A,FALSE,"TMCOMP96";#N/A,#N/A,FALSE,"MAT96";#N/A,#N/A,FALSE,"FANDA96";#N/A,#N/A,FALSE,"INTRAN96";#N/A,#N/A,FALSE,"NAA9697";#N/A,#N/A,FALSE,"ECWEBB";#N/A,#N/A,FALSE,"MFT96";#N/A,#N/A,FALSE,"CTrecon"}</definedName>
    <definedName name="ASDF_1_3_2" hidden="1">{#N/A,#N/A,FALSE,"TMCOMP96";#N/A,#N/A,FALSE,"MAT96";#N/A,#N/A,FALSE,"FANDA96";#N/A,#N/A,FALSE,"INTRAN96";#N/A,#N/A,FALSE,"NAA9697";#N/A,#N/A,FALSE,"ECWEBB";#N/A,#N/A,FALSE,"MFT96";#N/A,#N/A,FALSE,"CTrecon"}</definedName>
    <definedName name="ASDF_1_3_3" hidden="1">{#N/A,#N/A,FALSE,"TMCOMP96";#N/A,#N/A,FALSE,"MAT96";#N/A,#N/A,FALSE,"FANDA96";#N/A,#N/A,FALSE,"INTRAN96";#N/A,#N/A,FALSE,"NAA9697";#N/A,#N/A,FALSE,"ECWEBB";#N/A,#N/A,FALSE,"MFT96";#N/A,#N/A,FALSE,"CTrecon"}</definedName>
    <definedName name="ASDF_1_3_4" hidden="1">{#N/A,#N/A,FALSE,"TMCOMP96";#N/A,#N/A,FALSE,"MAT96";#N/A,#N/A,FALSE,"FANDA96";#N/A,#N/A,FALSE,"INTRAN96";#N/A,#N/A,FALSE,"NAA9697";#N/A,#N/A,FALSE,"ECWEBB";#N/A,#N/A,FALSE,"MFT96";#N/A,#N/A,FALSE,"CTrecon"}</definedName>
    <definedName name="ASDF_1_3_5" hidden="1">{#N/A,#N/A,FALSE,"TMCOMP96";#N/A,#N/A,FALSE,"MAT96";#N/A,#N/A,FALSE,"FANDA96";#N/A,#N/A,FALSE,"INTRAN96";#N/A,#N/A,FALSE,"NAA9697";#N/A,#N/A,FALSE,"ECWEBB";#N/A,#N/A,FALSE,"MFT96";#N/A,#N/A,FALSE,"CTrecon"}</definedName>
    <definedName name="ASDF_1_4" hidden="1">{#N/A,#N/A,FALSE,"TMCOMP96";#N/A,#N/A,FALSE,"MAT96";#N/A,#N/A,FALSE,"FANDA96";#N/A,#N/A,FALSE,"INTRAN96";#N/A,#N/A,FALSE,"NAA9697";#N/A,#N/A,FALSE,"ECWEBB";#N/A,#N/A,FALSE,"MFT96";#N/A,#N/A,FALSE,"CTrecon"}</definedName>
    <definedName name="ASDF_1_4_1" hidden="1">{#N/A,#N/A,FALSE,"TMCOMP96";#N/A,#N/A,FALSE,"MAT96";#N/A,#N/A,FALSE,"FANDA96";#N/A,#N/A,FALSE,"INTRAN96";#N/A,#N/A,FALSE,"NAA9697";#N/A,#N/A,FALSE,"ECWEBB";#N/A,#N/A,FALSE,"MFT96";#N/A,#N/A,FALSE,"CTrecon"}</definedName>
    <definedName name="ASDF_1_4_1_1" hidden="1">{#N/A,#N/A,FALSE,"TMCOMP96";#N/A,#N/A,FALSE,"MAT96";#N/A,#N/A,FALSE,"FANDA96";#N/A,#N/A,FALSE,"INTRAN96";#N/A,#N/A,FALSE,"NAA9697";#N/A,#N/A,FALSE,"ECWEBB";#N/A,#N/A,FALSE,"MFT96";#N/A,#N/A,FALSE,"CTrecon"}</definedName>
    <definedName name="ASDF_1_4_1_2" hidden="1">{#N/A,#N/A,FALSE,"TMCOMP96";#N/A,#N/A,FALSE,"MAT96";#N/A,#N/A,FALSE,"FANDA96";#N/A,#N/A,FALSE,"INTRAN96";#N/A,#N/A,FALSE,"NAA9697";#N/A,#N/A,FALSE,"ECWEBB";#N/A,#N/A,FALSE,"MFT96";#N/A,#N/A,FALSE,"CTrecon"}</definedName>
    <definedName name="ASDF_1_4_1_3" hidden="1">{#N/A,#N/A,FALSE,"TMCOMP96";#N/A,#N/A,FALSE,"MAT96";#N/A,#N/A,FALSE,"FANDA96";#N/A,#N/A,FALSE,"INTRAN96";#N/A,#N/A,FALSE,"NAA9697";#N/A,#N/A,FALSE,"ECWEBB";#N/A,#N/A,FALSE,"MFT96";#N/A,#N/A,FALSE,"CTrecon"}</definedName>
    <definedName name="ASDF_1_4_1_4" hidden="1">{#N/A,#N/A,FALSE,"TMCOMP96";#N/A,#N/A,FALSE,"MAT96";#N/A,#N/A,FALSE,"FANDA96";#N/A,#N/A,FALSE,"INTRAN96";#N/A,#N/A,FALSE,"NAA9697";#N/A,#N/A,FALSE,"ECWEBB";#N/A,#N/A,FALSE,"MFT96";#N/A,#N/A,FALSE,"CTrecon"}</definedName>
    <definedName name="ASDF_1_4_1_5" hidden="1">{#N/A,#N/A,FALSE,"TMCOMP96";#N/A,#N/A,FALSE,"MAT96";#N/A,#N/A,FALSE,"FANDA96";#N/A,#N/A,FALSE,"INTRAN96";#N/A,#N/A,FALSE,"NAA9697";#N/A,#N/A,FALSE,"ECWEBB";#N/A,#N/A,FALSE,"MFT96";#N/A,#N/A,FALSE,"CTrecon"}</definedName>
    <definedName name="ASDF_1_4_2" hidden="1">{#N/A,#N/A,FALSE,"TMCOMP96";#N/A,#N/A,FALSE,"MAT96";#N/A,#N/A,FALSE,"FANDA96";#N/A,#N/A,FALSE,"INTRAN96";#N/A,#N/A,FALSE,"NAA9697";#N/A,#N/A,FALSE,"ECWEBB";#N/A,#N/A,FALSE,"MFT96";#N/A,#N/A,FALSE,"CTrecon"}</definedName>
    <definedName name="ASDF_1_4_3" hidden="1">{#N/A,#N/A,FALSE,"TMCOMP96";#N/A,#N/A,FALSE,"MAT96";#N/A,#N/A,FALSE,"FANDA96";#N/A,#N/A,FALSE,"INTRAN96";#N/A,#N/A,FALSE,"NAA9697";#N/A,#N/A,FALSE,"ECWEBB";#N/A,#N/A,FALSE,"MFT96";#N/A,#N/A,FALSE,"CTrecon"}</definedName>
    <definedName name="ASDF_1_4_4" hidden="1">{#N/A,#N/A,FALSE,"TMCOMP96";#N/A,#N/A,FALSE,"MAT96";#N/A,#N/A,FALSE,"FANDA96";#N/A,#N/A,FALSE,"INTRAN96";#N/A,#N/A,FALSE,"NAA9697";#N/A,#N/A,FALSE,"ECWEBB";#N/A,#N/A,FALSE,"MFT96";#N/A,#N/A,FALSE,"CTrecon"}</definedName>
    <definedName name="ASDF_1_4_5" hidden="1">{#N/A,#N/A,FALSE,"TMCOMP96";#N/A,#N/A,FALSE,"MAT96";#N/A,#N/A,FALSE,"FANDA96";#N/A,#N/A,FALSE,"INTRAN96";#N/A,#N/A,FALSE,"NAA9697";#N/A,#N/A,FALSE,"ECWEBB";#N/A,#N/A,FALSE,"MFT96";#N/A,#N/A,FALSE,"CTrecon"}</definedName>
    <definedName name="ASDF_1_5" hidden="1">{#N/A,#N/A,FALSE,"TMCOMP96";#N/A,#N/A,FALSE,"MAT96";#N/A,#N/A,FALSE,"FANDA96";#N/A,#N/A,FALSE,"INTRAN96";#N/A,#N/A,FALSE,"NAA9697";#N/A,#N/A,FALSE,"ECWEBB";#N/A,#N/A,FALSE,"MFT96";#N/A,#N/A,FALSE,"CTrecon"}</definedName>
    <definedName name="ASDF_1_5_1" hidden="1">{#N/A,#N/A,FALSE,"TMCOMP96";#N/A,#N/A,FALSE,"MAT96";#N/A,#N/A,FALSE,"FANDA96";#N/A,#N/A,FALSE,"INTRAN96";#N/A,#N/A,FALSE,"NAA9697";#N/A,#N/A,FALSE,"ECWEBB";#N/A,#N/A,FALSE,"MFT96";#N/A,#N/A,FALSE,"CTrecon"}</definedName>
    <definedName name="ASDF_1_5_2" hidden="1">{#N/A,#N/A,FALSE,"TMCOMP96";#N/A,#N/A,FALSE,"MAT96";#N/A,#N/A,FALSE,"FANDA96";#N/A,#N/A,FALSE,"INTRAN96";#N/A,#N/A,FALSE,"NAA9697";#N/A,#N/A,FALSE,"ECWEBB";#N/A,#N/A,FALSE,"MFT96";#N/A,#N/A,FALSE,"CTrecon"}</definedName>
    <definedName name="ASDF_1_5_3" hidden="1">{#N/A,#N/A,FALSE,"TMCOMP96";#N/A,#N/A,FALSE,"MAT96";#N/A,#N/A,FALSE,"FANDA96";#N/A,#N/A,FALSE,"INTRAN96";#N/A,#N/A,FALSE,"NAA9697";#N/A,#N/A,FALSE,"ECWEBB";#N/A,#N/A,FALSE,"MFT96";#N/A,#N/A,FALSE,"CTrecon"}</definedName>
    <definedName name="ASDF_1_5_4" hidden="1">{#N/A,#N/A,FALSE,"TMCOMP96";#N/A,#N/A,FALSE,"MAT96";#N/A,#N/A,FALSE,"FANDA96";#N/A,#N/A,FALSE,"INTRAN96";#N/A,#N/A,FALSE,"NAA9697";#N/A,#N/A,FALSE,"ECWEBB";#N/A,#N/A,FALSE,"MFT96";#N/A,#N/A,FALSE,"CTrecon"}</definedName>
    <definedName name="ASDF_1_5_5" hidden="1">{#N/A,#N/A,FALSE,"TMCOMP96";#N/A,#N/A,FALSE,"MAT96";#N/A,#N/A,FALSE,"FANDA96";#N/A,#N/A,FALSE,"INTRAN96";#N/A,#N/A,FALSE,"NAA9697";#N/A,#N/A,FALSE,"ECWEBB";#N/A,#N/A,FALSE,"MFT96";#N/A,#N/A,FALSE,"CTrecon"}</definedName>
    <definedName name="ASDF_2_1" hidden="1">{#N/A,#N/A,FALSE,"TMCOMP96";#N/A,#N/A,FALSE,"MAT96";#N/A,#N/A,FALSE,"FANDA96";#N/A,#N/A,FALSE,"INTRAN96";#N/A,#N/A,FALSE,"NAA9697";#N/A,#N/A,FALSE,"ECWEBB";#N/A,#N/A,FALSE,"MFT96";#N/A,#N/A,FALSE,"CTrecon"}</definedName>
    <definedName name="ASDF_2_1_1" hidden="1">{#N/A,#N/A,FALSE,"TMCOMP96";#N/A,#N/A,FALSE,"MAT96";#N/A,#N/A,FALSE,"FANDA96";#N/A,#N/A,FALSE,"INTRAN96";#N/A,#N/A,FALSE,"NAA9697";#N/A,#N/A,FALSE,"ECWEBB";#N/A,#N/A,FALSE,"MFT96";#N/A,#N/A,FALSE,"CTrecon"}</definedName>
    <definedName name="ASDF_2_1_1_1" hidden="1">{#N/A,#N/A,FALSE,"TMCOMP96";#N/A,#N/A,FALSE,"MAT96";#N/A,#N/A,FALSE,"FANDA96";#N/A,#N/A,FALSE,"INTRAN96";#N/A,#N/A,FALSE,"NAA9697";#N/A,#N/A,FALSE,"ECWEBB";#N/A,#N/A,FALSE,"MFT96";#N/A,#N/A,FALSE,"CTrecon"}</definedName>
    <definedName name="ASDF_2_1_1_2" hidden="1">{#N/A,#N/A,FALSE,"TMCOMP96";#N/A,#N/A,FALSE,"MAT96";#N/A,#N/A,FALSE,"FANDA96";#N/A,#N/A,FALSE,"INTRAN96";#N/A,#N/A,FALSE,"NAA9697";#N/A,#N/A,FALSE,"ECWEBB";#N/A,#N/A,FALSE,"MFT96";#N/A,#N/A,FALSE,"CTrecon"}</definedName>
    <definedName name="ASDF_2_1_2" hidden="1">{#N/A,#N/A,FALSE,"TMCOMP96";#N/A,#N/A,FALSE,"MAT96";#N/A,#N/A,FALSE,"FANDA96";#N/A,#N/A,FALSE,"INTRAN96";#N/A,#N/A,FALSE,"NAA9697";#N/A,#N/A,FALSE,"ECWEBB";#N/A,#N/A,FALSE,"MFT96";#N/A,#N/A,FALSE,"CTrecon"}</definedName>
    <definedName name="ASDF_2_1_3" hidden="1">{#N/A,#N/A,FALSE,"TMCOMP96";#N/A,#N/A,FALSE,"MAT96";#N/A,#N/A,FALSE,"FANDA96";#N/A,#N/A,FALSE,"INTRAN96";#N/A,#N/A,FALSE,"NAA9697";#N/A,#N/A,FALSE,"ECWEBB";#N/A,#N/A,FALSE,"MFT96";#N/A,#N/A,FALSE,"CTrecon"}</definedName>
    <definedName name="ASDF_2_1_4" hidden="1">{#N/A,#N/A,FALSE,"TMCOMP96";#N/A,#N/A,FALSE,"MAT96";#N/A,#N/A,FALSE,"FANDA96";#N/A,#N/A,FALSE,"INTRAN96";#N/A,#N/A,FALSE,"NAA9697";#N/A,#N/A,FALSE,"ECWEBB";#N/A,#N/A,FALSE,"MFT96";#N/A,#N/A,FALSE,"CTrecon"}</definedName>
    <definedName name="ASDF_2_1_5" hidden="1">{#N/A,#N/A,FALSE,"TMCOMP96";#N/A,#N/A,FALSE,"MAT96";#N/A,#N/A,FALSE,"FANDA96";#N/A,#N/A,FALSE,"INTRAN96";#N/A,#N/A,FALSE,"NAA9697";#N/A,#N/A,FALSE,"ECWEBB";#N/A,#N/A,FALSE,"MFT96";#N/A,#N/A,FALSE,"CTrecon"}</definedName>
    <definedName name="ASDF_2_2" hidden="1">{#N/A,#N/A,FALSE,"TMCOMP96";#N/A,#N/A,FALSE,"MAT96";#N/A,#N/A,FALSE,"FANDA96";#N/A,#N/A,FALSE,"INTRAN96";#N/A,#N/A,FALSE,"NAA9697";#N/A,#N/A,FALSE,"ECWEBB";#N/A,#N/A,FALSE,"MFT96";#N/A,#N/A,FALSE,"CTrecon"}</definedName>
    <definedName name="ASDF_2_3" hidden="1">{#N/A,#N/A,FALSE,"TMCOMP96";#N/A,#N/A,FALSE,"MAT96";#N/A,#N/A,FALSE,"FANDA96";#N/A,#N/A,FALSE,"INTRAN96";#N/A,#N/A,FALSE,"NAA9697";#N/A,#N/A,FALSE,"ECWEBB";#N/A,#N/A,FALSE,"MFT96";#N/A,#N/A,FALSE,"CTrecon"}</definedName>
    <definedName name="ASDF_2_4" hidden="1">{#N/A,#N/A,FALSE,"TMCOMP96";#N/A,#N/A,FALSE,"MAT96";#N/A,#N/A,FALSE,"FANDA96";#N/A,#N/A,FALSE,"INTRAN96";#N/A,#N/A,FALSE,"NAA9697";#N/A,#N/A,FALSE,"ECWEBB";#N/A,#N/A,FALSE,"MFT96";#N/A,#N/A,FALSE,"CTrecon"}</definedName>
    <definedName name="ASDF_2_5" hidden="1">{#N/A,#N/A,FALSE,"TMCOMP96";#N/A,#N/A,FALSE,"MAT96";#N/A,#N/A,FALSE,"FANDA96";#N/A,#N/A,FALSE,"INTRAN96";#N/A,#N/A,FALSE,"NAA9697";#N/A,#N/A,FALSE,"ECWEBB";#N/A,#N/A,FALSE,"MFT96";#N/A,#N/A,FALSE,"CTrecon"}</definedName>
    <definedName name="ASDF_3" hidden="1">{#N/A,#N/A,FALSE,"TMCOMP96";#N/A,#N/A,FALSE,"MAT96";#N/A,#N/A,FALSE,"FANDA96";#N/A,#N/A,FALSE,"INTRAN96";#N/A,#N/A,FALSE,"NAA9697";#N/A,#N/A,FALSE,"ECWEBB";#N/A,#N/A,FALSE,"MFT96";#N/A,#N/A,FALSE,"CTrecon"}</definedName>
    <definedName name="ASDF_3_1" hidden="1">{#N/A,#N/A,FALSE,"TMCOMP96";#N/A,#N/A,FALSE,"MAT96";#N/A,#N/A,FALSE,"FANDA96";#N/A,#N/A,FALSE,"INTRAN96";#N/A,#N/A,FALSE,"NAA9697";#N/A,#N/A,FALSE,"ECWEBB";#N/A,#N/A,FALSE,"MFT96";#N/A,#N/A,FALSE,"CTrecon"}</definedName>
    <definedName name="ASDF_3_1_1" hidden="1">{#N/A,#N/A,FALSE,"TMCOMP96";#N/A,#N/A,FALSE,"MAT96";#N/A,#N/A,FALSE,"FANDA96";#N/A,#N/A,FALSE,"INTRAN96";#N/A,#N/A,FALSE,"NAA9697";#N/A,#N/A,FALSE,"ECWEBB";#N/A,#N/A,FALSE,"MFT96";#N/A,#N/A,FALSE,"CTrecon"}</definedName>
    <definedName name="ASDF_3_1_1_1" hidden="1">{#N/A,#N/A,FALSE,"TMCOMP96";#N/A,#N/A,FALSE,"MAT96";#N/A,#N/A,FALSE,"FANDA96";#N/A,#N/A,FALSE,"INTRAN96";#N/A,#N/A,FALSE,"NAA9697";#N/A,#N/A,FALSE,"ECWEBB";#N/A,#N/A,FALSE,"MFT96";#N/A,#N/A,FALSE,"CTrecon"}</definedName>
    <definedName name="ASDF_3_1_1_2" hidden="1">{#N/A,#N/A,FALSE,"TMCOMP96";#N/A,#N/A,FALSE,"MAT96";#N/A,#N/A,FALSE,"FANDA96";#N/A,#N/A,FALSE,"INTRAN96";#N/A,#N/A,FALSE,"NAA9697";#N/A,#N/A,FALSE,"ECWEBB";#N/A,#N/A,FALSE,"MFT96";#N/A,#N/A,FALSE,"CTrecon"}</definedName>
    <definedName name="ASDF_3_1_2" hidden="1">{#N/A,#N/A,FALSE,"TMCOMP96";#N/A,#N/A,FALSE,"MAT96";#N/A,#N/A,FALSE,"FANDA96";#N/A,#N/A,FALSE,"INTRAN96";#N/A,#N/A,FALSE,"NAA9697";#N/A,#N/A,FALSE,"ECWEBB";#N/A,#N/A,FALSE,"MFT96";#N/A,#N/A,FALSE,"CTrecon"}</definedName>
    <definedName name="ASDF_3_1_3" hidden="1">{#N/A,#N/A,FALSE,"TMCOMP96";#N/A,#N/A,FALSE,"MAT96";#N/A,#N/A,FALSE,"FANDA96";#N/A,#N/A,FALSE,"INTRAN96";#N/A,#N/A,FALSE,"NAA9697";#N/A,#N/A,FALSE,"ECWEBB";#N/A,#N/A,FALSE,"MFT96";#N/A,#N/A,FALSE,"CTrecon"}</definedName>
    <definedName name="ASDF_3_1_4" hidden="1">{#N/A,#N/A,FALSE,"TMCOMP96";#N/A,#N/A,FALSE,"MAT96";#N/A,#N/A,FALSE,"FANDA96";#N/A,#N/A,FALSE,"INTRAN96";#N/A,#N/A,FALSE,"NAA9697";#N/A,#N/A,FALSE,"ECWEBB";#N/A,#N/A,FALSE,"MFT96";#N/A,#N/A,FALSE,"CTrecon"}</definedName>
    <definedName name="ASDF_3_1_5" hidden="1">{#N/A,#N/A,FALSE,"TMCOMP96";#N/A,#N/A,FALSE,"MAT96";#N/A,#N/A,FALSE,"FANDA96";#N/A,#N/A,FALSE,"INTRAN96";#N/A,#N/A,FALSE,"NAA9697";#N/A,#N/A,FALSE,"ECWEBB";#N/A,#N/A,FALSE,"MFT96";#N/A,#N/A,FALSE,"CTrecon"}</definedName>
    <definedName name="ASDF_3_2" hidden="1">{#N/A,#N/A,FALSE,"TMCOMP96";#N/A,#N/A,FALSE,"MAT96";#N/A,#N/A,FALSE,"FANDA96";#N/A,#N/A,FALSE,"INTRAN96";#N/A,#N/A,FALSE,"NAA9697";#N/A,#N/A,FALSE,"ECWEBB";#N/A,#N/A,FALSE,"MFT96";#N/A,#N/A,FALSE,"CTrecon"}</definedName>
    <definedName name="ASDF_3_3" hidden="1">{#N/A,#N/A,FALSE,"TMCOMP96";#N/A,#N/A,FALSE,"MAT96";#N/A,#N/A,FALSE,"FANDA96";#N/A,#N/A,FALSE,"INTRAN96";#N/A,#N/A,FALSE,"NAA9697";#N/A,#N/A,FALSE,"ECWEBB";#N/A,#N/A,FALSE,"MFT96";#N/A,#N/A,FALSE,"CTrecon"}</definedName>
    <definedName name="ASDF_3_4" hidden="1">{#N/A,#N/A,FALSE,"TMCOMP96";#N/A,#N/A,FALSE,"MAT96";#N/A,#N/A,FALSE,"FANDA96";#N/A,#N/A,FALSE,"INTRAN96";#N/A,#N/A,FALSE,"NAA9697";#N/A,#N/A,FALSE,"ECWEBB";#N/A,#N/A,FALSE,"MFT96";#N/A,#N/A,FALSE,"CTrecon"}</definedName>
    <definedName name="ASDF_3_5" hidden="1">{#N/A,#N/A,FALSE,"TMCOMP96";#N/A,#N/A,FALSE,"MAT96";#N/A,#N/A,FALSE,"FANDA96";#N/A,#N/A,FALSE,"INTRAN96";#N/A,#N/A,FALSE,"NAA9697";#N/A,#N/A,FALSE,"ECWEBB";#N/A,#N/A,FALSE,"MFT96";#N/A,#N/A,FALSE,"CTrecon"}</definedName>
    <definedName name="ASDF_4" hidden="1">{#N/A,#N/A,FALSE,"TMCOMP96";#N/A,#N/A,FALSE,"MAT96";#N/A,#N/A,FALSE,"FANDA96";#N/A,#N/A,FALSE,"INTRAN96";#N/A,#N/A,FALSE,"NAA9697";#N/A,#N/A,FALSE,"ECWEBB";#N/A,#N/A,FALSE,"MFT96";#N/A,#N/A,FALSE,"CTrecon"}</definedName>
    <definedName name="ASDF_4_1" hidden="1">{#N/A,#N/A,FALSE,"TMCOMP96";#N/A,#N/A,FALSE,"MAT96";#N/A,#N/A,FALSE,"FANDA96";#N/A,#N/A,FALSE,"INTRAN96";#N/A,#N/A,FALSE,"NAA9697";#N/A,#N/A,FALSE,"ECWEBB";#N/A,#N/A,FALSE,"MFT96";#N/A,#N/A,FALSE,"CTrecon"}</definedName>
    <definedName name="ASDF_4_1_1" hidden="1">{#N/A,#N/A,FALSE,"TMCOMP96";#N/A,#N/A,FALSE,"MAT96";#N/A,#N/A,FALSE,"FANDA96";#N/A,#N/A,FALSE,"INTRAN96";#N/A,#N/A,FALSE,"NAA9697";#N/A,#N/A,FALSE,"ECWEBB";#N/A,#N/A,FALSE,"MFT96";#N/A,#N/A,FALSE,"CTrecon"}</definedName>
    <definedName name="ASDF_4_1_1_1" hidden="1">{#N/A,#N/A,FALSE,"TMCOMP96";#N/A,#N/A,FALSE,"MAT96";#N/A,#N/A,FALSE,"FANDA96";#N/A,#N/A,FALSE,"INTRAN96";#N/A,#N/A,FALSE,"NAA9697";#N/A,#N/A,FALSE,"ECWEBB";#N/A,#N/A,FALSE,"MFT96";#N/A,#N/A,FALSE,"CTrecon"}</definedName>
    <definedName name="ASDF_4_1_1_2" hidden="1">{#N/A,#N/A,FALSE,"TMCOMP96";#N/A,#N/A,FALSE,"MAT96";#N/A,#N/A,FALSE,"FANDA96";#N/A,#N/A,FALSE,"INTRAN96";#N/A,#N/A,FALSE,"NAA9697";#N/A,#N/A,FALSE,"ECWEBB";#N/A,#N/A,FALSE,"MFT96";#N/A,#N/A,FALSE,"CTrecon"}</definedName>
    <definedName name="ASDF_4_1_2" hidden="1">{#N/A,#N/A,FALSE,"TMCOMP96";#N/A,#N/A,FALSE,"MAT96";#N/A,#N/A,FALSE,"FANDA96";#N/A,#N/A,FALSE,"INTRAN96";#N/A,#N/A,FALSE,"NAA9697";#N/A,#N/A,FALSE,"ECWEBB";#N/A,#N/A,FALSE,"MFT96";#N/A,#N/A,FALSE,"CTrecon"}</definedName>
    <definedName name="ASDF_4_1_3" hidden="1">{#N/A,#N/A,FALSE,"TMCOMP96";#N/A,#N/A,FALSE,"MAT96";#N/A,#N/A,FALSE,"FANDA96";#N/A,#N/A,FALSE,"INTRAN96";#N/A,#N/A,FALSE,"NAA9697";#N/A,#N/A,FALSE,"ECWEBB";#N/A,#N/A,FALSE,"MFT96";#N/A,#N/A,FALSE,"CTrecon"}</definedName>
    <definedName name="ASDF_4_1_4" hidden="1">{#N/A,#N/A,FALSE,"TMCOMP96";#N/A,#N/A,FALSE,"MAT96";#N/A,#N/A,FALSE,"FANDA96";#N/A,#N/A,FALSE,"INTRAN96";#N/A,#N/A,FALSE,"NAA9697";#N/A,#N/A,FALSE,"ECWEBB";#N/A,#N/A,FALSE,"MFT96";#N/A,#N/A,FALSE,"CTrecon"}</definedName>
    <definedName name="ASDF_4_1_5" hidden="1">{#N/A,#N/A,FALSE,"TMCOMP96";#N/A,#N/A,FALSE,"MAT96";#N/A,#N/A,FALSE,"FANDA96";#N/A,#N/A,FALSE,"INTRAN96";#N/A,#N/A,FALSE,"NAA9697";#N/A,#N/A,FALSE,"ECWEBB";#N/A,#N/A,FALSE,"MFT96";#N/A,#N/A,FALSE,"CTrecon"}</definedName>
    <definedName name="ASDF_4_2" hidden="1">{#N/A,#N/A,FALSE,"TMCOMP96";#N/A,#N/A,FALSE,"MAT96";#N/A,#N/A,FALSE,"FANDA96";#N/A,#N/A,FALSE,"INTRAN96";#N/A,#N/A,FALSE,"NAA9697";#N/A,#N/A,FALSE,"ECWEBB";#N/A,#N/A,FALSE,"MFT96";#N/A,#N/A,FALSE,"CTrecon"}</definedName>
    <definedName name="ASDF_4_3" hidden="1">{#N/A,#N/A,FALSE,"TMCOMP96";#N/A,#N/A,FALSE,"MAT96";#N/A,#N/A,FALSE,"FANDA96";#N/A,#N/A,FALSE,"INTRAN96";#N/A,#N/A,FALSE,"NAA9697";#N/A,#N/A,FALSE,"ECWEBB";#N/A,#N/A,FALSE,"MFT96";#N/A,#N/A,FALSE,"CTrecon"}</definedName>
    <definedName name="ASDF_4_4" hidden="1">{#N/A,#N/A,FALSE,"TMCOMP96";#N/A,#N/A,FALSE,"MAT96";#N/A,#N/A,FALSE,"FANDA96";#N/A,#N/A,FALSE,"INTRAN96";#N/A,#N/A,FALSE,"NAA9697";#N/A,#N/A,FALSE,"ECWEBB";#N/A,#N/A,FALSE,"MFT96";#N/A,#N/A,FALSE,"CTrecon"}</definedName>
    <definedName name="ASDF_4_5" hidden="1">{#N/A,#N/A,FALSE,"TMCOMP96";#N/A,#N/A,FALSE,"MAT96";#N/A,#N/A,FALSE,"FANDA96";#N/A,#N/A,FALSE,"INTRAN96";#N/A,#N/A,FALSE,"NAA9697";#N/A,#N/A,FALSE,"ECWEBB";#N/A,#N/A,FALSE,"MFT96";#N/A,#N/A,FALSE,"CTrecon"}</definedName>
    <definedName name="ASDF_5" hidden="1">{#N/A,#N/A,FALSE,"TMCOMP96";#N/A,#N/A,FALSE,"MAT96";#N/A,#N/A,FALSE,"FANDA96";#N/A,#N/A,FALSE,"INTRAN96";#N/A,#N/A,FALSE,"NAA9697";#N/A,#N/A,FALSE,"ECWEBB";#N/A,#N/A,FALSE,"MFT96";#N/A,#N/A,FALSE,"CTrecon"}</definedName>
    <definedName name="ASDF_5_1" hidden="1">{#N/A,#N/A,FALSE,"TMCOMP96";#N/A,#N/A,FALSE,"MAT96";#N/A,#N/A,FALSE,"FANDA96";#N/A,#N/A,FALSE,"INTRAN96";#N/A,#N/A,FALSE,"NAA9697";#N/A,#N/A,FALSE,"ECWEBB";#N/A,#N/A,FALSE,"MFT96";#N/A,#N/A,FALSE,"CTrecon"}</definedName>
    <definedName name="ASDF_5_1_1" hidden="1">{#N/A,#N/A,FALSE,"TMCOMP96";#N/A,#N/A,FALSE,"MAT96";#N/A,#N/A,FALSE,"FANDA96";#N/A,#N/A,FALSE,"INTRAN96";#N/A,#N/A,FALSE,"NAA9697";#N/A,#N/A,FALSE,"ECWEBB";#N/A,#N/A,FALSE,"MFT96";#N/A,#N/A,FALSE,"CTrecon"}</definedName>
    <definedName name="ASDF_5_1_1_1" hidden="1">{#N/A,#N/A,FALSE,"TMCOMP96";#N/A,#N/A,FALSE,"MAT96";#N/A,#N/A,FALSE,"FANDA96";#N/A,#N/A,FALSE,"INTRAN96";#N/A,#N/A,FALSE,"NAA9697";#N/A,#N/A,FALSE,"ECWEBB";#N/A,#N/A,FALSE,"MFT96";#N/A,#N/A,FALSE,"CTrecon"}</definedName>
    <definedName name="ASDF_5_1_1_2" hidden="1">{#N/A,#N/A,FALSE,"TMCOMP96";#N/A,#N/A,FALSE,"MAT96";#N/A,#N/A,FALSE,"FANDA96";#N/A,#N/A,FALSE,"INTRAN96";#N/A,#N/A,FALSE,"NAA9697";#N/A,#N/A,FALSE,"ECWEBB";#N/A,#N/A,FALSE,"MFT96";#N/A,#N/A,FALSE,"CTrecon"}</definedName>
    <definedName name="ASDF_5_1_2" hidden="1">{#N/A,#N/A,FALSE,"TMCOMP96";#N/A,#N/A,FALSE,"MAT96";#N/A,#N/A,FALSE,"FANDA96";#N/A,#N/A,FALSE,"INTRAN96";#N/A,#N/A,FALSE,"NAA9697";#N/A,#N/A,FALSE,"ECWEBB";#N/A,#N/A,FALSE,"MFT96";#N/A,#N/A,FALSE,"CTrecon"}</definedName>
    <definedName name="ASDF_5_1_3" hidden="1">{#N/A,#N/A,FALSE,"TMCOMP96";#N/A,#N/A,FALSE,"MAT96";#N/A,#N/A,FALSE,"FANDA96";#N/A,#N/A,FALSE,"INTRAN96";#N/A,#N/A,FALSE,"NAA9697";#N/A,#N/A,FALSE,"ECWEBB";#N/A,#N/A,FALSE,"MFT96";#N/A,#N/A,FALSE,"CTrecon"}</definedName>
    <definedName name="ASDF_5_1_4" hidden="1">{#N/A,#N/A,FALSE,"TMCOMP96";#N/A,#N/A,FALSE,"MAT96";#N/A,#N/A,FALSE,"FANDA96";#N/A,#N/A,FALSE,"INTRAN96";#N/A,#N/A,FALSE,"NAA9697";#N/A,#N/A,FALSE,"ECWEBB";#N/A,#N/A,FALSE,"MFT96";#N/A,#N/A,FALSE,"CTrecon"}</definedName>
    <definedName name="ASDF_5_1_5" hidden="1">{#N/A,#N/A,FALSE,"TMCOMP96";#N/A,#N/A,FALSE,"MAT96";#N/A,#N/A,FALSE,"FANDA96";#N/A,#N/A,FALSE,"INTRAN96";#N/A,#N/A,FALSE,"NAA9697";#N/A,#N/A,FALSE,"ECWEBB";#N/A,#N/A,FALSE,"MFT96";#N/A,#N/A,FALSE,"CTrecon"}</definedName>
    <definedName name="ASDF_5_2" hidden="1">{#N/A,#N/A,FALSE,"TMCOMP96";#N/A,#N/A,FALSE,"MAT96";#N/A,#N/A,FALSE,"FANDA96";#N/A,#N/A,FALSE,"INTRAN96";#N/A,#N/A,FALSE,"NAA9697";#N/A,#N/A,FALSE,"ECWEBB";#N/A,#N/A,FALSE,"MFT96";#N/A,#N/A,FALSE,"CTrecon"}</definedName>
    <definedName name="ASDF_5_3" hidden="1">{#N/A,#N/A,FALSE,"TMCOMP96";#N/A,#N/A,FALSE,"MAT96";#N/A,#N/A,FALSE,"FANDA96";#N/A,#N/A,FALSE,"INTRAN96";#N/A,#N/A,FALSE,"NAA9697";#N/A,#N/A,FALSE,"ECWEBB";#N/A,#N/A,FALSE,"MFT96";#N/A,#N/A,FALSE,"CTrecon"}</definedName>
    <definedName name="ASDF_5_4" hidden="1">{#N/A,#N/A,FALSE,"TMCOMP96";#N/A,#N/A,FALSE,"MAT96";#N/A,#N/A,FALSE,"FANDA96";#N/A,#N/A,FALSE,"INTRAN96";#N/A,#N/A,FALSE,"NAA9697";#N/A,#N/A,FALSE,"ECWEBB";#N/A,#N/A,FALSE,"MFT96";#N/A,#N/A,FALSE,"CTrecon"}</definedName>
    <definedName name="ASDF_5_5"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DFA_1_1" hidden="1">{#N/A,#N/A,FALSE,"TMCOMP96";#N/A,#N/A,FALSE,"MAT96";#N/A,#N/A,FALSE,"FANDA96";#N/A,#N/A,FALSE,"INTRAN96";#N/A,#N/A,FALSE,"NAA9697";#N/A,#N/A,FALSE,"ECWEBB";#N/A,#N/A,FALSE,"MFT96";#N/A,#N/A,FALSE,"CTrecon"}</definedName>
    <definedName name="ASDFA_1_1_1" hidden="1">{#N/A,#N/A,FALSE,"TMCOMP96";#N/A,#N/A,FALSE,"MAT96";#N/A,#N/A,FALSE,"FANDA96";#N/A,#N/A,FALSE,"INTRAN96";#N/A,#N/A,FALSE,"NAA9697";#N/A,#N/A,FALSE,"ECWEBB";#N/A,#N/A,FALSE,"MFT96";#N/A,#N/A,FALSE,"CTrecon"}</definedName>
    <definedName name="ASDFA_1_1_1_1" hidden="1">{#N/A,#N/A,FALSE,"TMCOMP96";#N/A,#N/A,FALSE,"MAT96";#N/A,#N/A,FALSE,"FANDA96";#N/A,#N/A,FALSE,"INTRAN96";#N/A,#N/A,FALSE,"NAA9697";#N/A,#N/A,FALSE,"ECWEBB";#N/A,#N/A,FALSE,"MFT96";#N/A,#N/A,FALSE,"CTrecon"}</definedName>
    <definedName name="ASDFA_1_1_1_1_1" hidden="1">{#N/A,#N/A,FALSE,"TMCOMP96";#N/A,#N/A,FALSE,"MAT96";#N/A,#N/A,FALSE,"FANDA96";#N/A,#N/A,FALSE,"INTRAN96";#N/A,#N/A,FALSE,"NAA9697";#N/A,#N/A,FALSE,"ECWEBB";#N/A,#N/A,FALSE,"MFT96";#N/A,#N/A,FALSE,"CTrecon"}</definedName>
    <definedName name="ASDFA_1_1_1_1_2" hidden="1">{#N/A,#N/A,FALSE,"TMCOMP96";#N/A,#N/A,FALSE,"MAT96";#N/A,#N/A,FALSE,"FANDA96";#N/A,#N/A,FALSE,"INTRAN96";#N/A,#N/A,FALSE,"NAA9697";#N/A,#N/A,FALSE,"ECWEBB";#N/A,#N/A,FALSE,"MFT96";#N/A,#N/A,FALSE,"CTrecon"}</definedName>
    <definedName name="ASDFA_1_1_1_2" hidden="1">{#N/A,#N/A,FALSE,"TMCOMP96";#N/A,#N/A,FALSE,"MAT96";#N/A,#N/A,FALSE,"FANDA96";#N/A,#N/A,FALSE,"INTRAN96";#N/A,#N/A,FALSE,"NAA9697";#N/A,#N/A,FALSE,"ECWEBB";#N/A,#N/A,FALSE,"MFT96";#N/A,#N/A,FALSE,"CTrecon"}</definedName>
    <definedName name="ASDFA_1_1_1_3" hidden="1">{#N/A,#N/A,FALSE,"TMCOMP96";#N/A,#N/A,FALSE,"MAT96";#N/A,#N/A,FALSE,"FANDA96";#N/A,#N/A,FALSE,"INTRAN96";#N/A,#N/A,FALSE,"NAA9697";#N/A,#N/A,FALSE,"ECWEBB";#N/A,#N/A,FALSE,"MFT96";#N/A,#N/A,FALSE,"CTrecon"}</definedName>
    <definedName name="ASDFA_1_1_1_4" hidden="1">{#N/A,#N/A,FALSE,"TMCOMP96";#N/A,#N/A,FALSE,"MAT96";#N/A,#N/A,FALSE,"FANDA96";#N/A,#N/A,FALSE,"INTRAN96";#N/A,#N/A,FALSE,"NAA9697";#N/A,#N/A,FALSE,"ECWEBB";#N/A,#N/A,FALSE,"MFT96";#N/A,#N/A,FALSE,"CTrecon"}</definedName>
    <definedName name="ASDFA_1_1_1_5" hidden="1">{#N/A,#N/A,FALSE,"TMCOMP96";#N/A,#N/A,FALSE,"MAT96";#N/A,#N/A,FALSE,"FANDA96";#N/A,#N/A,FALSE,"INTRAN96";#N/A,#N/A,FALSE,"NAA9697";#N/A,#N/A,FALSE,"ECWEBB";#N/A,#N/A,FALSE,"MFT96";#N/A,#N/A,FALSE,"CTrecon"}</definedName>
    <definedName name="ASDFA_1_1_2" hidden="1">{#N/A,#N/A,FALSE,"TMCOMP96";#N/A,#N/A,FALSE,"MAT96";#N/A,#N/A,FALSE,"FANDA96";#N/A,#N/A,FALSE,"INTRAN96";#N/A,#N/A,FALSE,"NAA9697";#N/A,#N/A,FALSE,"ECWEBB";#N/A,#N/A,FALSE,"MFT96";#N/A,#N/A,FALSE,"CTrecon"}</definedName>
    <definedName name="ASDFA_1_1_3" hidden="1">{#N/A,#N/A,FALSE,"TMCOMP96";#N/A,#N/A,FALSE,"MAT96";#N/A,#N/A,FALSE,"FANDA96";#N/A,#N/A,FALSE,"INTRAN96";#N/A,#N/A,FALSE,"NAA9697";#N/A,#N/A,FALSE,"ECWEBB";#N/A,#N/A,FALSE,"MFT96";#N/A,#N/A,FALSE,"CTrecon"}</definedName>
    <definedName name="ASDFA_1_1_4" hidden="1">{#N/A,#N/A,FALSE,"TMCOMP96";#N/A,#N/A,FALSE,"MAT96";#N/A,#N/A,FALSE,"FANDA96";#N/A,#N/A,FALSE,"INTRAN96";#N/A,#N/A,FALSE,"NAA9697";#N/A,#N/A,FALSE,"ECWEBB";#N/A,#N/A,FALSE,"MFT96";#N/A,#N/A,FALSE,"CTrecon"}</definedName>
    <definedName name="ASDFA_1_1_5" hidden="1">{#N/A,#N/A,FALSE,"TMCOMP96";#N/A,#N/A,FALSE,"MAT96";#N/A,#N/A,FALSE,"FANDA96";#N/A,#N/A,FALSE,"INTRAN96";#N/A,#N/A,FALSE,"NAA9697";#N/A,#N/A,FALSE,"ECWEBB";#N/A,#N/A,FALSE,"MFT96";#N/A,#N/A,FALSE,"CTrecon"}</definedName>
    <definedName name="ASDFA_1_2" hidden="1">{#N/A,#N/A,FALSE,"TMCOMP96";#N/A,#N/A,FALSE,"MAT96";#N/A,#N/A,FALSE,"FANDA96";#N/A,#N/A,FALSE,"INTRAN96";#N/A,#N/A,FALSE,"NAA9697";#N/A,#N/A,FALSE,"ECWEBB";#N/A,#N/A,FALSE,"MFT96";#N/A,#N/A,FALSE,"CTrecon"}</definedName>
    <definedName name="ASDFA_1_2_1" hidden="1">{#N/A,#N/A,FALSE,"TMCOMP96";#N/A,#N/A,FALSE,"MAT96";#N/A,#N/A,FALSE,"FANDA96";#N/A,#N/A,FALSE,"INTRAN96";#N/A,#N/A,FALSE,"NAA9697";#N/A,#N/A,FALSE,"ECWEBB";#N/A,#N/A,FALSE,"MFT96";#N/A,#N/A,FALSE,"CTrecon"}</definedName>
    <definedName name="ASDFA_1_2_1_1" hidden="1">{#N/A,#N/A,FALSE,"TMCOMP96";#N/A,#N/A,FALSE,"MAT96";#N/A,#N/A,FALSE,"FANDA96";#N/A,#N/A,FALSE,"INTRAN96";#N/A,#N/A,FALSE,"NAA9697";#N/A,#N/A,FALSE,"ECWEBB";#N/A,#N/A,FALSE,"MFT96";#N/A,#N/A,FALSE,"CTrecon"}</definedName>
    <definedName name="ASDFA_1_2_1_1_1" hidden="1">{#N/A,#N/A,FALSE,"TMCOMP96";#N/A,#N/A,FALSE,"MAT96";#N/A,#N/A,FALSE,"FANDA96";#N/A,#N/A,FALSE,"INTRAN96";#N/A,#N/A,FALSE,"NAA9697";#N/A,#N/A,FALSE,"ECWEBB";#N/A,#N/A,FALSE,"MFT96";#N/A,#N/A,FALSE,"CTrecon"}</definedName>
    <definedName name="ASDFA_1_2_1_1_2" hidden="1">{#N/A,#N/A,FALSE,"TMCOMP96";#N/A,#N/A,FALSE,"MAT96";#N/A,#N/A,FALSE,"FANDA96";#N/A,#N/A,FALSE,"INTRAN96";#N/A,#N/A,FALSE,"NAA9697";#N/A,#N/A,FALSE,"ECWEBB";#N/A,#N/A,FALSE,"MFT96";#N/A,#N/A,FALSE,"CTrecon"}</definedName>
    <definedName name="ASDFA_1_2_1_2" hidden="1">{#N/A,#N/A,FALSE,"TMCOMP96";#N/A,#N/A,FALSE,"MAT96";#N/A,#N/A,FALSE,"FANDA96";#N/A,#N/A,FALSE,"INTRAN96";#N/A,#N/A,FALSE,"NAA9697";#N/A,#N/A,FALSE,"ECWEBB";#N/A,#N/A,FALSE,"MFT96";#N/A,#N/A,FALSE,"CTrecon"}</definedName>
    <definedName name="ASDFA_1_2_1_3" hidden="1">{#N/A,#N/A,FALSE,"TMCOMP96";#N/A,#N/A,FALSE,"MAT96";#N/A,#N/A,FALSE,"FANDA96";#N/A,#N/A,FALSE,"INTRAN96";#N/A,#N/A,FALSE,"NAA9697";#N/A,#N/A,FALSE,"ECWEBB";#N/A,#N/A,FALSE,"MFT96";#N/A,#N/A,FALSE,"CTrecon"}</definedName>
    <definedName name="ASDFA_1_2_1_4" hidden="1">{#N/A,#N/A,FALSE,"TMCOMP96";#N/A,#N/A,FALSE,"MAT96";#N/A,#N/A,FALSE,"FANDA96";#N/A,#N/A,FALSE,"INTRAN96";#N/A,#N/A,FALSE,"NAA9697";#N/A,#N/A,FALSE,"ECWEBB";#N/A,#N/A,FALSE,"MFT96";#N/A,#N/A,FALSE,"CTrecon"}</definedName>
    <definedName name="ASDFA_1_2_1_5" hidden="1">{#N/A,#N/A,FALSE,"TMCOMP96";#N/A,#N/A,FALSE,"MAT96";#N/A,#N/A,FALSE,"FANDA96";#N/A,#N/A,FALSE,"INTRAN96";#N/A,#N/A,FALSE,"NAA9697";#N/A,#N/A,FALSE,"ECWEBB";#N/A,#N/A,FALSE,"MFT96";#N/A,#N/A,FALSE,"CTrecon"}</definedName>
    <definedName name="ASDFA_1_2_2" hidden="1">{#N/A,#N/A,FALSE,"TMCOMP96";#N/A,#N/A,FALSE,"MAT96";#N/A,#N/A,FALSE,"FANDA96";#N/A,#N/A,FALSE,"INTRAN96";#N/A,#N/A,FALSE,"NAA9697";#N/A,#N/A,FALSE,"ECWEBB";#N/A,#N/A,FALSE,"MFT96";#N/A,#N/A,FALSE,"CTrecon"}</definedName>
    <definedName name="ASDFA_1_2_3" hidden="1">{#N/A,#N/A,FALSE,"TMCOMP96";#N/A,#N/A,FALSE,"MAT96";#N/A,#N/A,FALSE,"FANDA96";#N/A,#N/A,FALSE,"INTRAN96";#N/A,#N/A,FALSE,"NAA9697";#N/A,#N/A,FALSE,"ECWEBB";#N/A,#N/A,FALSE,"MFT96";#N/A,#N/A,FALSE,"CTrecon"}</definedName>
    <definedName name="ASDFA_1_2_4" hidden="1">{#N/A,#N/A,FALSE,"TMCOMP96";#N/A,#N/A,FALSE,"MAT96";#N/A,#N/A,FALSE,"FANDA96";#N/A,#N/A,FALSE,"INTRAN96";#N/A,#N/A,FALSE,"NAA9697";#N/A,#N/A,FALSE,"ECWEBB";#N/A,#N/A,FALSE,"MFT96";#N/A,#N/A,FALSE,"CTrecon"}</definedName>
    <definedName name="ASDFA_1_2_5" hidden="1">{#N/A,#N/A,FALSE,"TMCOMP96";#N/A,#N/A,FALSE,"MAT96";#N/A,#N/A,FALSE,"FANDA96";#N/A,#N/A,FALSE,"INTRAN96";#N/A,#N/A,FALSE,"NAA9697";#N/A,#N/A,FALSE,"ECWEBB";#N/A,#N/A,FALSE,"MFT96";#N/A,#N/A,FALSE,"CTrecon"}</definedName>
    <definedName name="ASDFA_1_3" hidden="1">{#N/A,#N/A,FALSE,"TMCOMP96";#N/A,#N/A,FALSE,"MAT96";#N/A,#N/A,FALSE,"FANDA96";#N/A,#N/A,FALSE,"INTRAN96";#N/A,#N/A,FALSE,"NAA9697";#N/A,#N/A,FALSE,"ECWEBB";#N/A,#N/A,FALSE,"MFT96";#N/A,#N/A,FALSE,"CTrecon"}</definedName>
    <definedName name="ASDFA_1_3_1" hidden="1">{#N/A,#N/A,FALSE,"TMCOMP96";#N/A,#N/A,FALSE,"MAT96";#N/A,#N/A,FALSE,"FANDA96";#N/A,#N/A,FALSE,"INTRAN96";#N/A,#N/A,FALSE,"NAA9697";#N/A,#N/A,FALSE,"ECWEBB";#N/A,#N/A,FALSE,"MFT96";#N/A,#N/A,FALSE,"CTrecon"}</definedName>
    <definedName name="ASDFA_1_3_1_1" hidden="1">{#N/A,#N/A,FALSE,"TMCOMP96";#N/A,#N/A,FALSE,"MAT96";#N/A,#N/A,FALSE,"FANDA96";#N/A,#N/A,FALSE,"INTRAN96";#N/A,#N/A,FALSE,"NAA9697";#N/A,#N/A,FALSE,"ECWEBB";#N/A,#N/A,FALSE,"MFT96";#N/A,#N/A,FALSE,"CTrecon"}</definedName>
    <definedName name="ASDFA_1_3_1_1_1" hidden="1">{#N/A,#N/A,FALSE,"TMCOMP96";#N/A,#N/A,FALSE,"MAT96";#N/A,#N/A,FALSE,"FANDA96";#N/A,#N/A,FALSE,"INTRAN96";#N/A,#N/A,FALSE,"NAA9697";#N/A,#N/A,FALSE,"ECWEBB";#N/A,#N/A,FALSE,"MFT96";#N/A,#N/A,FALSE,"CTrecon"}</definedName>
    <definedName name="ASDFA_1_3_1_1_2" hidden="1">{#N/A,#N/A,FALSE,"TMCOMP96";#N/A,#N/A,FALSE,"MAT96";#N/A,#N/A,FALSE,"FANDA96";#N/A,#N/A,FALSE,"INTRAN96";#N/A,#N/A,FALSE,"NAA9697";#N/A,#N/A,FALSE,"ECWEBB";#N/A,#N/A,FALSE,"MFT96";#N/A,#N/A,FALSE,"CTrecon"}</definedName>
    <definedName name="ASDFA_1_3_1_2" hidden="1">{#N/A,#N/A,FALSE,"TMCOMP96";#N/A,#N/A,FALSE,"MAT96";#N/A,#N/A,FALSE,"FANDA96";#N/A,#N/A,FALSE,"INTRAN96";#N/A,#N/A,FALSE,"NAA9697";#N/A,#N/A,FALSE,"ECWEBB";#N/A,#N/A,FALSE,"MFT96";#N/A,#N/A,FALSE,"CTrecon"}</definedName>
    <definedName name="ASDFA_1_3_1_3" hidden="1">{#N/A,#N/A,FALSE,"TMCOMP96";#N/A,#N/A,FALSE,"MAT96";#N/A,#N/A,FALSE,"FANDA96";#N/A,#N/A,FALSE,"INTRAN96";#N/A,#N/A,FALSE,"NAA9697";#N/A,#N/A,FALSE,"ECWEBB";#N/A,#N/A,FALSE,"MFT96";#N/A,#N/A,FALSE,"CTrecon"}</definedName>
    <definedName name="ASDFA_1_3_1_4" hidden="1">{#N/A,#N/A,FALSE,"TMCOMP96";#N/A,#N/A,FALSE,"MAT96";#N/A,#N/A,FALSE,"FANDA96";#N/A,#N/A,FALSE,"INTRAN96";#N/A,#N/A,FALSE,"NAA9697";#N/A,#N/A,FALSE,"ECWEBB";#N/A,#N/A,FALSE,"MFT96";#N/A,#N/A,FALSE,"CTrecon"}</definedName>
    <definedName name="ASDFA_1_3_1_5" hidden="1">{#N/A,#N/A,FALSE,"TMCOMP96";#N/A,#N/A,FALSE,"MAT96";#N/A,#N/A,FALSE,"FANDA96";#N/A,#N/A,FALSE,"INTRAN96";#N/A,#N/A,FALSE,"NAA9697";#N/A,#N/A,FALSE,"ECWEBB";#N/A,#N/A,FALSE,"MFT96";#N/A,#N/A,FALSE,"CTrecon"}</definedName>
    <definedName name="ASDFA_1_3_2" hidden="1">{#N/A,#N/A,FALSE,"TMCOMP96";#N/A,#N/A,FALSE,"MAT96";#N/A,#N/A,FALSE,"FANDA96";#N/A,#N/A,FALSE,"INTRAN96";#N/A,#N/A,FALSE,"NAA9697";#N/A,#N/A,FALSE,"ECWEBB";#N/A,#N/A,FALSE,"MFT96";#N/A,#N/A,FALSE,"CTrecon"}</definedName>
    <definedName name="ASDFA_1_3_3" hidden="1">{#N/A,#N/A,FALSE,"TMCOMP96";#N/A,#N/A,FALSE,"MAT96";#N/A,#N/A,FALSE,"FANDA96";#N/A,#N/A,FALSE,"INTRAN96";#N/A,#N/A,FALSE,"NAA9697";#N/A,#N/A,FALSE,"ECWEBB";#N/A,#N/A,FALSE,"MFT96";#N/A,#N/A,FALSE,"CTrecon"}</definedName>
    <definedName name="ASDFA_1_3_4" hidden="1">{#N/A,#N/A,FALSE,"TMCOMP96";#N/A,#N/A,FALSE,"MAT96";#N/A,#N/A,FALSE,"FANDA96";#N/A,#N/A,FALSE,"INTRAN96";#N/A,#N/A,FALSE,"NAA9697";#N/A,#N/A,FALSE,"ECWEBB";#N/A,#N/A,FALSE,"MFT96";#N/A,#N/A,FALSE,"CTrecon"}</definedName>
    <definedName name="ASDFA_1_3_5" hidden="1">{#N/A,#N/A,FALSE,"TMCOMP96";#N/A,#N/A,FALSE,"MAT96";#N/A,#N/A,FALSE,"FANDA96";#N/A,#N/A,FALSE,"INTRAN96";#N/A,#N/A,FALSE,"NAA9697";#N/A,#N/A,FALSE,"ECWEBB";#N/A,#N/A,FALSE,"MFT96";#N/A,#N/A,FALSE,"CTrecon"}</definedName>
    <definedName name="ASDFA_1_4" hidden="1">{#N/A,#N/A,FALSE,"TMCOMP96";#N/A,#N/A,FALSE,"MAT96";#N/A,#N/A,FALSE,"FANDA96";#N/A,#N/A,FALSE,"INTRAN96";#N/A,#N/A,FALSE,"NAA9697";#N/A,#N/A,FALSE,"ECWEBB";#N/A,#N/A,FALSE,"MFT96";#N/A,#N/A,FALSE,"CTrecon"}</definedName>
    <definedName name="ASDFA_1_4_1" hidden="1">{#N/A,#N/A,FALSE,"TMCOMP96";#N/A,#N/A,FALSE,"MAT96";#N/A,#N/A,FALSE,"FANDA96";#N/A,#N/A,FALSE,"INTRAN96";#N/A,#N/A,FALSE,"NAA9697";#N/A,#N/A,FALSE,"ECWEBB";#N/A,#N/A,FALSE,"MFT96";#N/A,#N/A,FALSE,"CTrecon"}</definedName>
    <definedName name="ASDFA_1_4_1_1" hidden="1">{#N/A,#N/A,FALSE,"TMCOMP96";#N/A,#N/A,FALSE,"MAT96";#N/A,#N/A,FALSE,"FANDA96";#N/A,#N/A,FALSE,"INTRAN96";#N/A,#N/A,FALSE,"NAA9697";#N/A,#N/A,FALSE,"ECWEBB";#N/A,#N/A,FALSE,"MFT96";#N/A,#N/A,FALSE,"CTrecon"}</definedName>
    <definedName name="ASDFA_1_4_1_2" hidden="1">{#N/A,#N/A,FALSE,"TMCOMP96";#N/A,#N/A,FALSE,"MAT96";#N/A,#N/A,FALSE,"FANDA96";#N/A,#N/A,FALSE,"INTRAN96";#N/A,#N/A,FALSE,"NAA9697";#N/A,#N/A,FALSE,"ECWEBB";#N/A,#N/A,FALSE,"MFT96";#N/A,#N/A,FALSE,"CTrecon"}</definedName>
    <definedName name="ASDFA_1_4_1_3" hidden="1">{#N/A,#N/A,FALSE,"TMCOMP96";#N/A,#N/A,FALSE,"MAT96";#N/A,#N/A,FALSE,"FANDA96";#N/A,#N/A,FALSE,"INTRAN96";#N/A,#N/A,FALSE,"NAA9697";#N/A,#N/A,FALSE,"ECWEBB";#N/A,#N/A,FALSE,"MFT96";#N/A,#N/A,FALSE,"CTrecon"}</definedName>
    <definedName name="ASDFA_1_4_1_4" hidden="1">{#N/A,#N/A,FALSE,"TMCOMP96";#N/A,#N/A,FALSE,"MAT96";#N/A,#N/A,FALSE,"FANDA96";#N/A,#N/A,FALSE,"INTRAN96";#N/A,#N/A,FALSE,"NAA9697";#N/A,#N/A,FALSE,"ECWEBB";#N/A,#N/A,FALSE,"MFT96";#N/A,#N/A,FALSE,"CTrecon"}</definedName>
    <definedName name="ASDFA_1_4_1_5" hidden="1">{#N/A,#N/A,FALSE,"TMCOMP96";#N/A,#N/A,FALSE,"MAT96";#N/A,#N/A,FALSE,"FANDA96";#N/A,#N/A,FALSE,"INTRAN96";#N/A,#N/A,FALSE,"NAA9697";#N/A,#N/A,FALSE,"ECWEBB";#N/A,#N/A,FALSE,"MFT96";#N/A,#N/A,FALSE,"CTrecon"}</definedName>
    <definedName name="ASDFA_1_4_2" hidden="1">{#N/A,#N/A,FALSE,"TMCOMP96";#N/A,#N/A,FALSE,"MAT96";#N/A,#N/A,FALSE,"FANDA96";#N/A,#N/A,FALSE,"INTRAN96";#N/A,#N/A,FALSE,"NAA9697";#N/A,#N/A,FALSE,"ECWEBB";#N/A,#N/A,FALSE,"MFT96";#N/A,#N/A,FALSE,"CTrecon"}</definedName>
    <definedName name="ASDFA_1_4_3" hidden="1">{#N/A,#N/A,FALSE,"TMCOMP96";#N/A,#N/A,FALSE,"MAT96";#N/A,#N/A,FALSE,"FANDA96";#N/A,#N/A,FALSE,"INTRAN96";#N/A,#N/A,FALSE,"NAA9697";#N/A,#N/A,FALSE,"ECWEBB";#N/A,#N/A,FALSE,"MFT96";#N/A,#N/A,FALSE,"CTrecon"}</definedName>
    <definedName name="ASDFA_1_4_4" hidden="1">{#N/A,#N/A,FALSE,"TMCOMP96";#N/A,#N/A,FALSE,"MAT96";#N/A,#N/A,FALSE,"FANDA96";#N/A,#N/A,FALSE,"INTRAN96";#N/A,#N/A,FALSE,"NAA9697";#N/A,#N/A,FALSE,"ECWEBB";#N/A,#N/A,FALSE,"MFT96";#N/A,#N/A,FALSE,"CTrecon"}</definedName>
    <definedName name="ASDFA_1_4_5" hidden="1">{#N/A,#N/A,FALSE,"TMCOMP96";#N/A,#N/A,FALSE,"MAT96";#N/A,#N/A,FALSE,"FANDA96";#N/A,#N/A,FALSE,"INTRAN96";#N/A,#N/A,FALSE,"NAA9697";#N/A,#N/A,FALSE,"ECWEBB";#N/A,#N/A,FALSE,"MFT96";#N/A,#N/A,FALSE,"CTrecon"}</definedName>
    <definedName name="ASDFA_1_5" hidden="1">{#N/A,#N/A,FALSE,"TMCOMP96";#N/A,#N/A,FALSE,"MAT96";#N/A,#N/A,FALSE,"FANDA96";#N/A,#N/A,FALSE,"INTRAN96";#N/A,#N/A,FALSE,"NAA9697";#N/A,#N/A,FALSE,"ECWEBB";#N/A,#N/A,FALSE,"MFT96";#N/A,#N/A,FALSE,"CTrecon"}</definedName>
    <definedName name="ASDFA_1_5_1" hidden="1">{#N/A,#N/A,FALSE,"TMCOMP96";#N/A,#N/A,FALSE,"MAT96";#N/A,#N/A,FALSE,"FANDA96";#N/A,#N/A,FALSE,"INTRAN96";#N/A,#N/A,FALSE,"NAA9697";#N/A,#N/A,FALSE,"ECWEBB";#N/A,#N/A,FALSE,"MFT96";#N/A,#N/A,FALSE,"CTrecon"}</definedName>
    <definedName name="ASDFA_1_5_2" hidden="1">{#N/A,#N/A,FALSE,"TMCOMP96";#N/A,#N/A,FALSE,"MAT96";#N/A,#N/A,FALSE,"FANDA96";#N/A,#N/A,FALSE,"INTRAN96";#N/A,#N/A,FALSE,"NAA9697";#N/A,#N/A,FALSE,"ECWEBB";#N/A,#N/A,FALSE,"MFT96";#N/A,#N/A,FALSE,"CTrecon"}</definedName>
    <definedName name="ASDFA_1_5_3" hidden="1">{#N/A,#N/A,FALSE,"TMCOMP96";#N/A,#N/A,FALSE,"MAT96";#N/A,#N/A,FALSE,"FANDA96";#N/A,#N/A,FALSE,"INTRAN96";#N/A,#N/A,FALSE,"NAA9697";#N/A,#N/A,FALSE,"ECWEBB";#N/A,#N/A,FALSE,"MFT96";#N/A,#N/A,FALSE,"CTrecon"}</definedName>
    <definedName name="ASDFA_1_5_4" hidden="1">{#N/A,#N/A,FALSE,"TMCOMP96";#N/A,#N/A,FALSE,"MAT96";#N/A,#N/A,FALSE,"FANDA96";#N/A,#N/A,FALSE,"INTRAN96";#N/A,#N/A,FALSE,"NAA9697";#N/A,#N/A,FALSE,"ECWEBB";#N/A,#N/A,FALSE,"MFT96";#N/A,#N/A,FALSE,"CTrecon"}</definedName>
    <definedName name="ASDFA_1_5_5" hidden="1">{#N/A,#N/A,FALSE,"TMCOMP96";#N/A,#N/A,FALSE,"MAT96";#N/A,#N/A,FALSE,"FANDA96";#N/A,#N/A,FALSE,"INTRAN96";#N/A,#N/A,FALSE,"NAA9697";#N/A,#N/A,FALSE,"ECWEBB";#N/A,#N/A,FALSE,"MFT96";#N/A,#N/A,FALSE,"CTrecon"}</definedName>
    <definedName name="ASDFA_2_1" hidden="1">{#N/A,#N/A,FALSE,"TMCOMP96";#N/A,#N/A,FALSE,"MAT96";#N/A,#N/A,FALSE,"FANDA96";#N/A,#N/A,FALSE,"INTRAN96";#N/A,#N/A,FALSE,"NAA9697";#N/A,#N/A,FALSE,"ECWEBB";#N/A,#N/A,FALSE,"MFT96";#N/A,#N/A,FALSE,"CTrecon"}</definedName>
    <definedName name="ASDFA_2_1_1" hidden="1">{#N/A,#N/A,FALSE,"TMCOMP96";#N/A,#N/A,FALSE,"MAT96";#N/A,#N/A,FALSE,"FANDA96";#N/A,#N/A,FALSE,"INTRAN96";#N/A,#N/A,FALSE,"NAA9697";#N/A,#N/A,FALSE,"ECWEBB";#N/A,#N/A,FALSE,"MFT96";#N/A,#N/A,FALSE,"CTrecon"}</definedName>
    <definedName name="ASDFA_2_1_1_1" hidden="1">{#N/A,#N/A,FALSE,"TMCOMP96";#N/A,#N/A,FALSE,"MAT96";#N/A,#N/A,FALSE,"FANDA96";#N/A,#N/A,FALSE,"INTRAN96";#N/A,#N/A,FALSE,"NAA9697";#N/A,#N/A,FALSE,"ECWEBB";#N/A,#N/A,FALSE,"MFT96";#N/A,#N/A,FALSE,"CTrecon"}</definedName>
    <definedName name="ASDFA_2_1_1_2" hidden="1">{#N/A,#N/A,FALSE,"TMCOMP96";#N/A,#N/A,FALSE,"MAT96";#N/A,#N/A,FALSE,"FANDA96";#N/A,#N/A,FALSE,"INTRAN96";#N/A,#N/A,FALSE,"NAA9697";#N/A,#N/A,FALSE,"ECWEBB";#N/A,#N/A,FALSE,"MFT96";#N/A,#N/A,FALSE,"CTrecon"}</definedName>
    <definedName name="ASDFA_2_1_2" hidden="1">{#N/A,#N/A,FALSE,"TMCOMP96";#N/A,#N/A,FALSE,"MAT96";#N/A,#N/A,FALSE,"FANDA96";#N/A,#N/A,FALSE,"INTRAN96";#N/A,#N/A,FALSE,"NAA9697";#N/A,#N/A,FALSE,"ECWEBB";#N/A,#N/A,FALSE,"MFT96";#N/A,#N/A,FALSE,"CTrecon"}</definedName>
    <definedName name="ASDFA_2_1_3" hidden="1">{#N/A,#N/A,FALSE,"TMCOMP96";#N/A,#N/A,FALSE,"MAT96";#N/A,#N/A,FALSE,"FANDA96";#N/A,#N/A,FALSE,"INTRAN96";#N/A,#N/A,FALSE,"NAA9697";#N/A,#N/A,FALSE,"ECWEBB";#N/A,#N/A,FALSE,"MFT96";#N/A,#N/A,FALSE,"CTrecon"}</definedName>
    <definedName name="ASDFA_2_1_4" hidden="1">{#N/A,#N/A,FALSE,"TMCOMP96";#N/A,#N/A,FALSE,"MAT96";#N/A,#N/A,FALSE,"FANDA96";#N/A,#N/A,FALSE,"INTRAN96";#N/A,#N/A,FALSE,"NAA9697";#N/A,#N/A,FALSE,"ECWEBB";#N/A,#N/A,FALSE,"MFT96";#N/A,#N/A,FALSE,"CTrecon"}</definedName>
    <definedName name="ASDFA_2_1_5" hidden="1">{#N/A,#N/A,FALSE,"TMCOMP96";#N/A,#N/A,FALSE,"MAT96";#N/A,#N/A,FALSE,"FANDA96";#N/A,#N/A,FALSE,"INTRAN96";#N/A,#N/A,FALSE,"NAA9697";#N/A,#N/A,FALSE,"ECWEBB";#N/A,#N/A,FALSE,"MFT96";#N/A,#N/A,FALSE,"CTrecon"}</definedName>
    <definedName name="ASDFA_2_2" hidden="1">{#N/A,#N/A,FALSE,"TMCOMP96";#N/A,#N/A,FALSE,"MAT96";#N/A,#N/A,FALSE,"FANDA96";#N/A,#N/A,FALSE,"INTRAN96";#N/A,#N/A,FALSE,"NAA9697";#N/A,#N/A,FALSE,"ECWEBB";#N/A,#N/A,FALSE,"MFT96";#N/A,#N/A,FALSE,"CTrecon"}</definedName>
    <definedName name="ASDFA_2_3" hidden="1">{#N/A,#N/A,FALSE,"TMCOMP96";#N/A,#N/A,FALSE,"MAT96";#N/A,#N/A,FALSE,"FANDA96";#N/A,#N/A,FALSE,"INTRAN96";#N/A,#N/A,FALSE,"NAA9697";#N/A,#N/A,FALSE,"ECWEBB";#N/A,#N/A,FALSE,"MFT96";#N/A,#N/A,FALSE,"CTrecon"}</definedName>
    <definedName name="ASDFA_2_4" hidden="1">{#N/A,#N/A,FALSE,"TMCOMP96";#N/A,#N/A,FALSE,"MAT96";#N/A,#N/A,FALSE,"FANDA96";#N/A,#N/A,FALSE,"INTRAN96";#N/A,#N/A,FALSE,"NAA9697";#N/A,#N/A,FALSE,"ECWEBB";#N/A,#N/A,FALSE,"MFT96";#N/A,#N/A,FALSE,"CTrecon"}</definedName>
    <definedName name="ASDFA_2_5" hidden="1">{#N/A,#N/A,FALSE,"TMCOMP96";#N/A,#N/A,FALSE,"MAT96";#N/A,#N/A,FALSE,"FANDA96";#N/A,#N/A,FALSE,"INTRAN96";#N/A,#N/A,FALSE,"NAA9697";#N/A,#N/A,FALSE,"ECWEBB";#N/A,#N/A,FALSE,"MFT96";#N/A,#N/A,FALSE,"CTrecon"}</definedName>
    <definedName name="ASDFA_3" hidden="1">{#N/A,#N/A,FALSE,"TMCOMP96";#N/A,#N/A,FALSE,"MAT96";#N/A,#N/A,FALSE,"FANDA96";#N/A,#N/A,FALSE,"INTRAN96";#N/A,#N/A,FALSE,"NAA9697";#N/A,#N/A,FALSE,"ECWEBB";#N/A,#N/A,FALSE,"MFT96";#N/A,#N/A,FALSE,"CTrecon"}</definedName>
    <definedName name="ASDFA_3_1" hidden="1">{#N/A,#N/A,FALSE,"TMCOMP96";#N/A,#N/A,FALSE,"MAT96";#N/A,#N/A,FALSE,"FANDA96";#N/A,#N/A,FALSE,"INTRAN96";#N/A,#N/A,FALSE,"NAA9697";#N/A,#N/A,FALSE,"ECWEBB";#N/A,#N/A,FALSE,"MFT96";#N/A,#N/A,FALSE,"CTrecon"}</definedName>
    <definedName name="ASDFA_3_1_1" hidden="1">{#N/A,#N/A,FALSE,"TMCOMP96";#N/A,#N/A,FALSE,"MAT96";#N/A,#N/A,FALSE,"FANDA96";#N/A,#N/A,FALSE,"INTRAN96";#N/A,#N/A,FALSE,"NAA9697";#N/A,#N/A,FALSE,"ECWEBB";#N/A,#N/A,FALSE,"MFT96";#N/A,#N/A,FALSE,"CTrecon"}</definedName>
    <definedName name="ASDFA_3_1_1_1" hidden="1">{#N/A,#N/A,FALSE,"TMCOMP96";#N/A,#N/A,FALSE,"MAT96";#N/A,#N/A,FALSE,"FANDA96";#N/A,#N/A,FALSE,"INTRAN96";#N/A,#N/A,FALSE,"NAA9697";#N/A,#N/A,FALSE,"ECWEBB";#N/A,#N/A,FALSE,"MFT96";#N/A,#N/A,FALSE,"CTrecon"}</definedName>
    <definedName name="ASDFA_3_1_1_2" hidden="1">{#N/A,#N/A,FALSE,"TMCOMP96";#N/A,#N/A,FALSE,"MAT96";#N/A,#N/A,FALSE,"FANDA96";#N/A,#N/A,FALSE,"INTRAN96";#N/A,#N/A,FALSE,"NAA9697";#N/A,#N/A,FALSE,"ECWEBB";#N/A,#N/A,FALSE,"MFT96";#N/A,#N/A,FALSE,"CTrecon"}</definedName>
    <definedName name="ASDFA_3_1_2" hidden="1">{#N/A,#N/A,FALSE,"TMCOMP96";#N/A,#N/A,FALSE,"MAT96";#N/A,#N/A,FALSE,"FANDA96";#N/A,#N/A,FALSE,"INTRAN96";#N/A,#N/A,FALSE,"NAA9697";#N/A,#N/A,FALSE,"ECWEBB";#N/A,#N/A,FALSE,"MFT96";#N/A,#N/A,FALSE,"CTrecon"}</definedName>
    <definedName name="ASDFA_3_1_3" hidden="1">{#N/A,#N/A,FALSE,"TMCOMP96";#N/A,#N/A,FALSE,"MAT96";#N/A,#N/A,FALSE,"FANDA96";#N/A,#N/A,FALSE,"INTRAN96";#N/A,#N/A,FALSE,"NAA9697";#N/A,#N/A,FALSE,"ECWEBB";#N/A,#N/A,FALSE,"MFT96";#N/A,#N/A,FALSE,"CTrecon"}</definedName>
    <definedName name="ASDFA_3_1_4" hidden="1">{#N/A,#N/A,FALSE,"TMCOMP96";#N/A,#N/A,FALSE,"MAT96";#N/A,#N/A,FALSE,"FANDA96";#N/A,#N/A,FALSE,"INTRAN96";#N/A,#N/A,FALSE,"NAA9697";#N/A,#N/A,FALSE,"ECWEBB";#N/A,#N/A,FALSE,"MFT96";#N/A,#N/A,FALSE,"CTrecon"}</definedName>
    <definedName name="ASDFA_3_1_5" hidden="1">{#N/A,#N/A,FALSE,"TMCOMP96";#N/A,#N/A,FALSE,"MAT96";#N/A,#N/A,FALSE,"FANDA96";#N/A,#N/A,FALSE,"INTRAN96";#N/A,#N/A,FALSE,"NAA9697";#N/A,#N/A,FALSE,"ECWEBB";#N/A,#N/A,FALSE,"MFT96";#N/A,#N/A,FALSE,"CTrecon"}</definedName>
    <definedName name="ASDFA_3_2" hidden="1">{#N/A,#N/A,FALSE,"TMCOMP96";#N/A,#N/A,FALSE,"MAT96";#N/A,#N/A,FALSE,"FANDA96";#N/A,#N/A,FALSE,"INTRAN96";#N/A,#N/A,FALSE,"NAA9697";#N/A,#N/A,FALSE,"ECWEBB";#N/A,#N/A,FALSE,"MFT96";#N/A,#N/A,FALSE,"CTrecon"}</definedName>
    <definedName name="ASDFA_3_3" hidden="1">{#N/A,#N/A,FALSE,"TMCOMP96";#N/A,#N/A,FALSE,"MAT96";#N/A,#N/A,FALSE,"FANDA96";#N/A,#N/A,FALSE,"INTRAN96";#N/A,#N/A,FALSE,"NAA9697";#N/A,#N/A,FALSE,"ECWEBB";#N/A,#N/A,FALSE,"MFT96";#N/A,#N/A,FALSE,"CTrecon"}</definedName>
    <definedName name="ASDFA_3_4" hidden="1">{#N/A,#N/A,FALSE,"TMCOMP96";#N/A,#N/A,FALSE,"MAT96";#N/A,#N/A,FALSE,"FANDA96";#N/A,#N/A,FALSE,"INTRAN96";#N/A,#N/A,FALSE,"NAA9697";#N/A,#N/A,FALSE,"ECWEBB";#N/A,#N/A,FALSE,"MFT96";#N/A,#N/A,FALSE,"CTrecon"}</definedName>
    <definedName name="ASDFA_3_5" hidden="1">{#N/A,#N/A,FALSE,"TMCOMP96";#N/A,#N/A,FALSE,"MAT96";#N/A,#N/A,FALSE,"FANDA96";#N/A,#N/A,FALSE,"INTRAN96";#N/A,#N/A,FALSE,"NAA9697";#N/A,#N/A,FALSE,"ECWEBB";#N/A,#N/A,FALSE,"MFT96";#N/A,#N/A,FALSE,"CTrecon"}</definedName>
    <definedName name="ASDFA_4" hidden="1">{#N/A,#N/A,FALSE,"TMCOMP96";#N/A,#N/A,FALSE,"MAT96";#N/A,#N/A,FALSE,"FANDA96";#N/A,#N/A,FALSE,"INTRAN96";#N/A,#N/A,FALSE,"NAA9697";#N/A,#N/A,FALSE,"ECWEBB";#N/A,#N/A,FALSE,"MFT96";#N/A,#N/A,FALSE,"CTrecon"}</definedName>
    <definedName name="ASDFA_4_1" hidden="1">{#N/A,#N/A,FALSE,"TMCOMP96";#N/A,#N/A,FALSE,"MAT96";#N/A,#N/A,FALSE,"FANDA96";#N/A,#N/A,FALSE,"INTRAN96";#N/A,#N/A,FALSE,"NAA9697";#N/A,#N/A,FALSE,"ECWEBB";#N/A,#N/A,FALSE,"MFT96";#N/A,#N/A,FALSE,"CTrecon"}</definedName>
    <definedName name="ASDFA_4_1_1" hidden="1">{#N/A,#N/A,FALSE,"TMCOMP96";#N/A,#N/A,FALSE,"MAT96";#N/A,#N/A,FALSE,"FANDA96";#N/A,#N/A,FALSE,"INTRAN96";#N/A,#N/A,FALSE,"NAA9697";#N/A,#N/A,FALSE,"ECWEBB";#N/A,#N/A,FALSE,"MFT96";#N/A,#N/A,FALSE,"CTrecon"}</definedName>
    <definedName name="ASDFA_4_1_1_1" hidden="1">{#N/A,#N/A,FALSE,"TMCOMP96";#N/A,#N/A,FALSE,"MAT96";#N/A,#N/A,FALSE,"FANDA96";#N/A,#N/A,FALSE,"INTRAN96";#N/A,#N/A,FALSE,"NAA9697";#N/A,#N/A,FALSE,"ECWEBB";#N/A,#N/A,FALSE,"MFT96";#N/A,#N/A,FALSE,"CTrecon"}</definedName>
    <definedName name="ASDFA_4_1_1_2" hidden="1">{#N/A,#N/A,FALSE,"TMCOMP96";#N/A,#N/A,FALSE,"MAT96";#N/A,#N/A,FALSE,"FANDA96";#N/A,#N/A,FALSE,"INTRAN96";#N/A,#N/A,FALSE,"NAA9697";#N/A,#N/A,FALSE,"ECWEBB";#N/A,#N/A,FALSE,"MFT96";#N/A,#N/A,FALSE,"CTrecon"}</definedName>
    <definedName name="ASDFA_4_1_2" hidden="1">{#N/A,#N/A,FALSE,"TMCOMP96";#N/A,#N/A,FALSE,"MAT96";#N/A,#N/A,FALSE,"FANDA96";#N/A,#N/A,FALSE,"INTRAN96";#N/A,#N/A,FALSE,"NAA9697";#N/A,#N/A,FALSE,"ECWEBB";#N/A,#N/A,FALSE,"MFT96";#N/A,#N/A,FALSE,"CTrecon"}</definedName>
    <definedName name="ASDFA_4_1_3" hidden="1">{#N/A,#N/A,FALSE,"TMCOMP96";#N/A,#N/A,FALSE,"MAT96";#N/A,#N/A,FALSE,"FANDA96";#N/A,#N/A,FALSE,"INTRAN96";#N/A,#N/A,FALSE,"NAA9697";#N/A,#N/A,FALSE,"ECWEBB";#N/A,#N/A,FALSE,"MFT96";#N/A,#N/A,FALSE,"CTrecon"}</definedName>
    <definedName name="ASDFA_4_1_4" hidden="1">{#N/A,#N/A,FALSE,"TMCOMP96";#N/A,#N/A,FALSE,"MAT96";#N/A,#N/A,FALSE,"FANDA96";#N/A,#N/A,FALSE,"INTRAN96";#N/A,#N/A,FALSE,"NAA9697";#N/A,#N/A,FALSE,"ECWEBB";#N/A,#N/A,FALSE,"MFT96";#N/A,#N/A,FALSE,"CTrecon"}</definedName>
    <definedName name="ASDFA_4_1_5" hidden="1">{#N/A,#N/A,FALSE,"TMCOMP96";#N/A,#N/A,FALSE,"MAT96";#N/A,#N/A,FALSE,"FANDA96";#N/A,#N/A,FALSE,"INTRAN96";#N/A,#N/A,FALSE,"NAA9697";#N/A,#N/A,FALSE,"ECWEBB";#N/A,#N/A,FALSE,"MFT96";#N/A,#N/A,FALSE,"CTrecon"}</definedName>
    <definedName name="ASDFA_4_2" hidden="1">{#N/A,#N/A,FALSE,"TMCOMP96";#N/A,#N/A,FALSE,"MAT96";#N/A,#N/A,FALSE,"FANDA96";#N/A,#N/A,FALSE,"INTRAN96";#N/A,#N/A,FALSE,"NAA9697";#N/A,#N/A,FALSE,"ECWEBB";#N/A,#N/A,FALSE,"MFT96";#N/A,#N/A,FALSE,"CTrecon"}</definedName>
    <definedName name="ASDFA_4_3" hidden="1">{#N/A,#N/A,FALSE,"TMCOMP96";#N/A,#N/A,FALSE,"MAT96";#N/A,#N/A,FALSE,"FANDA96";#N/A,#N/A,FALSE,"INTRAN96";#N/A,#N/A,FALSE,"NAA9697";#N/A,#N/A,FALSE,"ECWEBB";#N/A,#N/A,FALSE,"MFT96";#N/A,#N/A,FALSE,"CTrecon"}</definedName>
    <definedName name="ASDFA_4_4" hidden="1">{#N/A,#N/A,FALSE,"TMCOMP96";#N/A,#N/A,FALSE,"MAT96";#N/A,#N/A,FALSE,"FANDA96";#N/A,#N/A,FALSE,"INTRAN96";#N/A,#N/A,FALSE,"NAA9697";#N/A,#N/A,FALSE,"ECWEBB";#N/A,#N/A,FALSE,"MFT96";#N/A,#N/A,FALSE,"CTrecon"}</definedName>
    <definedName name="ASDFA_4_5" hidden="1">{#N/A,#N/A,FALSE,"TMCOMP96";#N/A,#N/A,FALSE,"MAT96";#N/A,#N/A,FALSE,"FANDA96";#N/A,#N/A,FALSE,"INTRAN96";#N/A,#N/A,FALSE,"NAA9697";#N/A,#N/A,FALSE,"ECWEBB";#N/A,#N/A,FALSE,"MFT96";#N/A,#N/A,FALSE,"CTrecon"}</definedName>
    <definedName name="ASDFA_5" hidden="1">{#N/A,#N/A,FALSE,"TMCOMP96";#N/A,#N/A,FALSE,"MAT96";#N/A,#N/A,FALSE,"FANDA96";#N/A,#N/A,FALSE,"INTRAN96";#N/A,#N/A,FALSE,"NAA9697";#N/A,#N/A,FALSE,"ECWEBB";#N/A,#N/A,FALSE,"MFT96";#N/A,#N/A,FALSE,"CTrecon"}</definedName>
    <definedName name="ASDFA_5_1" hidden="1">{#N/A,#N/A,FALSE,"TMCOMP96";#N/A,#N/A,FALSE,"MAT96";#N/A,#N/A,FALSE,"FANDA96";#N/A,#N/A,FALSE,"INTRAN96";#N/A,#N/A,FALSE,"NAA9697";#N/A,#N/A,FALSE,"ECWEBB";#N/A,#N/A,FALSE,"MFT96";#N/A,#N/A,FALSE,"CTrecon"}</definedName>
    <definedName name="ASDFA_5_1_1" hidden="1">{#N/A,#N/A,FALSE,"TMCOMP96";#N/A,#N/A,FALSE,"MAT96";#N/A,#N/A,FALSE,"FANDA96";#N/A,#N/A,FALSE,"INTRAN96";#N/A,#N/A,FALSE,"NAA9697";#N/A,#N/A,FALSE,"ECWEBB";#N/A,#N/A,FALSE,"MFT96";#N/A,#N/A,FALSE,"CTrecon"}</definedName>
    <definedName name="ASDFA_5_1_1_1" hidden="1">{#N/A,#N/A,FALSE,"TMCOMP96";#N/A,#N/A,FALSE,"MAT96";#N/A,#N/A,FALSE,"FANDA96";#N/A,#N/A,FALSE,"INTRAN96";#N/A,#N/A,FALSE,"NAA9697";#N/A,#N/A,FALSE,"ECWEBB";#N/A,#N/A,FALSE,"MFT96";#N/A,#N/A,FALSE,"CTrecon"}</definedName>
    <definedName name="ASDFA_5_1_1_2" hidden="1">{#N/A,#N/A,FALSE,"TMCOMP96";#N/A,#N/A,FALSE,"MAT96";#N/A,#N/A,FALSE,"FANDA96";#N/A,#N/A,FALSE,"INTRAN96";#N/A,#N/A,FALSE,"NAA9697";#N/A,#N/A,FALSE,"ECWEBB";#N/A,#N/A,FALSE,"MFT96";#N/A,#N/A,FALSE,"CTrecon"}</definedName>
    <definedName name="ASDFA_5_1_2" hidden="1">{#N/A,#N/A,FALSE,"TMCOMP96";#N/A,#N/A,FALSE,"MAT96";#N/A,#N/A,FALSE,"FANDA96";#N/A,#N/A,FALSE,"INTRAN96";#N/A,#N/A,FALSE,"NAA9697";#N/A,#N/A,FALSE,"ECWEBB";#N/A,#N/A,FALSE,"MFT96";#N/A,#N/A,FALSE,"CTrecon"}</definedName>
    <definedName name="ASDFA_5_1_3" hidden="1">{#N/A,#N/A,FALSE,"TMCOMP96";#N/A,#N/A,FALSE,"MAT96";#N/A,#N/A,FALSE,"FANDA96";#N/A,#N/A,FALSE,"INTRAN96";#N/A,#N/A,FALSE,"NAA9697";#N/A,#N/A,FALSE,"ECWEBB";#N/A,#N/A,FALSE,"MFT96";#N/A,#N/A,FALSE,"CTrecon"}</definedName>
    <definedName name="ASDFA_5_1_4" hidden="1">{#N/A,#N/A,FALSE,"TMCOMP96";#N/A,#N/A,FALSE,"MAT96";#N/A,#N/A,FALSE,"FANDA96";#N/A,#N/A,FALSE,"INTRAN96";#N/A,#N/A,FALSE,"NAA9697";#N/A,#N/A,FALSE,"ECWEBB";#N/A,#N/A,FALSE,"MFT96";#N/A,#N/A,FALSE,"CTrecon"}</definedName>
    <definedName name="ASDFA_5_1_5" hidden="1">{#N/A,#N/A,FALSE,"TMCOMP96";#N/A,#N/A,FALSE,"MAT96";#N/A,#N/A,FALSE,"FANDA96";#N/A,#N/A,FALSE,"INTRAN96";#N/A,#N/A,FALSE,"NAA9697";#N/A,#N/A,FALSE,"ECWEBB";#N/A,#N/A,FALSE,"MFT96";#N/A,#N/A,FALSE,"CTrecon"}</definedName>
    <definedName name="ASDFA_5_2" hidden="1">{#N/A,#N/A,FALSE,"TMCOMP96";#N/A,#N/A,FALSE,"MAT96";#N/A,#N/A,FALSE,"FANDA96";#N/A,#N/A,FALSE,"INTRAN96";#N/A,#N/A,FALSE,"NAA9697";#N/A,#N/A,FALSE,"ECWEBB";#N/A,#N/A,FALSE,"MFT96";#N/A,#N/A,FALSE,"CTrecon"}</definedName>
    <definedName name="ASDFA_5_3" hidden="1">{#N/A,#N/A,FALSE,"TMCOMP96";#N/A,#N/A,FALSE,"MAT96";#N/A,#N/A,FALSE,"FANDA96";#N/A,#N/A,FALSE,"INTRAN96";#N/A,#N/A,FALSE,"NAA9697";#N/A,#N/A,FALSE,"ECWEBB";#N/A,#N/A,FALSE,"MFT96";#N/A,#N/A,FALSE,"CTrecon"}</definedName>
    <definedName name="ASDFA_5_4" hidden="1">{#N/A,#N/A,FALSE,"TMCOMP96";#N/A,#N/A,FALSE,"MAT96";#N/A,#N/A,FALSE,"FANDA96";#N/A,#N/A,FALSE,"INTRAN96";#N/A,#N/A,FALSE,"NAA9697";#N/A,#N/A,FALSE,"ECWEBB";#N/A,#N/A,FALSE,"MFT96";#N/A,#N/A,FALSE,"CTrecon"}</definedName>
    <definedName name="ASDFA_5_5"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ASFD_1_1" hidden="1">{#N/A,#N/A,FALSE,"TMCOMP96";#N/A,#N/A,FALSE,"MAT96";#N/A,#N/A,FALSE,"FANDA96";#N/A,#N/A,FALSE,"INTRAN96";#N/A,#N/A,FALSE,"NAA9697";#N/A,#N/A,FALSE,"ECWEBB";#N/A,#N/A,FALSE,"MFT96";#N/A,#N/A,FALSE,"CTrecon"}</definedName>
    <definedName name="ASFD_1_1_1" hidden="1">{#N/A,#N/A,FALSE,"TMCOMP96";#N/A,#N/A,FALSE,"MAT96";#N/A,#N/A,FALSE,"FANDA96";#N/A,#N/A,FALSE,"INTRAN96";#N/A,#N/A,FALSE,"NAA9697";#N/A,#N/A,FALSE,"ECWEBB";#N/A,#N/A,FALSE,"MFT96";#N/A,#N/A,FALSE,"CTrecon"}</definedName>
    <definedName name="ASFD_1_1_1_1" hidden="1">{#N/A,#N/A,FALSE,"TMCOMP96";#N/A,#N/A,FALSE,"MAT96";#N/A,#N/A,FALSE,"FANDA96";#N/A,#N/A,FALSE,"INTRAN96";#N/A,#N/A,FALSE,"NAA9697";#N/A,#N/A,FALSE,"ECWEBB";#N/A,#N/A,FALSE,"MFT96";#N/A,#N/A,FALSE,"CTrecon"}</definedName>
    <definedName name="ASFD_1_1_1_1_1" hidden="1">{#N/A,#N/A,FALSE,"TMCOMP96";#N/A,#N/A,FALSE,"MAT96";#N/A,#N/A,FALSE,"FANDA96";#N/A,#N/A,FALSE,"INTRAN96";#N/A,#N/A,FALSE,"NAA9697";#N/A,#N/A,FALSE,"ECWEBB";#N/A,#N/A,FALSE,"MFT96";#N/A,#N/A,FALSE,"CTrecon"}</definedName>
    <definedName name="ASFD_1_1_1_1_2" hidden="1">{#N/A,#N/A,FALSE,"TMCOMP96";#N/A,#N/A,FALSE,"MAT96";#N/A,#N/A,FALSE,"FANDA96";#N/A,#N/A,FALSE,"INTRAN96";#N/A,#N/A,FALSE,"NAA9697";#N/A,#N/A,FALSE,"ECWEBB";#N/A,#N/A,FALSE,"MFT96";#N/A,#N/A,FALSE,"CTrecon"}</definedName>
    <definedName name="ASFD_1_1_1_2" hidden="1">{#N/A,#N/A,FALSE,"TMCOMP96";#N/A,#N/A,FALSE,"MAT96";#N/A,#N/A,FALSE,"FANDA96";#N/A,#N/A,FALSE,"INTRAN96";#N/A,#N/A,FALSE,"NAA9697";#N/A,#N/A,FALSE,"ECWEBB";#N/A,#N/A,FALSE,"MFT96";#N/A,#N/A,FALSE,"CTrecon"}</definedName>
    <definedName name="ASFD_1_1_1_3" hidden="1">{#N/A,#N/A,FALSE,"TMCOMP96";#N/A,#N/A,FALSE,"MAT96";#N/A,#N/A,FALSE,"FANDA96";#N/A,#N/A,FALSE,"INTRAN96";#N/A,#N/A,FALSE,"NAA9697";#N/A,#N/A,FALSE,"ECWEBB";#N/A,#N/A,FALSE,"MFT96";#N/A,#N/A,FALSE,"CTrecon"}</definedName>
    <definedName name="ASFD_1_1_1_4" hidden="1">{#N/A,#N/A,FALSE,"TMCOMP96";#N/A,#N/A,FALSE,"MAT96";#N/A,#N/A,FALSE,"FANDA96";#N/A,#N/A,FALSE,"INTRAN96";#N/A,#N/A,FALSE,"NAA9697";#N/A,#N/A,FALSE,"ECWEBB";#N/A,#N/A,FALSE,"MFT96";#N/A,#N/A,FALSE,"CTrecon"}</definedName>
    <definedName name="ASFD_1_1_1_5" hidden="1">{#N/A,#N/A,FALSE,"TMCOMP96";#N/A,#N/A,FALSE,"MAT96";#N/A,#N/A,FALSE,"FANDA96";#N/A,#N/A,FALSE,"INTRAN96";#N/A,#N/A,FALSE,"NAA9697";#N/A,#N/A,FALSE,"ECWEBB";#N/A,#N/A,FALSE,"MFT96";#N/A,#N/A,FALSE,"CTrecon"}</definedName>
    <definedName name="ASFD_1_1_2" hidden="1">{#N/A,#N/A,FALSE,"TMCOMP96";#N/A,#N/A,FALSE,"MAT96";#N/A,#N/A,FALSE,"FANDA96";#N/A,#N/A,FALSE,"INTRAN96";#N/A,#N/A,FALSE,"NAA9697";#N/A,#N/A,FALSE,"ECWEBB";#N/A,#N/A,FALSE,"MFT96";#N/A,#N/A,FALSE,"CTrecon"}</definedName>
    <definedName name="ASFD_1_1_3" hidden="1">{#N/A,#N/A,FALSE,"TMCOMP96";#N/A,#N/A,FALSE,"MAT96";#N/A,#N/A,FALSE,"FANDA96";#N/A,#N/A,FALSE,"INTRAN96";#N/A,#N/A,FALSE,"NAA9697";#N/A,#N/A,FALSE,"ECWEBB";#N/A,#N/A,FALSE,"MFT96";#N/A,#N/A,FALSE,"CTrecon"}</definedName>
    <definedName name="ASFD_1_1_4" hidden="1">{#N/A,#N/A,FALSE,"TMCOMP96";#N/A,#N/A,FALSE,"MAT96";#N/A,#N/A,FALSE,"FANDA96";#N/A,#N/A,FALSE,"INTRAN96";#N/A,#N/A,FALSE,"NAA9697";#N/A,#N/A,FALSE,"ECWEBB";#N/A,#N/A,FALSE,"MFT96";#N/A,#N/A,FALSE,"CTrecon"}</definedName>
    <definedName name="ASFD_1_1_5" hidden="1">{#N/A,#N/A,FALSE,"TMCOMP96";#N/A,#N/A,FALSE,"MAT96";#N/A,#N/A,FALSE,"FANDA96";#N/A,#N/A,FALSE,"INTRAN96";#N/A,#N/A,FALSE,"NAA9697";#N/A,#N/A,FALSE,"ECWEBB";#N/A,#N/A,FALSE,"MFT96";#N/A,#N/A,FALSE,"CTrecon"}</definedName>
    <definedName name="ASFD_1_2" hidden="1">{#N/A,#N/A,FALSE,"TMCOMP96";#N/A,#N/A,FALSE,"MAT96";#N/A,#N/A,FALSE,"FANDA96";#N/A,#N/A,FALSE,"INTRAN96";#N/A,#N/A,FALSE,"NAA9697";#N/A,#N/A,FALSE,"ECWEBB";#N/A,#N/A,FALSE,"MFT96";#N/A,#N/A,FALSE,"CTrecon"}</definedName>
    <definedName name="ASFD_1_2_1" hidden="1">{#N/A,#N/A,FALSE,"TMCOMP96";#N/A,#N/A,FALSE,"MAT96";#N/A,#N/A,FALSE,"FANDA96";#N/A,#N/A,FALSE,"INTRAN96";#N/A,#N/A,FALSE,"NAA9697";#N/A,#N/A,FALSE,"ECWEBB";#N/A,#N/A,FALSE,"MFT96";#N/A,#N/A,FALSE,"CTrecon"}</definedName>
    <definedName name="ASFD_1_2_1_1" hidden="1">{#N/A,#N/A,FALSE,"TMCOMP96";#N/A,#N/A,FALSE,"MAT96";#N/A,#N/A,FALSE,"FANDA96";#N/A,#N/A,FALSE,"INTRAN96";#N/A,#N/A,FALSE,"NAA9697";#N/A,#N/A,FALSE,"ECWEBB";#N/A,#N/A,FALSE,"MFT96";#N/A,#N/A,FALSE,"CTrecon"}</definedName>
    <definedName name="ASFD_1_2_1_1_1" hidden="1">{#N/A,#N/A,FALSE,"TMCOMP96";#N/A,#N/A,FALSE,"MAT96";#N/A,#N/A,FALSE,"FANDA96";#N/A,#N/A,FALSE,"INTRAN96";#N/A,#N/A,FALSE,"NAA9697";#N/A,#N/A,FALSE,"ECWEBB";#N/A,#N/A,FALSE,"MFT96";#N/A,#N/A,FALSE,"CTrecon"}</definedName>
    <definedName name="ASFD_1_2_1_1_2" hidden="1">{#N/A,#N/A,FALSE,"TMCOMP96";#N/A,#N/A,FALSE,"MAT96";#N/A,#N/A,FALSE,"FANDA96";#N/A,#N/A,FALSE,"INTRAN96";#N/A,#N/A,FALSE,"NAA9697";#N/A,#N/A,FALSE,"ECWEBB";#N/A,#N/A,FALSE,"MFT96";#N/A,#N/A,FALSE,"CTrecon"}</definedName>
    <definedName name="ASFD_1_2_1_2" hidden="1">{#N/A,#N/A,FALSE,"TMCOMP96";#N/A,#N/A,FALSE,"MAT96";#N/A,#N/A,FALSE,"FANDA96";#N/A,#N/A,FALSE,"INTRAN96";#N/A,#N/A,FALSE,"NAA9697";#N/A,#N/A,FALSE,"ECWEBB";#N/A,#N/A,FALSE,"MFT96";#N/A,#N/A,FALSE,"CTrecon"}</definedName>
    <definedName name="ASFD_1_2_1_3" hidden="1">{#N/A,#N/A,FALSE,"TMCOMP96";#N/A,#N/A,FALSE,"MAT96";#N/A,#N/A,FALSE,"FANDA96";#N/A,#N/A,FALSE,"INTRAN96";#N/A,#N/A,FALSE,"NAA9697";#N/A,#N/A,FALSE,"ECWEBB";#N/A,#N/A,FALSE,"MFT96";#N/A,#N/A,FALSE,"CTrecon"}</definedName>
    <definedName name="ASFD_1_2_1_4" hidden="1">{#N/A,#N/A,FALSE,"TMCOMP96";#N/A,#N/A,FALSE,"MAT96";#N/A,#N/A,FALSE,"FANDA96";#N/A,#N/A,FALSE,"INTRAN96";#N/A,#N/A,FALSE,"NAA9697";#N/A,#N/A,FALSE,"ECWEBB";#N/A,#N/A,FALSE,"MFT96";#N/A,#N/A,FALSE,"CTrecon"}</definedName>
    <definedName name="ASFD_1_2_1_5" hidden="1">{#N/A,#N/A,FALSE,"TMCOMP96";#N/A,#N/A,FALSE,"MAT96";#N/A,#N/A,FALSE,"FANDA96";#N/A,#N/A,FALSE,"INTRAN96";#N/A,#N/A,FALSE,"NAA9697";#N/A,#N/A,FALSE,"ECWEBB";#N/A,#N/A,FALSE,"MFT96";#N/A,#N/A,FALSE,"CTrecon"}</definedName>
    <definedName name="ASFD_1_2_2" hidden="1">{#N/A,#N/A,FALSE,"TMCOMP96";#N/A,#N/A,FALSE,"MAT96";#N/A,#N/A,FALSE,"FANDA96";#N/A,#N/A,FALSE,"INTRAN96";#N/A,#N/A,FALSE,"NAA9697";#N/A,#N/A,FALSE,"ECWEBB";#N/A,#N/A,FALSE,"MFT96";#N/A,#N/A,FALSE,"CTrecon"}</definedName>
    <definedName name="ASFD_1_2_3" hidden="1">{#N/A,#N/A,FALSE,"TMCOMP96";#N/A,#N/A,FALSE,"MAT96";#N/A,#N/A,FALSE,"FANDA96";#N/A,#N/A,FALSE,"INTRAN96";#N/A,#N/A,FALSE,"NAA9697";#N/A,#N/A,FALSE,"ECWEBB";#N/A,#N/A,FALSE,"MFT96";#N/A,#N/A,FALSE,"CTrecon"}</definedName>
    <definedName name="ASFD_1_2_4" hidden="1">{#N/A,#N/A,FALSE,"TMCOMP96";#N/A,#N/A,FALSE,"MAT96";#N/A,#N/A,FALSE,"FANDA96";#N/A,#N/A,FALSE,"INTRAN96";#N/A,#N/A,FALSE,"NAA9697";#N/A,#N/A,FALSE,"ECWEBB";#N/A,#N/A,FALSE,"MFT96";#N/A,#N/A,FALSE,"CTrecon"}</definedName>
    <definedName name="ASFD_1_2_5" hidden="1">{#N/A,#N/A,FALSE,"TMCOMP96";#N/A,#N/A,FALSE,"MAT96";#N/A,#N/A,FALSE,"FANDA96";#N/A,#N/A,FALSE,"INTRAN96";#N/A,#N/A,FALSE,"NAA9697";#N/A,#N/A,FALSE,"ECWEBB";#N/A,#N/A,FALSE,"MFT96";#N/A,#N/A,FALSE,"CTrecon"}</definedName>
    <definedName name="ASFD_1_3" hidden="1">{#N/A,#N/A,FALSE,"TMCOMP96";#N/A,#N/A,FALSE,"MAT96";#N/A,#N/A,FALSE,"FANDA96";#N/A,#N/A,FALSE,"INTRAN96";#N/A,#N/A,FALSE,"NAA9697";#N/A,#N/A,FALSE,"ECWEBB";#N/A,#N/A,FALSE,"MFT96";#N/A,#N/A,FALSE,"CTrecon"}</definedName>
    <definedName name="ASFD_1_3_1" hidden="1">{#N/A,#N/A,FALSE,"TMCOMP96";#N/A,#N/A,FALSE,"MAT96";#N/A,#N/A,FALSE,"FANDA96";#N/A,#N/A,FALSE,"INTRAN96";#N/A,#N/A,FALSE,"NAA9697";#N/A,#N/A,FALSE,"ECWEBB";#N/A,#N/A,FALSE,"MFT96";#N/A,#N/A,FALSE,"CTrecon"}</definedName>
    <definedName name="ASFD_1_3_1_1" hidden="1">{#N/A,#N/A,FALSE,"TMCOMP96";#N/A,#N/A,FALSE,"MAT96";#N/A,#N/A,FALSE,"FANDA96";#N/A,#N/A,FALSE,"INTRAN96";#N/A,#N/A,FALSE,"NAA9697";#N/A,#N/A,FALSE,"ECWEBB";#N/A,#N/A,FALSE,"MFT96";#N/A,#N/A,FALSE,"CTrecon"}</definedName>
    <definedName name="ASFD_1_3_1_1_1" hidden="1">{#N/A,#N/A,FALSE,"TMCOMP96";#N/A,#N/A,FALSE,"MAT96";#N/A,#N/A,FALSE,"FANDA96";#N/A,#N/A,FALSE,"INTRAN96";#N/A,#N/A,FALSE,"NAA9697";#N/A,#N/A,FALSE,"ECWEBB";#N/A,#N/A,FALSE,"MFT96";#N/A,#N/A,FALSE,"CTrecon"}</definedName>
    <definedName name="ASFD_1_3_1_1_2" hidden="1">{#N/A,#N/A,FALSE,"TMCOMP96";#N/A,#N/A,FALSE,"MAT96";#N/A,#N/A,FALSE,"FANDA96";#N/A,#N/A,FALSE,"INTRAN96";#N/A,#N/A,FALSE,"NAA9697";#N/A,#N/A,FALSE,"ECWEBB";#N/A,#N/A,FALSE,"MFT96";#N/A,#N/A,FALSE,"CTrecon"}</definedName>
    <definedName name="ASFD_1_3_1_2" hidden="1">{#N/A,#N/A,FALSE,"TMCOMP96";#N/A,#N/A,FALSE,"MAT96";#N/A,#N/A,FALSE,"FANDA96";#N/A,#N/A,FALSE,"INTRAN96";#N/A,#N/A,FALSE,"NAA9697";#N/A,#N/A,FALSE,"ECWEBB";#N/A,#N/A,FALSE,"MFT96";#N/A,#N/A,FALSE,"CTrecon"}</definedName>
    <definedName name="ASFD_1_3_1_3" hidden="1">{#N/A,#N/A,FALSE,"TMCOMP96";#N/A,#N/A,FALSE,"MAT96";#N/A,#N/A,FALSE,"FANDA96";#N/A,#N/A,FALSE,"INTRAN96";#N/A,#N/A,FALSE,"NAA9697";#N/A,#N/A,FALSE,"ECWEBB";#N/A,#N/A,FALSE,"MFT96";#N/A,#N/A,FALSE,"CTrecon"}</definedName>
    <definedName name="ASFD_1_3_1_4" hidden="1">{#N/A,#N/A,FALSE,"TMCOMP96";#N/A,#N/A,FALSE,"MAT96";#N/A,#N/A,FALSE,"FANDA96";#N/A,#N/A,FALSE,"INTRAN96";#N/A,#N/A,FALSE,"NAA9697";#N/A,#N/A,FALSE,"ECWEBB";#N/A,#N/A,FALSE,"MFT96";#N/A,#N/A,FALSE,"CTrecon"}</definedName>
    <definedName name="ASFD_1_3_1_5" hidden="1">{#N/A,#N/A,FALSE,"TMCOMP96";#N/A,#N/A,FALSE,"MAT96";#N/A,#N/A,FALSE,"FANDA96";#N/A,#N/A,FALSE,"INTRAN96";#N/A,#N/A,FALSE,"NAA9697";#N/A,#N/A,FALSE,"ECWEBB";#N/A,#N/A,FALSE,"MFT96";#N/A,#N/A,FALSE,"CTrecon"}</definedName>
    <definedName name="ASFD_1_3_2" hidden="1">{#N/A,#N/A,FALSE,"TMCOMP96";#N/A,#N/A,FALSE,"MAT96";#N/A,#N/A,FALSE,"FANDA96";#N/A,#N/A,FALSE,"INTRAN96";#N/A,#N/A,FALSE,"NAA9697";#N/A,#N/A,FALSE,"ECWEBB";#N/A,#N/A,FALSE,"MFT96";#N/A,#N/A,FALSE,"CTrecon"}</definedName>
    <definedName name="ASFD_1_3_3" hidden="1">{#N/A,#N/A,FALSE,"TMCOMP96";#N/A,#N/A,FALSE,"MAT96";#N/A,#N/A,FALSE,"FANDA96";#N/A,#N/A,FALSE,"INTRAN96";#N/A,#N/A,FALSE,"NAA9697";#N/A,#N/A,FALSE,"ECWEBB";#N/A,#N/A,FALSE,"MFT96";#N/A,#N/A,FALSE,"CTrecon"}</definedName>
    <definedName name="ASFD_1_3_4" hidden="1">{#N/A,#N/A,FALSE,"TMCOMP96";#N/A,#N/A,FALSE,"MAT96";#N/A,#N/A,FALSE,"FANDA96";#N/A,#N/A,FALSE,"INTRAN96";#N/A,#N/A,FALSE,"NAA9697";#N/A,#N/A,FALSE,"ECWEBB";#N/A,#N/A,FALSE,"MFT96";#N/A,#N/A,FALSE,"CTrecon"}</definedName>
    <definedName name="ASFD_1_3_5" hidden="1">{#N/A,#N/A,FALSE,"TMCOMP96";#N/A,#N/A,FALSE,"MAT96";#N/A,#N/A,FALSE,"FANDA96";#N/A,#N/A,FALSE,"INTRAN96";#N/A,#N/A,FALSE,"NAA9697";#N/A,#N/A,FALSE,"ECWEBB";#N/A,#N/A,FALSE,"MFT96";#N/A,#N/A,FALSE,"CTrecon"}</definedName>
    <definedName name="ASFD_1_4" hidden="1">{#N/A,#N/A,FALSE,"TMCOMP96";#N/A,#N/A,FALSE,"MAT96";#N/A,#N/A,FALSE,"FANDA96";#N/A,#N/A,FALSE,"INTRAN96";#N/A,#N/A,FALSE,"NAA9697";#N/A,#N/A,FALSE,"ECWEBB";#N/A,#N/A,FALSE,"MFT96";#N/A,#N/A,FALSE,"CTrecon"}</definedName>
    <definedName name="ASFD_1_4_1" hidden="1">{#N/A,#N/A,FALSE,"TMCOMP96";#N/A,#N/A,FALSE,"MAT96";#N/A,#N/A,FALSE,"FANDA96";#N/A,#N/A,FALSE,"INTRAN96";#N/A,#N/A,FALSE,"NAA9697";#N/A,#N/A,FALSE,"ECWEBB";#N/A,#N/A,FALSE,"MFT96";#N/A,#N/A,FALSE,"CTrecon"}</definedName>
    <definedName name="ASFD_1_4_1_1" hidden="1">{#N/A,#N/A,FALSE,"TMCOMP96";#N/A,#N/A,FALSE,"MAT96";#N/A,#N/A,FALSE,"FANDA96";#N/A,#N/A,FALSE,"INTRAN96";#N/A,#N/A,FALSE,"NAA9697";#N/A,#N/A,FALSE,"ECWEBB";#N/A,#N/A,FALSE,"MFT96";#N/A,#N/A,FALSE,"CTrecon"}</definedName>
    <definedName name="ASFD_1_4_1_2" hidden="1">{#N/A,#N/A,FALSE,"TMCOMP96";#N/A,#N/A,FALSE,"MAT96";#N/A,#N/A,FALSE,"FANDA96";#N/A,#N/A,FALSE,"INTRAN96";#N/A,#N/A,FALSE,"NAA9697";#N/A,#N/A,FALSE,"ECWEBB";#N/A,#N/A,FALSE,"MFT96";#N/A,#N/A,FALSE,"CTrecon"}</definedName>
    <definedName name="ASFD_1_4_1_3" hidden="1">{#N/A,#N/A,FALSE,"TMCOMP96";#N/A,#N/A,FALSE,"MAT96";#N/A,#N/A,FALSE,"FANDA96";#N/A,#N/A,FALSE,"INTRAN96";#N/A,#N/A,FALSE,"NAA9697";#N/A,#N/A,FALSE,"ECWEBB";#N/A,#N/A,FALSE,"MFT96";#N/A,#N/A,FALSE,"CTrecon"}</definedName>
    <definedName name="ASFD_1_4_1_4" hidden="1">{#N/A,#N/A,FALSE,"TMCOMP96";#N/A,#N/A,FALSE,"MAT96";#N/A,#N/A,FALSE,"FANDA96";#N/A,#N/A,FALSE,"INTRAN96";#N/A,#N/A,FALSE,"NAA9697";#N/A,#N/A,FALSE,"ECWEBB";#N/A,#N/A,FALSE,"MFT96";#N/A,#N/A,FALSE,"CTrecon"}</definedName>
    <definedName name="ASFD_1_4_1_5" hidden="1">{#N/A,#N/A,FALSE,"TMCOMP96";#N/A,#N/A,FALSE,"MAT96";#N/A,#N/A,FALSE,"FANDA96";#N/A,#N/A,FALSE,"INTRAN96";#N/A,#N/A,FALSE,"NAA9697";#N/A,#N/A,FALSE,"ECWEBB";#N/A,#N/A,FALSE,"MFT96";#N/A,#N/A,FALSE,"CTrecon"}</definedName>
    <definedName name="ASFD_1_4_2" hidden="1">{#N/A,#N/A,FALSE,"TMCOMP96";#N/A,#N/A,FALSE,"MAT96";#N/A,#N/A,FALSE,"FANDA96";#N/A,#N/A,FALSE,"INTRAN96";#N/A,#N/A,FALSE,"NAA9697";#N/A,#N/A,FALSE,"ECWEBB";#N/A,#N/A,FALSE,"MFT96";#N/A,#N/A,FALSE,"CTrecon"}</definedName>
    <definedName name="ASFD_1_4_3" hidden="1">{#N/A,#N/A,FALSE,"TMCOMP96";#N/A,#N/A,FALSE,"MAT96";#N/A,#N/A,FALSE,"FANDA96";#N/A,#N/A,FALSE,"INTRAN96";#N/A,#N/A,FALSE,"NAA9697";#N/A,#N/A,FALSE,"ECWEBB";#N/A,#N/A,FALSE,"MFT96";#N/A,#N/A,FALSE,"CTrecon"}</definedName>
    <definedName name="ASFD_1_4_4" hidden="1">{#N/A,#N/A,FALSE,"TMCOMP96";#N/A,#N/A,FALSE,"MAT96";#N/A,#N/A,FALSE,"FANDA96";#N/A,#N/A,FALSE,"INTRAN96";#N/A,#N/A,FALSE,"NAA9697";#N/A,#N/A,FALSE,"ECWEBB";#N/A,#N/A,FALSE,"MFT96";#N/A,#N/A,FALSE,"CTrecon"}</definedName>
    <definedName name="ASFD_1_4_5" hidden="1">{#N/A,#N/A,FALSE,"TMCOMP96";#N/A,#N/A,FALSE,"MAT96";#N/A,#N/A,FALSE,"FANDA96";#N/A,#N/A,FALSE,"INTRAN96";#N/A,#N/A,FALSE,"NAA9697";#N/A,#N/A,FALSE,"ECWEBB";#N/A,#N/A,FALSE,"MFT96";#N/A,#N/A,FALSE,"CTrecon"}</definedName>
    <definedName name="ASFD_1_5" hidden="1">{#N/A,#N/A,FALSE,"TMCOMP96";#N/A,#N/A,FALSE,"MAT96";#N/A,#N/A,FALSE,"FANDA96";#N/A,#N/A,FALSE,"INTRAN96";#N/A,#N/A,FALSE,"NAA9697";#N/A,#N/A,FALSE,"ECWEBB";#N/A,#N/A,FALSE,"MFT96";#N/A,#N/A,FALSE,"CTrecon"}</definedName>
    <definedName name="ASFD_1_5_1" hidden="1">{#N/A,#N/A,FALSE,"TMCOMP96";#N/A,#N/A,FALSE,"MAT96";#N/A,#N/A,FALSE,"FANDA96";#N/A,#N/A,FALSE,"INTRAN96";#N/A,#N/A,FALSE,"NAA9697";#N/A,#N/A,FALSE,"ECWEBB";#N/A,#N/A,FALSE,"MFT96";#N/A,#N/A,FALSE,"CTrecon"}</definedName>
    <definedName name="ASFD_1_5_2" hidden="1">{#N/A,#N/A,FALSE,"TMCOMP96";#N/A,#N/A,FALSE,"MAT96";#N/A,#N/A,FALSE,"FANDA96";#N/A,#N/A,FALSE,"INTRAN96";#N/A,#N/A,FALSE,"NAA9697";#N/A,#N/A,FALSE,"ECWEBB";#N/A,#N/A,FALSE,"MFT96";#N/A,#N/A,FALSE,"CTrecon"}</definedName>
    <definedName name="ASFD_1_5_3" hidden="1">{#N/A,#N/A,FALSE,"TMCOMP96";#N/A,#N/A,FALSE,"MAT96";#N/A,#N/A,FALSE,"FANDA96";#N/A,#N/A,FALSE,"INTRAN96";#N/A,#N/A,FALSE,"NAA9697";#N/A,#N/A,FALSE,"ECWEBB";#N/A,#N/A,FALSE,"MFT96";#N/A,#N/A,FALSE,"CTrecon"}</definedName>
    <definedName name="ASFD_1_5_4" hidden="1">{#N/A,#N/A,FALSE,"TMCOMP96";#N/A,#N/A,FALSE,"MAT96";#N/A,#N/A,FALSE,"FANDA96";#N/A,#N/A,FALSE,"INTRAN96";#N/A,#N/A,FALSE,"NAA9697";#N/A,#N/A,FALSE,"ECWEBB";#N/A,#N/A,FALSE,"MFT96";#N/A,#N/A,FALSE,"CTrecon"}</definedName>
    <definedName name="ASFD_1_5_5" hidden="1">{#N/A,#N/A,FALSE,"TMCOMP96";#N/A,#N/A,FALSE,"MAT96";#N/A,#N/A,FALSE,"FANDA96";#N/A,#N/A,FALSE,"INTRAN96";#N/A,#N/A,FALSE,"NAA9697";#N/A,#N/A,FALSE,"ECWEBB";#N/A,#N/A,FALSE,"MFT96";#N/A,#N/A,FALSE,"CTrecon"}</definedName>
    <definedName name="ASFD_2_1" hidden="1">{#N/A,#N/A,FALSE,"TMCOMP96";#N/A,#N/A,FALSE,"MAT96";#N/A,#N/A,FALSE,"FANDA96";#N/A,#N/A,FALSE,"INTRAN96";#N/A,#N/A,FALSE,"NAA9697";#N/A,#N/A,FALSE,"ECWEBB";#N/A,#N/A,FALSE,"MFT96";#N/A,#N/A,FALSE,"CTrecon"}</definedName>
    <definedName name="ASFD_2_1_1" hidden="1">{#N/A,#N/A,FALSE,"TMCOMP96";#N/A,#N/A,FALSE,"MAT96";#N/A,#N/A,FALSE,"FANDA96";#N/A,#N/A,FALSE,"INTRAN96";#N/A,#N/A,FALSE,"NAA9697";#N/A,#N/A,FALSE,"ECWEBB";#N/A,#N/A,FALSE,"MFT96";#N/A,#N/A,FALSE,"CTrecon"}</definedName>
    <definedName name="ASFD_2_1_1_1" hidden="1">{#N/A,#N/A,FALSE,"TMCOMP96";#N/A,#N/A,FALSE,"MAT96";#N/A,#N/A,FALSE,"FANDA96";#N/A,#N/A,FALSE,"INTRAN96";#N/A,#N/A,FALSE,"NAA9697";#N/A,#N/A,FALSE,"ECWEBB";#N/A,#N/A,FALSE,"MFT96";#N/A,#N/A,FALSE,"CTrecon"}</definedName>
    <definedName name="ASFD_2_1_1_2" hidden="1">{#N/A,#N/A,FALSE,"TMCOMP96";#N/A,#N/A,FALSE,"MAT96";#N/A,#N/A,FALSE,"FANDA96";#N/A,#N/A,FALSE,"INTRAN96";#N/A,#N/A,FALSE,"NAA9697";#N/A,#N/A,FALSE,"ECWEBB";#N/A,#N/A,FALSE,"MFT96";#N/A,#N/A,FALSE,"CTrecon"}</definedName>
    <definedName name="ASFD_2_1_2" hidden="1">{#N/A,#N/A,FALSE,"TMCOMP96";#N/A,#N/A,FALSE,"MAT96";#N/A,#N/A,FALSE,"FANDA96";#N/A,#N/A,FALSE,"INTRAN96";#N/A,#N/A,FALSE,"NAA9697";#N/A,#N/A,FALSE,"ECWEBB";#N/A,#N/A,FALSE,"MFT96";#N/A,#N/A,FALSE,"CTrecon"}</definedName>
    <definedName name="ASFD_2_1_3" hidden="1">{#N/A,#N/A,FALSE,"TMCOMP96";#N/A,#N/A,FALSE,"MAT96";#N/A,#N/A,FALSE,"FANDA96";#N/A,#N/A,FALSE,"INTRAN96";#N/A,#N/A,FALSE,"NAA9697";#N/A,#N/A,FALSE,"ECWEBB";#N/A,#N/A,FALSE,"MFT96";#N/A,#N/A,FALSE,"CTrecon"}</definedName>
    <definedName name="ASFD_2_1_4" hidden="1">{#N/A,#N/A,FALSE,"TMCOMP96";#N/A,#N/A,FALSE,"MAT96";#N/A,#N/A,FALSE,"FANDA96";#N/A,#N/A,FALSE,"INTRAN96";#N/A,#N/A,FALSE,"NAA9697";#N/A,#N/A,FALSE,"ECWEBB";#N/A,#N/A,FALSE,"MFT96";#N/A,#N/A,FALSE,"CTrecon"}</definedName>
    <definedName name="ASFD_2_1_5" hidden="1">{#N/A,#N/A,FALSE,"TMCOMP96";#N/A,#N/A,FALSE,"MAT96";#N/A,#N/A,FALSE,"FANDA96";#N/A,#N/A,FALSE,"INTRAN96";#N/A,#N/A,FALSE,"NAA9697";#N/A,#N/A,FALSE,"ECWEBB";#N/A,#N/A,FALSE,"MFT96";#N/A,#N/A,FALSE,"CTrecon"}</definedName>
    <definedName name="ASFD_2_2" hidden="1">{#N/A,#N/A,FALSE,"TMCOMP96";#N/A,#N/A,FALSE,"MAT96";#N/A,#N/A,FALSE,"FANDA96";#N/A,#N/A,FALSE,"INTRAN96";#N/A,#N/A,FALSE,"NAA9697";#N/A,#N/A,FALSE,"ECWEBB";#N/A,#N/A,FALSE,"MFT96";#N/A,#N/A,FALSE,"CTrecon"}</definedName>
    <definedName name="ASFD_2_3" hidden="1">{#N/A,#N/A,FALSE,"TMCOMP96";#N/A,#N/A,FALSE,"MAT96";#N/A,#N/A,FALSE,"FANDA96";#N/A,#N/A,FALSE,"INTRAN96";#N/A,#N/A,FALSE,"NAA9697";#N/A,#N/A,FALSE,"ECWEBB";#N/A,#N/A,FALSE,"MFT96";#N/A,#N/A,FALSE,"CTrecon"}</definedName>
    <definedName name="ASFD_2_4" hidden="1">{#N/A,#N/A,FALSE,"TMCOMP96";#N/A,#N/A,FALSE,"MAT96";#N/A,#N/A,FALSE,"FANDA96";#N/A,#N/A,FALSE,"INTRAN96";#N/A,#N/A,FALSE,"NAA9697";#N/A,#N/A,FALSE,"ECWEBB";#N/A,#N/A,FALSE,"MFT96";#N/A,#N/A,FALSE,"CTrecon"}</definedName>
    <definedName name="ASFD_2_5" hidden="1">{#N/A,#N/A,FALSE,"TMCOMP96";#N/A,#N/A,FALSE,"MAT96";#N/A,#N/A,FALSE,"FANDA96";#N/A,#N/A,FALSE,"INTRAN96";#N/A,#N/A,FALSE,"NAA9697";#N/A,#N/A,FALSE,"ECWEBB";#N/A,#N/A,FALSE,"MFT96";#N/A,#N/A,FALSE,"CTrecon"}</definedName>
    <definedName name="ASFD_3" hidden="1">{#N/A,#N/A,FALSE,"TMCOMP96";#N/A,#N/A,FALSE,"MAT96";#N/A,#N/A,FALSE,"FANDA96";#N/A,#N/A,FALSE,"INTRAN96";#N/A,#N/A,FALSE,"NAA9697";#N/A,#N/A,FALSE,"ECWEBB";#N/A,#N/A,FALSE,"MFT96";#N/A,#N/A,FALSE,"CTrecon"}</definedName>
    <definedName name="ASFD_3_1" hidden="1">{#N/A,#N/A,FALSE,"TMCOMP96";#N/A,#N/A,FALSE,"MAT96";#N/A,#N/A,FALSE,"FANDA96";#N/A,#N/A,FALSE,"INTRAN96";#N/A,#N/A,FALSE,"NAA9697";#N/A,#N/A,FALSE,"ECWEBB";#N/A,#N/A,FALSE,"MFT96";#N/A,#N/A,FALSE,"CTrecon"}</definedName>
    <definedName name="ASFD_3_1_1" hidden="1">{#N/A,#N/A,FALSE,"TMCOMP96";#N/A,#N/A,FALSE,"MAT96";#N/A,#N/A,FALSE,"FANDA96";#N/A,#N/A,FALSE,"INTRAN96";#N/A,#N/A,FALSE,"NAA9697";#N/A,#N/A,FALSE,"ECWEBB";#N/A,#N/A,FALSE,"MFT96";#N/A,#N/A,FALSE,"CTrecon"}</definedName>
    <definedName name="ASFD_3_1_1_1" hidden="1">{#N/A,#N/A,FALSE,"TMCOMP96";#N/A,#N/A,FALSE,"MAT96";#N/A,#N/A,FALSE,"FANDA96";#N/A,#N/A,FALSE,"INTRAN96";#N/A,#N/A,FALSE,"NAA9697";#N/A,#N/A,FALSE,"ECWEBB";#N/A,#N/A,FALSE,"MFT96";#N/A,#N/A,FALSE,"CTrecon"}</definedName>
    <definedName name="ASFD_3_1_1_2" hidden="1">{#N/A,#N/A,FALSE,"TMCOMP96";#N/A,#N/A,FALSE,"MAT96";#N/A,#N/A,FALSE,"FANDA96";#N/A,#N/A,FALSE,"INTRAN96";#N/A,#N/A,FALSE,"NAA9697";#N/A,#N/A,FALSE,"ECWEBB";#N/A,#N/A,FALSE,"MFT96";#N/A,#N/A,FALSE,"CTrecon"}</definedName>
    <definedName name="ASFD_3_1_2" hidden="1">{#N/A,#N/A,FALSE,"TMCOMP96";#N/A,#N/A,FALSE,"MAT96";#N/A,#N/A,FALSE,"FANDA96";#N/A,#N/A,FALSE,"INTRAN96";#N/A,#N/A,FALSE,"NAA9697";#N/A,#N/A,FALSE,"ECWEBB";#N/A,#N/A,FALSE,"MFT96";#N/A,#N/A,FALSE,"CTrecon"}</definedName>
    <definedName name="ASFD_3_1_3" hidden="1">{#N/A,#N/A,FALSE,"TMCOMP96";#N/A,#N/A,FALSE,"MAT96";#N/A,#N/A,FALSE,"FANDA96";#N/A,#N/A,FALSE,"INTRAN96";#N/A,#N/A,FALSE,"NAA9697";#N/A,#N/A,FALSE,"ECWEBB";#N/A,#N/A,FALSE,"MFT96";#N/A,#N/A,FALSE,"CTrecon"}</definedName>
    <definedName name="ASFD_3_1_4" hidden="1">{#N/A,#N/A,FALSE,"TMCOMP96";#N/A,#N/A,FALSE,"MAT96";#N/A,#N/A,FALSE,"FANDA96";#N/A,#N/A,FALSE,"INTRAN96";#N/A,#N/A,FALSE,"NAA9697";#N/A,#N/A,FALSE,"ECWEBB";#N/A,#N/A,FALSE,"MFT96";#N/A,#N/A,FALSE,"CTrecon"}</definedName>
    <definedName name="ASFD_3_1_5" hidden="1">{#N/A,#N/A,FALSE,"TMCOMP96";#N/A,#N/A,FALSE,"MAT96";#N/A,#N/A,FALSE,"FANDA96";#N/A,#N/A,FALSE,"INTRAN96";#N/A,#N/A,FALSE,"NAA9697";#N/A,#N/A,FALSE,"ECWEBB";#N/A,#N/A,FALSE,"MFT96";#N/A,#N/A,FALSE,"CTrecon"}</definedName>
    <definedName name="ASFD_3_2" hidden="1">{#N/A,#N/A,FALSE,"TMCOMP96";#N/A,#N/A,FALSE,"MAT96";#N/A,#N/A,FALSE,"FANDA96";#N/A,#N/A,FALSE,"INTRAN96";#N/A,#N/A,FALSE,"NAA9697";#N/A,#N/A,FALSE,"ECWEBB";#N/A,#N/A,FALSE,"MFT96";#N/A,#N/A,FALSE,"CTrecon"}</definedName>
    <definedName name="ASFD_3_3" hidden="1">{#N/A,#N/A,FALSE,"TMCOMP96";#N/A,#N/A,FALSE,"MAT96";#N/A,#N/A,FALSE,"FANDA96";#N/A,#N/A,FALSE,"INTRAN96";#N/A,#N/A,FALSE,"NAA9697";#N/A,#N/A,FALSE,"ECWEBB";#N/A,#N/A,FALSE,"MFT96";#N/A,#N/A,FALSE,"CTrecon"}</definedName>
    <definedName name="ASFD_3_4" hidden="1">{#N/A,#N/A,FALSE,"TMCOMP96";#N/A,#N/A,FALSE,"MAT96";#N/A,#N/A,FALSE,"FANDA96";#N/A,#N/A,FALSE,"INTRAN96";#N/A,#N/A,FALSE,"NAA9697";#N/A,#N/A,FALSE,"ECWEBB";#N/A,#N/A,FALSE,"MFT96";#N/A,#N/A,FALSE,"CTrecon"}</definedName>
    <definedName name="ASFD_3_5" hidden="1">{#N/A,#N/A,FALSE,"TMCOMP96";#N/A,#N/A,FALSE,"MAT96";#N/A,#N/A,FALSE,"FANDA96";#N/A,#N/A,FALSE,"INTRAN96";#N/A,#N/A,FALSE,"NAA9697";#N/A,#N/A,FALSE,"ECWEBB";#N/A,#N/A,FALSE,"MFT96";#N/A,#N/A,FALSE,"CTrecon"}</definedName>
    <definedName name="ASFD_4" hidden="1">{#N/A,#N/A,FALSE,"TMCOMP96";#N/A,#N/A,FALSE,"MAT96";#N/A,#N/A,FALSE,"FANDA96";#N/A,#N/A,FALSE,"INTRAN96";#N/A,#N/A,FALSE,"NAA9697";#N/A,#N/A,FALSE,"ECWEBB";#N/A,#N/A,FALSE,"MFT96";#N/A,#N/A,FALSE,"CTrecon"}</definedName>
    <definedName name="ASFD_4_1" hidden="1">{#N/A,#N/A,FALSE,"TMCOMP96";#N/A,#N/A,FALSE,"MAT96";#N/A,#N/A,FALSE,"FANDA96";#N/A,#N/A,FALSE,"INTRAN96";#N/A,#N/A,FALSE,"NAA9697";#N/A,#N/A,FALSE,"ECWEBB";#N/A,#N/A,FALSE,"MFT96";#N/A,#N/A,FALSE,"CTrecon"}</definedName>
    <definedName name="ASFD_4_1_1" hidden="1">{#N/A,#N/A,FALSE,"TMCOMP96";#N/A,#N/A,FALSE,"MAT96";#N/A,#N/A,FALSE,"FANDA96";#N/A,#N/A,FALSE,"INTRAN96";#N/A,#N/A,FALSE,"NAA9697";#N/A,#N/A,FALSE,"ECWEBB";#N/A,#N/A,FALSE,"MFT96";#N/A,#N/A,FALSE,"CTrecon"}</definedName>
    <definedName name="ASFD_4_1_1_1" hidden="1">{#N/A,#N/A,FALSE,"TMCOMP96";#N/A,#N/A,FALSE,"MAT96";#N/A,#N/A,FALSE,"FANDA96";#N/A,#N/A,FALSE,"INTRAN96";#N/A,#N/A,FALSE,"NAA9697";#N/A,#N/A,FALSE,"ECWEBB";#N/A,#N/A,FALSE,"MFT96";#N/A,#N/A,FALSE,"CTrecon"}</definedName>
    <definedName name="ASFD_4_1_1_2" hidden="1">{#N/A,#N/A,FALSE,"TMCOMP96";#N/A,#N/A,FALSE,"MAT96";#N/A,#N/A,FALSE,"FANDA96";#N/A,#N/A,FALSE,"INTRAN96";#N/A,#N/A,FALSE,"NAA9697";#N/A,#N/A,FALSE,"ECWEBB";#N/A,#N/A,FALSE,"MFT96";#N/A,#N/A,FALSE,"CTrecon"}</definedName>
    <definedName name="ASFD_4_1_2" hidden="1">{#N/A,#N/A,FALSE,"TMCOMP96";#N/A,#N/A,FALSE,"MAT96";#N/A,#N/A,FALSE,"FANDA96";#N/A,#N/A,FALSE,"INTRAN96";#N/A,#N/A,FALSE,"NAA9697";#N/A,#N/A,FALSE,"ECWEBB";#N/A,#N/A,FALSE,"MFT96";#N/A,#N/A,FALSE,"CTrecon"}</definedName>
    <definedName name="ASFD_4_1_3" hidden="1">{#N/A,#N/A,FALSE,"TMCOMP96";#N/A,#N/A,FALSE,"MAT96";#N/A,#N/A,FALSE,"FANDA96";#N/A,#N/A,FALSE,"INTRAN96";#N/A,#N/A,FALSE,"NAA9697";#N/A,#N/A,FALSE,"ECWEBB";#N/A,#N/A,FALSE,"MFT96";#N/A,#N/A,FALSE,"CTrecon"}</definedName>
    <definedName name="ASFD_4_1_4" hidden="1">{#N/A,#N/A,FALSE,"TMCOMP96";#N/A,#N/A,FALSE,"MAT96";#N/A,#N/A,FALSE,"FANDA96";#N/A,#N/A,FALSE,"INTRAN96";#N/A,#N/A,FALSE,"NAA9697";#N/A,#N/A,FALSE,"ECWEBB";#N/A,#N/A,FALSE,"MFT96";#N/A,#N/A,FALSE,"CTrecon"}</definedName>
    <definedName name="ASFD_4_1_5" hidden="1">{#N/A,#N/A,FALSE,"TMCOMP96";#N/A,#N/A,FALSE,"MAT96";#N/A,#N/A,FALSE,"FANDA96";#N/A,#N/A,FALSE,"INTRAN96";#N/A,#N/A,FALSE,"NAA9697";#N/A,#N/A,FALSE,"ECWEBB";#N/A,#N/A,FALSE,"MFT96";#N/A,#N/A,FALSE,"CTrecon"}</definedName>
    <definedName name="ASFD_4_2" hidden="1">{#N/A,#N/A,FALSE,"TMCOMP96";#N/A,#N/A,FALSE,"MAT96";#N/A,#N/A,FALSE,"FANDA96";#N/A,#N/A,FALSE,"INTRAN96";#N/A,#N/A,FALSE,"NAA9697";#N/A,#N/A,FALSE,"ECWEBB";#N/A,#N/A,FALSE,"MFT96";#N/A,#N/A,FALSE,"CTrecon"}</definedName>
    <definedName name="ASFD_4_3" hidden="1">{#N/A,#N/A,FALSE,"TMCOMP96";#N/A,#N/A,FALSE,"MAT96";#N/A,#N/A,FALSE,"FANDA96";#N/A,#N/A,FALSE,"INTRAN96";#N/A,#N/A,FALSE,"NAA9697";#N/A,#N/A,FALSE,"ECWEBB";#N/A,#N/A,FALSE,"MFT96";#N/A,#N/A,FALSE,"CTrecon"}</definedName>
    <definedName name="ASFD_4_4" hidden="1">{#N/A,#N/A,FALSE,"TMCOMP96";#N/A,#N/A,FALSE,"MAT96";#N/A,#N/A,FALSE,"FANDA96";#N/A,#N/A,FALSE,"INTRAN96";#N/A,#N/A,FALSE,"NAA9697";#N/A,#N/A,FALSE,"ECWEBB";#N/A,#N/A,FALSE,"MFT96";#N/A,#N/A,FALSE,"CTrecon"}</definedName>
    <definedName name="ASFD_4_5" hidden="1">{#N/A,#N/A,FALSE,"TMCOMP96";#N/A,#N/A,FALSE,"MAT96";#N/A,#N/A,FALSE,"FANDA96";#N/A,#N/A,FALSE,"INTRAN96";#N/A,#N/A,FALSE,"NAA9697";#N/A,#N/A,FALSE,"ECWEBB";#N/A,#N/A,FALSE,"MFT96";#N/A,#N/A,FALSE,"CTrecon"}</definedName>
    <definedName name="ASFD_5" hidden="1">{#N/A,#N/A,FALSE,"TMCOMP96";#N/A,#N/A,FALSE,"MAT96";#N/A,#N/A,FALSE,"FANDA96";#N/A,#N/A,FALSE,"INTRAN96";#N/A,#N/A,FALSE,"NAA9697";#N/A,#N/A,FALSE,"ECWEBB";#N/A,#N/A,FALSE,"MFT96";#N/A,#N/A,FALSE,"CTrecon"}</definedName>
    <definedName name="ASFD_5_1" hidden="1">{#N/A,#N/A,FALSE,"TMCOMP96";#N/A,#N/A,FALSE,"MAT96";#N/A,#N/A,FALSE,"FANDA96";#N/A,#N/A,FALSE,"INTRAN96";#N/A,#N/A,FALSE,"NAA9697";#N/A,#N/A,FALSE,"ECWEBB";#N/A,#N/A,FALSE,"MFT96";#N/A,#N/A,FALSE,"CTrecon"}</definedName>
    <definedName name="ASFD_5_1_1" hidden="1">{#N/A,#N/A,FALSE,"TMCOMP96";#N/A,#N/A,FALSE,"MAT96";#N/A,#N/A,FALSE,"FANDA96";#N/A,#N/A,FALSE,"INTRAN96";#N/A,#N/A,FALSE,"NAA9697";#N/A,#N/A,FALSE,"ECWEBB";#N/A,#N/A,FALSE,"MFT96";#N/A,#N/A,FALSE,"CTrecon"}</definedName>
    <definedName name="ASFD_5_1_1_1" hidden="1">{#N/A,#N/A,FALSE,"TMCOMP96";#N/A,#N/A,FALSE,"MAT96";#N/A,#N/A,FALSE,"FANDA96";#N/A,#N/A,FALSE,"INTRAN96";#N/A,#N/A,FALSE,"NAA9697";#N/A,#N/A,FALSE,"ECWEBB";#N/A,#N/A,FALSE,"MFT96";#N/A,#N/A,FALSE,"CTrecon"}</definedName>
    <definedName name="ASFD_5_1_1_2" hidden="1">{#N/A,#N/A,FALSE,"TMCOMP96";#N/A,#N/A,FALSE,"MAT96";#N/A,#N/A,FALSE,"FANDA96";#N/A,#N/A,FALSE,"INTRAN96";#N/A,#N/A,FALSE,"NAA9697";#N/A,#N/A,FALSE,"ECWEBB";#N/A,#N/A,FALSE,"MFT96";#N/A,#N/A,FALSE,"CTrecon"}</definedName>
    <definedName name="ASFD_5_1_2" hidden="1">{#N/A,#N/A,FALSE,"TMCOMP96";#N/A,#N/A,FALSE,"MAT96";#N/A,#N/A,FALSE,"FANDA96";#N/A,#N/A,FALSE,"INTRAN96";#N/A,#N/A,FALSE,"NAA9697";#N/A,#N/A,FALSE,"ECWEBB";#N/A,#N/A,FALSE,"MFT96";#N/A,#N/A,FALSE,"CTrecon"}</definedName>
    <definedName name="ASFD_5_1_3" hidden="1">{#N/A,#N/A,FALSE,"TMCOMP96";#N/A,#N/A,FALSE,"MAT96";#N/A,#N/A,FALSE,"FANDA96";#N/A,#N/A,FALSE,"INTRAN96";#N/A,#N/A,FALSE,"NAA9697";#N/A,#N/A,FALSE,"ECWEBB";#N/A,#N/A,FALSE,"MFT96";#N/A,#N/A,FALSE,"CTrecon"}</definedName>
    <definedName name="ASFD_5_1_4" hidden="1">{#N/A,#N/A,FALSE,"TMCOMP96";#N/A,#N/A,FALSE,"MAT96";#N/A,#N/A,FALSE,"FANDA96";#N/A,#N/A,FALSE,"INTRAN96";#N/A,#N/A,FALSE,"NAA9697";#N/A,#N/A,FALSE,"ECWEBB";#N/A,#N/A,FALSE,"MFT96";#N/A,#N/A,FALSE,"CTrecon"}</definedName>
    <definedName name="ASFD_5_1_5" hidden="1">{#N/A,#N/A,FALSE,"TMCOMP96";#N/A,#N/A,FALSE,"MAT96";#N/A,#N/A,FALSE,"FANDA96";#N/A,#N/A,FALSE,"INTRAN96";#N/A,#N/A,FALSE,"NAA9697";#N/A,#N/A,FALSE,"ECWEBB";#N/A,#N/A,FALSE,"MFT96";#N/A,#N/A,FALSE,"CTrecon"}</definedName>
    <definedName name="ASFD_5_2" hidden="1">{#N/A,#N/A,FALSE,"TMCOMP96";#N/A,#N/A,FALSE,"MAT96";#N/A,#N/A,FALSE,"FANDA96";#N/A,#N/A,FALSE,"INTRAN96";#N/A,#N/A,FALSE,"NAA9697";#N/A,#N/A,FALSE,"ECWEBB";#N/A,#N/A,FALSE,"MFT96";#N/A,#N/A,FALSE,"CTrecon"}</definedName>
    <definedName name="ASFD_5_3" hidden="1">{#N/A,#N/A,FALSE,"TMCOMP96";#N/A,#N/A,FALSE,"MAT96";#N/A,#N/A,FALSE,"FANDA96";#N/A,#N/A,FALSE,"INTRAN96";#N/A,#N/A,FALSE,"NAA9697";#N/A,#N/A,FALSE,"ECWEBB";#N/A,#N/A,FALSE,"MFT96";#N/A,#N/A,FALSE,"CTrecon"}</definedName>
    <definedName name="ASFD_5_4" hidden="1">{#N/A,#N/A,FALSE,"TMCOMP96";#N/A,#N/A,FALSE,"MAT96";#N/A,#N/A,FALSE,"FANDA96";#N/A,#N/A,FALSE,"INTRAN96";#N/A,#N/A,FALSE,"NAA9697";#N/A,#N/A,FALSE,"ECWEBB";#N/A,#N/A,FALSE,"MFT96";#N/A,#N/A,FALSE,"CTrecon"}</definedName>
    <definedName name="ASFD_5_5"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1_1" hidden="1">{#N/A,#N/A,FALSE,"TMCOMP96";#N/A,#N/A,FALSE,"MAT96";#N/A,#N/A,FALSE,"FANDA96";#N/A,#N/A,FALSE,"INTRAN96";#N/A,#N/A,FALSE,"NAA9697";#N/A,#N/A,FALSE,"ECWEBB";#N/A,#N/A,FALSE,"MFT96";#N/A,#N/A,FALSE,"CTrecon"}</definedName>
    <definedName name="b_1_1_1_1" hidden="1">{#N/A,#N/A,FALSE,"TMCOMP96";#N/A,#N/A,FALSE,"MAT96";#N/A,#N/A,FALSE,"FANDA96";#N/A,#N/A,FALSE,"INTRAN96";#N/A,#N/A,FALSE,"NAA9697";#N/A,#N/A,FALSE,"ECWEBB";#N/A,#N/A,FALSE,"MFT96";#N/A,#N/A,FALSE,"CTrecon"}</definedName>
    <definedName name="b_1_1_1_1_1" hidden="1">{#N/A,#N/A,FALSE,"TMCOMP96";#N/A,#N/A,FALSE,"MAT96";#N/A,#N/A,FALSE,"FANDA96";#N/A,#N/A,FALSE,"INTRAN96";#N/A,#N/A,FALSE,"NAA9697";#N/A,#N/A,FALSE,"ECWEBB";#N/A,#N/A,FALSE,"MFT96";#N/A,#N/A,FALSE,"CTrecon"}</definedName>
    <definedName name="b_1_1_1_1_2" hidden="1">{#N/A,#N/A,FALSE,"TMCOMP96";#N/A,#N/A,FALSE,"MAT96";#N/A,#N/A,FALSE,"FANDA96";#N/A,#N/A,FALSE,"INTRAN96";#N/A,#N/A,FALSE,"NAA9697";#N/A,#N/A,FALSE,"ECWEBB";#N/A,#N/A,FALSE,"MFT96";#N/A,#N/A,FALSE,"CTrecon"}</definedName>
    <definedName name="b_1_1_1_2" hidden="1">{#N/A,#N/A,FALSE,"TMCOMP96";#N/A,#N/A,FALSE,"MAT96";#N/A,#N/A,FALSE,"FANDA96";#N/A,#N/A,FALSE,"INTRAN96";#N/A,#N/A,FALSE,"NAA9697";#N/A,#N/A,FALSE,"ECWEBB";#N/A,#N/A,FALSE,"MFT96";#N/A,#N/A,FALSE,"CTrecon"}</definedName>
    <definedName name="b_1_1_1_3" hidden="1">{#N/A,#N/A,FALSE,"TMCOMP96";#N/A,#N/A,FALSE,"MAT96";#N/A,#N/A,FALSE,"FANDA96";#N/A,#N/A,FALSE,"INTRAN96";#N/A,#N/A,FALSE,"NAA9697";#N/A,#N/A,FALSE,"ECWEBB";#N/A,#N/A,FALSE,"MFT96";#N/A,#N/A,FALSE,"CTrecon"}</definedName>
    <definedName name="b_1_1_1_4" hidden="1">{#N/A,#N/A,FALSE,"TMCOMP96";#N/A,#N/A,FALSE,"MAT96";#N/A,#N/A,FALSE,"FANDA96";#N/A,#N/A,FALSE,"INTRAN96";#N/A,#N/A,FALSE,"NAA9697";#N/A,#N/A,FALSE,"ECWEBB";#N/A,#N/A,FALSE,"MFT96";#N/A,#N/A,FALSE,"CTrecon"}</definedName>
    <definedName name="b_1_1_1_5" hidden="1">{#N/A,#N/A,FALSE,"TMCOMP96";#N/A,#N/A,FALSE,"MAT96";#N/A,#N/A,FALSE,"FANDA96";#N/A,#N/A,FALSE,"INTRAN96";#N/A,#N/A,FALSE,"NAA9697";#N/A,#N/A,FALSE,"ECWEBB";#N/A,#N/A,FALSE,"MFT96";#N/A,#N/A,FALSE,"CTrecon"}</definedName>
    <definedName name="b_1_1_2" hidden="1">{#N/A,#N/A,FALSE,"TMCOMP96";#N/A,#N/A,FALSE,"MAT96";#N/A,#N/A,FALSE,"FANDA96";#N/A,#N/A,FALSE,"INTRAN96";#N/A,#N/A,FALSE,"NAA9697";#N/A,#N/A,FALSE,"ECWEBB";#N/A,#N/A,FALSE,"MFT96";#N/A,#N/A,FALSE,"CTrecon"}</definedName>
    <definedName name="b_1_1_3" hidden="1">{#N/A,#N/A,FALSE,"TMCOMP96";#N/A,#N/A,FALSE,"MAT96";#N/A,#N/A,FALSE,"FANDA96";#N/A,#N/A,FALSE,"INTRAN96";#N/A,#N/A,FALSE,"NAA9697";#N/A,#N/A,FALSE,"ECWEBB";#N/A,#N/A,FALSE,"MFT96";#N/A,#N/A,FALSE,"CTrecon"}</definedName>
    <definedName name="b_1_1_4" hidden="1">{#N/A,#N/A,FALSE,"TMCOMP96";#N/A,#N/A,FALSE,"MAT96";#N/A,#N/A,FALSE,"FANDA96";#N/A,#N/A,FALSE,"INTRAN96";#N/A,#N/A,FALSE,"NAA9697";#N/A,#N/A,FALSE,"ECWEBB";#N/A,#N/A,FALSE,"MFT96";#N/A,#N/A,FALSE,"CTrecon"}</definedName>
    <definedName name="b_1_1_5" hidden="1">{#N/A,#N/A,FALSE,"TMCOMP96";#N/A,#N/A,FALSE,"MAT96";#N/A,#N/A,FALSE,"FANDA96";#N/A,#N/A,FALSE,"INTRAN96";#N/A,#N/A,FALSE,"NAA9697";#N/A,#N/A,FALSE,"ECWEBB";#N/A,#N/A,FALSE,"MFT96";#N/A,#N/A,FALSE,"CTrecon"}</definedName>
    <definedName name="b_1_2" hidden="1">{#N/A,#N/A,FALSE,"TMCOMP96";#N/A,#N/A,FALSE,"MAT96";#N/A,#N/A,FALSE,"FANDA96";#N/A,#N/A,FALSE,"INTRAN96";#N/A,#N/A,FALSE,"NAA9697";#N/A,#N/A,FALSE,"ECWEBB";#N/A,#N/A,FALSE,"MFT96";#N/A,#N/A,FALSE,"CTrecon"}</definedName>
    <definedName name="b_1_2_1" hidden="1">{#N/A,#N/A,FALSE,"TMCOMP96";#N/A,#N/A,FALSE,"MAT96";#N/A,#N/A,FALSE,"FANDA96";#N/A,#N/A,FALSE,"INTRAN96";#N/A,#N/A,FALSE,"NAA9697";#N/A,#N/A,FALSE,"ECWEBB";#N/A,#N/A,FALSE,"MFT96";#N/A,#N/A,FALSE,"CTrecon"}</definedName>
    <definedName name="b_1_2_1_1" hidden="1">{#N/A,#N/A,FALSE,"TMCOMP96";#N/A,#N/A,FALSE,"MAT96";#N/A,#N/A,FALSE,"FANDA96";#N/A,#N/A,FALSE,"INTRAN96";#N/A,#N/A,FALSE,"NAA9697";#N/A,#N/A,FALSE,"ECWEBB";#N/A,#N/A,FALSE,"MFT96";#N/A,#N/A,FALSE,"CTrecon"}</definedName>
    <definedName name="b_1_2_1_1_1" hidden="1">{#N/A,#N/A,FALSE,"TMCOMP96";#N/A,#N/A,FALSE,"MAT96";#N/A,#N/A,FALSE,"FANDA96";#N/A,#N/A,FALSE,"INTRAN96";#N/A,#N/A,FALSE,"NAA9697";#N/A,#N/A,FALSE,"ECWEBB";#N/A,#N/A,FALSE,"MFT96";#N/A,#N/A,FALSE,"CTrecon"}</definedName>
    <definedName name="b_1_2_1_1_2" hidden="1">{#N/A,#N/A,FALSE,"TMCOMP96";#N/A,#N/A,FALSE,"MAT96";#N/A,#N/A,FALSE,"FANDA96";#N/A,#N/A,FALSE,"INTRAN96";#N/A,#N/A,FALSE,"NAA9697";#N/A,#N/A,FALSE,"ECWEBB";#N/A,#N/A,FALSE,"MFT96";#N/A,#N/A,FALSE,"CTrecon"}</definedName>
    <definedName name="b_1_2_1_2" hidden="1">{#N/A,#N/A,FALSE,"TMCOMP96";#N/A,#N/A,FALSE,"MAT96";#N/A,#N/A,FALSE,"FANDA96";#N/A,#N/A,FALSE,"INTRAN96";#N/A,#N/A,FALSE,"NAA9697";#N/A,#N/A,FALSE,"ECWEBB";#N/A,#N/A,FALSE,"MFT96";#N/A,#N/A,FALSE,"CTrecon"}</definedName>
    <definedName name="b_1_2_1_3" hidden="1">{#N/A,#N/A,FALSE,"TMCOMP96";#N/A,#N/A,FALSE,"MAT96";#N/A,#N/A,FALSE,"FANDA96";#N/A,#N/A,FALSE,"INTRAN96";#N/A,#N/A,FALSE,"NAA9697";#N/A,#N/A,FALSE,"ECWEBB";#N/A,#N/A,FALSE,"MFT96";#N/A,#N/A,FALSE,"CTrecon"}</definedName>
    <definedName name="b_1_2_1_4" hidden="1">{#N/A,#N/A,FALSE,"TMCOMP96";#N/A,#N/A,FALSE,"MAT96";#N/A,#N/A,FALSE,"FANDA96";#N/A,#N/A,FALSE,"INTRAN96";#N/A,#N/A,FALSE,"NAA9697";#N/A,#N/A,FALSE,"ECWEBB";#N/A,#N/A,FALSE,"MFT96";#N/A,#N/A,FALSE,"CTrecon"}</definedName>
    <definedName name="b_1_2_1_5" hidden="1">{#N/A,#N/A,FALSE,"TMCOMP96";#N/A,#N/A,FALSE,"MAT96";#N/A,#N/A,FALSE,"FANDA96";#N/A,#N/A,FALSE,"INTRAN96";#N/A,#N/A,FALSE,"NAA9697";#N/A,#N/A,FALSE,"ECWEBB";#N/A,#N/A,FALSE,"MFT96";#N/A,#N/A,FALSE,"CTrecon"}</definedName>
    <definedName name="b_1_2_2" hidden="1">{#N/A,#N/A,FALSE,"TMCOMP96";#N/A,#N/A,FALSE,"MAT96";#N/A,#N/A,FALSE,"FANDA96";#N/A,#N/A,FALSE,"INTRAN96";#N/A,#N/A,FALSE,"NAA9697";#N/A,#N/A,FALSE,"ECWEBB";#N/A,#N/A,FALSE,"MFT96";#N/A,#N/A,FALSE,"CTrecon"}</definedName>
    <definedName name="b_1_2_3" hidden="1">{#N/A,#N/A,FALSE,"TMCOMP96";#N/A,#N/A,FALSE,"MAT96";#N/A,#N/A,FALSE,"FANDA96";#N/A,#N/A,FALSE,"INTRAN96";#N/A,#N/A,FALSE,"NAA9697";#N/A,#N/A,FALSE,"ECWEBB";#N/A,#N/A,FALSE,"MFT96";#N/A,#N/A,FALSE,"CTrecon"}</definedName>
    <definedName name="b_1_2_4" hidden="1">{#N/A,#N/A,FALSE,"TMCOMP96";#N/A,#N/A,FALSE,"MAT96";#N/A,#N/A,FALSE,"FANDA96";#N/A,#N/A,FALSE,"INTRAN96";#N/A,#N/A,FALSE,"NAA9697";#N/A,#N/A,FALSE,"ECWEBB";#N/A,#N/A,FALSE,"MFT96";#N/A,#N/A,FALSE,"CTrecon"}</definedName>
    <definedName name="b_1_2_5" hidden="1">{#N/A,#N/A,FALSE,"TMCOMP96";#N/A,#N/A,FALSE,"MAT96";#N/A,#N/A,FALSE,"FANDA96";#N/A,#N/A,FALSE,"INTRAN96";#N/A,#N/A,FALSE,"NAA9697";#N/A,#N/A,FALSE,"ECWEBB";#N/A,#N/A,FALSE,"MFT96";#N/A,#N/A,FALSE,"CTrecon"}</definedName>
    <definedName name="b_1_3" hidden="1">{#N/A,#N/A,FALSE,"TMCOMP96";#N/A,#N/A,FALSE,"MAT96";#N/A,#N/A,FALSE,"FANDA96";#N/A,#N/A,FALSE,"INTRAN96";#N/A,#N/A,FALSE,"NAA9697";#N/A,#N/A,FALSE,"ECWEBB";#N/A,#N/A,FALSE,"MFT96";#N/A,#N/A,FALSE,"CTrecon"}</definedName>
    <definedName name="b_1_3_1" hidden="1">{#N/A,#N/A,FALSE,"TMCOMP96";#N/A,#N/A,FALSE,"MAT96";#N/A,#N/A,FALSE,"FANDA96";#N/A,#N/A,FALSE,"INTRAN96";#N/A,#N/A,FALSE,"NAA9697";#N/A,#N/A,FALSE,"ECWEBB";#N/A,#N/A,FALSE,"MFT96";#N/A,#N/A,FALSE,"CTrecon"}</definedName>
    <definedName name="b_1_3_1_1" hidden="1">{#N/A,#N/A,FALSE,"TMCOMP96";#N/A,#N/A,FALSE,"MAT96";#N/A,#N/A,FALSE,"FANDA96";#N/A,#N/A,FALSE,"INTRAN96";#N/A,#N/A,FALSE,"NAA9697";#N/A,#N/A,FALSE,"ECWEBB";#N/A,#N/A,FALSE,"MFT96";#N/A,#N/A,FALSE,"CTrecon"}</definedName>
    <definedName name="b_1_3_1_1_1" hidden="1">{#N/A,#N/A,FALSE,"TMCOMP96";#N/A,#N/A,FALSE,"MAT96";#N/A,#N/A,FALSE,"FANDA96";#N/A,#N/A,FALSE,"INTRAN96";#N/A,#N/A,FALSE,"NAA9697";#N/A,#N/A,FALSE,"ECWEBB";#N/A,#N/A,FALSE,"MFT96";#N/A,#N/A,FALSE,"CTrecon"}</definedName>
    <definedName name="b_1_3_1_1_2" hidden="1">{#N/A,#N/A,FALSE,"TMCOMP96";#N/A,#N/A,FALSE,"MAT96";#N/A,#N/A,FALSE,"FANDA96";#N/A,#N/A,FALSE,"INTRAN96";#N/A,#N/A,FALSE,"NAA9697";#N/A,#N/A,FALSE,"ECWEBB";#N/A,#N/A,FALSE,"MFT96";#N/A,#N/A,FALSE,"CTrecon"}</definedName>
    <definedName name="b_1_3_1_2" hidden="1">{#N/A,#N/A,FALSE,"TMCOMP96";#N/A,#N/A,FALSE,"MAT96";#N/A,#N/A,FALSE,"FANDA96";#N/A,#N/A,FALSE,"INTRAN96";#N/A,#N/A,FALSE,"NAA9697";#N/A,#N/A,FALSE,"ECWEBB";#N/A,#N/A,FALSE,"MFT96";#N/A,#N/A,FALSE,"CTrecon"}</definedName>
    <definedName name="b_1_3_1_3" hidden="1">{#N/A,#N/A,FALSE,"TMCOMP96";#N/A,#N/A,FALSE,"MAT96";#N/A,#N/A,FALSE,"FANDA96";#N/A,#N/A,FALSE,"INTRAN96";#N/A,#N/A,FALSE,"NAA9697";#N/A,#N/A,FALSE,"ECWEBB";#N/A,#N/A,FALSE,"MFT96";#N/A,#N/A,FALSE,"CTrecon"}</definedName>
    <definedName name="b_1_3_1_4" hidden="1">{#N/A,#N/A,FALSE,"TMCOMP96";#N/A,#N/A,FALSE,"MAT96";#N/A,#N/A,FALSE,"FANDA96";#N/A,#N/A,FALSE,"INTRAN96";#N/A,#N/A,FALSE,"NAA9697";#N/A,#N/A,FALSE,"ECWEBB";#N/A,#N/A,FALSE,"MFT96";#N/A,#N/A,FALSE,"CTrecon"}</definedName>
    <definedName name="b_1_3_1_5" hidden="1">{#N/A,#N/A,FALSE,"TMCOMP96";#N/A,#N/A,FALSE,"MAT96";#N/A,#N/A,FALSE,"FANDA96";#N/A,#N/A,FALSE,"INTRAN96";#N/A,#N/A,FALSE,"NAA9697";#N/A,#N/A,FALSE,"ECWEBB";#N/A,#N/A,FALSE,"MFT96";#N/A,#N/A,FALSE,"CTrecon"}</definedName>
    <definedName name="b_1_3_2" hidden="1">{#N/A,#N/A,FALSE,"TMCOMP96";#N/A,#N/A,FALSE,"MAT96";#N/A,#N/A,FALSE,"FANDA96";#N/A,#N/A,FALSE,"INTRAN96";#N/A,#N/A,FALSE,"NAA9697";#N/A,#N/A,FALSE,"ECWEBB";#N/A,#N/A,FALSE,"MFT96";#N/A,#N/A,FALSE,"CTrecon"}</definedName>
    <definedName name="b_1_3_3" hidden="1">{#N/A,#N/A,FALSE,"TMCOMP96";#N/A,#N/A,FALSE,"MAT96";#N/A,#N/A,FALSE,"FANDA96";#N/A,#N/A,FALSE,"INTRAN96";#N/A,#N/A,FALSE,"NAA9697";#N/A,#N/A,FALSE,"ECWEBB";#N/A,#N/A,FALSE,"MFT96";#N/A,#N/A,FALSE,"CTrecon"}</definedName>
    <definedName name="b_1_3_4" hidden="1">{#N/A,#N/A,FALSE,"TMCOMP96";#N/A,#N/A,FALSE,"MAT96";#N/A,#N/A,FALSE,"FANDA96";#N/A,#N/A,FALSE,"INTRAN96";#N/A,#N/A,FALSE,"NAA9697";#N/A,#N/A,FALSE,"ECWEBB";#N/A,#N/A,FALSE,"MFT96";#N/A,#N/A,FALSE,"CTrecon"}</definedName>
    <definedName name="b_1_3_5" hidden="1">{#N/A,#N/A,FALSE,"TMCOMP96";#N/A,#N/A,FALSE,"MAT96";#N/A,#N/A,FALSE,"FANDA96";#N/A,#N/A,FALSE,"INTRAN96";#N/A,#N/A,FALSE,"NAA9697";#N/A,#N/A,FALSE,"ECWEBB";#N/A,#N/A,FALSE,"MFT96";#N/A,#N/A,FALSE,"CTrecon"}</definedName>
    <definedName name="b_1_4" hidden="1">{#N/A,#N/A,FALSE,"TMCOMP96";#N/A,#N/A,FALSE,"MAT96";#N/A,#N/A,FALSE,"FANDA96";#N/A,#N/A,FALSE,"INTRAN96";#N/A,#N/A,FALSE,"NAA9697";#N/A,#N/A,FALSE,"ECWEBB";#N/A,#N/A,FALSE,"MFT96";#N/A,#N/A,FALSE,"CTrecon"}</definedName>
    <definedName name="b_1_4_1" hidden="1">{#N/A,#N/A,FALSE,"TMCOMP96";#N/A,#N/A,FALSE,"MAT96";#N/A,#N/A,FALSE,"FANDA96";#N/A,#N/A,FALSE,"INTRAN96";#N/A,#N/A,FALSE,"NAA9697";#N/A,#N/A,FALSE,"ECWEBB";#N/A,#N/A,FALSE,"MFT96";#N/A,#N/A,FALSE,"CTrecon"}</definedName>
    <definedName name="b_1_4_1_1" hidden="1">{#N/A,#N/A,FALSE,"TMCOMP96";#N/A,#N/A,FALSE,"MAT96";#N/A,#N/A,FALSE,"FANDA96";#N/A,#N/A,FALSE,"INTRAN96";#N/A,#N/A,FALSE,"NAA9697";#N/A,#N/A,FALSE,"ECWEBB";#N/A,#N/A,FALSE,"MFT96";#N/A,#N/A,FALSE,"CTrecon"}</definedName>
    <definedName name="b_1_4_1_2" hidden="1">{#N/A,#N/A,FALSE,"TMCOMP96";#N/A,#N/A,FALSE,"MAT96";#N/A,#N/A,FALSE,"FANDA96";#N/A,#N/A,FALSE,"INTRAN96";#N/A,#N/A,FALSE,"NAA9697";#N/A,#N/A,FALSE,"ECWEBB";#N/A,#N/A,FALSE,"MFT96";#N/A,#N/A,FALSE,"CTrecon"}</definedName>
    <definedName name="b_1_4_1_3" hidden="1">{#N/A,#N/A,FALSE,"TMCOMP96";#N/A,#N/A,FALSE,"MAT96";#N/A,#N/A,FALSE,"FANDA96";#N/A,#N/A,FALSE,"INTRAN96";#N/A,#N/A,FALSE,"NAA9697";#N/A,#N/A,FALSE,"ECWEBB";#N/A,#N/A,FALSE,"MFT96";#N/A,#N/A,FALSE,"CTrecon"}</definedName>
    <definedName name="b_1_4_1_4" hidden="1">{#N/A,#N/A,FALSE,"TMCOMP96";#N/A,#N/A,FALSE,"MAT96";#N/A,#N/A,FALSE,"FANDA96";#N/A,#N/A,FALSE,"INTRAN96";#N/A,#N/A,FALSE,"NAA9697";#N/A,#N/A,FALSE,"ECWEBB";#N/A,#N/A,FALSE,"MFT96";#N/A,#N/A,FALSE,"CTrecon"}</definedName>
    <definedName name="b_1_4_1_5" hidden="1">{#N/A,#N/A,FALSE,"TMCOMP96";#N/A,#N/A,FALSE,"MAT96";#N/A,#N/A,FALSE,"FANDA96";#N/A,#N/A,FALSE,"INTRAN96";#N/A,#N/A,FALSE,"NAA9697";#N/A,#N/A,FALSE,"ECWEBB";#N/A,#N/A,FALSE,"MFT96";#N/A,#N/A,FALSE,"CTrecon"}</definedName>
    <definedName name="b_1_4_2" hidden="1">{#N/A,#N/A,FALSE,"TMCOMP96";#N/A,#N/A,FALSE,"MAT96";#N/A,#N/A,FALSE,"FANDA96";#N/A,#N/A,FALSE,"INTRAN96";#N/A,#N/A,FALSE,"NAA9697";#N/A,#N/A,FALSE,"ECWEBB";#N/A,#N/A,FALSE,"MFT96";#N/A,#N/A,FALSE,"CTrecon"}</definedName>
    <definedName name="b_1_4_3" hidden="1">{#N/A,#N/A,FALSE,"TMCOMP96";#N/A,#N/A,FALSE,"MAT96";#N/A,#N/A,FALSE,"FANDA96";#N/A,#N/A,FALSE,"INTRAN96";#N/A,#N/A,FALSE,"NAA9697";#N/A,#N/A,FALSE,"ECWEBB";#N/A,#N/A,FALSE,"MFT96";#N/A,#N/A,FALSE,"CTrecon"}</definedName>
    <definedName name="b_1_4_4" hidden="1">{#N/A,#N/A,FALSE,"TMCOMP96";#N/A,#N/A,FALSE,"MAT96";#N/A,#N/A,FALSE,"FANDA96";#N/A,#N/A,FALSE,"INTRAN96";#N/A,#N/A,FALSE,"NAA9697";#N/A,#N/A,FALSE,"ECWEBB";#N/A,#N/A,FALSE,"MFT96";#N/A,#N/A,FALSE,"CTrecon"}</definedName>
    <definedName name="b_1_4_5" hidden="1">{#N/A,#N/A,FALSE,"TMCOMP96";#N/A,#N/A,FALSE,"MAT96";#N/A,#N/A,FALSE,"FANDA96";#N/A,#N/A,FALSE,"INTRAN96";#N/A,#N/A,FALSE,"NAA9697";#N/A,#N/A,FALSE,"ECWEBB";#N/A,#N/A,FALSE,"MFT96";#N/A,#N/A,FALSE,"CTrecon"}</definedName>
    <definedName name="b_1_5" hidden="1">{#N/A,#N/A,FALSE,"TMCOMP96";#N/A,#N/A,FALSE,"MAT96";#N/A,#N/A,FALSE,"FANDA96";#N/A,#N/A,FALSE,"INTRAN96";#N/A,#N/A,FALSE,"NAA9697";#N/A,#N/A,FALSE,"ECWEBB";#N/A,#N/A,FALSE,"MFT96";#N/A,#N/A,FALSE,"CTrecon"}</definedName>
    <definedName name="b_1_5_1" hidden="1">{#N/A,#N/A,FALSE,"TMCOMP96";#N/A,#N/A,FALSE,"MAT96";#N/A,#N/A,FALSE,"FANDA96";#N/A,#N/A,FALSE,"INTRAN96";#N/A,#N/A,FALSE,"NAA9697";#N/A,#N/A,FALSE,"ECWEBB";#N/A,#N/A,FALSE,"MFT96";#N/A,#N/A,FALSE,"CTrecon"}</definedName>
    <definedName name="b_1_5_2" hidden="1">{#N/A,#N/A,FALSE,"TMCOMP96";#N/A,#N/A,FALSE,"MAT96";#N/A,#N/A,FALSE,"FANDA96";#N/A,#N/A,FALSE,"INTRAN96";#N/A,#N/A,FALSE,"NAA9697";#N/A,#N/A,FALSE,"ECWEBB";#N/A,#N/A,FALSE,"MFT96";#N/A,#N/A,FALSE,"CTrecon"}</definedName>
    <definedName name="b_1_5_3" hidden="1">{#N/A,#N/A,FALSE,"TMCOMP96";#N/A,#N/A,FALSE,"MAT96";#N/A,#N/A,FALSE,"FANDA96";#N/A,#N/A,FALSE,"INTRAN96";#N/A,#N/A,FALSE,"NAA9697";#N/A,#N/A,FALSE,"ECWEBB";#N/A,#N/A,FALSE,"MFT96";#N/A,#N/A,FALSE,"CTrecon"}</definedName>
    <definedName name="b_1_5_4" hidden="1">{#N/A,#N/A,FALSE,"TMCOMP96";#N/A,#N/A,FALSE,"MAT96";#N/A,#N/A,FALSE,"FANDA96";#N/A,#N/A,FALSE,"INTRAN96";#N/A,#N/A,FALSE,"NAA9697";#N/A,#N/A,FALSE,"ECWEBB";#N/A,#N/A,FALSE,"MFT96";#N/A,#N/A,FALSE,"CTrecon"}</definedName>
    <definedName name="b_1_5_5" hidden="1">{#N/A,#N/A,FALSE,"TMCOMP96";#N/A,#N/A,FALSE,"MAT96";#N/A,#N/A,FALSE,"FANDA96";#N/A,#N/A,FALSE,"INTRAN96";#N/A,#N/A,FALSE,"NAA9697";#N/A,#N/A,FALSE,"ECWEBB";#N/A,#N/A,FALSE,"MFT96";#N/A,#N/A,FALSE,"CTrecon"}</definedName>
    <definedName name="b_2_1_1" hidden="1">{#N/A,#N/A,FALSE,"TMCOMP96";#N/A,#N/A,FALSE,"MAT96";#N/A,#N/A,FALSE,"FANDA96";#N/A,#N/A,FALSE,"INTRAN96";#N/A,#N/A,FALSE,"NAA9697";#N/A,#N/A,FALSE,"ECWEBB";#N/A,#N/A,FALSE,"MFT96";#N/A,#N/A,FALSE,"CTrecon"}</definedName>
    <definedName name="b_2_1_1_1" hidden="1">{#N/A,#N/A,FALSE,"TMCOMP96";#N/A,#N/A,FALSE,"MAT96";#N/A,#N/A,FALSE,"FANDA96";#N/A,#N/A,FALSE,"INTRAN96";#N/A,#N/A,FALSE,"NAA9697";#N/A,#N/A,FALSE,"ECWEBB";#N/A,#N/A,FALSE,"MFT96";#N/A,#N/A,FALSE,"CTrecon"}</definedName>
    <definedName name="b_2_1_1_2" hidden="1">{#N/A,#N/A,FALSE,"TMCOMP96";#N/A,#N/A,FALSE,"MAT96";#N/A,#N/A,FALSE,"FANDA96";#N/A,#N/A,FALSE,"INTRAN96";#N/A,#N/A,FALSE,"NAA9697";#N/A,#N/A,FALSE,"ECWEBB";#N/A,#N/A,FALSE,"MFT96";#N/A,#N/A,FALSE,"CTrecon"}</definedName>
    <definedName name="b_2_1_2" hidden="1">{#N/A,#N/A,FALSE,"TMCOMP96";#N/A,#N/A,FALSE,"MAT96";#N/A,#N/A,FALSE,"FANDA96";#N/A,#N/A,FALSE,"INTRAN96";#N/A,#N/A,FALSE,"NAA9697";#N/A,#N/A,FALSE,"ECWEBB";#N/A,#N/A,FALSE,"MFT96";#N/A,#N/A,FALSE,"CTrecon"}</definedName>
    <definedName name="b_2_1_3" hidden="1">{#N/A,#N/A,FALSE,"TMCOMP96";#N/A,#N/A,FALSE,"MAT96";#N/A,#N/A,FALSE,"FANDA96";#N/A,#N/A,FALSE,"INTRAN96";#N/A,#N/A,FALSE,"NAA9697";#N/A,#N/A,FALSE,"ECWEBB";#N/A,#N/A,FALSE,"MFT96";#N/A,#N/A,FALSE,"CTrecon"}</definedName>
    <definedName name="b_2_1_4" hidden="1">{#N/A,#N/A,FALSE,"TMCOMP96";#N/A,#N/A,FALSE,"MAT96";#N/A,#N/A,FALSE,"FANDA96";#N/A,#N/A,FALSE,"INTRAN96";#N/A,#N/A,FALSE,"NAA9697";#N/A,#N/A,FALSE,"ECWEBB";#N/A,#N/A,FALSE,"MFT96";#N/A,#N/A,FALSE,"CTrecon"}</definedName>
    <definedName name="b_2_1_5" hidden="1">{#N/A,#N/A,FALSE,"TMCOMP96";#N/A,#N/A,FALSE,"MAT96";#N/A,#N/A,FALSE,"FANDA96";#N/A,#N/A,FALSE,"INTRAN96";#N/A,#N/A,FALSE,"NAA9697";#N/A,#N/A,FALSE,"ECWEBB";#N/A,#N/A,FALSE,"MFT96";#N/A,#N/A,FALSE,"CTrecon"}</definedName>
    <definedName name="b_2_2" hidden="1">{#N/A,#N/A,FALSE,"TMCOMP96";#N/A,#N/A,FALSE,"MAT96";#N/A,#N/A,FALSE,"FANDA96";#N/A,#N/A,FALSE,"INTRAN96";#N/A,#N/A,FALSE,"NAA9697";#N/A,#N/A,FALSE,"ECWEBB";#N/A,#N/A,FALSE,"MFT96";#N/A,#N/A,FALSE,"CTrecon"}</definedName>
    <definedName name="b_2_3" hidden="1">{#N/A,#N/A,FALSE,"TMCOMP96";#N/A,#N/A,FALSE,"MAT96";#N/A,#N/A,FALSE,"FANDA96";#N/A,#N/A,FALSE,"INTRAN96";#N/A,#N/A,FALSE,"NAA9697";#N/A,#N/A,FALSE,"ECWEBB";#N/A,#N/A,FALSE,"MFT96";#N/A,#N/A,FALSE,"CTrecon"}</definedName>
    <definedName name="b_2_4" hidden="1">{#N/A,#N/A,FALSE,"TMCOMP96";#N/A,#N/A,FALSE,"MAT96";#N/A,#N/A,FALSE,"FANDA96";#N/A,#N/A,FALSE,"INTRAN96";#N/A,#N/A,FALSE,"NAA9697";#N/A,#N/A,FALSE,"ECWEBB";#N/A,#N/A,FALSE,"MFT96";#N/A,#N/A,FALSE,"CTrecon"}</definedName>
    <definedName name="b_2_5" hidden="1">{#N/A,#N/A,FALSE,"TMCOMP96";#N/A,#N/A,FALSE,"MAT96";#N/A,#N/A,FALSE,"FANDA96";#N/A,#N/A,FALSE,"INTRAN96";#N/A,#N/A,FALSE,"NAA9697";#N/A,#N/A,FALSE,"ECWEBB";#N/A,#N/A,FALSE,"MFT96";#N/A,#N/A,FALSE,"CTrecon"}</definedName>
    <definedName name="b_3" hidden="1">{#N/A,#N/A,FALSE,"TMCOMP96";#N/A,#N/A,FALSE,"MAT96";#N/A,#N/A,FALSE,"FANDA96";#N/A,#N/A,FALSE,"INTRAN96";#N/A,#N/A,FALSE,"NAA9697";#N/A,#N/A,FALSE,"ECWEBB";#N/A,#N/A,FALSE,"MFT96";#N/A,#N/A,FALSE,"CTrecon"}</definedName>
    <definedName name="b_3_1" hidden="1">{#N/A,#N/A,FALSE,"TMCOMP96";#N/A,#N/A,FALSE,"MAT96";#N/A,#N/A,FALSE,"FANDA96";#N/A,#N/A,FALSE,"INTRAN96";#N/A,#N/A,FALSE,"NAA9697";#N/A,#N/A,FALSE,"ECWEBB";#N/A,#N/A,FALSE,"MFT96";#N/A,#N/A,FALSE,"CTrecon"}</definedName>
    <definedName name="b_3_1_1" hidden="1">{#N/A,#N/A,FALSE,"TMCOMP96";#N/A,#N/A,FALSE,"MAT96";#N/A,#N/A,FALSE,"FANDA96";#N/A,#N/A,FALSE,"INTRAN96";#N/A,#N/A,FALSE,"NAA9697";#N/A,#N/A,FALSE,"ECWEBB";#N/A,#N/A,FALSE,"MFT96";#N/A,#N/A,FALSE,"CTrecon"}</definedName>
    <definedName name="b_3_1_1_1" hidden="1">{#N/A,#N/A,FALSE,"TMCOMP96";#N/A,#N/A,FALSE,"MAT96";#N/A,#N/A,FALSE,"FANDA96";#N/A,#N/A,FALSE,"INTRAN96";#N/A,#N/A,FALSE,"NAA9697";#N/A,#N/A,FALSE,"ECWEBB";#N/A,#N/A,FALSE,"MFT96";#N/A,#N/A,FALSE,"CTrecon"}</definedName>
    <definedName name="b_3_1_1_2" hidden="1">{#N/A,#N/A,FALSE,"TMCOMP96";#N/A,#N/A,FALSE,"MAT96";#N/A,#N/A,FALSE,"FANDA96";#N/A,#N/A,FALSE,"INTRAN96";#N/A,#N/A,FALSE,"NAA9697";#N/A,#N/A,FALSE,"ECWEBB";#N/A,#N/A,FALSE,"MFT96";#N/A,#N/A,FALSE,"CTrecon"}</definedName>
    <definedName name="b_3_1_2" hidden="1">{#N/A,#N/A,FALSE,"TMCOMP96";#N/A,#N/A,FALSE,"MAT96";#N/A,#N/A,FALSE,"FANDA96";#N/A,#N/A,FALSE,"INTRAN96";#N/A,#N/A,FALSE,"NAA9697";#N/A,#N/A,FALSE,"ECWEBB";#N/A,#N/A,FALSE,"MFT96";#N/A,#N/A,FALSE,"CTrecon"}</definedName>
    <definedName name="b_3_1_3" hidden="1">{#N/A,#N/A,FALSE,"TMCOMP96";#N/A,#N/A,FALSE,"MAT96";#N/A,#N/A,FALSE,"FANDA96";#N/A,#N/A,FALSE,"INTRAN96";#N/A,#N/A,FALSE,"NAA9697";#N/A,#N/A,FALSE,"ECWEBB";#N/A,#N/A,FALSE,"MFT96";#N/A,#N/A,FALSE,"CTrecon"}</definedName>
    <definedName name="b_3_1_4" hidden="1">{#N/A,#N/A,FALSE,"TMCOMP96";#N/A,#N/A,FALSE,"MAT96";#N/A,#N/A,FALSE,"FANDA96";#N/A,#N/A,FALSE,"INTRAN96";#N/A,#N/A,FALSE,"NAA9697";#N/A,#N/A,FALSE,"ECWEBB";#N/A,#N/A,FALSE,"MFT96";#N/A,#N/A,FALSE,"CTrecon"}</definedName>
    <definedName name="b_3_1_5" hidden="1">{#N/A,#N/A,FALSE,"TMCOMP96";#N/A,#N/A,FALSE,"MAT96";#N/A,#N/A,FALSE,"FANDA96";#N/A,#N/A,FALSE,"INTRAN96";#N/A,#N/A,FALSE,"NAA9697";#N/A,#N/A,FALSE,"ECWEBB";#N/A,#N/A,FALSE,"MFT96";#N/A,#N/A,FALSE,"CTrecon"}</definedName>
    <definedName name="b_3_2" hidden="1">{#N/A,#N/A,FALSE,"TMCOMP96";#N/A,#N/A,FALSE,"MAT96";#N/A,#N/A,FALSE,"FANDA96";#N/A,#N/A,FALSE,"INTRAN96";#N/A,#N/A,FALSE,"NAA9697";#N/A,#N/A,FALSE,"ECWEBB";#N/A,#N/A,FALSE,"MFT96";#N/A,#N/A,FALSE,"CTrecon"}</definedName>
    <definedName name="b_3_3" hidden="1">{#N/A,#N/A,FALSE,"TMCOMP96";#N/A,#N/A,FALSE,"MAT96";#N/A,#N/A,FALSE,"FANDA96";#N/A,#N/A,FALSE,"INTRAN96";#N/A,#N/A,FALSE,"NAA9697";#N/A,#N/A,FALSE,"ECWEBB";#N/A,#N/A,FALSE,"MFT96";#N/A,#N/A,FALSE,"CTrecon"}</definedName>
    <definedName name="b_3_4" hidden="1">{#N/A,#N/A,FALSE,"TMCOMP96";#N/A,#N/A,FALSE,"MAT96";#N/A,#N/A,FALSE,"FANDA96";#N/A,#N/A,FALSE,"INTRAN96";#N/A,#N/A,FALSE,"NAA9697";#N/A,#N/A,FALSE,"ECWEBB";#N/A,#N/A,FALSE,"MFT96";#N/A,#N/A,FALSE,"CTrecon"}</definedName>
    <definedName name="b_3_5" hidden="1">{#N/A,#N/A,FALSE,"TMCOMP96";#N/A,#N/A,FALSE,"MAT96";#N/A,#N/A,FALSE,"FANDA96";#N/A,#N/A,FALSE,"INTRAN96";#N/A,#N/A,FALSE,"NAA9697";#N/A,#N/A,FALSE,"ECWEBB";#N/A,#N/A,FALSE,"MFT96";#N/A,#N/A,FALSE,"CTrecon"}</definedName>
    <definedName name="b_4" hidden="1">{#N/A,#N/A,FALSE,"TMCOMP96";#N/A,#N/A,FALSE,"MAT96";#N/A,#N/A,FALSE,"FANDA96";#N/A,#N/A,FALSE,"INTRAN96";#N/A,#N/A,FALSE,"NAA9697";#N/A,#N/A,FALSE,"ECWEBB";#N/A,#N/A,FALSE,"MFT96";#N/A,#N/A,FALSE,"CTrecon"}</definedName>
    <definedName name="b_4_1" hidden="1">{#N/A,#N/A,FALSE,"TMCOMP96";#N/A,#N/A,FALSE,"MAT96";#N/A,#N/A,FALSE,"FANDA96";#N/A,#N/A,FALSE,"INTRAN96";#N/A,#N/A,FALSE,"NAA9697";#N/A,#N/A,FALSE,"ECWEBB";#N/A,#N/A,FALSE,"MFT96";#N/A,#N/A,FALSE,"CTrecon"}</definedName>
    <definedName name="b_4_1_1" hidden="1">{#N/A,#N/A,FALSE,"TMCOMP96";#N/A,#N/A,FALSE,"MAT96";#N/A,#N/A,FALSE,"FANDA96";#N/A,#N/A,FALSE,"INTRAN96";#N/A,#N/A,FALSE,"NAA9697";#N/A,#N/A,FALSE,"ECWEBB";#N/A,#N/A,FALSE,"MFT96";#N/A,#N/A,FALSE,"CTrecon"}</definedName>
    <definedName name="b_4_1_1_1" hidden="1">{#N/A,#N/A,FALSE,"TMCOMP96";#N/A,#N/A,FALSE,"MAT96";#N/A,#N/A,FALSE,"FANDA96";#N/A,#N/A,FALSE,"INTRAN96";#N/A,#N/A,FALSE,"NAA9697";#N/A,#N/A,FALSE,"ECWEBB";#N/A,#N/A,FALSE,"MFT96";#N/A,#N/A,FALSE,"CTrecon"}</definedName>
    <definedName name="b_4_1_1_2" hidden="1">{#N/A,#N/A,FALSE,"TMCOMP96";#N/A,#N/A,FALSE,"MAT96";#N/A,#N/A,FALSE,"FANDA96";#N/A,#N/A,FALSE,"INTRAN96";#N/A,#N/A,FALSE,"NAA9697";#N/A,#N/A,FALSE,"ECWEBB";#N/A,#N/A,FALSE,"MFT96";#N/A,#N/A,FALSE,"CTrecon"}</definedName>
    <definedName name="b_4_1_2" hidden="1">{#N/A,#N/A,FALSE,"TMCOMP96";#N/A,#N/A,FALSE,"MAT96";#N/A,#N/A,FALSE,"FANDA96";#N/A,#N/A,FALSE,"INTRAN96";#N/A,#N/A,FALSE,"NAA9697";#N/A,#N/A,FALSE,"ECWEBB";#N/A,#N/A,FALSE,"MFT96";#N/A,#N/A,FALSE,"CTrecon"}</definedName>
    <definedName name="b_4_1_3" hidden="1">{#N/A,#N/A,FALSE,"TMCOMP96";#N/A,#N/A,FALSE,"MAT96";#N/A,#N/A,FALSE,"FANDA96";#N/A,#N/A,FALSE,"INTRAN96";#N/A,#N/A,FALSE,"NAA9697";#N/A,#N/A,FALSE,"ECWEBB";#N/A,#N/A,FALSE,"MFT96";#N/A,#N/A,FALSE,"CTrecon"}</definedName>
    <definedName name="b_4_1_4" hidden="1">{#N/A,#N/A,FALSE,"TMCOMP96";#N/A,#N/A,FALSE,"MAT96";#N/A,#N/A,FALSE,"FANDA96";#N/A,#N/A,FALSE,"INTRAN96";#N/A,#N/A,FALSE,"NAA9697";#N/A,#N/A,FALSE,"ECWEBB";#N/A,#N/A,FALSE,"MFT96";#N/A,#N/A,FALSE,"CTrecon"}</definedName>
    <definedName name="b_4_1_5" hidden="1">{#N/A,#N/A,FALSE,"TMCOMP96";#N/A,#N/A,FALSE,"MAT96";#N/A,#N/A,FALSE,"FANDA96";#N/A,#N/A,FALSE,"INTRAN96";#N/A,#N/A,FALSE,"NAA9697";#N/A,#N/A,FALSE,"ECWEBB";#N/A,#N/A,FALSE,"MFT96";#N/A,#N/A,FALSE,"CTrecon"}</definedName>
    <definedName name="b_4_2" hidden="1">{#N/A,#N/A,FALSE,"TMCOMP96";#N/A,#N/A,FALSE,"MAT96";#N/A,#N/A,FALSE,"FANDA96";#N/A,#N/A,FALSE,"INTRAN96";#N/A,#N/A,FALSE,"NAA9697";#N/A,#N/A,FALSE,"ECWEBB";#N/A,#N/A,FALSE,"MFT96";#N/A,#N/A,FALSE,"CTrecon"}</definedName>
    <definedName name="b_4_3" hidden="1">{#N/A,#N/A,FALSE,"TMCOMP96";#N/A,#N/A,FALSE,"MAT96";#N/A,#N/A,FALSE,"FANDA96";#N/A,#N/A,FALSE,"INTRAN96";#N/A,#N/A,FALSE,"NAA9697";#N/A,#N/A,FALSE,"ECWEBB";#N/A,#N/A,FALSE,"MFT96";#N/A,#N/A,FALSE,"CTrecon"}</definedName>
    <definedName name="b_4_4" hidden="1">{#N/A,#N/A,FALSE,"TMCOMP96";#N/A,#N/A,FALSE,"MAT96";#N/A,#N/A,FALSE,"FANDA96";#N/A,#N/A,FALSE,"INTRAN96";#N/A,#N/A,FALSE,"NAA9697";#N/A,#N/A,FALSE,"ECWEBB";#N/A,#N/A,FALSE,"MFT96";#N/A,#N/A,FALSE,"CTrecon"}</definedName>
    <definedName name="b_4_5" hidden="1">{#N/A,#N/A,FALSE,"TMCOMP96";#N/A,#N/A,FALSE,"MAT96";#N/A,#N/A,FALSE,"FANDA96";#N/A,#N/A,FALSE,"INTRAN96";#N/A,#N/A,FALSE,"NAA9697";#N/A,#N/A,FALSE,"ECWEBB";#N/A,#N/A,FALSE,"MFT96";#N/A,#N/A,FALSE,"CTrecon"}</definedName>
    <definedName name="b_5" hidden="1">{#N/A,#N/A,FALSE,"TMCOMP96";#N/A,#N/A,FALSE,"MAT96";#N/A,#N/A,FALSE,"FANDA96";#N/A,#N/A,FALSE,"INTRAN96";#N/A,#N/A,FALSE,"NAA9697";#N/A,#N/A,FALSE,"ECWEBB";#N/A,#N/A,FALSE,"MFT96";#N/A,#N/A,FALSE,"CTrecon"}</definedName>
    <definedName name="b_5_1" hidden="1">{#N/A,#N/A,FALSE,"TMCOMP96";#N/A,#N/A,FALSE,"MAT96";#N/A,#N/A,FALSE,"FANDA96";#N/A,#N/A,FALSE,"INTRAN96";#N/A,#N/A,FALSE,"NAA9697";#N/A,#N/A,FALSE,"ECWEBB";#N/A,#N/A,FALSE,"MFT96";#N/A,#N/A,FALSE,"CTrecon"}</definedName>
    <definedName name="b_5_1_1" hidden="1">{#N/A,#N/A,FALSE,"TMCOMP96";#N/A,#N/A,FALSE,"MAT96";#N/A,#N/A,FALSE,"FANDA96";#N/A,#N/A,FALSE,"INTRAN96";#N/A,#N/A,FALSE,"NAA9697";#N/A,#N/A,FALSE,"ECWEBB";#N/A,#N/A,FALSE,"MFT96";#N/A,#N/A,FALSE,"CTrecon"}</definedName>
    <definedName name="b_5_1_1_1" hidden="1">{#N/A,#N/A,FALSE,"TMCOMP96";#N/A,#N/A,FALSE,"MAT96";#N/A,#N/A,FALSE,"FANDA96";#N/A,#N/A,FALSE,"INTRAN96";#N/A,#N/A,FALSE,"NAA9697";#N/A,#N/A,FALSE,"ECWEBB";#N/A,#N/A,FALSE,"MFT96";#N/A,#N/A,FALSE,"CTrecon"}</definedName>
    <definedName name="b_5_1_1_2" hidden="1">{#N/A,#N/A,FALSE,"TMCOMP96";#N/A,#N/A,FALSE,"MAT96";#N/A,#N/A,FALSE,"FANDA96";#N/A,#N/A,FALSE,"INTRAN96";#N/A,#N/A,FALSE,"NAA9697";#N/A,#N/A,FALSE,"ECWEBB";#N/A,#N/A,FALSE,"MFT96";#N/A,#N/A,FALSE,"CTrecon"}</definedName>
    <definedName name="b_5_1_2" hidden="1">{#N/A,#N/A,FALSE,"TMCOMP96";#N/A,#N/A,FALSE,"MAT96";#N/A,#N/A,FALSE,"FANDA96";#N/A,#N/A,FALSE,"INTRAN96";#N/A,#N/A,FALSE,"NAA9697";#N/A,#N/A,FALSE,"ECWEBB";#N/A,#N/A,FALSE,"MFT96";#N/A,#N/A,FALSE,"CTrecon"}</definedName>
    <definedName name="b_5_1_3" hidden="1">{#N/A,#N/A,FALSE,"TMCOMP96";#N/A,#N/A,FALSE,"MAT96";#N/A,#N/A,FALSE,"FANDA96";#N/A,#N/A,FALSE,"INTRAN96";#N/A,#N/A,FALSE,"NAA9697";#N/A,#N/A,FALSE,"ECWEBB";#N/A,#N/A,FALSE,"MFT96";#N/A,#N/A,FALSE,"CTrecon"}</definedName>
    <definedName name="b_5_1_4" hidden="1">{#N/A,#N/A,FALSE,"TMCOMP96";#N/A,#N/A,FALSE,"MAT96";#N/A,#N/A,FALSE,"FANDA96";#N/A,#N/A,FALSE,"INTRAN96";#N/A,#N/A,FALSE,"NAA9697";#N/A,#N/A,FALSE,"ECWEBB";#N/A,#N/A,FALSE,"MFT96";#N/A,#N/A,FALSE,"CTrecon"}</definedName>
    <definedName name="b_5_1_5" hidden="1">{#N/A,#N/A,FALSE,"TMCOMP96";#N/A,#N/A,FALSE,"MAT96";#N/A,#N/A,FALSE,"FANDA96";#N/A,#N/A,FALSE,"INTRAN96";#N/A,#N/A,FALSE,"NAA9697";#N/A,#N/A,FALSE,"ECWEBB";#N/A,#N/A,FALSE,"MFT96";#N/A,#N/A,FALSE,"CTrecon"}</definedName>
    <definedName name="b_5_2" hidden="1">{#N/A,#N/A,FALSE,"TMCOMP96";#N/A,#N/A,FALSE,"MAT96";#N/A,#N/A,FALSE,"FANDA96";#N/A,#N/A,FALSE,"INTRAN96";#N/A,#N/A,FALSE,"NAA9697";#N/A,#N/A,FALSE,"ECWEBB";#N/A,#N/A,FALSE,"MFT96";#N/A,#N/A,FALSE,"CTrecon"}</definedName>
    <definedName name="b_5_3" hidden="1">{#N/A,#N/A,FALSE,"TMCOMP96";#N/A,#N/A,FALSE,"MAT96";#N/A,#N/A,FALSE,"FANDA96";#N/A,#N/A,FALSE,"INTRAN96";#N/A,#N/A,FALSE,"NAA9697";#N/A,#N/A,FALSE,"ECWEBB";#N/A,#N/A,FALSE,"MFT96";#N/A,#N/A,FALSE,"CTrecon"}</definedName>
    <definedName name="b_5_4" hidden="1">{#N/A,#N/A,FALSE,"TMCOMP96";#N/A,#N/A,FALSE,"MAT96";#N/A,#N/A,FALSE,"FANDA96";#N/A,#N/A,FALSE,"INTRAN96";#N/A,#N/A,FALSE,"NAA9697";#N/A,#N/A,FALSE,"ECWEBB";#N/A,#N/A,FALSE,"MFT96";#N/A,#N/A,FALSE,"CTrecon"}</definedName>
    <definedName name="b_5_5" hidden="1">{#N/A,#N/A,FALSE,"TMCOMP96";#N/A,#N/A,FALSE,"MAT96";#N/A,#N/A,FALSE,"FANDA96";#N/A,#N/A,FALSE,"INTRAN96";#N/A,#N/A,FALSE,"NAA9697";#N/A,#N/A,FALSE,"ECWEBB";#N/A,#N/A,FALSE,"MFT96";#N/A,#N/A,FALSE,"CTrecon"}</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#REF!</definedName>
    <definedName name="BLPH2" hidden="1">#REF!</definedName>
    <definedName name="BLPH3" hidden="1">#REF!</definedName>
    <definedName name="BLPH4" hidden="1">#REF!</definedName>
    <definedName name="BLPH5" hidden="1">#REF!</definedName>
    <definedName name="BRprint1">#REF!</definedName>
    <definedName name="BRprint2">#REF!</definedName>
    <definedName name="CERDATA">#REF!</definedName>
    <definedName name="CSP" hidden="1">#REF!</definedName>
    <definedName name="CT" hidden="1">#REF!</definedName>
    <definedName name="CTNABS" hidden="1">#REF!</definedName>
    <definedName name="datar">[1]Data!$A$9:$C$326</definedName>
    <definedName name="detruse">#REF!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1_1_1" hidden="1">{#N/A,#N/A,FALSE,"TMCOMP96";#N/A,#N/A,FALSE,"MAT96";#N/A,#N/A,FALSE,"FANDA96";#N/A,#N/A,FALSE,"INTRAN96";#N/A,#N/A,FALSE,"NAA9697";#N/A,#N/A,FALSE,"ECWEBB";#N/A,#N/A,FALSE,"MFT96";#N/A,#N/A,FALSE,"CTrecon"}</definedName>
    <definedName name="dgsgf_1_1_1_1" hidden="1">{#N/A,#N/A,FALSE,"TMCOMP96";#N/A,#N/A,FALSE,"MAT96";#N/A,#N/A,FALSE,"FANDA96";#N/A,#N/A,FALSE,"INTRAN96";#N/A,#N/A,FALSE,"NAA9697";#N/A,#N/A,FALSE,"ECWEBB";#N/A,#N/A,FALSE,"MFT96";#N/A,#N/A,FALSE,"CTrecon"}</definedName>
    <definedName name="dgsgf_1_1_1_1_1" hidden="1">{#N/A,#N/A,FALSE,"TMCOMP96";#N/A,#N/A,FALSE,"MAT96";#N/A,#N/A,FALSE,"FANDA96";#N/A,#N/A,FALSE,"INTRAN96";#N/A,#N/A,FALSE,"NAA9697";#N/A,#N/A,FALSE,"ECWEBB";#N/A,#N/A,FALSE,"MFT96";#N/A,#N/A,FALSE,"CTrecon"}</definedName>
    <definedName name="dgsgf_1_1_1_1_2" hidden="1">{#N/A,#N/A,FALSE,"TMCOMP96";#N/A,#N/A,FALSE,"MAT96";#N/A,#N/A,FALSE,"FANDA96";#N/A,#N/A,FALSE,"INTRAN96";#N/A,#N/A,FALSE,"NAA9697";#N/A,#N/A,FALSE,"ECWEBB";#N/A,#N/A,FALSE,"MFT96";#N/A,#N/A,FALSE,"CTrecon"}</definedName>
    <definedName name="dgsgf_1_1_1_2" hidden="1">{#N/A,#N/A,FALSE,"TMCOMP96";#N/A,#N/A,FALSE,"MAT96";#N/A,#N/A,FALSE,"FANDA96";#N/A,#N/A,FALSE,"INTRAN96";#N/A,#N/A,FALSE,"NAA9697";#N/A,#N/A,FALSE,"ECWEBB";#N/A,#N/A,FALSE,"MFT96";#N/A,#N/A,FALSE,"CTrecon"}</definedName>
    <definedName name="dgsgf_1_1_1_3" hidden="1">{#N/A,#N/A,FALSE,"TMCOMP96";#N/A,#N/A,FALSE,"MAT96";#N/A,#N/A,FALSE,"FANDA96";#N/A,#N/A,FALSE,"INTRAN96";#N/A,#N/A,FALSE,"NAA9697";#N/A,#N/A,FALSE,"ECWEBB";#N/A,#N/A,FALSE,"MFT96";#N/A,#N/A,FALSE,"CTrecon"}</definedName>
    <definedName name="dgsgf_1_1_1_4" hidden="1">{#N/A,#N/A,FALSE,"TMCOMP96";#N/A,#N/A,FALSE,"MAT96";#N/A,#N/A,FALSE,"FANDA96";#N/A,#N/A,FALSE,"INTRAN96";#N/A,#N/A,FALSE,"NAA9697";#N/A,#N/A,FALSE,"ECWEBB";#N/A,#N/A,FALSE,"MFT96";#N/A,#N/A,FALSE,"CTrecon"}</definedName>
    <definedName name="dgsgf_1_1_1_5" hidden="1">{#N/A,#N/A,FALSE,"TMCOMP96";#N/A,#N/A,FALSE,"MAT96";#N/A,#N/A,FALSE,"FANDA96";#N/A,#N/A,FALSE,"INTRAN96";#N/A,#N/A,FALSE,"NAA9697";#N/A,#N/A,FALSE,"ECWEBB";#N/A,#N/A,FALSE,"MFT96";#N/A,#N/A,FALSE,"CTrecon"}</definedName>
    <definedName name="dgsgf_1_1_2" hidden="1">{#N/A,#N/A,FALSE,"TMCOMP96";#N/A,#N/A,FALSE,"MAT96";#N/A,#N/A,FALSE,"FANDA96";#N/A,#N/A,FALSE,"INTRAN96";#N/A,#N/A,FALSE,"NAA9697";#N/A,#N/A,FALSE,"ECWEBB";#N/A,#N/A,FALSE,"MFT96";#N/A,#N/A,FALSE,"CTrecon"}</definedName>
    <definedName name="dgsgf_1_1_3" hidden="1">{#N/A,#N/A,FALSE,"TMCOMP96";#N/A,#N/A,FALSE,"MAT96";#N/A,#N/A,FALSE,"FANDA96";#N/A,#N/A,FALSE,"INTRAN96";#N/A,#N/A,FALSE,"NAA9697";#N/A,#N/A,FALSE,"ECWEBB";#N/A,#N/A,FALSE,"MFT96";#N/A,#N/A,FALSE,"CTrecon"}</definedName>
    <definedName name="dgsgf_1_1_4" hidden="1">{#N/A,#N/A,FALSE,"TMCOMP96";#N/A,#N/A,FALSE,"MAT96";#N/A,#N/A,FALSE,"FANDA96";#N/A,#N/A,FALSE,"INTRAN96";#N/A,#N/A,FALSE,"NAA9697";#N/A,#N/A,FALSE,"ECWEBB";#N/A,#N/A,FALSE,"MFT96";#N/A,#N/A,FALSE,"CTrecon"}</definedName>
    <definedName name="dgsgf_1_1_5" hidden="1">{#N/A,#N/A,FALSE,"TMCOMP96";#N/A,#N/A,FALSE,"MAT96";#N/A,#N/A,FALSE,"FANDA96";#N/A,#N/A,FALSE,"INTRAN96";#N/A,#N/A,FALSE,"NAA9697";#N/A,#N/A,FALSE,"ECWEBB";#N/A,#N/A,FALSE,"MFT96";#N/A,#N/A,FALSE,"CTrecon"}</definedName>
    <definedName name="dgsgf_1_2" hidden="1">{#N/A,#N/A,FALSE,"TMCOMP96";#N/A,#N/A,FALSE,"MAT96";#N/A,#N/A,FALSE,"FANDA96";#N/A,#N/A,FALSE,"INTRAN96";#N/A,#N/A,FALSE,"NAA9697";#N/A,#N/A,FALSE,"ECWEBB";#N/A,#N/A,FALSE,"MFT96";#N/A,#N/A,FALSE,"CTrecon"}</definedName>
    <definedName name="dgsgf_1_2_1" hidden="1">{#N/A,#N/A,FALSE,"TMCOMP96";#N/A,#N/A,FALSE,"MAT96";#N/A,#N/A,FALSE,"FANDA96";#N/A,#N/A,FALSE,"INTRAN96";#N/A,#N/A,FALSE,"NAA9697";#N/A,#N/A,FALSE,"ECWEBB";#N/A,#N/A,FALSE,"MFT96";#N/A,#N/A,FALSE,"CTrecon"}</definedName>
    <definedName name="dgsgf_1_2_1_1" hidden="1">{#N/A,#N/A,FALSE,"TMCOMP96";#N/A,#N/A,FALSE,"MAT96";#N/A,#N/A,FALSE,"FANDA96";#N/A,#N/A,FALSE,"INTRAN96";#N/A,#N/A,FALSE,"NAA9697";#N/A,#N/A,FALSE,"ECWEBB";#N/A,#N/A,FALSE,"MFT96";#N/A,#N/A,FALSE,"CTrecon"}</definedName>
    <definedName name="dgsgf_1_2_1_1_1" hidden="1">{#N/A,#N/A,FALSE,"TMCOMP96";#N/A,#N/A,FALSE,"MAT96";#N/A,#N/A,FALSE,"FANDA96";#N/A,#N/A,FALSE,"INTRAN96";#N/A,#N/A,FALSE,"NAA9697";#N/A,#N/A,FALSE,"ECWEBB";#N/A,#N/A,FALSE,"MFT96";#N/A,#N/A,FALSE,"CTrecon"}</definedName>
    <definedName name="dgsgf_1_2_1_1_2" hidden="1">{#N/A,#N/A,FALSE,"TMCOMP96";#N/A,#N/A,FALSE,"MAT96";#N/A,#N/A,FALSE,"FANDA96";#N/A,#N/A,FALSE,"INTRAN96";#N/A,#N/A,FALSE,"NAA9697";#N/A,#N/A,FALSE,"ECWEBB";#N/A,#N/A,FALSE,"MFT96";#N/A,#N/A,FALSE,"CTrecon"}</definedName>
    <definedName name="dgsgf_1_2_1_2" hidden="1">{#N/A,#N/A,FALSE,"TMCOMP96";#N/A,#N/A,FALSE,"MAT96";#N/A,#N/A,FALSE,"FANDA96";#N/A,#N/A,FALSE,"INTRAN96";#N/A,#N/A,FALSE,"NAA9697";#N/A,#N/A,FALSE,"ECWEBB";#N/A,#N/A,FALSE,"MFT96";#N/A,#N/A,FALSE,"CTrecon"}</definedName>
    <definedName name="dgsgf_1_2_1_3" hidden="1">{#N/A,#N/A,FALSE,"TMCOMP96";#N/A,#N/A,FALSE,"MAT96";#N/A,#N/A,FALSE,"FANDA96";#N/A,#N/A,FALSE,"INTRAN96";#N/A,#N/A,FALSE,"NAA9697";#N/A,#N/A,FALSE,"ECWEBB";#N/A,#N/A,FALSE,"MFT96";#N/A,#N/A,FALSE,"CTrecon"}</definedName>
    <definedName name="dgsgf_1_2_1_4" hidden="1">{#N/A,#N/A,FALSE,"TMCOMP96";#N/A,#N/A,FALSE,"MAT96";#N/A,#N/A,FALSE,"FANDA96";#N/A,#N/A,FALSE,"INTRAN96";#N/A,#N/A,FALSE,"NAA9697";#N/A,#N/A,FALSE,"ECWEBB";#N/A,#N/A,FALSE,"MFT96";#N/A,#N/A,FALSE,"CTrecon"}</definedName>
    <definedName name="dgsgf_1_2_1_5" hidden="1">{#N/A,#N/A,FALSE,"TMCOMP96";#N/A,#N/A,FALSE,"MAT96";#N/A,#N/A,FALSE,"FANDA96";#N/A,#N/A,FALSE,"INTRAN96";#N/A,#N/A,FALSE,"NAA9697";#N/A,#N/A,FALSE,"ECWEBB";#N/A,#N/A,FALSE,"MFT96";#N/A,#N/A,FALSE,"CTrecon"}</definedName>
    <definedName name="dgsgf_1_2_2" hidden="1">{#N/A,#N/A,FALSE,"TMCOMP96";#N/A,#N/A,FALSE,"MAT96";#N/A,#N/A,FALSE,"FANDA96";#N/A,#N/A,FALSE,"INTRAN96";#N/A,#N/A,FALSE,"NAA9697";#N/A,#N/A,FALSE,"ECWEBB";#N/A,#N/A,FALSE,"MFT96";#N/A,#N/A,FALSE,"CTrecon"}</definedName>
    <definedName name="dgsgf_1_2_3" hidden="1">{#N/A,#N/A,FALSE,"TMCOMP96";#N/A,#N/A,FALSE,"MAT96";#N/A,#N/A,FALSE,"FANDA96";#N/A,#N/A,FALSE,"INTRAN96";#N/A,#N/A,FALSE,"NAA9697";#N/A,#N/A,FALSE,"ECWEBB";#N/A,#N/A,FALSE,"MFT96";#N/A,#N/A,FALSE,"CTrecon"}</definedName>
    <definedName name="dgsgf_1_2_4" hidden="1">{#N/A,#N/A,FALSE,"TMCOMP96";#N/A,#N/A,FALSE,"MAT96";#N/A,#N/A,FALSE,"FANDA96";#N/A,#N/A,FALSE,"INTRAN96";#N/A,#N/A,FALSE,"NAA9697";#N/A,#N/A,FALSE,"ECWEBB";#N/A,#N/A,FALSE,"MFT96";#N/A,#N/A,FALSE,"CTrecon"}</definedName>
    <definedName name="dgsgf_1_2_5" hidden="1">{#N/A,#N/A,FALSE,"TMCOMP96";#N/A,#N/A,FALSE,"MAT96";#N/A,#N/A,FALSE,"FANDA96";#N/A,#N/A,FALSE,"INTRAN96";#N/A,#N/A,FALSE,"NAA9697";#N/A,#N/A,FALSE,"ECWEBB";#N/A,#N/A,FALSE,"MFT96";#N/A,#N/A,FALSE,"CTrecon"}</definedName>
    <definedName name="dgsgf_1_3" hidden="1">{#N/A,#N/A,FALSE,"TMCOMP96";#N/A,#N/A,FALSE,"MAT96";#N/A,#N/A,FALSE,"FANDA96";#N/A,#N/A,FALSE,"INTRAN96";#N/A,#N/A,FALSE,"NAA9697";#N/A,#N/A,FALSE,"ECWEBB";#N/A,#N/A,FALSE,"MFT96";#N/A,#N/A,FALSE,"CTrecon"}</definedName>
    <definedName name="dgsgf_1_3_1" hidden="1">{#N/A,#N/A,FALSE,"TMCOMP96";#N/A,#N/A,FALSE,"MAT96";#N/A,#N/A,FALSE,"FANDA96";#N/A,#N/A,FALSE,"INTRAN96";#N/A,#N/A,FALSE,"NAA9697";#N/A,#N/A,FALSE,"ECWEBB";#N/A,#N/A,FALSE,"MFT96";#N/A,#N/A,FALSE,"CTrecon"}</definedName>
    <definedName name="dgsgf_1_3_1_1" hidden="1">{#N/A,#N/A,FALSE,"TMCOMP96";#N/A,#N/A,FALSE,"MAT96";#N/A,#N/A,FALSE,"FANDA96";#N/A,#N/A,FALSE,"INTRAN96";#N/A,#N/A,FALSE,"NAA9697";#N/A,#N/A,FALSE,"ECWEBB";#N/A,#N/A,FALSE,"MFT96";#N/A,#N/A,FALSE,"CTrecon"}</definedName>
    <definedName name="dgsgf_1_3_1_1_1" hidden="1">{#N/A,#N/A,FALSE,"TMCOMP96";#N/A,#N/A,FALSE,"MAT96";#N/A,#N/A,FALSE,"FANDA96";#N/A,#N/A,FALSE,"INTRAN96";#N/A,#N/A,FALSE,"NAA9697";#N/A,#N/A,FALSE,"ECWEBB";#N/A,#N/A,FALSE,"MFT96";#N/A,#N/A,FALSE,"CTrecon"}</definedName>
    <definedName name="dgsgf_1_3_1_1_2" hidden="1">{#N/A,#N/A,FALSE,"TMCOMP96";#N/A,#N/A,FALSE,"MAT96";#N/A,#N/A,FALSE,"FANDA96";#N/A,#N/A,FALSE,"INTRAN96";#N/A,#N/A,FALSE,"NAA9697";#N/A,#N/A,FALSE,"ECWEBB";#N/A,#N/A,FALSE,"MFT96";#N/A,#N/A,FALSE,"CTrecon"}</definedName>
    <definedName name="dgsgf_1_3_1_2" hidden="1">{#N/A,#N/A,FALSE,"TMCOMP96";#N/A,#N/A,FALSE,"MAT96";#N/A,#N/A,FALSE,"FANDA96";#N/A,#N/A,FALSE,"INTRAN96";#N/A,#N/A,FALSE,"NAA9697";#N/A,#N/A,FALSE,"ECWEBB";#N/A,#N/A,FALSE,"MFT96";#N/A,#N/A,FALSE,"CTrecon"}</definedName>
    <definedName name="dgsgf_1_3_1_3" hidden="1">{#N/A,#N/A,FALSE,"TMCOMP96";#N/A,#N/A,FALSE,"MAT96";#N/A,#N/A,FALSE,"FANDA96";#N/A,#N/A,FALSE,"INTRAN96";#N/A,#N/A,FALSE,"NAA9697";#N/A,#N/A,FALSE,"ECWEBB";#N/A,#N/A,FALSE,"MFT96";#N/A,#N/A,FALSE,"CTrecon"}</definedName>
    <definedName name="dgsgf_1_3_1_4" hidden="1">{#N/A,#N/A,FALSE,"TMCOMP96";#N/A,#N/A,FALSE,"MAT96";#N/A,#N/A,FALSE,"FANDA96";#N/A,#N/A,FALSE,"INTRAN96";#N/A,#N/A,FALSE,"NAA9697";#N/A,#N/A,FALSE,"ECWEBB";#N/A,#N/A,FALSE,"MFT96";#N/A,#N/A,FALSE,"CTrecon"}</definedName>
    <definedName name="dgsgf_1_3_1_5" hidden="1">{#N/A,#N/A,FALSE,"TMCOMP96";#N/A,#N/A,FALSE,"MAT96";#N/A,#N/A,FALSE,"FANDA96";#N/A,#N/A,FALSE,"INTRAN96";#N/A,#N/A,FALSE,"NAA9697";#N/A,#N/A,FALSE,"ECWEBB";#N/A,#N/A,FALSE,"MFT96";#N/A,#N/A,FALSE,"CTrecon"}</definedName>
    <definedName name="dgsgf_1_3_2" hidden="1">{#N/A,#N/A,FALSE,"TMCOMP96";#N/A,#N/A,FALSE,"MAT96";#N/A,#N/A,FALSE,"FANDA96";#N/A,#N/A,FALSE,"INTRAN96";#N/A,#N/A,FALSE,"NAA9697";#N/A,#N/A,FALSE,"ECWEBB";#N/A,#N/A,FALSE,"MFT96";#N/A,#N/A,FALSE,"CTrecon"}</definedName>
    <definedName name="dgsgf_1_3_3" hidden="1">{#N/A,#N/A,FALSE,"TMCOMP96";#N/A,#N/A,FALSE,"MAT96";#N/A,#N/A,FALSE,"FANDA96";#N/A,#N/A,FALSE,"INTRAN96";#N/A,#N/A,FALSE,"NAA9697";#N/A,#N/A,FALSE,"ECWEBB";#N/A,#N/A,FALSE,"MFT96";#N/A,#N/A,FALSE,"CTrecon"}</definedName>
    <definedName name="dgsgf_1_3_4" hidden="1">{#N/A,#N/A,FALSE,"TMCOMP96";#N/A,#N/A,FALSE,"MAT96";#N/A,#N/A,FALSE,"FANDA96";#N/A,#N/A,FALSE,"INTRAN96";#N/A,#N/A,FALSE,"NAA9697";#N/A,#N/A,FALSE,"ECWEBB";#N/A,#N/A,FALSE,"MFT96";#N/A,#N/A,FALSE,"CTrecon"}</definedName>
    <definedName name="dgsgf_1_3_5" hidden="1">{#N/A,#N/A,FALSE,"TMCOMP96";#N/A,#N/A,FALSE,"MAT96";#N/A,#N/A,FALSE,"FANDA96";#N/A,#N/A,FALSE,"INTRAN96";#N/A,#N/A,FALSE,"NAA9697";#N/A,#N/A,FALSE,"ECWEBB";#N/A,#N/A,FALSE,"MFT96";#N/A,#N/A,FALSE,"CTrecon"}</definedName>
    <definedName name="dgsgf_1_4" hidden="1">{#N/A,#N/A,FALSE,"TMCOMP96";#N/A,#N/A,FALSE,"MAT96";#N/A,#N/A,FALSE,"FANDA96";#N/A,#N/A,FALSE,"INTRAN96";#N/A,#N/A,FALSE,"NAA9697";#N/A,#N/A,FALSE,"ECWEBB";#N/A,#N/A,FALSE,"MFT96";#N/A,#N/A,FALSE,"CTrecon"}</definedName>
    <definedName name="dgsgf_1_4_1" hidden="1">{#N/A,#N/A,FALSE,"TMCOMP96";#N/A,#N/A,FALSE,"MAT96";#N/A,#N/A,FALSE,"FANDA96";#N/A,#N/A,FALSE,"INTRAN96";#N/A,#N/A,FALSE,"NAA9697";#N/A,#N/A,FALSE,"ECWEBB";#N/A,#N/A,FALSE,"MFT96";#N/A,#N/A,FALSE,"CTrecon"}</definedName>
    <definedName name="dgsgf_1_4_1_1" hidden="1">{#N/A,#N/A,FALSE,"TMCOMP96";#N/A,#N/A,FALSE,"MAT96";#N/A,#N/A,FALSE,"FANDA96";#N/A,#N/A,FALSE,"INTRAN96";#N/A,#N/A,FALSE,"NAA9697";#N/A,#N/A,FALSE,"ECWEBB";#N/A,#N/A,FALSE,"MFT96";#N/A,#N/A,FALSE,"CTrecon"}</definedName>
    <definedName name="dgsgf_1_4_1_2" hidden="1">{#N/A,#N/A,FALSE,"TMCOMP96";#N/A,#N/A,FALSE,"MAT96";#N/A,#N/A,FALSE,"FANDA96";#N/A,#N/A,FALSE,"INTRAN96";#N/A,#N/A,FALSE,"NAA9697";#N/A,#N/A,FALSE,"ECWEBB";#N/A,#N/A,FALSE,"MFT96";#N/A,#N/A,FALSE,"CTrecon"}</definedName>
    <definedName name="dgsgf_1_4_1_3" hidden="1">{#N/A,#N/A,FALSE,"TMCOMP96";#N/A,#N/A,FALSE,"MAT96";#N/A,#N/A,FALSE,"FANDA96";#N/A,#N/A,FALSE,"INTRAN96";#N/A,#N/A,FALSE,"NAA9697";#N/A,#N/A,FALSE,"ECWEBB";#N/A,#N/A,FALSE,"MFT96";#N/A,#N/A,FALSE,"CTrecon"}</definedName>
    <definedName name="dgsgf_1_4_1_4" hidden="1">{#N/A,#N/A,FALSE,"TMCOMP96";#N/A,#N/A,FALSE,"MAT96";#N/A,#N/A,FALSE,"FANDA96";#N/A,#N/A,FALSE,"INTRAN96";#N/A,#N/A,FALSE,"NAA9697";#N/A,#N/A,FALSE,"ECWEBB";#N/A,#N/A,FALSE,"MFT96";#N/A,#N/A,FALSE,"CTrecon"}</definedName>
    <definedName name="dgsgf_1_4_1_5" hidden="1">{#N/A,#N/A,FALSE,"TMCOMP96";#N/A,#N/A,FALSE,"MAT96";#N/A,#N/A,FALSE,"FANDA96";#N/A,#N/A,FALSE,"INTRAN96";#N/A,#N/A,FALSE,"NAA9697";#N/A,#N/A,FALSE,"ECWEBB";#N/A,#N/A,FALSE,"MFT96";#N/A,#N/A,FALSE,"CTrecon"}</definedName>
    <definedName name="dgsgf_1_4_2" hidden="1">{#N/A,#N/A,FALSE,"TMCOMP96";#N/A,#N/A,FALSE,"MAT96";#N/A,#N/A,FALSE,"FANDA96";#N/A,#N/A,FALSE,"INTRAN96";#N/A,#N/A,FALSE,"NAA9697";#N/A,#N/A,FALSE,"ECWEBB";#N/A,#N/A,FALSE,"MFT96";#N/A,#N/A,FALSE,"CTrecon"}</definedName>
    <definedName name="dgsgf_1_4_3" hidden="1">{#N/A,#N/A,FALSE,"TMCOMP96";#N/A,#N/A,FALSE,"MAT96";#N/A,#N/A,FALSE,"FANDA96";#N/A,#N/A,FALSE,"INTRAN96";#N/A,#N/A,FALSE,"NAA9697";#N/A,#N/A,FALSE,"ECWEBB";#N/A,#N/A,FALSE,"MFT96";#N/A,#N/A,FALSE,"CTrecon"}</definedName>
    <definedName name="dgsgf_1_4_4" hidden="1">{#N/A,#N/A,FALSE,"TMCOMP96";#N/A,#N/A,FALSE,"MAT96";#N/A,#N/A,FALSE,"FANDA96";#N/A,#N/A,FALSE,"INTRAN96";#N/A,#N/A,FALSE,"NAA9697";#N/A,#N/A,FALSE,"ECWEBB";#N/A,#N/A,FALSE,"MFT96";#N/A,#N/A,FALSE,"CTrecon"}</definedName>
    <definedName name="dgsgf_1_4_5" hidden="1">{#N/A,#N/A,FALSE,"TMCOMP96";#N/A,#N/A,FALSE,"MAT96";#N/A,#N/A,FALSE,"FANDA96";#N/A,#N/A,FALSE,"INTRAN96";#N/A,#N/A,FALSE,"NAA9697";#N/A,#N/A,FALSE,"ECWEBB";#N/A,#N/A,FALSE,"MFT96";#N/A,#N/A,FALSE,"CTrecon"}</definedName>
    <definedName name="dgsgf_1_5" hidden="1">{#N/A,#N/A,FALSE,"TMCOMP96";#N/A,#N/A,FALSE,"MAT96";#N/A,#N/A,FALSE,"FANDA96";#N/A,#N/A,FALSE,"INTRAN96";#N/A,#N/A,FALSE,"NAA9697";#N/A,#N/A,FALSE,"ECWEBB";#N/A,#N/A,FALSE,"MFT96";#N/A,#N/A,FALSE,"CTrecon"}</definedName>
    <definedName name="dgsgf_1_5_1" hidden="1">{#N/A,#N/A,FALSE,"TMCOMP96";#N/A,#N/A,FALSE,"MAT96";#N/A,#N/A,FALSE,"FANDA96";#N/A,#N/A,FALSE,"INTRAN96";#N/A,#N/A,FALSE,"NAA9697";#N/A,#N/A,FALSE,"ECWEBB";#N/A,#N/A,FALSE,"MFT96";#N/A,#N/A,FALSE,"CTrecon"}</definedName>
    <definedName name="dgsgf_1_5_2" hidden="1">{#N/A,#N/A,FALSE,"TMCOMP96";#N/A,#N/A,FALSE,"MAT96";#N/A,#N/A,FALSE,"FANDA96";#N/A,#N/A,FALSE,"INTRAN96";#N/A,#N/A,FALSE,"NAA9697";#N/A,#N/A,FALSE,"ECWEBB";#N/A,#N/A,FALSE,"MFT96";#N/A,#N/A,FALSE,"CTrecon"}</definedName>
    <definedName name="dgsgf_1_5_3" hidden="1">{#N/A,#N/A,FALSE,"TMCOMP96";#N/A,#N/A,FALSE,"MAT96";#N/A,#N/A,FALSE,"FANDA96";#N/A,#N/A,FALSE,"INTRAN96";#N/A,#N/A,FALSE,"NAA9697";#N/A,#N/A,FALSE,"ECWEBB";#N/A,#N/A,FALSE,"MFT96";#N/A,#N/A,FALSE,"CTrecon"}</definedName>
    <definedName name="dgsgf_1_5_4" hidden="1">{#N/A,#N/A,FALSE,"TMCOMP96";#N/A,#N/A,FALSE,"MAT96";#N/A,#N/A,FALSE,"FANDA96";#N/A,#N/A,FALSE,"INTRAN96";#N/A,#N/A,FALSE,"NAA9697";#N/A,#N/A,FALSE,"ECWEBB";#N/A,#N/A,FALSE,"MFT96";#N/A,#N/A,FALSE,"CTrecon"}</definedName>
    <definedName name="dgsgf_1_5_5" hidden="1">{#N/A,#N/A,FALSE,"TMCOMP96";#N/A,#N/A,FALSE,"MAT96";#N/A,#N/A,FALSE,"FANDA96";#N/A,#N/A,FALSE,"INTRAN96";#N/A,#N/A,FALSE,"NAA9697";#N/A,#N/A,FALSE,"ECWEBB";#N/A,#N/A,FALSE,"MFT96";#N/A,#N/A,FALSE,"CTrecon"}</definedName>
    <definedName name="dgsgf_2_1_1" hidden="1">{#N/A,#N/A,FALSE,"TMCOMP96";#N/A,#N/A,FALSE,"MAT96";#N/A,#N/A,FALSE,"FANDA96";#N/A,#N/A,FALSE,"INTRAN96";#N/A,#N/A,FALSE,"NAA9697";#N/A,#N/A,FALSE,"ECWEBB";#N/A,#N/A,FALSE,"MFT96";#N/A,#N/A,FALSE,"CTrecon"}</definedName>
    <definedName name="dgsgf_2_1_1_1" hidden="1">{#N/A,#N/A,FALSE,"TMCOMP96";#N/A,#N/A,FALSE,"MAT96";#N/A,#N/A,FALSE,"FANDA96";#N/A,#N/A,FALSE,"INTRAN96";#N/A,#N/A,FALSE,"NAA9697";#N/A,#N/A,FALSE,"ECWEBB";#N/A,#N/A,FALSE,"MFT96";#N/A,#N/A,FALSE,"CTrecon"}</definedName>
    <definedName name="dgsgf_2_1_1_2" hidden="1">{#N/A,#N/A,FALSE,"TMCOMP96";#N/A,#N/A,FALSE,"MAT96";#N/A,#N/A,FALSE,"FANDA96";#N/A,#N/A,FALSE,"INTRAN96";#N/A,#N/A,FALSE,"NAA9697";#N/A,#N/A,FALSE,"ECWEBB";#N/A,#N/A,FALSE,"MFT96";#N/A,#N/A,FALSE,"CTrecon"}</definedName>
    <definedName name="dgsgf_2_1_2" hidden="1">{#N/A,#N/A,FALSE,"TMCOMP96";#N/A,#N/A,FALSE,"MAT96";#N/A,#N/A,FALSE,"FANDA96";#N/A,#N/A,FALSE,"INTRAN96";#N/A,#N/A,FALSE,"NAA9697";#N/A,#N/A,FALSE,"ECWEBB";#N/A,#N/A,FALSE,"MFT96";#N/A,#N/A,FALSE,"CTrecon"}</definedName>
    <definedName name="dgsgf_2_1_3" hidden="1">{#N/A,#N/A,FALSE,"TMCOMP96";#N/A,#N/A,FALSE,"MAT96";#N/A,#N/A,FALSE,"FANDA96";#N/A,#N/A,FALSE,"INTRAN96";#N/A,#N/A,FALSE,"NAA9697";#N/A,#N/A,FALSE,"ECWEBB";#N/A,#N/A,FALSE,"MFT96";#N/A,#N/A,FALSE,"CTrecon"}</definedName>
    <definedName name="dgsgf_2_1_4" hidden="1">{#N/A,#N/A,FALSE,"TMCOMP96";#N/A,#N/A,FALSE,"MAT96";#N/A,#N/A,FALSE,"FANDA96";#N/A,#N/A,FALSE,"INTRAN96";#N/A,#N/A,FALSE,"NAA9697";#N/A,#N/A,FALSE,"ECWEBB";#N/A,#N/A,FALSE,"MFT96";#N/A,#N/A,FALSE,"CTrecon"}</definedName>
    <definedName name="dgsgf_2_1_5" hidden="1">{#N/A,#N/A,FALSE,"TMCOMP96";#N/A,#N/A,FALSE,"MAT96";#N/A,#N/A,FALSE,"FANDA96";#N/A,#N/A,FALSE,"INTRAN96";#N/A,#N/A,FALSE,"NAA9697";#N/A,#N/A,FALSE,"ECWEBB";#N/A,#N/A,FALSE,"MFT96";#N/A,#N/A,FALSE,"CTrecon"}</definedName>
    <definedName name="dgsgf_2_2" hidden="1">{#N/A,#N/A,FALSE,"TMCOMP96";#N/A,#N/A,FALSE,"MAT96";#N/A,#N/A,FALSE,"FANDA96";#N/A,#N/A,FALSE,"INTRAN96";#N/A,#N/A,FALSE,"NAA9697";#N/A,#N/A,FALSE,"ECWEBB";#N/A,#N/A,FALSE,"MFT96";#N/A,#N/A,FALSE,"CTrecon"}</definedName>
    <definedName name="dgsgf_2_3" hidden="1">{#N/A,#N/A,FALSE,"TMCOMP96";#N/A,#N/A,FALSE,"MAT96";#N/A,#N/A,FALSE,"FANDA96";#N/A,#N/A,FALSE,"INTRAN96";#N/A,#N/A,FALSE,"NAA9697";#N/A,#N/A,FALSE,"ECWEBB";#N/A,#N/A,FALSE,"MFT96";#N/A,#N/A,FALSE,"CTrecon"}</definedName>
    <definedName name="dgsgf_2_4" hidden="1">{#N/A,#N/A,FALSE,"TMCOMP96";#N/A,#N/A,FALSE,"MAT96";#N/A,#N/A,FALSE,"FANDA96";#N/A,#N/A,FALSE,"INTRAN96";#N/A,#N/A,FALSE,"NAA9697";#N/A,#N/A,FALSE,"ECWEBB";#N/A,#N/A,FALSE,"MFT96";#N/A,#N/A,FALSE,"CTrecon"}</definedName>
    <definedName name="dgsgf_2_5" hidden="1">{#N/A,#N/A,FALSE,"TMCOMP96";#N/A,#N/A,FALSE,"MAT96";#N/A,#N/A,FALSE,"FANDA96";#N/A,#N/A,FALSE,"INTRAN96";#N/A,#N/A,FALSE,"NAA9697";#N/A,#N/A,FALSE,"ECWEBB";#N/A,#N/A,FALSE,"MFT96";#N/A,#N/A,FALSE,"CTrecon"}</definedName>
    <definedName name="dgsgf_3" hidden="1">{#N/A,#N/A,FALSE,"TMCOMP96";#N/A,#N/A,FALSE,"MAT96";#N/A,#N/A,FALSE,"FANDA96";#N/A,#N/A,FALSE,"INTRAN96";#N/A,#N/A,FALSE,"NAA9697";#N/A,#N/A,FALSE,"ECWEBB";#N/A,#N/A,FALSE,"MFT96";#N/A,#N/A,FALSE,"CTrecon"}</definedName>
    <definedName name="dgsgf_3_1" hidden="1">{#N/A,#N/A,FALSE,"TMCOMP96";#N/A,#N/A,FALSE,"MAT96";#N/A,#N/A,FALSE,"FANDA96";#N/A,#N/A,FALSE,"INTRAN96";#N/A,#N/A,FALSE,"NAA9697";#N/A,#N/A,FALSE,"ECWEBB";#N/A,#N/A,FALSE,"MFT96";#N/A,#N/A,FALSE,"CTrecon"}</definedName>
    <definedName name="dgsgf_3_1_1" hidden="1">{#N/A,#N/A,FALSE,"TMCOMP96";#N/A,#N/A,FALSE,"MAT96";#N/A,#N/A,FALSE,"FANDA96";#N/A,#N/A,FALSE,"INTRAN96";#N/A,#N/A,FALSE,"NAA9697";#N/A,#N/A,FALSE,"ECWEBB";#N/A,#N/A,FALSE,"MFT96";#N/A,#N/A,FALSE,"CTrecon"}</definedName>
    <definedName name="dgsgf_3_1_1_1" hidden="1">{#N/A,#N/A,FALSE,"TMCOMP96";#N/A,#N/A,FALSE,"MAT96";#N/A,#N/A,FALSE,"FANDA96";#N/A,#N/A,FALSE,"INTRAN96";#N/A,#N/A,FALSE,"NAA9697";#N/A,#N/A,FALSE,"ECWEBB";#N/A,#N/A,FALSE,"MFT96";#N/A,#N/A,FALSE,"CTrecon"}</definedName>
    <definedName name="dgsgf_3_1_1_2" hidden="1">{#N/A,#N/A,FALSE,"TMCOMP96";#N/A,#N/A,FALSE,"MAT96";#N/A,#N/A,FALSE,"FANDA96";#N/A,#N/A,FALSE,"INTRAN96";#N/A,#N/A,FALSE,"NAA9697";#N/A,#N/A,FALSE,"ECWEBB";#N/A,#N/A,FALSE,"MFT96";#N/A,#N/A,FALSE,"CTrecon"}</definedName>
    <definedName name="dgsgf_3_1_2" hidden="1">{#N/A,#N/A,FALSE,"TMCOMP96";#N/A,#N/A,FALSE,"MAT96";#N/A,#N/A,FALSE,"FANDA96";#N/A,#N/A,FALSE,"INTRAN96";#N/A,#N/A,FALSE,"NAA9697";#N/A,#N/A,FALSE,"ECWEBB";#N/A,#N/A,FALSE,"MFT96";#N/A,#N/A,FALSE,"CTrecon"}</definedName>
    <definedName name="dgsgf_3_1_3" hidden="1">{#N/A,#N/A,FALSE,"TMCOMP96";#N/A,#N/A,FALSE,"MAT96";#N/A,#N/A,FALSE,"FANDA96";#N/A,#N/A,FALSE,"INTRAN96";#N/A,#N/A,FALSE,"NAA9697";#N/A,#N/A,FALSE,"ECWEBB";#N/A,#N/A,FALSE,"MFT96";#N/A,#N/A,FALSE,"CTrecon"}</definedName>
    <definedName name="dgsgf_3_1_4" hidden="1">{#N/A,#N/A,FALSE,"TMCOMP96";#N/A,#N/A,FALSE,"MAT96";#N/A,#N/A,FALSE,"FANDA96";#N/A,#N/A,FALSE,"INTRAN96";#N/A,#N/A,FALSE,"NAA9697";#N/A,#N/A,FALSE,"ECWEBB";#N/A,#N/A,FALSE,"MFT96";#N/A,#N/A,FALSE,"CTrecon"}</definedName>
    <definedName name="dgsgf_3_1_5" hidden="1">{#N/A,#N/A,FALSE,"TMCOMP96";#N/A,#N/A,FALSE,"MAT96";#N/A,#N/A,FALSE,"FANDA96";#N/A,#N/A,FALSE,"INTRAN96";#N/A,#N/A,FALSE,"NAA9697";#N/A,#N/A,FALSE,"ECWEBB";#N/A,#N/A,FALSE,"MFT96";#N/A,#N/A,FALSE,"CTrecon"}</definedName>
    <definedName name="dgsgf_3_2" hidden="1">{#N/A,#N/A,FALSE,"TMCOMP96";#N/A,#N/A,FALSE,"MAT96";#N/A,#N/A,FALSE,"FANDA96";#N/A,#N/A,FALSE,"INTRAN96";#N/A,#N/A,FALSE,"NAA9697";#N/A,#N/A,FALSE,"ECWEBB";#N/A,#N/A,FALSE,"MFT96";#N/A,#N/A,FALSE,"CTrecon"}</definedName>
    <definedName name="dgsgf_3_3" hidden="1">{#N/A,#N/A,FALSE,"TMCOMP96";#N/A,#N/A,FALSE,"MAT96";#N/A,#N/A,FALSE,"FANDA96";#N/A,#N/A,FALSE,"INTRAN96";#N/A,#N/A,FALSE,"NAA9697";#N/A,#N/A,FALSE,"ECWEBB";#N/A,#N/A,FALSE,"MFT96";#N/A,#N/A,FALSE,"CTrecon"}</definedName>
    <definedName name="dgsgf_3_4" hidden="1">{#N/A,#N/A,FALSE,"TMCOMP96";#N/A,#N/A,FALSE,"MAT96";#N/A,#N/A,FALSE,"FANDA96";#N/A,#N/A,FALSE,"INTRAN96";#N/A,#N/A,FALSE,"NAA9697";#N/A,#N/A,FALSE,"ECWEBB";#N/A,#N/A,FALSE,"MFT96";#N/A,#N/A,FALSE,"CTrecon"}</definedName>
    <definedName name="dgsgf_3_5" hidden="1">{#N/A,#N/A,FALSE,"TMCOMP96";#N/A,#N/A,FALSE,"MAT96";#N/A,#N/A,FALSE,"FANDA96";#N/A,#N/A,FALSE,"INTRAN96";#N/A,#N/A,FALSE,"NAA9697";#N/A,#N/A,FALSE,"ECWEBB";#N/A,#N/A,FALSE,"MFT96";#N/A,#N/A,FALSE,"CTrecon"}</definedName>
    <definedName name="dgsgf_4" hidden="1">{#N/A,#N/A,FALSE,"TMCOMP96";#N/A,#N/A,FALSE,"MAT96";#N/A,#N/A,FALSE,"FANDA96";#N/A,#N/A,FALSE,"INTRAN96";#N/A,#N/A,FALSE,"NAA9697";#N/A,#N/A,FALSE,"ECWEBB";#N/A,#N/A,FALSE,"MFT96";#N/A,#N/A,FALSE,"CTrecon"}</definedName>
    <definedName name="dgsgf_4_1" hidden="1">{#N/A,#N/A,FALSE,"TMCOMP96";#N/A,#N/A,FALSE,"MAT96";#N/A,#N/A,FALSE,"FANDA96";#N/A,#N/A,FALSE,"INTRAN96";#N/A,#N/A,FALSE,"NAA9697";#N/A,#N/A,FALSE,"ECWEBB";#N/A,#N/A,FALSE,"MFT96";#N/A,#N/A,FALSE,"CTrecon"}</definedName>
    <definedName name="dgsgf_4_1_1" hidden="1">{#N/A,#N/A,FALSE,"TMCOMP96";#N/A,#N/A,FALSE,"MAT96";#N/A,#N/A,FALSE,"FANDA96";#N/A,#N/A,FALSE,"INTRAN96";#N/A,#N/A,FALSE,"NAA9697";#N/A,#N/A,FALSE,"ECWEBB";#N/A,#N/A,FALSE,"MFT96";#N/A,#N/A,FALSE,"CTrecon"}</definedName>
    <definedName name="dgsgf_4_1_1_1" hidden="1">{#N/A,#N/A,FALSE,"TMCOMP96";#N/A,#N/A,FALSE,"MAT96";#N/A,#N/A,FALSE,"FANDA96";#N/A,#N/A,FALSE,"INTRAN96";#N/A,#N/A,FALSE,"NAA9697";#N/A,#N/A,FALSE,"ECWEBB";#N/A,#N/A,FALSE,"MFT96";#N/A,#N/A,FALSE,"CTrecon"}</definedName>
    <definedName name="dgsgf_4_1_1_2" hidden="1">{#N/A,#N/A,FALSE,"TMCOMP96";#N/A,#N/A,FALSE,"MAT96";#N/A,#N/A,FALSE,"FANDA96";#N/A,#N/A,FALSE,"INTRAN96";#N/A,#N/A,FALSE,"NAA9697";#N/A,#N/A,FALSE,"ECWEBB";#N/A,#N/A,FALSE,"MFT96";#N/A,#N/A,FALSE,"CTrecon"}</definedName>
    <definedName name="dgsgf_4_1_2" hidden="1">{#N/A,#N/A,FALSE,"TMCOMP96";#N/A,#N/A,FALSE,"MAT96";#N/A,#N/A,FALSE,"FANDA96";#N/A,#N/A,FALSE,"INTRAN96";#N/A,#N/A,FALSE,"NAA9697";#N/A,#N/A,FALSE,"ECWEBB";#N/A,#N/A,FALSE,"MFT96";#N/A,#N/A,FALSE,"CTrecon"}</definedName>
    <definedName name="dgsgf_4_1_3" hidden="1">{#N/A,#N/A,FALSE,"TMCOMP96";#N/A,#N/A,FALSE,"MAT96";#N/A,#N/A,FALSE,"FANDA96";#N/A,#N/A,FALSE,"INTRAN96";#N/A,#N/A,FALSE,"NAA9697";#N/A,#N/A,FALSE,"ECWEBB";#N/A,#N/A,FALSE,"MFT96";#N/A,#N/A,FALSE,"CTrecon"}</definedName>
    <definedName name="dgsgf_4_1_4" hidden="1">{#N/A,#N/A,FALSE,"TMCOMP96";#N/A,#N/A,FALSE,"MAT96";#N/A,#N/A,FALSE,"FANDA96";#N/A,#N/A,FALSE,"INTRAN96";#N/A,#N/A,FALSE,"NAA9697";#N/A,#N/A,FALSE,"ECWEBB";#N/A,#N/A,FALSE,"MFT96";#N/A,#N/A,FALSE,"CTrecon"}</definedName>
    <definedName name="dgsgf_4_1_5" hidden="1">{#N/A,#N/A,FALSE,"TMCOMP96";#N/A,#N/A,FALSE,"MAT96";#N/A,#N/A,FALSE,"FANDA96";#N/A,#N/A,FALSE,"INTRAN96";#N/A,#N/A,FALSE,"NAA9697";#N/A,#N/A,FALSE,"ECWEBB";#N/A,#N/A,FALSE,"MFT96";#N/A,#N/A,FALSE,"CTrecon"}</definedName>
    <definedName name="dgsgf_4_2" hidden="1">{#N/A,#N/A,FALSE,"TMCOMP96";#N/A,#N/A,FALSE,"MAT96";#N/A,#N/A,FALSE,"FANDA96";#N/A,#N/A,FALSE,"INTRAN96";#N/A,#N/A,FALSE,"NAA9697";#N/A,#N/A,FALSE,"ECWEBB";#N/A,#N/A,FALSE,"MFT96";#N/A,#N/A,FALSE,"CTrecon"}</definedName>
    <definedName name="dgsgf_4_3" hidden="1">{#N/A,#N/A,FALSE,"TMCOMP96";#N/A,#N/A,FALSE,"MAT96";#N/A,#N/A,FALSE,"FANDA96";#N/A,#N/A,FALSE,"INTRAN96";#N/A,#N/A,FALSE,"NAA9697";#N/A,#N/A,FALSE,"ECWEBB";#N/A,#N/A,FALSE,"MFT96";#N/A,#N/A,FALSE,"CTrecon"}</definedName>
    <definedName name="dgsgf_4_4" hidden="1">{#N/A,#N/A,FALSE,"TMCOMP96";#N/A,#N/A,FALSE,"MAT96";#N/A,#N/A,FALSE,"FANDA96";#N/A,#N/A,FALSE,"INTRAN96";#N/A,#N/A,FALSE,"NAA9697";#N/A,#N/A,FALSE,"ECWEBB";#N/A,#N/A,FALSE,"MFT96";#N/A,#N/A,FALSE,"CTrecon"}</definedName>
    <definedName name="dgsgf_4_5" hidden="1">{#N/A,#N/A,FALSE,"TMCOMP96";#N/A,#N/A,FALSE,"MAT96";#N/A,#N/A,FALSE,"FANDA96";#N/A,#N/A,FALSE,"INTRAN96";#N/A,#N/A,FALSE,"NAA9697";#N/A,#N/A,FALSE,"ECWEBB";#N/A,#N/A,FALSE,"MFT96";#N/A,#N/A,FALSE,"CTrecon"}</definedName>
    <definedName name="dgsgf_5" hidden="1">{#N/A,#N/A,FALSE,"TMCOMP96";#N/A,#N/A,FALSE,"MAT96";#N/A,#N/A,FALSE,"FANDA96";#N/A,#N/A,FALSE,"INTRAN96";#N/A,#N/A,FALSE,"NAA9697";#N/A,#N/A,FALSE,"ECWEBB";#N/A,#N/A,FALSE,"MFT96";#N/A,#N/A,FALSE,"CTrecon"}</definedName>
    <definedName name="dgsgf_5_1" hidden="1">{#N/A,#N/A,FALSE,"TMCOMP96";#N/A,#N/A,FALSE,"MAT96";#N/A,#N/A,FALSE,"FANDA96";#N/A,#N/A,FALSE,"INTRAN96";#N/A,#N/A,FALSE,"NAA9697";#N/A,#N/A,FALSE,"ECWEBB";#N/A,#N/A,FALSE,"MFT96";#N/A,#N/A,FALSE,"CTrecon"}</definedName>
    <definedName name="dgsgf_5_1_1" hidden="1">{#N/A,#N/A,FALSE,"TMCOMP96";#N/A,#N/A,FALSE,"MAT96";#N/A,#N/A,FALSE,"FANDA96";#N/A,#N/A,FALSE,"INTRAN96";#N/A,#N/A,FALSE,"NAA9697";#N/A,#N/A,FALSE,"ECWEBB";#N/A,#N/A,FALSE,"MFT96";#N/A,#N/A,FALSE,"CTrecon"}</definedName>
    <definedName name="dgsgf_5_1_1_1" hidden="1">{#N/A,#N/A,FALSE,"TMCOMP96";#N/A,#N/A,FALSE,"MAT96";#N/A,#N/A,FALSE,"FANDA96";#N/A,#N/A,FALSE,"INTRAN96";#N/A,#N/A,FALSE,"NAA9697";#N/A,#N/A,FALSE,"ECWEBB";#N/A,#N/A,FALSE,"MFT96";#N/A,#N/A,FALSE,"CTrecon"}</definedName>
    <definedName name="dgsgf_5_1_1_2" hidden="1">{#N/A,#N/A,FALSE,"TMCOMP96";#N/A,#N/A,FALSE,"MAT96";#N/A,#N/A,FALSE,"FANDA96";#N/A,#N/A,FALSE,"INTRAN96";#N/A,#N/A,FALSE,"NAA9697";#N/A,#N/A,FALSE,"ECWEBB";#N/A,#N/A,FALSE,"MFT96";#N/A,#N/A,FALSE,"CTrecon"}</definedName>
    <definedName name="dgsgf_5_1_2" hidden="1">{#N/A,#N/A,FALSE,"TMCOMP96";#N/A,#N/A,FALSE,"MAT96";#N/A,#N/A,FALSE,"FANDA96";#N/A,#N/A,FALSE,"INTRAN96";#N/A,#N/A,FALSE,"NAA9697";#N/A,#N/A,FALSE,"ECWEBB";#N/A,#N/A,FALSE,"MFT96";#N/A,#N/A,FALSE,"CTrecon"}</definedName>
    <definedName name="dgsgf_5_1_3" hidden="1">{#N/A,#N/A,FALSE,"TMCOMP96";#N/A,#N/A,FALSE,"MAT96";#N/A,#N/A,FALSE,"FANDA96";#N/A,#N/A,FALSE,"INTRAN96";#N/A,#N/A,FALSE,"NAA9697";#N/A,#N/A,FALSE,"ECWEBB";#N/A,#N/A,FALSE,"MFT96";#N/A,#N/A,FALSE,"CTrecon"}</definedName>
    <definedName name="dgsgf_5_1_4" hidden="1">{#N/A,#N/A,FALSE,"TMCOMP96";#N/A,#N/A,FALSE,"MAT96";#N/A,#N/A,FALSE,"FANDA96";#N/A,#N/A,FALSE,"INTRAN96";#N/A,#N/A,FALSE,"NAA9697";#N/A,#N/A,FALSE,"ECWEBB";#N/A,#N/A,FALSE,"MFT96";#N/A,#N/A,FALSE,"CTrecon"}</definedName>
    <definedName name="dgsgf_5_1_5" hidden="1">{#N/A,#N/A,FALSE,"TMCOMP96";#N/A,#N/A,FALSE,"MAT96";#N/A,#N/A,FALSE,"FANDA96";#N/A,#N/A,FALSE,"INTRAN96";#N/A,#N/A,FALSE,"NAA9697";#N/A,#N/A,FALSE,"ECWEBB";#N/A,#N/A,FALSE,"MFT96";#N/A,#N/A,FALSE,"CTrecon"}</definedName>
    <definedName name="dgsgf_5_2" hidden="1">{#N/A,#N/A,FALSE,"TMCOMP96";#N/A,#N/A,FALSE,"MAT96";#N/A,#N/A,FALSE,"FANDA96";#N/A,#N/A,FALSE,"INTRAN96";#N/A,#N/A,FALSE,"NAA9697";#N/A,#N/A,FALSE,"ECWEBB";#N/A,#N/A,FALSE,"MFT96";#N/A,#N/A,FALSE,"CTrecon"}</definedName>
    <definedName name="dgsgf_5_3" hidden="1">{#N/A,#N/A,FALSE,"TMCOMP96";#N/A,#N/A,FALSE,"MAT96";#N/A,#N/A,FALSE,"FANDA96";#N/A,#N/A,FALSE,"INTRAN96";#N/A,#N/A,FALSE,"NAA9697";#N/A,#N/A,FALSE,"ECWEBB";#N/A,#N/A,FALSE,"MFT96";#N/A,#N/A,FALSE,"CTrecon"}</definedName>
    <definedName name="dgsgf_5_4" hidden="1">{#N/A,#N/A,FALSE,"TMCOMP96";#N/A,#N/A,FALSE,"MAT96";#N/A,#N/A,FALSE,"FANDA96";#N/A,#N/A,FALSE,"INTRAN96";#N/A,#N/A,FALSE,"NAA9697";#N/A,#N/A,FALSE,"ECWEBB";#N/A,#N/A,FALSE,"MFT96";#N/A,#N/A,FALSE,"CTrecon"}</definedName>
    <definedName name="dgsgf_5_5"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tlruse">#REF!</definedName>
    <definedName name="EFO" hidden="1">#REF!</definedName>
    <definedName name="eh" hidden="1">{"'Trust by name'!$A$6:$E$350","'Trust by name'!$A$1:$D$348"}</definedName>
    <definedName name="eh_1" hidden="1">{"'Trust by name'!$A$6:$E$350","'Trust by name'!$A$1:$D$348"}</definedName>
    <definedName name="eh_1_1" hidden="1">{"'Trust by name'!$A$6:$E$350","'Trust by name'!$A$1:$D$348"}</definedName>
    <definedName name="eh_1_1_1" hidden="1">{"'Trust by name'!$A$6:$E$350","'Trust by name'!$A$1:$D$348"}</definedName>
    <definedName name="eh_1_1_1_1" hidden="1">{"'Trust by name'!$A$6:$E$350","'Trust by name'!$A$1:$D$348"}</definedName>
    <definedName name="eh_1_1_1_1_1" hidden="1">{"'Trust by name'!$A$6:$E$350","'Trust by name'!$A$1:$D$348"}</definedName>
    <definedName name="eh_1_1_1_1_2" hidden="1">{"'Trust by name'!$A$6:$E$350","'Trust by name'!$A$1:$D$348"}</definedName>
    <definedName name="eh_1_1_1_2" hidden="1">{"'Trust by name'!$A$6:$E$350","'Trust by name'!$A$1:$D$348"}</definedName>
    <definedName name="eh_1_1_1_3" hidden="1">{"'Trust by name'!$A$6:$E$350","'Trust by name'!$A$1:$D$348"}</definedName>
    <definedName name="eh_1_1_1_4" hidden="1">{"'Trust by name'!$A$6:$E$350","'Trust by name'!$A$1:$D$348"}</definedName>
    <definedName name="eh_1_1_1_5" hidden="1">{"'Trust by name'!$A$6:$E$350","'Trust by name'!$A$1:$D$348"}</definedName>
    <definedName name="eh_1_1_2" hidden="1">{"'Trust by name'!$A$6:$E$350","'Trust by name'!$A$1:$D$348"}</definedName>
    <definedName name="eh_1_1_3" hidden="1">{"'Trust by name'!$A$6:$E$350","'Trust by name'!$A$1:$D$348"}</definedName>
    <definedName name="eh_1_1_4" hidden="1">{"'Trust by name'!$A$6:$E$350","'Trust by name'!$A$1:$D$348"}</definedName>
    <definedName name="eh_1_1_5" hidden="1">{"'Trust by name'!$A$6:$E$350","'Trust by name'!$A$1:$D$348"}</definedName>
    <definedName name="eh_1_2" hidden="1">{"'Trust by name'!$A$6:$E$350","'Trust by name'!$A$1:$D$348"}</definedName>
    <definedName name="eh_1_2_1" hidden="1">{"'Trust by name'!$A$6:$E$350","'Trust by name'!$A$1:$D$348"}</definedName>
    <definedName name="eh_1_2_1_1" hidden="1">{"'Trust by name'!$A$6:$E$350","'Trust by name'!$A$1:$D$348"}</definedName>
    <definedName name="eh_1_2_1_1_1" hidden="1">{"'Trust by name'!$A$6:$E$350","'Trust by name'!$A$1:$D$348"}</definedName>
    <definedName name="eh_1_2_1_1_2" hidden="1">{"'Trust by name'!$A$6:$E$350","'Trust by name'!$A$1:$D$348"}</definedName>
    <definedName name="eh_1_2_1_2" hidden="1">{"'Trust by name'!$A$6:$E$350","'Trust by name'!$A$1:$D$348"}</definedName>
    <definedName name="eh_1_2_1_3" hidden="1">{"'Trust by name'!$A$6:$E$350","'Trust by name'!$A$1:$D$348"}</definedName>
    <definedName name="eh_1_2_1_4" hidden="1">{"'Trust by name'!$A$6:$E$350","'Trust by name'!$A$1:$D$348"}</definedName>
    <definedName name="eh_1_2_1_5" hidden="1">{"'Trust by name'!$A$6:$E$350","'Trust by name'!$A$1:$D$348"}</definedName>
    <definedName name="eh_1_2_2" hidden="1">{"'Trust by name'!$A$6:$E$350","'Trust by name'!$A$1:$D$348"}</definedName>
    <definedName name="eh_1_2_3" hidden="1">{"'Trust by name'!$A$6:$E$350","'Trust by name'!$A$1:$D$348"}</definedName>
    <definedName name="eh_1_2_4" hidden="1">{"'Trust by name'!$A$6:$E$350","'Trust by name'!$A$1:$D$348"}</definedName>
    <definedName name="eh_1_2_5" hidden="1">{"'Trust by name'!$A$6:$E$350","'Trust by name'!$A$1:$D$348"}</definedName>
    <definedName name="eh_1_3" hidden="1">{"'Trust by name'!$A$6:$E$350","'Trust by name'!$A$1:$D$348"}</definedName>
    <definedName name="eh_1_3_1" hidden="1">{"'Trust by name'!$A$6:$E$350","'Trust by name'!$A$1:$D$348"}</definedName>
    <definedName name="eh_1_3_1_1" hidden="1">{"'Trust by name'!$A$6:$E$350","'Trust by name'!$A$1:$D$348"}</definedName>
    <definedName name="eh_1_3_1_1_1" hidden="1">{"'Trust by name'!$A$6:$E$350","'Trust by name'!$A$1:$D$348"}</definedName>
    <definedName name="eh_1_3_1_1_2" hidden="1">{"'Trust by name'!$A$6:$E$350","'Trust by name'!$A$1:$D$348"}</definedName>
    <definedName name="eh_1_3_1_2" hidden="1">{"'Trust by name'!$A$6:$E$350","'Trust by name'!$A$1:$D$348"}</definedName>
    <definedName name="eh_1_3_1_3" hidden="1">{"'Trust by name'!$A$6:$E$350","'Trust by name'!$A$1:$D$348"}</definedName>
    <definedName name="eh_1_3_1_4" hidden="1">{"'Trust by name'!$A$6:$E$350","'Trust by name'!$A$1:$D$348"}</definedName>
    <definedName name="eh_1_3_1_5" hidden="1">{"'Trust by name'!$A$6:$E$350","'Trust by name'!$A$1:$D$348"}</definedName>
    <definedName name="eh_1_3_2" hidden="1">{"'Trust by name'!$A$6:$E$350","'Trust by name'!$A$1:$D$348"}</definedName>
    <definedName name="eh_1_3_3" hidden="1">{"'Trust by name'!$A$6:$E$350","'Trust by name'!$A$1:$D$348"}</definedName>
    <definedName name="eh_1_3_4" hidden="1">{"'Trust by name'!$A$6:$E$350","'Trust by name'!$A$1:$D$348"}</definedName>
    <definedName name="eh_1_3_5" hidden="1">{"'Trust by name'!$A$6:$E$350","'Trust by name'!$A$1:$D$348"}</definedName>
    <definedName name="eh_1_4" hidden="1">{"'Trust by name'!$A$6:$E$350","'Trust by name'!$A$1:$D$348"}</definedName>
    <definedName name="eh_1_4_1" hidden="1">{"'Trust by name'!$A$6:$E$350","'Trust by name'!$A$1:$D$348"}</definedName>
    <definedName name="eh_1_4_1_1" hidden="1">{"'Trust by name'!$A$6:$E$350","'Trust by name'!$A$1:$D$348"}</definedName>
    <definedName name="eh_1_4_1_2" hidden="1">{"'Trust by name'!$A$6:$E$350","'Trust by name'!$A$1:$D$348"}</definedName>
    <definedName name="eh_1_4_1_3" hidden="1">{"'Trust by name'!$A$6:$E$350","'Trust by name'!$A$1:$D$348"}</definedName>
    <definedName name="eh_1_4_1_4" hidden="1">{"'Trust by name'!$A$6:$E$350","'Trust by name'!$A$1:$D$348"}</definedName>
    <definedName name="eh_1_4_1_5" hidden="1">{"'Trust by name'!$A$6:$E$350","'Trust by name'!$A$1:$D$348"}</definedName>
    <definedName name="eh_1_4_2" hidden="1">{"'Trust by name'!$A$6:$E$350","'Trust by name'!$A$1:$D$348"}</definedName>
    <definedName name="eh_1_4_3" hidden="1">{"'Trust by name'!$A$6:$E$350","'Trust by name'!$A$1:$D$348"}</definedName>
    <definedName name="eh_1_4_4" hidden="1">{"'Trust by name'!$A$6:$E$350","'Trust by name'!$A$1:$D$348"}</definedName>
    <definedName name="eh_1_4_5" hidden="1">{"'Trust by name'!$A$6:$E$350","'Trust by name'!$A$1:$D$348"}</definedName>
    <definedName name="eh_1_5" hidden="1">{"'Trust by name'!$A$6:$E$350","'Trust by name'!$A$1:$D$348"}</definedName>
    <definedName name="eh_1_5_1" hidden="1">{"'Trust by name'!$A$6:$E$350","'Trust by name'!$A$1:$D$348"}</definedName>
    <definedName name="eh_1_5_2" hidden="1">{"'Trust by name'!$A$6:$E$350","'Trust by name'!$A$1:$D$348"}</definedName>
    <definedName name="eh_1_5_3" hidden="1">{"'Trust by name'!$A$6:$E$350","'Trust by name'!$A$1:$D$348"}</definedName>
    <definedName name="eh_1_5_4" hidden="1">{"'Trust by name'!$A$6:$E$350","'Trust by name'!$A$1:$D$348"}</definedName>
    <definedName name="eh_1_5_5" hidden="1">{"'Trust by name'!$A$6:$E$350","'Trust by name'!$A$1:$D$348"}</definedName>
    <definedName name="eh_2_1" hidden="1">{"'Trust by name'!$A$6:$E$350","'Trust by name'!$A$1:$D$348"}</definedName>
    <definedName name="eh_2_1_1" hidden="1">{"'Trust by name'!$A$6:$E$350","'Trust by name'!$A$1:$D$348"}</definedName>
    <definedName name="eh_2_1_1_1" hidden="1">{"'Trust by name'!$A$6:$E$350","'Trust by name'!$A$1:$D$348"}</definedName>
    <definedName name="eh_2_1_1_2" hidden="1">{"'Trust by name'!$A$6:$E$350","'Trust by name'!$A$1:$D$348"}</definedName>
    <definedName name="eh_2_1_2" hidden="1">{"'Trust by name'!$A$6:$E$350","'Trust by name'!$A$1:$D$348"}</definedName>
    <definedName name="eh_2_1_3" hidden="1">{"'Trust by name'!$A$6:$E$350","'Trust by name'!$A$1:$D$348"}</definedName>
    <definedName name="eh_2_1_4" hidden="1">{"'Trust by name'!$A$6:$E$350","'Trust by name'!$A$1:$D$348"}</definedName>
    <definedName name="eh_2_1_5" hidden="1">{"'Trust by name'!$A$6:$E$350","'Trust by name'!$A$1:$D$348"}</definedName>
    <definedName name="eh_2_2" hidden="1">{"'Trust by name'!$A$6:$E$350","'Trust by name'!$A$1:$D$348"}</definedName>
    <definedName name="eh_2_3" hidden="1">{"'Trust by name'!$A$6:$E$350","'Trust by name'!$A$1:$D$348"}</definedName>
    <definedName name="eh_2_4" hidden="1">{"'Trust by name'!$A$6:$E$350","'Trust by name'!$A$1:$D$348"}</definedName>
    <definedName name="eh_2_5" hidden="1">{"'Trust by name'!$A$6:$E$350","'Trust by name'!$A$1:$D$348"}</definedName>
    <definedName name="eh_3" hidden="1">{"'Trust by name'!$A$6:$E$350","'Trust by name'!$A$1:$D$348"}</definedName>
    <definedName name="eh_3_1" hidden="1">{"'Trust by name'!$A$6:$E$350","'Trust by name'!$A$1:$D$348"}</definedName>
    <definedName name="eh_3_1_1" hidden="1">{"'Trust by name'!$A$6:$E$350","'Trust by name'!$A$1:$D$348"}</definedName>
    <definedName name="eh_3_1_1_1" hidden="1">{"'Trust by name'!$A$6:$E$350","'Trust by name'!$A$1:$D$348"}</definedName>
    <definedName name="eh_3_1_1_2" hidden="1">{"'Trust by name'!$A$6:$E$350","'Trust by name'!$A$1:$D$348"}</definedName>
    <definedName name="eh_3_1_2" hidden="1">{"'Trust by name'!$A$6:$E$350","'Trust by name'!$A$1:$D$348"}</definedName>
    <definedName name="eh_3_1_3" hidden="1">{"'Trust by name'!$A$6:$E$350","'Trust by name'!$A$1:$D$348"}</definedName>
    <definedName name="eh_3_1_4" hidden="1">{"'Trust by name'!$A$6:$E$350","'Trust by name'!$A$1:$D$348"}</definedName>
    <definedName name="eh_3_1_5" hidden="1">{"'Trust by name'!$A$6:$E$350","'Trust by name'!$A$1:$D$348"}</definedName>
    <definedName name="eh_3_2" hidden="1">{"'Trust by name'!$A$6:$E$350","'Trust by name'!$A$1:$D$348"}</definedName>
    <definedName name="eh_3_3" hidden="1">{"'Trust by name'!$A$6:$E$350","'Trust by name'!$A$1:$D$348"}</definedName>
    <definedName name="eh_3_4" hidden="1">{"'Trust by name'!$A$6:$E$350","'Trust by name'!$A$1:$D$348"}</definedName>
    <definedName name="eh_3_5" hidden="1">{"'Trust by name'!$A$6:$E$350","'Trust by name'!$A$1:$D$348"}</definedName>
    <definedName name="eh_4" hidden="1">{"'Trust by name'!$A$6:$E$350","'Trust by name'!$A$1:$D$348"}</definedName>
    <definedName name="eh_4_1" hidden="1">{"'Trust by name'!$A$6:$E$350","'Trust by name'!$A$1:$D$348"}</definedName>
    <definedName name="eh_4_1_1" hidden="1">{"'Trust by name'!$A$6:$E$350","'Trust by name'!$A$1:$D$348"}</definedName>
    <definedName name="eh_4_1_1_1" hidden="1">{"'Trust by name'!$A$6:$E$350","'Trust by name'!$A$1:$D$348"}</definedName>
    <definedName name="eh_4_1_1_2" hidden="1">{"'Trust by name'!$A$6:$E$350","'Trust by name'!$A$1:$D$348"}</definedName>
    <definedName name="eh_4_1_2" hidden="1">{"'Trust by name'!$A$6:$E$350","'Trust by name'!$A$1:$D$348"}</definedName>
    <definedName name="eh_4_1_3" hidden="1">{"'Trust by name'!$A$6:$E$350","'Trust by name'!$A$1:$D$348"}</definedName>
    <definedName name="eh_4_1_4" hidden="1">{"'Trust by name'!$A$6:$E$350","'Trust by name'!$A$1:$D$348"}</definedName>
    <definedName name="eh_4_1_5" hidden="1">{"'Trust by name'!$A$6:$E$350","'Trust by name'!$A$1:$D$348"}</definedName>
    <definedName name="eh_4_2" hidden="1">{"'Trust by name'!$A$6:$E$350","'Trust by name'!$A$1:$D$348"}</definedName>
    <definedName name="eh_4_3" hidden="1">{"'Trust by name'!$A$6:$E$350","'Trust by name'!$A$1:$D$348"}</definedName>
    <definedName name="eh_4_4" hidden="1">{"'Trust by name'!$A$6:$E$350","'Trust by name'!$A$1:$D$348"}</definedName>
    <definedName name="eh_4_5" hidden="1">{"'Trust by name'!$A$6:$E$350","'Trust by name'!$A$1:$D$348"}</definedName>
    <definedName name="eh_5" hidden="1">{"'Trust by name'!$A$6:$E$350","'Trust by name'!$A$1:$D$348"}</definedName>
    <definedName name="eh_5_1" hidden="1">{"'Trust by name'!$A$6:$E$350","'Trust by name'!$A$1:$D$348"}</definedName>
    <definedName name="eh_5_1_1" hidden="1">{"'Trust by name'!$A$6:$E$350","'Trust by name'!$A$1:$D$348"}</definedName>
    <definedName name="eh_5_1_1_1" hidden="1">{"'Trust by name'!$A$6:$E$350","'Trust by name'!$A$1:$D$348"}</definedName>
    <definedName name="eh_5_1_1_2" hidden="1">{"'Trust by name'!$A$6:$E$350","'Trust by name'!$A$1:$D$348"}</definedName>
    <definedName name="eh_5_1_2" hidden="1">{"'Trust by name'!$A$6:$E$350","'Trust by name'!$A$1:$D$348"}</definedName>
    <definedName name="eh_5_1_3" hidden="1">{"'Trust by name'!$A$6:$E$350","'Trust by name'!$A$1:$D$348"}</definedName>
    <definedName name="eh_5_1_4" hidden="1">{"'Trust by name'!$A$6:$E$350","'Trust by name'!$A$1:$D$348"}</definedName>
    <definedName name="eh_5_1_5" hidden="1">{"'Trust by name'!$A$6:$E$350","'Trust by name'!$A$1:$D$348"}</definedName>
    <definedName name="eh_5_2" hidden="1">{"'Trust by name'!$A$6:$E$350","'Trust by name'!$A$1:$D$348"}</definedName>
    <definedName name="eh_5_3" hidden="1">{"'Trust by name'!$A$6:$E$350","'Trust by name'!$A$1:$D$348"}</definedName>
    <definedName name="eh_5_4" hidden="1">{"'Trust by name'!$A$6:$E$350","'Trust by name'!$A$1:$D$348"}</definedName>
    <definedName name="eh_5_5" hidden="1">{"'Trust by name'!$A$6:$E$350","'Trust by name'!$A$1:$D$348"}</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DDD_1_1" hidden="1">{#N/A,#N/A,FALSE,"TMCOMP96";#N/A,#N/A,FALSE,"MAT96";#N/A,#N/A,FALSE,"FANDA96";#N/A,#N/A,FALSE,"INTRAN96";#N/A,#N/A,FALSE,"NAA9697";#N/A,#N/A,FALSE,"ECWEBB";#N/A,#N/A,FALSE,"MFT96";#N/A,#N/A,FALSE,"CTrecon"}</definedName>
    <definedName name="FDDD_1_1_1" hidden="1">{#N/A,#N/A,FALSE,"TMCOMP96";#N/A,#N/A,FALSE,"MAT96";#N/A,#N/A,FALSE,"FANDA96";#N/A,#N/A,FALSE,"INTRAN96";#N/A,#N/A,FALSE,"NAA9697";#N/A,#N/A,FALSE,"ECWEBB";#N/A,#N/A,FALSE,"MFT96";#N/A,#N/A,FALSE,"CTrecon"}</definedName>
    <definedName name="FDDD_1_1_1_1" hidden="1">{#N/A,#N/A,FALSE,"TMCOMP96";#N/A,#N/A,FALSE,"MAT96";#N/A,#N/A,FALSE,"FANDA96";#N/A,#N/A,FALSE,"INTRAN96";#N/A,#N/A,FALSE,"NAA9697";#N/A,#N/A,FALSE,"ECWEBB";#N/A,#N/A,FALSE,"MFT96";#N/A,#N/A,FALSE,"CTrecon"}</definedName>
    <definedName name="FDDD_1_1_1_1_1" hidden="1">{#N/A,#N/A,FALSE,"TMCOMP96";#N/A,#N/A,FALSE,"MAT96";#N/A,#N/A,FALSE,"FANDA96";#N/A,#N/A,FALSE,"INTRAN96";#N/A,#N/A,FALSE,"NAA9697";#N/A,#N/A,FALSE,"ECWEBB";#N/A,#N/A,FALSE,"MFT96";#N/A,#N/A,FALSE,"CTrecon"}</definedName>
    <definedName name="FDDD_1_1_1_1_2" hidden="1">{#N/A,#N/A,FALSE,"TMCOMP96";#N/A,#N/A,FALSE,"MAT96";#N/A,#N/A,FALSE,"FANDA96";#N/A,#N/A,FALSE,"INTRAN96";#N/A,#N/A,FALSE,"NAA9697";#N/A,#N/A,FALSE,"ECWEBB";#N/A,#N/A,FALSE,"MFT96";#N/A,#N/A,FALSE,"CTrecon"}</definedName>
    <definedName name="FDDD_1_1_1_2" hidden="1">{#N/A,#N/A,FALSE,"TMCOMP96";#N/A,#N/A,FALSE,"MAT96";#N/A,#N/A,FALSE,"FANDA96";#N/A,#N/A,FALSE,"INTRAN96";#N/A,#N/A,FALSE,"NAA9697";#N/A,#N/A,FALSE,"ECWEBB";#N/A,#N/A,FALSE,"MFT96";#N/A,#N/A,FALSE,"CTrecon"}</definedName>
    <definedName name="FDDD_1_1_1_3" hidden="1">{#N/A,#N/A,FALSE,"TMCOMP96";#N/A,#N/A,FALSE,"MAT96";#N/A,#N/A,FALSE,"FANDA96";#N/A,#N/A,FALSE,"INTRAN96";#N/A,#N/A,FALSE,"NAA9697";#N/A,#N/A,FALSE,"ECWEBB";#N/A,#N/A,FALSE,"MFT96";#N/A,#N/A,FALSE,"CTrecon"}</definedName>
    <definedName name="FDDD_1_1_1_4" hidden="1">{#N/A,#N/A,FALSE,"TMCOMP96";#N/A,#N/A,FALSE,"MAT96";#N/A,#N/A,FALSE,"FANDA96";#N/A,#N/A,FALSE,"INTRAN96";#N/A,#N/A,FALSE,"NAA9697";#N/A,#N/A,FALSE,"ECWEBB";#N/A,#N/A,FALSE,"MFT96";#N/A,#N/A,FALSE,"CTrecon"}</definedName>
    <definedName name="FDDD_1_1_1_5" hidden="1">{#N/A,#N/A,FALSE,"TMCOMP96";#N/A,#N/A,FALSE,"MAT96";#N/A,#N/A,FALSE,"FANDA96";#N/A,#N/A,FALSE,"INTRAN96";#N/A,#N/A,FALSE,"NAA9697";#N/A,#N/A,FALSE,"ECWEBB";#N/A,#N/A,FALSE,"MFT96";#N/A,#N/A,FALSE,"CTrecon"}</definedName>
    <definedName name="FDDD_1_1_2" hidden="1">{#N/A,#N/A,FALSE,"TMCOMP96";#N/A,#N/A,FALSE,"MAT96";#N/A,#N/A,FALSE,"FANDA96";#N/A,#N/A,FALSE,"INTRAN96";#N/A,#N/A,FALSE,"NAA9697";#N/A,#N/A,FALSE,"ECWEBB";#N/A,#N/A,FALSE,"MFT96";#N/A,#N/A,FALSE,"CTrecon"}</definedName>
    <definedName name="FDDD_1_1_3" hidden="1">{#N/A,#N/A,FALSE,"TMCOMP96";#N/A,#N/A,FALSE,"MAT96";#N/A,#N/A,FALSE,"FANDA96";#N/A,#N/A,FALSE,"INTRAN96";#N/A,#N/A,FALSE,"NAA9697";#N/A,#N/A,FALSE,"ECWEBB";#N/A,#N/A,FALSE,"MFT96";#N/A,#N/A,FALSE,"CTrecon"}</definedName>
    <definedName name="FDDD_1_1_4" hidden="1">{#N/A,#N/A,FALSE,"TMCOMP96";#N/A,#N/A,FALSE,"MAT96";#N/A,#N/A,FALSE,"FANDA96";#N/A,#N/A,FALSE,"INTRAN96";#N/A,#N/A,FALSE,"NAA9697";#N/A,#N/A,FALSE,"ECWEBB";#N/A,#N/A,FALSE,"MFT96";#N/A,#N/A,FALSE,"CTrecon"}</definedName>
    <definedName name="FDDD_1_1_5" hidden="1">{#N/A,#N/A,FALSE,"TMCOMP96";#N/A,#N/A,FALSE,"MAT96";#N/A,#N/A,FALSE,"FANDA96";#N/A,#N/A,FALSE,"INTRAN96";#N/A,#N/A,FALSE,"NAA9697";#N/A,#N/A,FALSE,"ECWEBB";#N/A,#N/A,FALSE,"MFT96";#N/A,#N/A,FALSE,"CTrecon"}</definedName>
    <definedName name="FDDD_1_2" hidden="1">{#N/A,#N/A,FALSE,"TMCOMP96";#N/A,#N/A,FALSE,"MAT96";#N/A,#N/A,FALSE,"FANDA96";#N/A,#N/A,FALSE,"INTRAN96";#N/A,#N/A,FALSE,"NAA9697";#N/A,#N/A,FALSE,"ECWEBB";#N/A,#N/A,FALSE,"MFT96";#N/A,#N/A,FALSE,"CTrecon"}</definedName>
    <definedName name="FDDD_1_2_1" hidden="1">{#N/A,#N/A,FALSE,"TMCOMP96";#N/A,#N/A,FALSE,"MAT96";#N/A,#N/A,FALSE,"FANDA96";#N/A,#N/A,FALSE,"INTRAN96";#N/A,#N/A,FALSE,"NAA9697";#N/A,#N/A,FALSE,"ECWEBB";#N/A,#N/A,FALSE,"MFT96";#N/A,#N/A,FALSE,"CTrecon"}</definedName>
    <definedName name="FDDD_1_2_1_1" hidden="1">{#N/A,#N/A,FALSE,"TMCOMP96";#N/A,#N/A,FALSE,"MAT96";#N/A,#N/A,FALSE,"FANDA96";#N/A,#N/A,FALSE,"INTRAN96";#N/A,#N/A,FALSE,"NAA9697";#N/A,#N/A,FALSE,"ECWEBB";#N/A,#N/A,FALSE,"MFT96";#N/A,#N/A,FALSE,"CTrecon"}</definedName>
    <definedName name="FDDD_1_2_1_1_1" hidden="1">{#N/A,#N/A,FALSE,"TMCOMP96";#N/A,#N/A,FALSE,"MAT96";#N/A,#N/A,FALSE,"FANDA96";#N/A,#N/A,FALSE,"INTRAN96";#N/A,#N/A,FALSE,"NAA9697";#N/A,#N/A,FALSE,"ECWEBB";#N/A,#N/A,FALSE,"MFT96";#N/A,#N/A,FALSE,"CTrecon"}</definedName>
    <definedName name="FDDD_1_2_1_1_2" hidden="1">{#N/A,#N/A,FALSE,"TMCOMP96";#N/A,#N/A,FALSE,"MAT96";#N/A,#N/A,FALSE,"FANDA96";#N/A,#N/A,FALSE,"INTRAN96";#N/A,#N/A,FALSE,"NAA9697";#N/A,#N/A,FALSE,"ECWEBB";#N/A,#N/A,FALSE,"MFT96";#N/A,#N/A,FALSE,"CTrecon"}</definedName>
    <definedName name="FDDD_1_2_1_2" hidden="1">{#N/A,#N/A,FALSE,"TMCOMP96";#N/A,#N/A,FALSE,"MAT96";#N/A,#N/A,FALSE,"FANDA96";#N/A,#N/A,FALSE,"INTRAN96";#N/A,#N/A,FALSE,"NAA9697";#N/A,#N/A,FALSE,"ECWEBB";#N/A,#N/A,FALSE,"MFT96";#N/A,#N/A,FALSE,"CTrecon"}</definedName>
    <definedName name="FDDD_1_2_1_3" hidden="1">{#N/A,#N/A,FALSE,"TMCOMP96";#N/A,#N/A,FALSE,"MAT96";#N/A,#N/A,FALSE,"FANDA96";#N/A,#N/A,FALSE,"INTRAN96";#N/A,#N/A,FALSE,"NAA9697";#N/A,#N/A,FALSE,"ECWEBB";#N/A,#N/A,FALSE,"MFT96";#N/A,#N/A,FALSE,"CTrecon"}</definedName>
    <definedName name="FDDD_1_2_1_4" hidden="1">{#N/A,#N/A,FALSE,"TMCOMP96";#N/A,#N/A,FALSE,"MAT96";#N/A,#N/A,FALSE,"FANDA96";#N/A,#N/A,FALSE,"INTRAN96";#N/A,#N/A,FALSE,"NAA9697";#N/A,#N/A,FALSE,"ECWEBB";#N/A,#N/A,FALSE,"MFT96";#N/A,#N/A,FALSE,"CTrecon"}</definedName>
    <definedName name="FDDD_1_2_1_5" hidden="1">{#N/A,#N/A,FALSE,"TMCOMP96";#N/A,#N/A,FALSE,"MAT96";#N/A,#N/A,FALSE,"FANDA96";#N/A,#N/A,FALSE,"INTRAN96";#N/A,#N/A,FALSE,"NAA9697";#N/A,#N/A,FALSE,"ECWEBB";#N/A,#N/A,FALSE,"MFT96";#N/A,#N/A,FALSE,"CTrecon"}</definedName>
    <definedName name="FDDD_1_2_2" hidden="1">{#N/A,#N/A,FALSE,"TMCOMP96";#N/A,#N/A,FALSE,"MAT96";#N/A,#N/A,FALSE,"FANDA96";#N/A,#N/A,FALSE,"INTRAN96";#N/A,#N/A,FALSE,"NAA9697";#N/A,#N/A,FALSE,"ECWEBB";#N/A,#N/A,FALSE,"MFT96";#N/A,#N/A,FALSE,"CTrecon"}</definedName>
    <definedName name="FDDD_1_2_3" hidden="1">{#N/A,#N/A,FALSE,"TMCOMP96";#N/A,#N/A,FALSE,"MAT96";#N/A,#N/A,FALSE,"FANDA96";#N/A,#N/A,FALSE,"INTRAN96";#N/A,#N/A,FALSE,"NAA9697";#N/A,#N/A,FALSE,"ECWEBB";#N/A,#N/A,FALSE,"MFT96";#N/A,#N/A,FALSE,"CTrecon"}</definedName>
    <definedName name="FDDD_1_2_4" hidden="1">{#N/A,#N/A,FALSE,"TMCOMP96";#N/A,#N/A,FALSE,"MAT96";#N/A,#N/A,FALSE,"FANDA96";#N/A,#N/A,FALSE,"INTRAN96";#N/A,#N/A,FALSE,"NAA9697";#N/A,#N/A,FALSE,"ECWEBB";#N/A,#N/A,FALSE,"MFT96";#N/A,#N/A,FALSE,"CTrecon"}</definedName>
    <definedName name="FDDD_1_2_5" hidden="1">{#N/A,#N/A,FALSE,"TMCOMP96";#N/A,#N/A,FALSE,"MAT96";#N/A,#N/A,FALSE,"FANDA96";#N/A,#N/A,FALSE,"INTRAN96";#N/A,#N/A,FALSE,"NAA9697";#N/A,#N/A,FALSE,"ECWEBB";#N/A,#N/A,FALSE,"MFT96";#N/A,#N/A,FALSE,"CTrecon"}</definedName>
    <definedName name="FDDD_1_3" hidden="1">{#N/A,#N/A,FALSE,"TMCOMP96";#N/A,#N/A,FALSE,"MAT96";#N/A,#N/A,FALSE,"FANDA96";#N/A,#N/A,FALSE,"INTRAN96";#N/A,#N/A,FALSE,"NAA9697";#N/A,#N/A,FALSE,"ECWEBB";#N/A,#N/A,FALSE,"MFT96";#N/A,#N/A,FALSE,"CTrecon"}</definedName>
    <definedName name="FDDD_1_3_1" hidden="1">{#N/A,#N/A,FALSE,"TMCOMP96";#N/A,#N/A,FALSE,"MAT96";#N/A,#N/A,FALSE,"FANDA96";#N/A,#N/A,FALSE,"INTRAN96";#N/A,#N/A,FALSE,"NAA9697";#N/A,#N/A,FALSE,"ECWEBB";#N/A,#N/A,FALSE,"MFT96";#N/A,#N/A,FALSE,"CTrecon"}</definedName>
    <definedName name="FDDD_1_3_1_1" hidden="1">{#N/A,#N/A,FALSE,"TMCOMP96";#N/A,#N/A,FALSE,"MAT96";#N/A,#N/A,FALSE,"FANDA96";#N/A,#N/A,FALSE,"INTRAN96";#N/A,#N/A,FALSE,"NAA9697";#N/A,#N/A,FALSE,"ECWEBB";#N/A,#N/A,FALSE,"MFT96";#N/A,#N/A,FALSE,"CTrecon"}</definedName>
    <definedName name="FDDD_1_3_1_1_1" hidden="1">{#N/A,#N/A,FALSE,"TMCOMP96";#N/A,#N/A,FALSE,"MAT96";#N/A,#N/A,FALSE,"FANDA96";#N/A,#N/A,FALSE,"INTRAN96";#N/A,#N/A,FALSE,"NAA9697";#N/A,#N/A,FALSE,"ECWEBB";#N/A,#N/A,FALSE,"MFT96";#N/A,#N/A,FALSE,"CTrecon"}</definedName>
    <definedName name="FDDD_1_3_1_1_2" hidden="1">{#N/A,#N/A,FALSE,"TMCOMP96";#N/A,#N/A,FALSE,"MAT96";#N/A,#N/A,FALSE,"FANDA96";#N/A,#N/A,FALSE,"INTRAN96";#N/A,#N/A,FALSE,"NAA9697";#N/A,#N/A,FALSE,"ECWEBB";#N/A,#N/A,FALSE,"MFT96";#N/A,#N/A,FALSE,"CTrecon"}</definedName>
    <definedName name="FDDD_1_3_1_2" hidden="1">{#N/A,#N/A,FALSE,"TMCOMP96";#N/A,#N/A,FALSE,"MAT96";#N/A,#N/A,FALSE,"FANDA96";#N/A,#N/A,FALSE,"INTRAN96";#N/A,#N/A,FALSE,"NAA9697";#N/A,#N/A,FALSE,"ECWEBB";#N/A,#N/A,FALSE,"MFT96";#N/A,#N/A,FALSE,"CTrecon"}</definedName>
    <definedName name="FDDD_1_3_1_3" hidden="1">{#N/A,#N/A,FALSE,"TMCOMP96";#N/A,#N/A,FALSE,"MAT96";#N/A,#N/A,FALSE,"FANDA96";#N/A,#N/A,FALSE,"INTRAN96";#N/A,#N/A,FALSE,"NAA9697";#N/A,#N/A,FALSE,"ECWEBB";#N/A,#N/A,FALSE,"MFT96";#N/A,#N/A,FALSE,"CTrecon"}</definedName>
    <definedName name="FDDD_1_3_1_4" hidden="1">{#N/A,#N/A,FALSE,"TMCOMP96";#N/A,#N/A,FALSE,"MAT96";#N/A,#N/A,FALSE,"FANDA96";#N/A,#N/A,FALSE,"INTRAN96";#N/A,#N/A,FALSE,"NAA9697";#N/A,#N/A,FALSE,"ECWEBB";#N/A,#N/A,FALSE,"MFT96";#N/A,#N/A,FALSE,"CTrecon"}</definedName>
    <definedName name="FDDD_1_3_1_5" hidden="1">{#N/A,#N/A,FALSE,"TMCOMP96";#N/A,#N/A,FALSE,"MAT96";#N/A,#N/A,FALSE,"FANDA96";#N/A,#N/A,FALSE,"INTRAN96";#N/A,#N/A,FALSE,"NAA9697";#N/A,#N/A,FALSE,"ECWEBB";#N/A,#N/A,FALSE,"MFT96";#N/A,#N/A,FALSE,"CTrecon"}</definedName>
    <definedName name="FDDD_1_3_2" hidden="1">{#N/A,#N/A,FALSE,"TMCOMP96";#N/A,#N/A,FALSE,"MAT96";#N/A,#N/A,FALSE,"FANDA96";#N/A,#N/A,FALSE,"INTRAN96";#N/A,#N/A,FALSE,"NAA9697";#N/A,#N/A,FALSE,"ECWEBB";#N/A,#N/A,FALSE,"MFT96";#N/A,#N/A,FALSE,"CTrecon"}</definedName>
    <definedName name="FDDD_1_3_3" hidden="1">{#N/A,#N/A,FALSE,"TMCOMP96";#N/A,#N/A,FALSE,"MAT96";#N/A,#N/A,FALSE,"FANDA96";#N/A,#N/A,FALSE,"INTRAN96";#N/A,#N/A,FALSE,"NAA9697";#N/A,#N/A,FALSE,"ECWEBB";#N/A,#N/A,FALSE,"MFT96";#N/A,#N/A,FALSE,"CTrecon"}</definedName>
    <definedName name="FDDD_1_3_4" hidden="1">{#N/A,#N/A,FALSE,"TMCOMP96";#N/A,#N/A,FALSE,"MAT96";#N/A,#N/A,FALSE,"FANDA96";#N/A,#N/A,FALSE,"INTRAN96";#N/A,#N/A,FALSE,"NAA9697";#N/A,#N/A,FALSE,"ECWEBB";#N/A,#N/A,FALSE,"MFT96";#N/A,#N/A,FALSE,"CTrecon"}</definedName>
    <definedName name="FDDD_1_3_5" hidden="1">{#N/A,#N/A,FALSE,"TMCOMP96";#N/A,#N/A,FALSE,"MAT96";#N/A,#N/A,FALSE,"FANDA96";#N/A,#N/A,FALSE,"INTRAN96";#N/A,#N/A,FALSE,"NAA9697";#N/A,#N/A,FALSE,"ECWEBB";#N/A,#N/A,FALSE,"MFT96";#N/A,#N/A,FALSE,"CTrecon"}</definedName>
    <definedName name="FDDD_1_4" hidden="1">{#N/A,#N/A,FALSE,"TMCOMP96";#N/A,#N/A,FALSE,"MAT96";#N/A,#N/A,FALSE,"FANDA96";#N/A,#N/A,FALSE,"INTRAN96";#N/A,#N/A,FALSE,"NAA9697";#N/A,#N/A,FALSE,"ECWEBB";#N/A,#N/A,FALSE,"MFT96";#N/A,#N/A,FALSE,"CTrecon"}</definedName>
    <definedName name="FDDD_1_4_1" hidden="1">{#N/A,#N/A,FALSE,"TMCOMP96";#N/A,#N/A,FALSE,"MAT96";#N/A,#N/A,FALSE,"FANDA96";#N/A,#N/A,FALSE,"INTRAN96";#N/A,#N/A,FALSE,"NAA9697";#N/A,#N/A,FALSE,"ECWEBB";#N/A,#N/A,FALSE,"MFT96";#N/A,#N/A,FALSE,"CTrecon"}</definedName>
    <definedName name="FDDD_1_4_1_1" hidden="1">{#N/A,#N/A,FALSE,"TMCOMP96";#N/A,#N/A,FALSE,"MAT96";#N/A,#N/A,FALSE,"FANDA96";#N/A,#N/A,FALSE,"INTRAN96";#N/A,#N/A,FALSE,"NAA9697";#N/A,#N/A,FALSE,"ECWEBB";#N/A,#N/A,FALSE,"MFT96";#N/A,#N/A,FALSE,"CTrecon"}</definedName>
    <definedName name="FDDD_1_4_1_2" hidden="1">{#N/A,#N/A,FALSE,"TMCOMP96";#N/A,#N/A,FALSE,"MAT96";#N/A,#N/A,FALSE,"FANDA96";#N/A,#N/A,FALSE,"INTRAN96";#N/A,#N/A,FALSE,"NAA9697";#N/A,#N/A,FALSE,"ECWEBB";#N/A,#N/A,FALSE,"MFT96";#N/A,#N/A,FALSE,"CTrecon"}</definedName>
    <definedName name="FDDD_1_4_1_3" hidden="1">{#N/A,#N/A,FALSE,"TMCOMP96";#N/A,#N/A,FALSE,"MAT96";#N/A,#N/A,FALSE,"FANDA96";#N/A,#N/A,FALSE,"INTRAN96";#N/A,#N/A,FALSE,"NAA9697";#N/A,#N/A,FALSE,"ECWEBB";#N/A,#N/A,FALSE,"MFT96";#N/A,#N/A,FALSE,"CTrecon"}</definedName>
    <definedName name="FDDD_1_4_1_4" hidden="1">{#N/A,#N/A,FALSE,"TMCOMP96";#N/A,#N/A,FALSE,"MAT96";#N/A,#N/A,FALSE,"FANDA96";#N/A,#N/A,FALSE,"INTRAN96";#N/A,#N/A,FALSE,"NAA9697";#N/A,#N/A,FALSE,"ECWEBB";#N/A,#N/A,FALSE,"MFT96";#N/A,#N/A,FALSE,"CTrecon"}</definedName>
    <definedName name="FDDD_1_4_1_5" hidden="1">{#N/A,#N/A,FALSE,"TMCOMP96";#N/A,#N/A,FALSE,"MAT96";#N/A,#N/A,FALSE,"FANDA96";#N/A,#N/A,FALSE,"INTRAN96";#N/A,#N/A,FALSE,"NAA9697";#N/A,#N/A,FALSE,"ECWEBB";#N/A,#N/A,FALSE,"MFT96";#N/A,#N/A,FALSE,"CTrecon"}</definedName>
    <definedName name="FDDD_1_4_2" hidden="1">{#N/A,#N/A,FALSE,"TMCOMP96";#N/A,#N/A,FALSE,"MAT96";#N/A,#N/A,FALSE,"FANDA96";#N/A,#N/A,FALSE,"INTRAN96";#N/A,#N/A,FALSE,"NAA9697";#N/A,#N/A,FALSE,"ECWEBB";#N/A,#N/A,FALSE,"MFT96";#N/A,#N/A,FALSE,"CTrecon"}</definedName>
    <definedName name="FDDD_1_4_3" hidden="1">{#N/A,#N/A,FALSE,"TMCOMP96";#N/A,#N/A,FALSE,"MAT96";#N/A,#N/A,FALSE,"FANDA96";#N/A,#N/A,FALSE,"INTRAN96";#N/A,#N/A,FALSE,"NAA9697";#N/A,#N/A,FALSE,"ECWEBB";#N/A,#N/A,FALSE,"MFT96";#N/A,#N/A,FALSE,"CTrecon"}</definedName>
    <definedName name="FDDD_1_4_4" hidden="1">{#N/A,#N/A,FALSE,"TMCOMP96";#N/A,#N/A,FALSE,"MAT96";#N/A,#N/A,FALSE,"FANDA96";#N/A,#N/A,FALSE,"INTRAN96";#N/A,#N/A,FALSE,"NAA9697";#N/A,#N/A,FALSE,"ECWEBB";#N/A,#N/A,FALSE,"MFT96";#N/A,#N/A,FALSE,"CTrecon"}</definedName>
    <definedName name="FDDD_1_4_5" hidden="1">{#N/A,#N/A,FALSE,"TMCOMP96";#N/A,#N/A,FALSE,"MAT96";#N/A,#N/A,FALSE,"FANDA96";#N/A,#N/A,FALSE,"INTRAN96";#N/A,#N/A,FALSE,"NAA9697";#N/A,#N/A,FALSE,"ECWEBB";#N/A,#N/A,FALSE,"MFT96";#N/A,#N/A,FALSE,"CTrecon"}</definedName>
    <definedName name="FDDD_1_5" hidden="1">{#N/A,#N/A,FALSE,"TMCOMP96";#N/A,#N/A,FALSE,"MAT96";#N/A,#N/A,FALSE,"FANDA96";#N/A,#N/A,FALSE,"INTRAN96";#N/A,#N/A,FALSE,"NAA9697";#N/A,#N/A,FALSE,"ECWEBB";#N/A,#N/A,FALSE,"MFT96";#N/A,#N/A,FALSE,"CTrecon"}</definedName>
    <definedName name="FDDD_1_5_1" hidden="1">{#N/A,#N/A,FALSE,"TMCOMP96";#N/A,#N/A,FALSE,"MAT96";#N/A,#N/A,FALSE,"FANDA96";#N/A,#N/A,FALSE,"INTRAN96";#N/A,#N/A,FALSE,"NAA9697";#N/A,#N/A,FALSE,"ECWEBB";#N/A,#N/A,FALSE,"MFT96";#N/A,#N/A,FALSE,"CTrecon"}</definedName>
    <definedName name="FDDD_1_5_2" hidden="1">{#N/A,#N/A,FALSE,"TMCOMP96";#N/A,#N/A,FALSE,"MAT96";#N/A,#N/A,FALSE,"FANDA96";#N/A,#N/A,FALSE,"INTRAN96";#N/A,#N/A,FALSE,"NAA9697";#N/A,#N/A,FALSE,"ECWEBB";#N/A,#N/A,FALSE,"MFT96";#N/A,#N/A,FALSE,"CTrecon"}</definedName>
    <definedName name="FDDD_1_5_3" hidden="1">{#N/A,#N/A,FALSE,"TMCOMP96";#N/A,#N/A,FALSE,"MAT96";#N/A,#N/A,FALSE,"FANDA96";#N/A,#N/A,FALSE,"INTRAN96";#N/A,#N/A,FALSE,"NAA9697";#N/A,#N/A,FALSE,"ECWEBB";#N/A,#N/A,FALSE,"MFT96";#N/A,#N/A,FALSE,"CTrecon"}</definedName>
    <definedName name="FDDD_1_5_4" hidden="1">{#N/A,#N/A,FALSE,"TMCOMP96";#N/A,#N/A,FALSE,"MAT96";#N/A,#N/A,FALSE,"FANDA96";#N/A,#N/A,FALSE,"INTRAN96";#N/A,#N/A,FALSE,"NAA9697";#N/A,#N/A,FALSE,"ECWEBB";#N/A,#N/A,FALSE,"MFT96";#N/A,#N/A,FALSE,"CTrecon"}</definedName>
    <definedName name="FDDD_1_5_5" hidden="1">{#N/A,#N/A,FALSE,"TMCOMP96";#N/A,#N/A,FALSE,"MAT96";#N/A,#N/A,FALSE,"FANDA96";#N/A,#N/A,FALSE,"INTRAN96";#N/A,#N/A,FALSE,"NAA9697";#N/A,#N/A,FALSE,"ECWEBB";#N/A,#N/A,FALSE,"MFT96";#N/A,#N/A,FALSE,"CTrecon"}</definedName>
    <definedName name="FDDD_2_1" hidden="1">{#N/A,#N/A,FALSE,"TMCOMP96";#N/A,#N/A,FALSE,"MAT96";#N/A,#N/A,FALSE,"FANDA96";#N/A,#N/A,FALSE,"INTRAN96";#N/A,#N/A,FALSE,"NAA9697";#N/A,#N/A,FALSE,"ECWEBB";#N/A,#N/A,FALSE,"MFT96";#N/A,#N/A,FALSE,"CTrecon"}</definedName>
    <definedName name="FDDD_2_1_1" hidden="1">{#N/A,#N/A,FALSE,"TMCOMP96";#N/A,#N/A,FALSE,"MAT96";#N/A,#N/A,FALSE,"FANDA96";#N/A,#N/A,FALSE,"INTRAN96";#N/A,#N/A,FALSE,"NAA9697";#N/A,#N/A,FALSE,"ECWEBB";#N/A,#N/A,FALSE,"MFT96";#N/A,#N/A,FALSE,"CTrecon"}</definedName>
    <definedName name="FDDD_2_1_1_1" hidden="1">{#N/A,#N/A,FALSE,"TMCOMP96";#N/A,#N/A,FALSE,"MAT96";#N/A,#N/A,FALSE,"FANDA96";#N/A,#N/A,FALSE,"INTRAN96";#N/A,#N/A,FALSE,"NAA9697";#N/A,#N/A,FALSE,"ECWEBB";#N/A,#N/A,FALSE,"MFT96";#N/A,#N/A,FALSE,"CTrecon"}</definedName>
    <definedName name="FDDD_2_1_1_2" hidden="1">{#N/A,#N/A,FALSE,"TMCOMP96";#N/A,#N/A,FALSE,"MAT96";#N/A,#N/A,FALSE,"FANDA96";#N/A,#N/A,FALSE,"INTRAN96";#N/A,#N/A,FALSE,"NAA9697";#N/A,#N/A,FALSE,"ECWEBB";#N/A,#N/A,FALSE,"MFT96";#N/A,#N/A,FALSE,"CTrecon"}</definedName>
    <definedName name="FDDD_2_1_2" hidden="1">{#N/A,#N/A,FALSE,"TMCOMP96";#N/A,#N/A,FALSE,"MAT96";#N/A,#N/A,FALSE,"FANDA96";#N/A,#N/A,FALSE,"INTRAN96";#N/A,#N/A,FALSE,"NAA9697";#N/A,#N/A,FALSE,"ECWEBB";#N/A,#N/A,FALSE,"MFT96";#N/A,#N/A,FALSE,"CTrecon"}</definedName>
    <definedName name="FDDD_2_1_3" hidden="1">{#N/A,#N/A,FALSE,"TMCOMP96";#N/A,#N/A,FALSE,"MAT96";#N/A,#N/A,FALSE,"FANDA96";#N/A,#N/A,FALSE,"INTRAN96";#N/A,#N/A,FALSE,"NAA9697";#N/A,#N/A,FALSE,"ECWEBB";#N/A,#N/A,FALSE,"MFT96";#N/A,#N/A,FALSE,"CTrecon"}</definedName>
    <definedName name="FDDD_2_1_4" hidden="1">{#N/A,#N/A,FALSE,"TMCOMP96";#N/A,#N/A,FALSE,"MAT96";#N/A,#N/A,FALSE,"FANDA96";#N/A,#N/A,FALSE,"INTRAN96";#N/A,#N/A,FALSE,"NAA9697";#N/A,#N/A,FALSE,"ECWEBB";#N/A,#N/A,FALSE,"MFT96";#N/A,#N/A,FALSE,"CTrecon"}</definedName>
    <definedName name="FDDD_2_1_5" hidden="1">{#N/A,#N/A,FALSE,"TMCOMP96";#N/A,#N/A,FALSE,"MAT96";#N/A,#N/A,FALSE,"FANDA96";#N/A,#N/A,FALSE,"INTRAN96";#N/A,#N/A,FALSE,"NAA9697";#N/A,#N/A,FALSE,"ECWEBB";#N/A,#N/A,FALSE,"MFT96";#N/A,#N/A,FALSE,"CTrecon"}</definedName>
    <definedName name="FDDD_2_2" hidden="1">{#N/A,#N/A,FALSE,"TMCOMP96";#N/A,#N/A,FALSE,"MAT96";#N/A,#N/A,FALSE,"FANDA96";#N/A,#N/A,FALSE,"INTRAN96";#N/A,#N/A,FALSE,"NAA9697";#N/A,#N/A,FALSE,"ECWEBB";#N/A,#N/A,FALSE,"MFT96";#N/A,#N/A,FALSE,"CTrecon"}</definedName>
    <definedName name="FDDD_2_3" hidden="1">{#N/A,#N/A,FALSE,"TMCOMP96";#N/A,#N/A,FALSE,"MAT96";#N/A,#N/A,FALSE,"FANDA96";#N/A,#N/A,FALSE,"INTRAN96";#N/A,#N/A,FALSE,"NAA9697";#N/A,#N/A,FALSE,"ECWEBB";#N/A,#N/A,FALSE,"MFT96";#N/A,#N/A,FALSE,"CTrecon"}</definedName>
    <definedName name="FDDD_2_4" hidden="1">{#N/A,#N/A,FALSE,"TMCOMP96";#N/A,#N/A,FALSE,"MAT96";#N/A,#N/A,FALSE,"FANDA96";#N/A,#N/A,FALSE,"INTRAN96";#N/A,#N/A,FALSE,"NAA9697";#N/A,#N/A,FALSE,"ECWEBB";#N/A,#N/A,FALSE,"MFT96";#N/A,#N/A,FALSE,"CTrecon"}</definedName>
    <definedName name="FDDD_2_5" hidden="1">{#N/A,#N/A,FALSE,"TMCOMP96";#N/A,#N/A,FALSE,"MAT96";#N/A,#N/A,FALSE,"FANDA96";#N/A,#N/A,FALSE,"INTRAN96";#N/A,#N/A,FALSE,"NAA9697";#N/A,#N/A,FALSE,"ECWEBB";#N/A,#N/A,FALSE,"MFT96";#N/A,#N/A,FALSE,"CTrecon"}</definedName>
    <definedName name="FDDD_3" hidden="1">{#N/A,#N/A,FALSE,"TMCOMP96";#N/A,#N/A,FALSE,"MAT96";#N/A,#N/A,FALSE,"FANDA96";#N/A,#N/A,FALSE,"INTRAN96";#N/A,#N/A,FALSE,"NAA9697";#N/A,#N/A,FALSE,"ECWEBB";#N/A,#N/A,FALSE,"MFT96";#N/A,#N/A,FALSE,"CTrecon"}</definedName>
    <definedName name="FDDD_3_1" hidden="1">{#N/A,#N/A,FALSE,"TMCOMP96";#N/A,#N/A,FALSE,"MAT96";#N/A,#N/A,FALSE,"FANDA96";#N/A,#N/A,FALSE,"INTRAN96";#N/A,#N/A,FALSE,"NAA9697";#N/A,#N/A,FALSE,"ECWEBB";#N/A,#N/A,FALSE,"MFT96";#N/A,#N/A,FALSE,"CTrecon"}</definedName>
    <definedName name="FDDD_3_1_1" hidden="1">{#N/A,#N/A,FALSE,"TMCOMP96";#N/A,#N/A,FALSE,"MAT96";#N/A,#N/A,FALSE,"FANDA96";#N/A,#N/A,FALSE,"INTRAN96";#N/A,#N/A,FALSE,"NAA9697";#N/A,#N/A,FALSE,"ECWEBB";#N/A,#N/A,FALSE,"MFT96";#N/A,#N/A,FALSE,"CTrecon"}</definedName>
    <definedName name="FDDD_3_1_1_1" hidden="1">{#N/A,#N/A,FALSE,"TMCOMP96";#N/A,#N/A,FALSE,"MAT96";#N/A,#N/A,FALSE,"FANDA96";#N/A,#N/A,FALSE,"INTRAN96";#N/A,#N/A,FALSE,"NAA9697";#N/A,#N/A,FALSE,"ECWEBB";#N/A,#N/A,FALSE,"MFT96";#N/A,#N/A,FALSE,"CTrecon"}</definedName>
    <definedName name="FDDD_3_1_1_2" hidden="1">{#N/A,#N/A,FALSE,"TMCOMP96";#N/A,#N/A,FALSE,"MAT96";#N/A,#N/A,FALSE,"FANDA96";#N/A,#N/A,FALSE,"INTRAN96";#N/A,#N/A,FALSE,"NAA9697";#N/A,#N/A,FALSE,"ECWEBB";#N/A,#N/A,FALSE,"MFT96";#N/A,#N/A,FALSE,"CTrecon"}</definedName>
    <definedName name="FDDD_3_1_2" hidden="1">{#N/A,#N/A,FALSE,"TMCOMP96";#N/A,#N/A,FALSE,"MAT96";#N/A,#N/A,FALSE,"FANDA96";#N/A,#N/A,FALSE,"INTRAN96";#N/A,#N/A,FALSE,"NAA9697";#N/A,#N/A,FALSE,"ECWEBB";#N/A,#N/A,FALSE,"MFT96";#N/A,#N/A,FALSE,"CTrecon"}</definedName>
    <definedName name="FDDD_3_1_3" hidden="1">{#N/A,#N/A,FALSE,"TMCOMP96";#N/A,#N/A,FALSE,"MAT96";#N/A,#N/A,FALSE,"FANDA96";#N/A,#N/A,FALSE,"INTRAN96";#N/A,#N/A,FALSE,"NAA9697";#N/A,#N/A,FALSE,"ECWEBB";#N/A,#N/A,FALSE,"MFT96";#N/A,#N/A,FALSE,"CTrecon"}</definedName>
    <definedName name="FDDD_3_1_4" hidden="1">{#N/A,#N/A,FALSE,"TMCOMP96";#N/A,#N/A,FALSE,"MAT96";#N/A,#N/A,FALSE,"FANDA96";#N/A,#N/A,FALSE,"INTRAN96";#N/A,#N/A,FALSE,"NAA9697";#N/A,#N/A,FALSE,"ECWEBB";#N/A,#N/A,FALSE,"MFT96";#N/A,#N/A,FALSE,"CTrecon"}</definedName>
    <definedName name="FDDD_3_1_5" hidden="1">{#N/A,#N/A,FALSE,"TMCOMP96";#N/A,#N/A,FALSE,"MAT96";#N/A,#N/A,FALSE,"FANDA96";#N/A,#N/A,FALSE,"INTRAN96";#N/A,#N/A,FALSE,"NAA9697";#N/A,#N/A,FALSE,"ECWEBB";#N/A,#N/A,FALSE,"MFT96";#N/A,#N/A,FALSE,"CTrecon"}</definedName>
    <definedName name="FDDD_3_2" hidden="1">{#N/A,#N/A,FALSE,"TMCOMP96";#N/A,#N/A,FALSE,"MAT96";#N/A,#N/A,FALSE,"FANDA96";#N/A,#N/A,FALSE,"INTRAN96";#N/A,#N/A,FALSE,"NAA9697";#N/A,#N/A,FALSE,"ECWEBB";#N/A,#N/A,FALSE,"MFT96";#N/A,#N/A,FALSE,"CTrecon"}</definedName>
    <definedName name="FDDD_3_3" hidden="1">{#N/A,#N/A,FALSE,"TMCOMP96";#N/A,#N/A,FALSE,"MAT96";#N/A,#N/A,FALSE,"FANDA96";#N/A,#N/A,FALSE,"INTRAN96";#N/A,#N/A,FALSE,"NAA9697";#N/A,#N/A,FALSE,"ECWEBB";#N/A,#N/A,FALSE,"MFT96";#N/A,#N/A,FALSE,"CTrecon"}</definedName>
    <definedName name="FDDD_3_4" hidden="1">{#N/A,#N/A,FALSE,"TMCOMP96";#N/A,#N/A,FALSE,"MAT96";#N/A,#N/A,FALSE,"FANDA96";#N/A,#N/A,FALSE,"INTRAN96";#N/A,#N/A,FALSE,"NAA9697";#N/A,#N/A,FALSE,"ECWEBB";#N/A,#N/A,FALSE,"MFT96";#N/A,#N/A,FALSE,"CTrecon"}</definedName>
    <definedName name="FDDD_3_5" hidden="1">{#N/A,#N/A,FALSE,"TMCOMP96";#N/A,#N/A,FALSE,"MAT96";#N/A,#N/A,FALSE,"FANDA96";#N/A,#N/A,FALSE,"INTRAN96";#N/A,#N/A,FALSE,"NAA9697";#N/A,#N/A,FALSE,"ECWEBB";#N/A,#N/A,FALSE,"MFT96";#N/A,#N/A,FALSE,"CTrecon"}</definedName>
    <definedName name="FDDD_4" hidden="1">{#N/A,#N/A,FALSE,"TMCOMP96";#N/A,#N/A,FALSE,"MAT96";#N/A,#N/A,FALSE,"FANDA96";#N/A,#N/A,FALSE,"INTRAN96";#N/A,#N/A,FALSE,"NAA9697";#N/A,#N/A,FALSE,"ECWEBB";#N/A,#N/A,FALSE,"MFT96";#N/A,#N/A,FALSE,"CTrecon"}</definedName>
    <definedName name="FDDD_4_1" hidden="1">{#N/A,#N/A,FALSE,"TMCOMP96";#N/A,#N/A,FALSE,"MAT96";#N/A,#N/A,FALSE,"FANDA96";#N/A,#N/A,FALSE,"INTRAN96";#N/A,#N/A,FALSE,"NAA9697";#N/A,#N/A,FALSE,"ECWEBB";#N/A,#N/A,FALSE,"MFT96";#N/A,#N/A,FALSE,"CTrecon"}</definedName>
    <definedName name="FDDD_4_1_1" hidden="1">{#N/A,#N/A,FALSE,"TMCOMP96";#N/A,#N/A,FALSE,"MAT96";#N/A,#N/A,FALSE,"FANDA96";#N/A,#N/A,FALSE,"INTRAN96";#N/A,#N/A,FALSE,"NAA9697";#N/A,#N/A,FALSE,"ECWEBB";#N/A,#N/A,FALSE,"MFT96";#N/A,#N/A,FALSE,"CTrecon"}</definedName>
    <definedName name="FDDD_4_1_1_1" hidden="1">{#N/A,#N/A,FALSE,"TMCOMP96";#N/A,#N/A,FALSE,"MAT96";#N/A,#N/A,FALSE,"FANDA96";#N/A,#N/A,FALSE,"INTRAN96";#N/A,#N/A,FALSE,"NAA9697";#N/A,#N/A,FALSE,"ECWEBB";#N/A,#N/A,FALSE,"MFT96";#N/A,#N/A,FALSE,"CTrecon"}</definedName>
    <definedName name="FDDD_4_1_1_2" hidden="1">{#N/A,#N/A,FALSE,"TMCOMP96";#N/A,#N/A,FALSE,"MAT96";#N/A,#N/A,FALSE,"FANDA96";#N/A,#N/A,FALSE,"INTRAN96";#N/A,#N/A,FALSE,"NAA9697";#N/A,#N/A,FALSE,"ECWEBB";#N/A,#N/A,FALSE,"MFT96";#N/A,#N/A,FALSE,"CTrecon"}</definedName>
    <definedName name="FDDD_4_1_2" hidden="1">{#N/A,#N/A,FALSE,"TMCOMP96";#N/A,#N/A,FALSE,"MAT96";#N/A,#N/A,FALSE,"FANDA96";#N/A,#N/A,FALSE,"INTRAN96";#N/A,#N/A,FALSE,"NAA9697";#N/A,#N/A,FALSE,"ECWEBB";#N/A,#N/A,FALSE,"MFT96";#N/A,#N/A,FALSE,"CTrecon"}</definedName>
    <definedName name="FDDD_4_1_3" hidden="1">{#N/A,#N/A,FALSE,"TMCOMP96";#N/A,#N/A,FALSE,"MAT96";#N/A,#N/A,FALSE,"FANDA96";#N/A,#N/A,FALSE,"INTRAN96";#N/A,#N/A,FALSE,"NAA9697";#N/A,#N/A,FALSE,"ECWEBB";#N/A,#N/A,FALSE,"MFT96";#N/A,#N/A,FALSE,"CTrecon"}</definedName>
    <definedName name="FDDD_4_1_4" hidden="1">{#N/A,#N/A,FALSE,"TMCOMP96";#N/A,#N/A,FALSE,"MAT96";#N/A,#N/A,FALSE,"FANDA96";#N/A,#N/A,FALSE,"INTRAN96";#N/A,#N/A,FALSE,"NAA9697";#N/A,#N/A,FALSE,"ECWEBB";#N/A,#N/A,FALSE,"MFT96";#N/A,#N/A,FALSE,"CTrecon"}</definedName>
    <definedName name="FDDD_4_1_5" hidden="1">{#N/A,#N/A,FALSE,"TMCOMP96";#N/A,#N/A,FALSE,"MAT96";#N/A,#N/A,FALSE,"FANDA96";#N/A,#N/A,FALSE,"INTRAN96";#N/A,#N/A,FALSE,"NAA9697";#N/A,#N/A,FALSE,"ECWEBB";#N/A,#N/A,FALSE,"MFT96";#N/A,#N/A,FALSE,"CTrecon"}</definedName>
    <definedName name="FDDD_4_2" hidden="1">{#N/A,#N/A,FALSE,"TMCOMP96";#N/A,#N/A,FALSE,"MAT96";#N/A,#N/A,FALSE,"FANDA96";#N/A,#N/A,FALSE,"INTRAN96";#N/A,#N/A,FALSE,"NAA9697";#N/A,#N/A,FALSE,"ECWEBB";#N/A,#N/A,FALSE,"MFT96";#N/A,#N/A,FALSE,"CTrecon"}</definedName>
    <definedName name="FDDD_4_3" hidden="1">{#N/A,#N/A,FALSE,"TMCOMP96";#N/A,#N/A,FALSE,"MAT96";#N/A,#N/A,FALSE,"FANDA96";#N/A,#N/A,FALSE,"INTRAN96";#N/A,#N/A,FALSE,"NAA9697";#N/A,#N/A,FALSE,"ECWEBB";#N/A,#N/A,FALSE,"MFT96";#N/A,#N/A,FALSE,"CTrecon"}</definedName>
    <definedName name="FDDD_4_4" hidden="1">{#N/A,#N/A,FALSE,"TMCOMP96";#N/A,#N/A,FALSE,"MAT96";#N/A,#N/A,FALSE,"FANDA96";#N/A,#N/A,FALSE,"INTRAN96";#N/A,#N/A,FALSE,"NAA9697";#N/A,#N/A,FALSE,"ECWEBB";#N/A,#N/A,FALSE,"MFT96";#N/A,#N/A,FALSE,"CTrecon"}</definedName>
    <definedName name="FDDD_4_5" hidden="1">{#N/A,#N/A,FALSE,"TMCOMP96";#N/A,#N/A,FALSE,"MAT96";#N/A,#N/A,FALSE,"FANDA96";#N/A,#N/A,FALSE,"INTRAN96";#N/A,#N/A,FALSE,"NAA9697";#N/A,#N/A,FALSE,"ECWEBB";#N/A,#N/A,FALSE,"MFT96";#N/A,#N/A,FALSE,"CTrecon"}</definedName>
    <definedName name="FDDD_5" hidden="1">{#N/A,#N/A,FALSE,"TMCOMP96";#N/A,#N/A,FALSE,"MAT96";#N/A,#N/A,FALSE,"FANDA96";#N/A,#N/A,FALSE,"INTRAN96";#N/A,#N/A,FALSE,"NAA9697";#N/A,#N/A,FALSE,"ECWEBB";#N/A,#N/A,FALSE,"MFT96";#N/A,#N/A,FALSE,"CTrecon"}</definedName>
    <definedName name="FDDD_5_1" hidden="1">{#N/A,#N/A,FALSE,"TMCOMP96";#N/A,#N/A,FALSE,"MAT96";#N/A,#N/A,FALSE,"FANDA96";#N/A,#N/A,FALSE,"INTRAN96";#N/A,#N/A,FALSE,"NAA9697";#N/A,#N/A,FALSE,"ECWEBB";#N/A,#N/A,FALSE,"MFT96";#N/A,#N/A,FALSE,"CTrecon"}</definedName>
    <definedName name="FDDD_5_1_1" hidden="1">{#N/A,#N/A,FALSE,"TMCOMP96";#N/A,#N/A,FALSE,"MAT96";#N/A,#N/A,FALSE,"FANDA96";#N/A,#N/A,FALSE,"INTRAN96";#N/A,#N/A,FALSE,"NAA9697";#N/A,#N/A,FALSE,"ECWEBB";#N/A,#N/A,FALSE,"MFT96";#N/A,#N/A,FALSE,"CTrecon"}</definedName>
    <definedName name="FDDD_5_1_1_1" hidden="1">{#N/A,#N/A,FALSE,"TMCOMP96";#N/A,#N/A,FALSE,"MAT96";#N/A,#N/A,FALSE,"FANDA96";#N/A,#N/A,FALSE,"INTRAN96";#N/A,#N/A,FALSE,"NAA9697";#N/A,#N/A,FALSE,"ECWEBB";#N/A,#N/A,FALSE,"MFT96";#N/A,#N/A,FALSE,"CTrecon"}</definedName>
    <definedName name="FDDD_5_1_1_2" hidden="1">{#N/A,#N/A,FALSE,"TMCOMP96";#N/A,#N/A,FALSE,"MAT96";#N/A,#N/A,FALSE,"FANDA96";#N/A,#N/A,FALSE,"INTRAN96";#N/A,#N/A,FALSE,"NAA9697";#N/A,#N/A,FALSE,"ECWEBB";#N/A,#N/A,FALSE,"MFT96";#N/A,#N/A,FALSE,"CTrecon"}</definedName>
    <definedName name="FDDD_5_1_2" hidden="1">{#N/A,#N/A,FALSE,"TMCOMP96";#N/A,#N/A,FALSE,"MAT96";#N/A,#N/A,FALSE,"FANDA96";#N/A,#N/A,FALSE,"INTRAN96";#N/A,#N/A,FALSE,"NAA9697";#N/A,#N/A,FALSE,"ECWEBB";#N/A,#N/A,FALSE,"MFT96";#N/A,#N/A,FALSE,"CTrecon"}</definedName>
    <definedName name="FDDD_5_1_3" hidden="1">{#N/A,#N/A,FALSE,"TMCOMP96";#N/A,#N/A,FALSE,"MAT96";#N/A,#N/A,FALSE,"FANDA96";#N/A,#N/A,FALSE,"INTRAN96";#N/A,#N/A,FALSE,"NAA9697";#N/A,#N/A,FALSE,"ECWEBB";#N/A,#N/A,FALSE,"MFT96";#N/A,#N/A,FALSE,"CTrecon"}</definedName>
    <definedName name="FDDD_5_1_4" hidden="1">{#N/A,#N/A,FALSE,"TMCOMP96";#N/A,#N/A,FALSE,"MAT96";#N/A,#N/A,FALSE,"FANDA96";#N/A,#N/A,FALSE,"INTRAN96";#N/A,#N/A,FALSE,"NAA9697";#N/A,#N/A,FALSE,"ECWEBB";#N/A,#N/A,FALSE,"MFT96";#N/A,#N/A,FALSE,"CTrecon"}</definedName>
    <definedName name="FDDD_5_1_5" hidden="1">{#N/A,#N/A,FALSE,"TMCOMP96";#N/A,#N/A,FALSE,"MAT96";#N/A,#N/A,FALSE,"FANDA96";#N/A,#N/A,FALSE,"INTRAN96";#N/A,#N/A,FALSE,"NAA9697";#N/A,#N/A,FALSE,"ECWEBB";#N/A,#N/A,FALSE,"MFT96";#N/A,#N/A,FALSE,"CTrecon"}</definedName>
    <definedName name="FDDD_5_2" hidden="1">{#N/A,#N/A,FALSE,"TMCOMP96";#N/A,#N/A,FALSE,"MAT96";#N/A,#N/A,FALSE,"FANDA96";#N/A,#N/A,FALSE,"INTRAN96";#N/A,#N/A,FALSE,"NAA9697";#N/A,#N/A,FALSE,"ECWEBB";#N/A,#N/A,FALSE,"MFT96";#N/A,#N/A,FALSE,"CTrecon"}</definedName>
    <definedName name="FDDD_5_3" hidden="1">{#N/A,#N/A,FALSE,"TMCOMP96";#N/A,#N/A,FALSE,"MAT96";#N/A,#N/A,FALSE,"FANDA96";#N/A,#N/A,FALSE,"INTRAN96";#N/A,#N/A,FALSE,"NAA9697";#N/A,#N/A,FALSE,"ECWEBB";#N/A,#N/A,FALSE,"MFT96";#N/A,#N/A,FALSE,"CTrecon"}</definedName>
    <definedName name="FDDD_5_4" hidden="1">{#N/A,#N/A,FALSE,"TMCOMP96";#N/A,#N/A,FALSE,"MAT96";#N/A,#N/A,FALSE,"FANDA96";#N/A,#N/A,FALSE,"INTRAN96";#N/A,#N/A,FALSE,"NAA9697";#N/A,#N/A,FALSE,"ECWEBB";#N/A,#N/A,FALSE,"MFT96";#N/A,#N/A,FALSE,"CTrecon"}</definedName>
    <definedName name="FDDD_5_5"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g"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1_1_1" hidden="1">{#N/A,#N/A,FALSE,"TMCOMP96";#N/A,#N/A,FALSE,"MAT96";#N/A,#N/A,FALSE,"FANDA96";#N/A,#N/A,FALSE,"INTRAN96";#N/A,#N/A,FALSE,"NAA9697";#N/A,#N/A,FALSE,"ECWEBB";#N/A,#N/A,FALSE,"MFT96";#N/A,#N/A,FALSE,"CTrecon"}</definedName>
    <definedName name="fg_1_1_1_1" hidden="1">{#N/A,#N/A,FALSE,"TMCOMP96";#N/A,#N/A,FALSE,"MAT96";#N/A,#N/A,FALSE,"FANDA96";#N/A,#N/A,FALSE,"INTRAN96";#N/A,#N/A,FALSE,"NAA9697";#N/A,#N/A,FALSE,"ECWEBB";#N/A,#N/A,FALSE,"MFT96";#N/A,#N/A,FALSE,"CTrecon"}</definedName>
    <definedName name="fg_1_1_1_1_1" hidden="1">{#N/A,#N/A,FALSE,"TMCOMP96";#N/A,#N/A,FALSE,"MAT96";#N/A,#N/A,FALSE,"FANDA96";#N/A,#N/A,FALSE,"INTRAN96";#N/A,#N/A,FALSE,"NAA9697";#N/A,#N/A,FALSE,"ECWEBB";#N/A,#N/A,FALSE,"MFT96";#N/A,#N/A,FALSE,"CTrecon"}</definedName>
    <definedName name="fg_1_1_1_1_2" hidden="1">{#N/A,#N/A,FALSE,"TMCOMP96";#N/A,#N/A,FALSE,"MAT96";#N/A,#N/A,FALSE,"FANDA96";#N/A,#N/A,FALSE,"INTRAN96";#N/A,#N/A,FALSE,"NAA9697";#N/A,#N/A,FALSE,"ECWEBB";#N/A,#N/A,FALSE,"MFT96";#N/A,#N/A,FALSE,"CTrecon"}</definedName>
    <definedName name="fg_1_1_1_2" hidden="1">{#N/A,#N/A,FALSE,"TMCOMP96";#N/A,#N/A,FALSE,"MAT96";#N/A,#N/A,FALSE,"FANDA96";#N/A,#N/A,FALSE,"INTRAN96";#N/A,#N/A,FALSE,"NAA9697";#N/A,#N/A,FALSE,"ECWEBB";#N/A,#N/A,FALSE,"MFT96";#N/A,#N/A,FALSE,"CTrecon"}</definedName>
    <definedName name="fg_1_1_1_3" hidden="1">{#N/A,#N/A,FALSE,"TMCOMP96";#N/A,#N/A,FALSE,"MAT96";#N/A,#N/A,FALSE,"FANDA96";#N/A,#N/A,FALSE,"INTRAN96";#N/A,#N/A,FALSE,"NAA9697";#N/A,#N/A,FALSE,"ECWEBB";#N/A,#N/A,FALSE,"MFT96";#N/A,#N/A,FALSE,"CTrecon"}</definedName>
    <definedName name="fg_1_1_1_4" hidden="1">{#N/A,#N/A,FALSE,"TMCOMP96";#N/A,#N/A,FALSE,"MAT96";#N/A,#N/A,FALSE,"FANDA96";#N/A,#N/A,FALSE,"INTRAN96";#N/A,#N/A,FALSE,"NAA9697";#N/A,#N/A,FALSE,"ECWEBB";#N/A,#N/A,FALSE,"MFT96";#N/A,#N/A,FALSE,"CTrecon"}</definedName>
    <definedName name="fg_1_1_1_5" hidden="1">{#N/A,#N/A,FALSE,"TMCOMP96";#N/A,#N/A,FALSE,"MAT96";#N/A,#N/A,FALSE,"FANDA96";#N/A,#N/A,FALSE,"INTRAN96";#N/A,#N/A,FALSE,"NAA9697";#N/A,#N/A,FALSE,"ECWEBB";#N/A,#N/A,FALSE,"MFT96";#N/A,#N/A,FALSE,"CTrecon"}</definedName>
    <definedName name="fg_1_1_2" hidden="1">{#N/A,#N/A,FALSE,"TMCOMP96";#N/A,#N/A,FALSE,"MAT96";#N/A,#N/A,FALSE,"FANDA96";#N/A,#N/A,FALSE,"INTRAN96";#N/A,#N/A,FALSE,"NAA9697";#N/A,#N/A,FALSE,"ECWEBB";#N/A,#N/A,FALSE,"MFT96";#N/A,#N/A,FALSE,"CTrecon"}</definedName>
    <definedName name="fg_1_1_3" hidden="1">{#N/A,#N/A,FALSE,"TMCOMP96";#N/A,#N/A,FALSE,"MAT96";#N/A,#N/A,FALSE,"FANDA96";#N/A,#N/A,FALSE,"INTRAN96";#N/A,#N/A,FALSE,"NAA9697";#N/A,#N/A,FALSE,"ECWEBB";#N/A,#N/A,FALSE,"MFT96";#N/A,#N/A,FALSE,"CTrecon"}</definedName>
    <definedName name="fg_1_1_4" hidden="1">{#N/A,#N/A,FALSE,"TMCOMP96";#N/A,#N/A,FALSE,"MAT96";#N/A,#N/A,FALSE,"FANDA96";#N/A,#N/A,FALSE,"INTRAN96";#N/A,#N/A,FALSE,"NAA9697";#N/A,#N/A,FALSE,"ECWEBB";#N/A,#N/A,FALSE,"MFT96";#N/A,#N/A,FALSE,"CTrecon"}</definedName>
    <definedName name="fg_1_1_5" hidden="1">{#N/A,#N/A,FALSE,"TMCOMP96";#N/A,#N/A,FALSE,"MAT96";#N/A,#N/A,FALSE,"FANDA96";#N/A,#N/A,FALSE,"INTRAN96";#N/A,#N/A,FALSE,"NAA9697";#N/A,#N/A,FALSE,"ECWEBB";#N/A,#N/A,FALSE,"MFT96";#N/A,#N/A,FALSE,"CTrecon"}</definedName>
    <definedName name="fg_1_2" hidden="1">{#N/A,#N/A,FALSE,"TMCOMP96";#N/A,#N/A,FALSE,"MAT96";#N/A,#N/A,FALSE,"FANDA96";#N/A,#N/A,FALSE,"INTRAN96";#N/A,#N/A,FALSE,"NAA9697";#N/A,#N/A,FALSE,"ECWEBB";#N/A,#N/A,FALSE,"MFT96";#N/A,#N/A,FALSE,"CTrecon"}</definedName>
    <definedName name="fg_1_2_1" hidden="1">{#N/A,#N/A,FALSE,"TMCOMP96";#N/A,#N/A,FALSE,"MAT96";#N/A,#N/A,FALSE,"FANDA96";#N/A,#N/A,FALSE,"INTRAN96";#N/A,#N/A,FALSE,"NAA9697";#N/A,#N/A,FALSE,"ECWEBB";#N/A,#N/A,FALSE,"MFT96";#N/A,#N/A,FALSE,"CTrecon"}</definedName>
    <definedName name="fg_1_2_1_1" hidden="1">{#N/A,#N/A,FALSE,"TMCOMP96";#N/A,#N/A,FALSE,"MAT96";#N/A,#N/A,FALSE,"FANDA96";#N/A,#N/A,FALSE,"INTRAN96";#N/A,#N/A,FALSE,"NAA9697";#N/A,#N/A,FALSE,"ECWEBB";#N/A,#N/A,FALSE,"MFT96";#N/A,#N/A,FALSE,"CTrecon"}</definedName>
    <definedName name="fg_1_2_1_1_1" hidden="1">{#N/A,#N/A,FALSE,"TMCOMP96";#N/A,#N/A,FALSE,"MAT96";#N/A,#N/A,FALSE,"FANDA96";#N/A,#N/A,FALSE,"INTRAN96";#N/A,#N/A,FALSE,"NAA9697";#N/A,#N/A,FALSE,"ECWEBB";#N/A,#N/A,FALSE,"MFT96";#N/A,#N/A,FALSE,"CTrecon"}</definedName>
    <definedName name="fg_1_2_1_1_2" hidden="1">{#N/A,#N/A,FALSE,"TMCOMP96";#N/A,#N/A,FALSE,"MAT96";#N/A,#N/A,FALSE,"FANDA96";#N/A,#N/A,FALSE,"INTRAN96";#N/A,#N/A,FALSE,"NAA9697";#N/A,#N/A,FALSE,"ECWEBB";#N/A,#N/A,FALSE,"MFT96";#N/A,#N/A,FALSE,"CTrecon"}</definedName>
    <definedName name="fg_1_2_1_2" hidden="1">{#N/A,#N/A,FALSE,"TMCOMP96";#N/A,#N/A,FALSE,"MAT96";#N/A,#N/A,FALSE,"FANDA96";#N/A,#N/A,FALSE,"INTRAN96";#N/A,#N/A,FALSE,"NAA9697";#N/A,#N/A,FALSE,"ECWEBB";#N/A,#N/A,FALSE,"MFT96";#N/A,#N/A,FALSE,"CTrecon"}</definedName>
    <definedName name="fg_1_2_1_3" hidden="1">{#N/A,#N/A,FALSE,"TMCOMP96";#N/A,#N/A,FALSE,"MAT96";#N/A,#N/A,FALSE,"FANDA96";#N/A,#N/A,FALSE,"INTRAN96";#N/A,#N/A,FALSE,"NAA9697";#N/A,#N/A,FALSE,"ECWEBB";#N/A,#N/A,FALSE,"MFT96";#N/A,#N/A,FALSE,"CTrecon"}</definedName>
    <definedName name="fg_1_2_1_4" hidden="1">{#N/A,#N/A,FALSE,"TMCOMP96";#N/A,#N/A,FALSE,"MAT96";#N/A,#N/A,FALSE,"FANDA96";#N/A,#N/A,FALSE,"INTRAN96";#N/A,#N/A,FALSE,"NAA9697";#N/A,#N/A,FALSE,"ECWEBB";#N/A,#N/A,FALSE,"MFT96";#N/A,#N/A,FALSE,"CTrecon"}</definedName>
    <definedName name="fg_1_2_1_5" hidden="1">{#N/A,#N/A,FALSE,"TMCOMP96";#N/A,#N/A,FALSE,"MAT96";#N/A,#N/A,FALSE,"FANDA96";#N/A,#N/A,FALSE,"INTRAN96";#N/A,#N/A,FALSE,"NAA9697";#N/A,#N/A,FALSE,"ECWEBB";#N/A,#N/A,FALSE,"MFT96";#N/A,#N/A,FALSE,"CTrecon"}</definedName>
    <definedName name="fg_1_2_2" hidden="1">{#N/A,#N/A,FALSE,"TMCOMP96";#N/A,#N/A,FALSE,"MAT96";#N/A,#N/A,FALSE,"FANDA96";#N/A,#N/A,FALSE,"INTRAN96";#N/A,#N/A,FALSE,"NAA9697";#N/A,#N/A,FALSE,"ECWEBB";#N/A,#N/A,FALSE,"MFT96";#N/A,#N/A,FALSE,"CTrecon"}</definedName>
    <definedName name="fg_1_2_3" hidden="1">{#N/A,#N/A,FALSE,"TMCOMP96";#N/A,#N/A,FALSE,"MAT96";#N/A,#N/A,FALSE,"FANDA96";#N/A,#N/A,FALSE,"INTRAN96";#N/A,#N/A,FALSE,"NAA9697";#N/A,#N/A,FALSE,"ECWEBB";#N/A,#N/A,FALSE,"MFT96";#N/A,#N/A,FALSE,"CTrecon"}</definedName>
    <definedName name="fg_1_2_4" hidden="1">{#N/A,#N/A,FALSE,"TMCOMP96";#N/A,#N/A,FALSE,"MAT96";#N/A,#N/A,FALSE,"FANDA96";#N/A,#N/A,FALSE,"INTRAN96";#N/A,#N/A,FALSE,"NAA9697";#N/A,#N/A,FALSE,"ECWEBB";#N/A,#N/A,FALSE,"MFT96";#N/A,#N/A,FALSE,"CTrecon"}</definedName>
    <definedName name="fg_1_2_5" hidden="1">{#N/A,#N/A,FALSE,"TMCOMP96";#N/A,#N/A,FALSE,"MAT96";#N/A,#N/A,FALSE,"FANDA96";#N/A,#N/A,FALSE,"INTRAN96";#N/A,#N/A,FALSE,"NAA9697";#N/A,#N/A,FALSE,"ECWEBB";#N/A,#N/A,FALSE,"MFT96";#N/A,#N/A,FALSE,"CTrecon"}</definedName>
    <definedName name="fg_1_3" hidden="1">{#N/A,#N/A,FALSE,"TMCOMP96";#N/A,#N/A,FALSE,"MAT96";#N/A,#N/A,FALSE,"FANDA96";#N/A,#N/A,FALSE,"INTRAN96";#N/A,#N/A,FALSE,"NAA9697";#N/A,#N/A,FALSE,"ECWEBB";#N/A,#N/A,FALSE,"MFT96";#N/A,#N/A,FALSE,"CTrecon"}</definedName>
    <definedName name="fg_1_3_1" hidden="1">{#N/A,#N/A,FALSE,"TMCOMP96";#N/A,#N/A,FALSE,"MAT96";#N/A,#N/A,FALSE,"FANDA96";#N/A,#N/A,FALSE,"INTRAN96";#N/A,#N/A,FALSE,"NAA9697";#N/A,#N/A,FALSE,"ECWEBB";#N/A,#N/A,FALSE,"MFT96";#N/A,#N/A,FALSE,"CTrecon"}</definedName>
    <definedName name="fg_1_3_1_1" hidden="1">{#N/A,#N/A,FALSE,"TMCOMP96";#N/A,#N/A,FALSE,"MAT96";#N/A,#N/A,FALSE,"FANDA96";#N/A,#N/A,FALSE,"INTRAN96";#N/A,#N/A,FALSE,"NAA9697";#N/A,#N/A,FALSE,"ECWEBB";#N/A,#N/A,FALSE,"MFT96";#N/A,#N/A,FALSE,"CTrecon"}</definedName>
    <definedName name="fg_1_3_1_1_1" hidden="1">{#N/A,#N/A,FALSE,"TMCOMP96";#N/A,#N/A,FALSE,"MAT96";#N/A,#N/A,FALSE,"FANDA96";#N/A,#N/A,FALSE,"INTRAN96";#N/A,#N/A,FALSE,"NAA9697";#N/A,#N/A,FALSE,"ECWEBB";#N/A,#N/A,FALSE,"MFT96";#N/A,#N/A,FALSE,"CTrecon"}</definedName>
    <definedName name="fg_1_3_1_1_2" hidden="1">{#N/A,#N/A,FALSE,"TMCOMP96";#N/A,#N/A,FALSE,"MAT96";#N/A,#N/A,FALSE,"FANDA96";#N/A,#N/A,FALSE,"INTRAN96";#N/A,#N/A,FALSE,"NAA9697";#N/A,#N/A,FALSE,"ECWEBB";#N/A,#N/A,FALSE,"MFT96";#N/A,#N/A,FALSE,"CTrecon"}</definedName>
    <definedName name="fg_1_3_1_2" hidden="1">{#N/A,#N/A,FALSE,"TMCOMP96";#N/A,#N/A,FALSE,"MAT96";#N/A,#N/A,FALSE,"FANDA96";#N/A,#N/A,FALSE,"INTRAN96";#N/A,#N/A,FALSE,"NAA9697";#N/A,#N/A,FALSE,"ECWEBB";#N/A,#N/A,FALSE,"MFT96";#N/A,#N/A,FALSE,"CTrecon"}</definedName>
    <definedName name="fg_1_3_1_3" hidden="1">{#N/A,#N/A,FALSE,"TMCOMP96";#N/A,#N/A,FALSE,"MAT96";#N/A,#N/A,FALSE,"FANDA96";#N/A,#N/A,FALSE,"INTRAN96";#N/A,#N/A,FALSE,"NAA9697";#N/A,#N/A,FALSE,"ECWEBB";#N/A,#N/A,FALSE,"MFT96";#N/A,#N/A,FALSE,"CTrecon"}</definedName>
    <definedName name="fg_1_3_1_4" hidden="1">{#N/A,#N/A,FALSE,"TMCOMP96";#N/A,#N/A,FALSE,"MAT96";#N/A,#N/A,FALSE,"FANDA96";#N/A,#N/A,FALSE,"INTRAN96";#N/A,#N/A,FALSE,"NAA9697";#N/A,#N/A,FALSE,"ECWEBB";#N/A,#N/A,FALSE,"MFT96";#N/A,#N/A,FALSE,"CTrecon"}</definedName>
    <definedName name="fg_1_3_1_5" hidden="1">{#N/A,#N/A,FALSE,"TMCOMP96";#N/A,#N/A,FALSE,"MAT96";#N/A,#N/A,FALSE,"FANDA96";#N/A,#N/A,FALSE,"INTRAN96";#N/A,#N/A,FALSE,"NAA9697";#N/A,#N/A,FALSE,"ECWEBB";#N/A,#N/A,FALSE,"MFT96";#N/A,#N/A,FALSE,"CTrecon"}</definedName>
    <definedName name="fg_1_3_2" hidden="1">{#N/A,#N/A,FALSE,"TMCOMP96";#N/A,#N/A,FALSE,"MAT96";#N/A,#N/A,FALSE,"FANDA96";#N/A,#N/A,FALSE,"INTRAN96";#N/A,#N/A,FALSE,"NAA9697";#N/A,#N/A,FALSE,"ECWEBB";#N/A,#N/A,FALSE,"MFT96";#N/A,#N/A,FALSE,"CTrecon"}</definedName>
    <definedName name="fg_1_3_3" hidden="1">{#N/A,#N/A,FALSE,"TMCOMP96";#N/A,#N/A,FALSE,"MAT96";#N/A,#N/A,FALSE,"FANDA96";#N/A,#N/A,FALSE,"INTRAN96";#N/A,#N/A,FALSE,"NAA9697";#N/A,#N/A,FALSE,"ECWEBB";#N/A,#N/A,FALSE,"MFT96";#N/A,#N/A,FALSE,"CTrecon"}</definedName>
    <definedName name="fg_1_3_4" hidden="1">{#N/A,#N/A,FALSE,"TMCOMP96";#N/A,#N/A,FALSE,"MAT96";#N/A,#N/A,FALSE,"FANDA96";#N/A,#N/A,FALSE,"INTRAN96";#N/A,#N/A,FALSE,"NAA9697";#N/A,#N/A,FALSE,"ECWEBB";#N/A,#N/A,FALSE,"MFT96";#N/A,#N/A,FALSE,"CTrecon"}</definedName>
    <definedName name="fg_1_3_5" hidden="1">{#N/A,#N/A,FALSE,"TMCOMP96";#N/A,#N/A,FALSE,"MAT96";#N/A,#N/A,FALSE,"FANDA96";#N/A,#N/A,FALSE,"INTRAN96";#N/A,#N/A,FALSE,"NAA9697";#N/A,#N/A,FALSE,"ECWEBB";#N/A,#N/A,FALSE,"MFT96";#N/A,#N/A,FALSE,"CTrecon"}</definedName>
    <definedName name="fg_1_4" hidden="1">{#N/A,#N/A,FALSE,"TMCOMP96";#N/A,#N/A,FALSE,"MAT96";#N/A,#N/A,FALSE,"FANDA96";#N/A,#N/A,FALSE,"INTRAN96";#N/A,#N/A,FALSE,"NAA9697";#N/A,#N/A,FALSE,"ECWEBB";#N/A,#N/A,FALSE,"MFT96";#N/A,#N/A,FALSE,"CTrecon"}</definedName>
    <definedName name="fg_1_4_1" hidden="1">{#N/A,#N/A,FALSE,"TMCOMP96";#N/A,#N/A,FALSE,"MAT96";#N/A,#N/A,FALSE,"FANDA96";#N/A,#N/A,FALSE,"INTRAN96";#N/A,#N/A,FALSE,"NAA9697";#N/A,#N/A,FALSE,"ECWEBB";#N/A,#N/A,FALSE,"MFT96";#N/A,#N/A,FALSE,"CTrecon"}</definedName>
    <definedName name="fg_1_4_1_1" hidden="1">{#N/A,#N/A,FALSE,"TMCOMP96";#N/A,#N/A,FALSE,"MAT96";#N/A,#N/A,FALSE,"FANDA96";#N/A,#N/A,FALSE,"INTRAN96";#N/A,#N/A,FALSE,"NAA9697";#N/A,#N/A,FALSE,"ECWEBB";#N/A,#N/A,FALSE,"MFT96";#N/A,#N/A,FALSE,"CTrecon"}</definedName>
    <definedName name="fg_1_4_1_2" hidden="1">{#N/A,#N/A,FALSE,"TMCOMP96";#N/A,#N/A,FALSE,"MAT96";#N/A,#N/A,FALSE,"FANDA96";#N/A,#N/A,FALSE,"INTRAN96";#N/A,#N/A,FALSE,"NAA9697";#N/A,#N/A,FALSE,"ECWEBB";#N/A,#N/A,FALSE,"MFT96";#N/A,#N/A,FALSE,"CTrecon"}</definedName>
    <definedName name="fg_1_4_1_3" hidden="1">{#N/A,#N/A,FALSE,"TMCOMP96";#N/A,#N/A,FALSE,"MAT96";#N/A,#N/A,FALSE,"FANDA96";#N/A,#N/A,FALSE,"INTRAN96";#N/A,#N/A,FALSE,"NAA9697";#N/A,#N/A,FALSE,"ECWEBB";#N/A,#N/A,FALSE,"MFT96";#N/A,#N/A,FALSE,"CTrecon"}</definedName>
    <definedName name="fg_1_4_1_4" hidden="1">{#N/A,#N/A,FALSE,"TMCOMP96";#N/A,#N/A,FALSE,"MAT96";#N/A,#N/A,FALSE,"FANDA96";#N/A,#N/A,FALSE,"INTRAN96";#N/A,#N/A,FALSE,"NAA9697";#N/A,#N/A,FALSE,"ECWEBB";#N/A,#N/A,FALSE,"MFT96";#N/A,#N/A,FALSE,"CTrecon"}</definedName>
    <definedName name="fg_1_4_1_5" hidden="1">{#N/A,#N/A,FALSE,"TMCOMP96";#N/A,#N/A,FALSE,"MAT96";#N/A,#N/A,FALSE,"FANDA96";#N/A,#N/A,FALSE,"INTRAN96";#N/A,#N/A,FALSE,"NAA9697";#N/A,#N/A,FALSE,"ECWEBB";#N/A,#N/A,FALSE,"MFT96";#N/A,#N/A,FALSE,"CTrecon"}</definedName>
    <definedName name="fg_1_4_2" hidden="1">{#N/A,#N/A,FALSE,"TMCOMP96";#N/A,#N/A,FALSE,"MAT96";#N/A,#N/A,FALSE,"FANDA96";#N/A,#N/A,FALSE,"INTRAN96";#N/A,#N/A,FALSE,"NAA9697";#N/A,#N/A,FALSE,"ECWEBB";#N/A,#N/A,FALSE,"MFT96";#N/A,#N/A,FALSE,"CTrecon"}</definedName>
    <definedName name="fg_1_4_3" hidden="1">{#N/A,#N/A,FALSE,"TMCOMP96";#N/A,#N/A,FALSE,"MAT96";#N/A,#N/A,FALSE,"FANDA96";#N/A,#N/A,FALSE,"INTRAN96";#N/A,#N/A,FALSE,"NAA9697";#N/A,#N/A,FALSE,"ECWEBB";#N/A,#N/A,FALSE,"MFT96";#N/A,#N/A,FALSE,"CTrecon"}</definedName>
    <definedName name="fg_1_4_4" hidden="1">{#N/A,#N/A,FALSE,"TMCOMP96";#N/A,#N/A,FALSE,"MAT96";#N/A,#N/A,FALSE,"FANDA96";#N/A,#N/A,FALSE,"INTRAN96";#N/A,#N/A,FALSE,"NAA9697";#N/A,#N/A,FALSE,"ECWEBB";#N/A,#N/A,FALSE,"MFT96";#N/A,#N/A,FALSE,"CTrecon"}</definedName>
    <definedName name="fg_1_4_5" hidden="1">{#N/A,#N/A,FALSE,"TMCOMP96";#N/A,#N/A,FALSE,"MAT96";#N/A,#N/A,FALSE,"FANDA96";#N/A,#N/A,FALSE,"INTRAN96";#N/A,#N/A,FALSE,"NAA9697";#N/A,#N/A,FALSE,"ECWEBB";#N/A,#N/A,FALSE,"MFT96";#N/A,#N/A,FALSE,"CTrecon"}</definedName>
    <definedName name="fg_1_5" hidden="1">{#N/A,#N/A,FALSE,"TMCOMP96";#N/A,#N/A,FALSE,"MAT96";#N/A,#N/A,FALSE,"FANDA96";#N/A,#N/A,FALSE,"INTRAN96";#N/A,#N/A,FALSE,"NAA9697";#N/A,#N/A,FALSE,"ECWEBB";#N/A,#N/A,FALSE,"MFT96";#N/A,#N/A,FALSE,"CTrecon"}</definedName>
    <definedName name="fg_1_5_1" hidden="1">{#N/A,#N/A,FALSE,"TMCOMP96";#N/A,#N/A,FALSE,"MAT96";#N/A,#N/A,FALSE,"FANDA96";#N/A,#N/A,FALSE,"INTRAN96";#N/A,#N/A,FALSE,"NAA9697";#N/A,#N/A,FALSE,"ECWEBB";#N/A,#N/A,FALSE,"MFT96";#N/A,#N/A,FALSE,"CTrecon"}</definedName>
    <definedName name="fg_1_5_2" hidden="1">{#N/A,#N/A,FALSE,"TMCOMP96";#N/A,#N/A,FALSE,"MAT96";#N/A,#N/A,FALSE,"FANDA96";#N/A,#N/A,FALSE,"INTRAN96";#N/A,#N/A,FALSE,"NAA9697";#N/A,#N/A,FALSE,"ECWEBB";#N/A,#N/A,FALSE,"MFT96";#N/A,#N/A,FALSE,"CTrecon"}</definedName>
    <definedName name="fg_1_5_3" hidden="1">{#N/A,#N/A,FALSE,"TMCOMP96";#N/A,#N/A,FALSE,"MAT96";#N/A,#N/A,FALSE,"FANDA96";#N/A,#N/A,FALSE,"INTRAN96";#N/A,#N/A,FALSE,"NAA9697";#N/A,#N/A,FALSE,"ECWEBB";#N/A,#N/A,FALSE,"MFT96";#N/A,#N/A,FALSE,"CTrecon"}</definedName>
    <definedName name="fg_1_5_4" hidden="1">{#N/A,#N/A,FALSE,"TMCOMP96";#N/A,#N/A,FALSE,"MAT96";#N/A,#N/A,FALSE,"FANDA96";#N/A,#N/A,FALSE,"INTRAN96";#N/A,#N/A,FALSE,"NAA9697";#N/A,#N/A,FALSE,"ECWEBB";#N/A,#N/A,FALSE,"MFT96";#N/A,#N/A,FALSE,"CTrecon"}</definedName>
    <definedName name="fg_1_5_5" hidden="1">{#N/A,#N/A,FALSE,"TMCOMP96";#N/A,#N/A,FALSE,"MAT96";#N/A,#N/A,FALSE,"FANDA96";#N/A,#N/A,FALSE,"INTRAN96";#N/A,#N/A,FALSE,"NAA9697";#N/A,#N/A,FALSE,"ECWEBB";#N/A,#N/A,FALSE,"MFT96";#N/A,#N/A,FALSE,"CTrecon"}</definedName>
    <definedName name="fg_2_1_1" hidden="1">{#N/A,#N/A,FALSE,"TMCOMP96";#N/A,#N/A,FALSE,"MAT96";#N/A,#N/A,FALSE,"FANDA96";#N/A,#N/A,FALSE,"INTRAN96";#N/A,#N/A,FALSE,"NAA9697";#N/A,#N/A,FALSE,"ECWEBB";#N/A,#N/A,FALSE,"MFT96";#N/A,#N/A,FALSE,"CTrecon"}</definedName>
    <definedName name="fg_2_1_1_1" hidden="1">{#N/A,#N/A,FALSE,"TMCOMP96";#N/A,#N/A,FALSE,"MAT96";#N/A,#N/A,FALSE,"FANDA96";#N/A,#N/A,FALSE,"INTRAN96";#N/A,#N/A,FALSE,"NAA9697";#N/A,#N/A,FALSE,"ECWEBB";#N/A,#N/A,FALSE,"MFT96";#N/A,#N/A,FALSE,"CTrecon"}</definedName>
    <definedName name="fg_2_1_1_2" hidden="1">{#N/A,#N/A,FALSE,"TMCOMP96";#N/A,#N/A,FALSE,"MAT96";#N/A,#N/A,FALSE,"FANDA96";#N/A,#N/A,FALSE,"INTRAN96";#N/A,#N/A,FALSE,"NAA9697";#N/A,#N/A,FALSE,"ECWEBB";#N/A,#N/A,FALSE,"MFT96";#N/A,#N/A,FALSE,"CTrecon"}</definedName>
    <definedName name="fg_2_1_2" hidden="1">{#N/A,#N/A,FALSE,"TMCOMP96";#N/A,#N/A,FALSE,"MAT96";#N/A,#N/A,FALSE,"FANDA96";#N/A,#N/A,FALSE,"INTRAN96";#N/A,#N/A,FALSE,"NAA9697";#N/A,#N/A,FALSE,"ECWEBB";#N/A,#N/A,FALSE,"MFT96";#N/A,#N/A,FALSE,"CTrecon"}</definedName>
    <definedName name="fg_2_1_3" hidden="1">{#N/A,#N/A,FALSE,"TMCOMP96";#N/A,#N/A,FALSE,"MAT96";#N/A,#N/A,FALSE,"FANDA96";#N/A,#N/A,FALSE,"INTRAN96";#N/A,#N/A,FALSE,"NAA9697";#N/A,#N/A,FALSE,"ECWEBB";#N/A,#N/A,FALSE,"MFT96";#N/A,#N/A,FALSE,"CTrecon"}</definedName>
    <definedName name="fg_2_1_4" hidden="1">{#N/A,#N/A,FALSE,"TMCOMP96";#N/A,#N/A,FALSE,"MAT96";#N/A,#N/A,FALSE,"FANDA96";#N/A,#N/A,FALSE,"INTRAN96";#N/A,#N/A,FALSE,"NAA9697";#N/A,#N/A,FALSE,"ECWEBB";#N/A,#N/A,FALSE,"MFT96";#N/A,#N/A,FALSE,"CTrecon"}</definedName>
    <definedName name="fg_2_1_5" hidden="1">{#N/A,#N/A,FALSE,"TMCOMP96";#N/A,#N/A,FALSE,"MAT96";#N/A,#N/A,FALSE,"FANDA96";#N/A,#N/A,FALSE,"INTRAN96";#N/A,#N/A,FALSE,"NAA9697";#N/A,#N/A,FALSE,"ECWEBB";#N/A,#N/A,FALSE,"MFT96";#N/A,#N/A,FALSE,"CTrecon"}</definedName>
    <definedName name="fg_2_2" hidden="1">{#N/A,#N/A,FALSE,"TMCOMP96";#N/A,#N/A,FALSE,"MAT96";#N/A,#N/A,FALSE,"FANDA96";#N/A,#N/A,FALSE,"INTRAN96";#N/A,#N/A,FALSE,"NAA9697";#N/A,#N/A,FALSE,"ECWEBB";#N/A,#N/A,FALSE,"MFT96";#N/A,#N/A,FALSE,"CTrecon"}</definedName>
    <definedName name="fg_2_3" hidden="1">{#N/A,#N/A,FALSE,"TMCOMP96";#N/A,#N/A,FALSE,"MAT96";#N/A,#N/A,FALSE,"FANDA96";#N/A,#N/A,FALSE,"INTRAN96";#N/A,#N/A,FALSE,"NAA9697";#N/A,#N/A,FALSE,"ECWEBB";#N/A,#N/A,FALSE,"MFT96";#N/A,#N/A,FALSE,"CTrecon"}</definedName>
    <definedName name="fg_2_4" hidden="1">{#N/A,#N/A,FALSE,"TMCOMP96";#N/A,#N/A,FALSE,"MAT96";#N/A,#N/A,FALSE,"FANDA96";#N/A,#N/A,FALSE,"INTRAN96";#N/A,#N/A,FALSE,"NAA9697";#N/A,#N/A,FALSE,"ECWEBB";#N/A,#N/A,FALSE,"MFT96";#N/A,#N/A,FALSE,"CTrecon"}</definedName>
    <definedName name="fg_2_5" hidden="1">{#N/A,#N/A,FALSE,"TMCOMP96";#N/A,#N/A,FALSE,"MAT96";#N/A,#N/A,FALSE,"FANDA96";#N/A,#N/A,FALSE,"INTRAN96";#N/A,#N/A,FALSE,"NAA9697";#N/A,#N/A,FALSE,"ECWEBB";#N/A,#N/A,FALSE,"MFT96";#N/A,#N/A,FALSE,"CTrecon"}</definedName>
    <definedName name="fg_3" hidden="1">{#N/A,#N/A,FALSE,"TMCOMP96";#N/A,#N/A,FALSE,"MAT96";#N/A,#N/A,FALSE,"FANDA96";#N/A,#N/A,FALSE,"INTRAN96";#N/A,#N/A,FALSE,"NAA9697";#N/A,#N/A,FALSE,"ECWEBB";#N/A,#N/A,FALSE,"MFT96";#N/A,#N/A,FALSE,"CTrecon"}</definedName>
    <definedName name="fg_3_1" hidden="1">{#N/A,#N/A,FALSE,"TMCOMP96";#N/A,#N/A,FALSE,"MAT96";#N/A,#N/A,FALSE,"FANDA96";#N/A,#N/A,FALSE,"INTRAN96";#N/A,#N/A,FALSE,"NAA9697";#N/A,#N/A,FALSE,"ECWEBB";#N/A,#N/A,FALSE,"MFT96";#N/A,#N/A,FALSE,"CTrecon"}</definedName>
    <definedName name="fg_3_1_1" hidden="1">{#N/A,#N/A,FALSE,"TMCOMP96";#N/A,#N/A,FALSE,"MAT96";#N/A,#N/A,FALSE,"FANDA96";#N/A,#N/A,FALSE,"INTRAN96";#N/A,#N/A,FALSE,"NAA9697";#N/A,#N/A,FALSE,"ECWEBB";#N/A,#N/A,FALSE,"MFT96";#N/A,#N/A,FALSE,"CTrecon"}</definedName>
    <definedName name="fg_3_1_1_1" hidden="1">{#N/A,#N/A,FALSE,"TMCOMP96";#N/A,#N/A,FALSE,"MAT96";#N/A,#N/A,FALSE,"FANDA96";#N/A,#N/A,FALSE,"INTRAN96";#N/A,#N/A,FALSE,"NAA9697";#N/A,#N/A,FALSE,"ECWEBB";#N/A,#N/A,FALSE,"MFT96";#N/A,#N/A,FALSE,"CTrecon"}</definedName>
    <definedName name="fg_3_1_1_2" hidden="1">{#N/A,#N/A,FALSE,"TMCOMP96";#N/A,#N/A,FALSE,"MAT96";#N/A,#N/A,FALSE,"FANDA96";#N/A,#N/A,FALSE,"INTRAN96";#N/A,#N/A,FALSE,"NAA9697";#N/A,#N/A,FALSE,"ECWEBB";#N/A,#N/A,FALSE,"MFT96";#N/A,#N/A,FALSE,"CTrecon"}</definedName>
    <definedName name="fg_3_1_2" hidden="1">{#N/A,#N/A,FALSE,"TMCOMP96";#N/A,#N/A,FALSE,"MAT96";#N/A,#N/A,FALSE,"FANDA96";#N/A,#N/A,FALSE,"INTRAN96";#N/A,#N/A,FALSE,"NAA9697";#N/A,#N/A,FALSE,"ECWEBB";#N/A,#N/A,FALSE,"MFT96";#N/A,#N/A,FALSE,"CTrecon"}</definedName>
    <definedName name="fg_3_1_3" hidden="1">{#N/A,#N/A,FALSE,"TMCOMP96";#N/A,#N/A,FALSE,"MAT96";#N/A,#N/A,FALSE,"FANDA96";#N/A,#N/A,FALSE,"INTRAN96";#N/A,#N/A,FALSE,"NAA9697";#N/A,#N/A,FALSE,"ECWEBB";#N/A,#N/A,FALSE,"MFT96";#N/A,#N/A,FALSE,"CTrecon"}</definedName>
    <definedName name="fg_3_1_4" hidden="1">{#N/A,#N/A,FALSE,"TMCOMP96";#N/A,#N/A,FALSE,"MAT96";#N/A,#N/A,FALSE,"FANDA96";#N/A,#N/A,FALSE,"INTRAN96";#N/A,#N/A,FALSE,"NAA9697";#N/A,#N/A,FALSE,"ECWEBB";#N/A,#N/A,FALSE,"MFT96";#N/A,#N/A,FALSE,"CTrecon"}</definedName>
    <definedName name="fg_3_1_5" hidden="1">{#N/A,#N/A,FALSE,"TMCOMP96";#N/A,#N/A,FALSE,"MAT96";#N/A,#N/A,FALSE,"FANDA96";#N/A,#N/A,FALSE,"INTRAN96";#N/A,#N/A,FALSE,"NAA9697";#N/A,#N/A,FALSE,"ECWEBB";#N/A,#N/A,FALSE,"MFT96";#N/A,#N/A,FALSE,"CTrecon"}</definedName>
    <definedName name="fg_3_2" hidden="1">{#N/A,#N/A,FALSE,"TMCOMP96";#N/A,#N/A,FALSE,"MAT96";#N/A,#N/A,FALSE,"FANDA96";#N/A,#N/A,FALSE,"INTRAN96";#N/A,#N/A,FALSE,"NAA9697";#N/A,#N/A,FALSE,"ECWEBB";#N/A,#N/A,FALSE,"MFT96";#N/A,#N/A,FALSE,"CTrecon"}</definedName>
    <definedName name="fg_3_3" hidden="1">{#N/A,#N/A,FALSE,"TMCOMP96";#N/A,#N/A,FALSE,"MAT96";#N/A,#N/A,FALSE,"FANDA96";#N/A,#N/A,FALSE,"INTRAN96";#N/A,#N/A,FALSE,"NAA9697";#N/A,#N/A,FALSE,"ECWEBB";#N/A,#N/A,FALSE,"MFT96";#N/A,#N/A,FALSE,"CTrecon"}</definedName>
    <definedName name="fg_3_4" hidden="1">{#N/A,#N/A,FALSE,"TMCOMP96";#N/A,#N/A,FALSE,"MAT96";#N/A,#N/A,FALSE,"FANDA96";#N/A,#N/A,FALSE,"INTRAN96";#N/A,#N/A,FALSE,"NAA9697";#N/A,#N/A,FALSE,"ECWEBB";#N/A,#N/A,FALSE,"MFT96";#N/A,#N/A,FALSE,"CTrecon"}</definedName>
    <definedName name="fg_3_5" hidden="1">{#N/A,#N/A,FALSE,"TMCOMP96";#N/A,#N/A,FALSE,"MAT96";#N/A,#N/A,FALSE,"FANDA96";#N/A,#N/A,FALSE,"INTRAN96";#N/A,#N/A,FALSE,"NAA9697";#N/A,#N/A,FALSE,"ECWEBB";#N/A,#N/A,FALSE,"MFT96";#N/A,#N/A,FALSE,"CTrecon"}</definedName>
    <definedName name="fg_4" hidden="1">{#N/A,#N/A,FALSE,"TMCOMP96";#N/A,#N/A,FALSE,"MAT96";#N/A,#N/A,FALSE,"FANDA96";#N/A,#N/A,FALSE,"INTRAN96";#N/A,#N/A,FALSE,"NAA9697";#N/A,#N/A,FALSE,"ECWEBB";#N/A,#N/A,FALSE,"MFT96";#N/A,#N/A,FALSE,"CTrecon"}</definedName>
    <definedName name="fg_4_1" hidden="1">{#N/A,#N/A,FALSE,"TMCOMP96";#N/A,#N/A,FALSE,"MAT96";#N/A,#N/A,FALSE,"FANDA96";#N/A,#N/A,FALSE,"INTRAN96";#N/A,#N/A,FALSE,"NAA9697";#N/A,#N/A,FALSE,"ECWEBB";#N/A,#N/A,FALSE,"MFT96";#N/A,#N/A,FALSE,"CTrecon"}</definedName>
    <definedName name="fg_4_1_1" hidden="1">{#N/A,#N/A,FALSE,"TMCOMP96";#N/A,#N/A,FALSE,"MAT96";#N/A,#N/A,FALSE,"FANDA96";#N/A,#N/A,FALSE,"INTRAN96";#N/A,#N/A,FALSE,"NAA9697";#N/A,#N/A,FALSE,"ECWEBB";#N/A,#N/A,FALSE,"MFT96";#N/A,#N/A,FALSE,"CTrecon"}</definedName>
    <definedName name="fg_4_1_1_1" hidden="1">{#N/A,#N/A,FALSE,"TMCOMP96";#N/A,#N/A,FALSE,"MAT96";#N/A,#N/A,FALSE,"FANDA96";#N/A,#N/A,FALSE,"INTRAN96";#N/A,#N/A,FALSE,"NAA9697";#N/A,#N/A,FALSE,"ECWEBB";#N/A,#N/A,FALSE,"MFT96";#N/A,#N/A,FALSE,"CTrecon"}</definedName>
    <definedName name="fg_4_1_1_2" hidden="1">{#N/A,#N/A,FALSE,"TMCOMP96";#N/A,#N/A,FALSE,"MAT96";#N/A,#N/A,FALSE,"FANDA96";#N/A,#N/A,FALSE,"INTRAN96";#N/A,#N/A,FALSE,"NAA9697";#N/A,#N/A,FALSE,"ECWEBB";#N/A,#N/A,FALSE,"MFT96";#N/A,#N/A,FALSE,"CTrecon"}</definedName>
    <definedName name="fg_4_1_2" hidden="1">{#N/A,#N/A,FALSE,"TMCOMP96";#N/A,#N/A,FALSE,"MAT96";#N/A,#N/A,FALSE,"FANDA96";#N/A,#N/A,FALSE,"INTRAN96";#N/A,#N/A,FALSE,"NAA9697";#N/A,#N/A,FALSE,"ECWEBB";#N/A,#N/A,FALSE,"MFT96";#N/A,#N/A,FALSE,"CTrecon"}</definedName>
    <definedName name="fg_4_1_3" hidden="1">{#N/A,#N/A,FALSE,"TMCOMP96";#N/A,#N/A,FALSE,"MAT96";#N/A,#N/A,FALSE,"FANDA96";#N/A,#N/A,FALSE,"INTRAN96";#N/A,#N/A,FALSE,"NAA9697";#N/A,#N/A,FALSE,"ECWEBB";#N/A,#N/A,FALSE,"MFT96";#N/A,#N/A,FALSE,"CTrecon"}</definedName>
    <definedName name="fg_4_1_4" hidden="1">{#N/A,#N/A,FALSE,"TMCOMP96";#N/A,#N/A,FALSE,"MAT96";#N/A,#N/A,FALSE,"FANDA96";#N/A,#N/A,FALSE,"INTRAN96";#N/A,#N/A,FALSE,"NAA9697";#N/A,#N/A,FALSE,"ECWEBB";#N/A,#N/A,FALSE,"MFT96";#N/A,#N/A,FALSE,"CTrecon"}</definedName>
    <definedName name="fg_4_1_5" hidden="1">{#N/A,#N/A,FALSE,"TMCOMP96";#N/A,#N/A,FALSE,"MAT96";#N/A,#N/A,FALSE,"FANDA96";#N/A,#N/A,FALSE,"INTRAN96";#N/A,#N/A,FALSE,"NAA9697";#N/A,#N/A,FALSE,"ECWEBB";#N/A,#N/A,FALSE,"MFT96";#N/A,#N/A,FALSE,"CTrecon"}</definedName>
    <definedName name="fg_4_2" hidden="1">{#N/A,#N/A,FALSE,"TMCOMP96";#N/A,#N/A,FALSE,"MAT96";#N/A,#N/A,FALSE,"FANDA96";#N/A,#N/A,FALSE,"INTRAN96";#N/A,#N/A,FALSE,"NAA9697";#N/A,#N/A,FALSE,"ECWEBB";#N/A,#N/A,FALSE,"MFT96";#N/A,#N/A,FALSE,"CTrecon"}</definedName>
    <definedName name="fg_4_3" hidden="1">{#N/A,#N/A,FALSE,"TMCOMP96";#N/A,#N/A,FALSE,"MAT96";#N/A,#N/A,FALSE,"FANDA96";#N/A,#N/A,FALSE,"INTRAN96";#N/A,#N/A,FALSE,"NAA9697";#N/A,#N/A,FALSE,"ECWEBB";#N/A,#N/A,FALSE,"MFT96";#N/A,#N/A,FALSE,"CTrecon"}</definedName>
    <definedName name="fg_4_4" hidden="1">{#N/A,#N/A,FALSE,"TMCOMP96";#N/A,#N/A,FALSE,"MAT96";#N/A,#N/A,FALSE,"FANDA96";#N/A,#N/A,FALSE,"INTRAN96";#N/A,#N/A,FALSE,"NAA9697";#N/A,#N/A,FALSE,"ECWEBB";#N/A,#N/A,FALSE,"MFT96";#N/A,#N/A,FALSE,"CTrecon"}</definedName>
    <definedName name="fg_4_5" hidden="1">{#N/A,#N/A,FALSE,"TMCOMP96";#N/A,#N/A,FALSE,"MAT96";#N/A,#N/A,FALSE,"FANDA96";#N/A,#N/A,FALSE,"INTRAN96";#N/A,#N/A,FALSE,"NAA9697";#N/A,#N/A,FALSE,"ECWEBB";#N/A,#N/A,FALSE,"MFT96";#N/A,#N/A,FALSE,"CTrecon"}</definedName>
    <definedName name="fg_5" hidden="1">{#N/A,#N/A,FALSE,"TMCOMP96";#N/A,#N/A,FALSE,"MAT96";#N/A,#N/A,FALSE,"FANDA96";#N/A,#N/A,FALSE,"INTRAN96";#N/A,#N/A,FALSE,"NAA9697";#N/A,#N/A,FALSE,"ECWEBB";#N/A,#N/A,FALSE,"MFT96";#N/A,#N/A,FALSE,"CTrecon"}</definedName>
    <definedName name="fg_5_1" hidden="1">{#N/A,#N/A,FALSE,"TMCOMP96";#N/A,#N/A,FALSE,"MAT96";#N/A,#N/A,FALSE,"FANDA96";#N/A,#N/A,FALSE,"INTRAN96";#N/A,#N/A,FALSE,"NAA9697";#N/A,#N/A,FALSE,"ECWEBB";#N/A,#N/A,FALSE,"MFT96";#N/A,#N/A,FALSE,"CTrecon"}</definedName>
    <definedName name="fg_5_1_1" hidden="1">{#N/A,#N/A,FALSE,"TMCOMP96";#N/A,#N/A,FALSE,"MAT96";#N/A,#N/A,FALSE,"FANDA96";#N/A,#N/A,FALSE,"INTRAN96";#N/A,#N/A,FALSE,"NAA9697";#N/A,#N/A,FALSE,"ECWEBB";#N/A,#N/A,FALSE,"MFT96";#N/A,#N/A,FALSE,"CTrecon"}</definedName>
    <definedName name="fg_5_1_1_1" hidden="1">{#N/A,#N/A,FALSE,"TMCOMP96";#N/A,#N/A,FALSE,"MAT96";#N/A,#N/A,FALSE,"FANDA96";#N/A,#N/A,FALSE,"INTRAN96";#N/A,#N/A,FALSE,"NAA9697";#N/A,#N/A,FALSE,"ECWEBB";#N/A,#N/A,FALSE,"MFT96";#N/A,#N/A,FALSE,"CTrecon"}</definedName>
    <definedName name="fg_5_1_1_2" hidden="1">{#N/A,#N/A,FALSE,"TMCOMP96";#N/A,#N/A,FALSE,"MAT96";#N/A,#N/A,FALSE,"FANDA96";#N/A,#N/A,FALSE,"INTRAN96";#N/A,#N/A,FALSE,"NAA9697";#N/A,#N/A,FALSE,"ECWEBB";#N/A,#N/A,FALSE,"MFT96";#N/A,#N/A,FALSE,"CTrecon"}</definedName>
    <definedName name="fg_5_1_2" hidden="1">{#N/A,#N/A,FALSE,"TMCOMP96";#N/A,#N/A,FALSE,"MAT96";#N/A,#N/A,FALSE,"FANDA96";#N/A,#N/A,FALSE,"INTRAN96";#N/A,#N/A,FALSE,"NAA9697";#N/A,#N/A,FALSE,"ECWEBB";#N/A,#N/A,FALSE,"MFT96";#N/A,#N/A,FALSE,"CTrecon"}</definedName>
    <definedName name="fg_5_1_3" hidden="1">{#N/A,#N/A,FALSE,"TMCOMP96";#N/A,#N/A,FALSE,"MAT96";#N/A,#N/A,FALSE,"FANDA96";#N/A,#N/A,FALSE,"INTRAN96";#N/A,#N/A,FALSE,"NAA9697";#N/A,#N/A,FALSE,"ECWEBB";#N/A,#N/A,FALSE,"MFT96";#N/A,#N/A,FALSE,"CTrecon"}</definedName>
    <definedName name="fg_5_1_4" hidden="1">{#N/A,#N/A,FALSE,"TMCOMP96";#N/A,#N/A,FALSE,"MAT96";#N/A,#N/A,FALSE,"FANDA96";#N/A,#N/A,FALSE,"INTRAN96";#N/A,#N/A,FALSE,"NAA9697";#N/A,#N/A,FALSE,"ECWEBB";#N/A,#N/A,FALSE,"MFT96";#N/A,#N/A,FALSE,"CTrecon"}</definedName>
    <definedName name="fg_5_1_5" hidden="1">{#N/A,#N/A,FALSE,"TMCOMP96";#N/A,#N/A,FALSE,"MAT96";#N/A,#N/A,FALSE,"FANDA96";#N/A,#N/A,FALSE,"INTRAN96";#N/A,#N/A,FALSE,"NAA9697";#N/A,#N/A,FALSE,"ECWEBB";#N/A,#N/A,FALSE,"MFT96";#N/A,#N/A,FALSE,"CTrecon"}</definedName>
    <definedName name="fg_5_2" hidden="1">{#N/A,#N/A,FALSE,"TMCOMP96";#N/A,#N/A,FALSE,"MAT96";#N/A,#N/A,FALSE,"FANDA96";#N/A,#N/A,FALSE,"INTRAN96";#N/A,#N/A,FALSE,"NAA9697";#N/A,#N/A,FALSE,"ECWEBB";#N/A,#N/A,FALSE,"MFT96";#N/A,#N/A,FALSE,"CTrecon"}</definedName>
    <definedName name="fg_5_3" hidden="1">{#N/A,#N/A,FALSE,"TMCOMP96";#N/A,#N/A,FALSE,"MAT96";#N/A,#N/A,FALSE,"FANDA96";#N/A,#N/A,FALSE,"INTRAN96";#N/A,#N/A,FALSE,"NAA9697";#N/A,#N/A,FALSE,"ECWEBB";#N/A,#N/A,FALSE,"MFT96";#N/A,#N/A,FALSE,"CTrecon"}</definedName>
    <definedName name="fg_5_4" hidden="1">{#N/A,#N/A,FALSE,"TMCOMP96";#N/A,#N/A,FALSE,"MAT96";#N/A,#N/A,FALSE,"FANDA96";#N/A,#N/A,FALSE,"INTRAN96";#N/A,#N/A,FALSE,"NAA9697";#N/A,#N/A,FALSE,"ECWEBB";#N/A,#N/A,FALSE,"MFT96";#N/A,#N/A,FALSE,"CTrecon"}</definedName>
    <definedName name="fg_5_5"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1_1_1" hidden="1">{#N/A,#N/A,FALSE,"TMCOMP96";#N/A,#N/A,FALSE,"MAT96";#N/A,#N/A,FALSE,"FANDA96";#N/A,#N/A,FALSE,"INTRAN96";#N/A,#N/A,FALSE,"NAA9697";#N/A,#N/A,FALSE,"ECWEBB";#N/A,#N/A,FALSE,"MFT96";#N/A,#N/A,FALSE,"CTrecon"}</definedName>
    <definedName name="fgfd_1_1_1_1" hidden="1">{#N/A,#N/A,FALSE,"TMCOMP96";#N/A,#N/A,FALSE,"MAT96";#N/A,#N/A,FALSE,"FANDA96";#N/A,#N/A,FALSE,"INTRAN96";#N/A,#N/A,FALSE,"NAA9697";#N/A,#N/A,FALSE,"ECWEBB";#N/A,#N/A,FALSE,"MFT96";#N/A,#N/A,FALSE,"CTrecon"}</definedName>
    <definedName name="fgfd_1_1_1_1_1" hidden="1">{#N/A,#N/A,FALSE,"TMCOMP96";#N/A,#N/A,FALSE,"MAT96";#N/A,#N/A,FALSE,"FANDA96";#N/A,#N/A,FALSE,"INTRAN96";#N/A,#N/A,FALSE,"NAA9697";#N/A,#N/A,FALSE,"ECWEBB";#N/A,#N/A,FALSE,"MFT96";#N/A,#N/A,FALSE,"CTrecon"}</definedName>
    <definedName name="fgfd_1_1_1_1_2" hidden="1">{#N/A,#N/A,FALSE,"TMCOMP96";#N/A,#N/A,FALSE,"MAT96";#N/A,#N/A,FALSE,"FANDA96";#N/A,#N/A,FALSE,"INTRAN96";#N/A,#N/A,FALSE,"NAA9697";#N/A,#N/A,FALSE,"ECWEBB";#N/A,#N/A,FALSE,"MFT96";#N/A,#N/A,FALSE,"CTrecon"}</definedName>
    <definedName name="fgfd_1_1_1_2" hidden="1">{#N/A,#N/A,FALSE,"TMCOMP96";#N/A,#N/A,FALSE,"MAT96";#N/A,#N/A,FALSE,"FANDA96";#N/A,#N/A,FALSE,"INTRAN96";#N/A,#N/A,FALSE,"NAA9697";#N/A,#N/A,FALSE,"ECWEBB";#N/A,#N/A,FALSE,"MFT96";#N/A,#N/A,FALSE,"CTrecon"}</definedName>
    <definedName name="fgfd_1_1_1_3" hidden="1">{#N/A,#N/A,FALSE,"TMCOMP96";#N/A,#N/A,FALSE,"MAT96";#N/A,#N/A,FALSE,"FANDA96";#N/A,#N/A,FALSE,"INTRAN96";#N/A,#N/A,FALSE,"NAA9697";#N/A,#N/A,FALSE,"ECWEBB";#N/A,#N/A,FALSE,"MFT96";#N/A,#N/A,FALSE,"CTrecon"}</definedName>
    <definedName name="fgfd_1_1_1_4" hidden="1">{#N/A,#N/A,FALSE,"TMCOMP96";#N/A,#N/A,FALSE,"MAT96";#N/A,#N/A,FALSE,"FANDA96";#N/A,#N/A,FALSE,"INTRAN96";#N/A,#N/A,FALSE,"NAA9697";#N/A,#N/A,FALSE,"ECWEBB";#N/A,#N/A,FALSE,"MFT96";#N/A,#N/A,FALSE,"CTrecon"}</definedName>
    <definedName name="fgfd_1_1_1_5" hidden="1">{#N/A,#N/A,FALSE,"TMCOMP96";#N/A,#N/A,FALSE,"MAT96";#N/A,#N/A,FALSE,"FANDA96";#N/A,#N/A,FALSE,"INTRAN96";#N/A,#N/A,FALSE,"NAA9697";#N/A,#N/A,FALSE,"ECWEBB";#N/A,#N/A,FALSE,"MFT96";#N/A,#N/A,FALSE,"CTrecon"}</definedName>
    <definedName name="fgfd_1_1_2" hidden="1">{#N/A,#N/A,FALSE,"TMCOMP96";#N/A,#N/A,FALSE,"MAT96";#N/A,#N/A,FALSE,"FANDA96";#N/A,#N/A,FALSE,"INTRAN96";#N/A,#N/A,FALSE,"NAA9697";#N/A,#N/A,FALSE,"ECWEBB";#N/A,#N/A,FALSE,"MFT96";#N/A,#N/A,FALSE,"CTrecon"}</definedName>
    <definedName name="fgfd_1_1_3" hidden="1">{#N/A,#N/A,FALSE,"TMCOMP96";#N/A,#N/A,FALSE,"MAT96";#N/A,#N/A,FALSE,"FANDA96";#N/A,#N/A,FALSE,"INTRAN96";#N/A,#N/A,FALSE,"NAA9697";#N/A,#N/A,FALSE,"ECWEBB";#N/A,#N/A,FALSE,"MFT96";#N/A,#N/A,FALSE,"CTrecon"}</definedName>
    <definedName name="fgfd_1_1_4" hidden="1">{#N/A,#N/A,FALSE,"TMCOMP96";#N/A,#N/A,FALSE,"MAT96";#N/A,#N/A,FALSE,"FANDA96";#N/A,#N/A,FALSE,"INTRAN96";#N/A,#N/A,FALSE,"NAA9697";#N/A,#N/A,FALSE,"ECWEBB";#N/A,#N/A,FALSE,"MFT96";#N/A,#N/A,FALSE,"CTrecon"}</definedName>
    <definedName name="fgfd_1_1_5" hidden="1">{#N/A,#N/A,FALSE,"TMCOMP96";#N/A,#N/A,FALSE,"MAT96";#N/A,#N/A,FALSE,"FANDA96";#N/A,#N/A,FALSE,"INTRAN96";#N/A,#N/A,FALSE,"NAA9697";#N/A,#N/A,FALSE,"ECWEBB";#N/A,#N/A,FALSE,"MFT96";#N/A,#N/A,FALSE,"CTrecon"}</definedName>
    <definedName name="fgfd_1_2" hidden="1">{#N/A,#N/A,FALSE,"TMCOMP96";#N/A,#N/A,FALSE,"MAT96";#N/A,#N/A,FALSE,"FANDA96";#N/A,#N/A,FALSE,"INTRAN96";#N/A,#N/A,FALSE,"NAA9697";#N/A,#N/A,FALSE,"ECWEBB";#N/A,#N/A,FALSE,"MFT96";#N/A,#N/A,FALSE,"CTrecon"}</definedName>
    <definedName name="fgfd_1_2_1" hidden="1">{#N/A,#N/A,FALSE,"TMCOMP96";#N/A,#N/A,FALSE,"MAT96";#N/A,#N/A,FALSE,"FANDA96";#N/A,#N/A,FALSE,"INTRAN96";#N/A,#N/A,FALSE,"NAA9697";#N/A,#N/A,FALSE,"ECWEBB";#N/A,#N/A,FALSE,"MFT96";#N/A,#N/A,FALSE,"CTrecon"}</definedName>
    <definedName name="fgfd_1_2_1_1" hidden="1">{#N/A,#N/A,FALSE,"TMCOMP96";#N/A,#N/A,FALSE,"MAT96";#N/A,#N/A,FALSE,"FANDA96";#N/A,#N/A,FALSE,"INTRAN96";#N/A,#N/A,FALSE,"NAA9697";#N/A,#N/A,FALSE,"ECWEBB";#N/A,#N/A,FALSE,"MFT96";#N/A,#N/A,FALSE,"CTrecon"}</definedName>
    <definedName name="fgfd_1_2_1_1_1" hidden="1">{#N/A,#N/A,FALSE,"TMCOMP96";#N/A,#N/A,FALSE,"MAT96";#N/A,#N/A,FALSE,"FANDA96";#N/A,#N/A,FALSE,"INTRAN96";#N/A,#N/A,FALSE,"NAA9697";#N/A,#N/A,FALSE,"ECWEBB";#N/A,#N/A,FALSE,"MFT96";#N/A,#N/A,FALSE,"CTrecon"}</definedName>
    <definedName name="fgfd_1_2_1_1_2" hidden="1">{#N/A,#N/A,FALSE,"TMCOMP96";#N/A,#N/A,FALSE,"MAT96";#N/A,#N/A,FALSE,"FANDA96";#N/A,#N/A,FALSE,"INTRAN96";#N/A,#N/A,FALSE,"NAA9697";#N/A,#N/A,FALSE,"ECWEBB";#N/A,#N/A,FALSE,"MFT96";#N/A,#N/A,FALSE,"CTrecon"}</definedName>
    <definedName name="fgfd_1_2_1_2" hidden="1">{#N/A,#N/A,FALSE,"TMCOMP96";#N/A,#N/A,FALSE,"MAT96";#N/A,#N/A,FALSE,"FANDA96";#N/A,#N/A,FALSE,"INTRAN96";#N/A,#N/A,FALSE,"NAA9697";#N/A,#N/A,FALSE,"ECWEBB";#N/A,#N/A,FALSE,"MFT96";#N/A,#N/A,FALSE,"CTrecon"}</definedName>
    <definedName name="fgfd_1_2_1_3" hidden="1">{#N/A,#N/A,FALSE,"TMCOMP96";#N/A,#N/A,FALSE,"MAT96";#N/A,#N/A,FALSE,"FANDA96";#N/A,#N/A,FALSE,"INTRAN96";#N/A,#N/A,FALSE,"NAA9697";#N/A,#N/A,FALSE,"ECWEBB";#N/A,#N/A,FALSE,"MFT96";#N/A,#N/A,FALSE,"CTrecon"}</definedName>
    <definedName name="fgfd_1_2_1_4" hidden="1">{#N/A,#N/A,FALSE,"TMCOMP96";#N/A,#N/A,FALSE,"MAT96";#N/A,#N/A,FALSE,"FANDA96";#N/A,#N/A,FALSE,"INTRAN96";#N/A,#N/A,FALSE,"NAA9697";#N/A,#N/A,FALSE,"ECWEBB";#N/A,#N/A,FALSE,"MFT96";#N/A,#N/A,FALSE,"CTrecon"}</definedName>
    <definedName name="fgfd_1_2_1_5" hidden="1">{#N/A,#N/A,FALSE,"TMCOMP96";#N/A,#N/A,FALSE,"MAT96";#N/A,#N/A,FALSE,"FANDA96";#N/A,#N/A,FALSE,"INTRAN96";#N/A,#N/A,FALSE,"NAA9697";#N/A,#N/A,FALSE,"ECWEBB";#N/A,#N/A,FALSE,"MFT96";#N/A,#N/A,FALSE,"CTrecon"}</definedName>
    <definedName name="fgfd_1_2_2" hidden="1">{#N/A,#N/A,FALSE,"TMCOMP96";#N/A,#N/A,FALSE,"MAT96";#N/A,#N/A,FALSE,"FANDA96";#N/A,#N/A,FALSE,"INTRAN96";#N/A,#N/A,FALSE,"NAA9697";#N/A,#N/A,FALSE,"ECWEBB";#N/A,#N/A,FALSE,"MFT96";#N/A,#N/A,FALSE,"CTrecon"}</definedName>
    <definedName name="fgfd_1_2_3" hidden="1">{#N/A,#N/A,FALSE,"TMCOMP96";#N/A,#N/A,FALSE,"MAT96";#N/A,#N/A,FALSE,"FANDA96";#N/A,#N/A,FALSE,"INTRAN96";#N/A,#N/A,FALSE,"NAA9697";#N/A,#N/A,FALSE,"ECWEBB";#N/A,#N/A,FALSE,"MFT96";#N/A,#N/A,FALSE,"CTrecon"}</definedName>
    <definedName name="fgfd_1_2_4" hidden="1">{#N/A,#N/A,FALSE,"TMCOMP96";#N/A,#N/A,FALSE,"MAT96";#N/A,#N/A,FALSE,"FANDA96";#N/A,#N/A,FALSE,"INTRAN96";#N/A,#N/A,FALSE,"NAA9697";#N/A,#N/A,FALSE,"ECWEBB";#N/A,#N/A,FALSE,"MFT96";#N/A,#N/A,FALSE,"CTrecon"}</definedName>
    <definedName name="fgfd_1_2_5" hidden="1">{#N/A,#N/A,FALSE,"TMCOMP96";#N/A,#N/A,FALSE,"MAT96";#N/A,#N/A,FALSE,"FANDA96";#N/A,#N/A,FALSE,"INTRAN96";#N/A,#N/A,FALSE,"NAA9697";#N/A,#N/A,FALSE,"ECWEBB";#N/A,#N/A,FALSE,"MFT96";#N/A,#N/A,FALSE,"CTrecon"}</definedName>
    <definedName name="fgfd_1_3" hidden="1">{#N/A,#N/A,FALSE,"TMCOMP96";#N/A,#N/A,FALSE,"MAT96";#N/A,#N/A,FALSE,"FANDA96";#N/A,#N/A,FALSE,"INTRAN96";#N/A,#N/A,FALSE,"NAA9697";#N/A,#N/A,FALSE,"ECWEBB";#N/A,#N/A,FALSE,"MFT96";#N/A,#N/A,FALSE,"CTrecon"}</definedName>
    <definedName name="fgfd_1_3_1" hidden="1">{#N/A,#N/A,FALSE,"TMCOMP96";#N/A,#N/A,FALSE,"MAT96";#N/A,#N/A,FALSE,"FANDA96";#N/A,#N/A,FALSE,"INTRAN96";#N/A,#N/A,FALSE,"NAA9697";#N/A,#N/A,FALSE,"ECWEBB";#N/A,#N/A,FALSE,"MFT96";#N/A,#N/A,FALSE,"CTrecon"}</definedName>
    <definedName name="fgfd_1_3_1_1" hidden="1">{#N/A,#N/A,FALSE,"TMCOMP96";#N/A,#N/A,FALSE,"MAT96";#N/A,#N/A,FALSE,"FANDA96";#N/A,#N/A,FALSE,"INTRAN96";#N/A,#N/A,FALSE,"NAA9697";#N/A,#N/A,FALSE,"ECWEBB";#N/A,#N/A,FALSE,"MFT96";#N/A,#N/A,FALSE,"CTrecon"}</definedName>
    <definedName name="fgfd_1_3_1_1_1" hidden="1">{#N/A,#N/A,FALSE,"TMCOMP96";#N/A,#N/A,FALSE,"MAT96";#N/A,#N/A,FALSE,"FANDA96";#N/A,#N/A,FALSE,"INTRAN96";#N/A,#N/A,FALSE,"NAA9697";#N/A,#N/A,FALSE,"ECWEBB";#N/A,#N/A,FALSE,"MFT96";#N/A,#N/A,FALSE,"CTrecon"}</definedName>
    <definedName name="fgfd_1_3_1_1_2" hidden="1">{#N/A,#N/A,FALSE,"TMCOMP96";#N/A,#N/A,FALSE,"MAT96";#N/A,#N/A,FALSE,"FANDA96";#N/A,#N/A,FALSE,"INTRAN96";#N/A,#N/A,FALSE,"NAA9697";#N/A,#N/A,FALSE,"ECWEBB";#N/A,#N/A,FALSE,"MFT96";#N/A,#N/A,FALSE,"CTrecon"}</definedName>
    <definedName name="fgfd_1_3_1_2" hidden="1">{#N/A,#N/A,FALSE,"TMCOMP96";#N/A,#N/A,FALSE,"MAT96";#N/A,#N/A,FALSE,"FANDA96";#N/A,#N/A,FALSE,"INTRAN96";#N/A,#N/A,FALSE,"NAA9697";#N/A,#N/A,FALSE,"ECWEBB";#N/A,#N/A,FALSE,"MFT96";#N/A,#N/A,FALSE,"CTrecon"}</definedName>
    <definedName name="fgfd_1_3_1_3" hidden="1">{#N/A,#N/A,FALSE,"TMCOMP96";#N/A,#N/A,FALSE,"MAT96";#N/A,#N/A,FALSE,"FANDA96";#N/A,#N/A,FALSE,"INTRAN96";#N/A,#N/A,FALSE,"NAA9697";#N/A,#N/A,FALSE,"ECWEBB";#N/A,#N/A,FALSE,"MFT96";#N/A,#N/A,FALSE,"CTrecon"}</definedName>
    <definedName name="fgfd_1_3_1_4" hidden="1">{#N/A,#N/A,FALSE,"TMCOMP96";#N/A,#N/A,FALSE,"MAT96";#N/A,#N/A,FALSE,"FANDA96";#N/A,#N/A,FALSE,"INTRAN96";#N/A,#N/A,FALSE,"NAA9697";#N/A,#N/A,FALSE,"ECWEBB";#N/A,#N/A,FALSE,"MFT96";#N/A,#N/A,FALSE,"CTrecon"}</definedName>
    <definedName name="fgfd_1_3_1_5" hidden="1">{#N/A,#N/A,FALSE,"TMCOMP96";#N/A,#N/A,FALSE,"MAT96";#N/A,#N/A,FALSE,"FANDA96";#N/A,#N/A,FALSE,"INTRAN96";#N/A,#N/A,FALSE,"NAA9697";#N/A,#N/A,FALSE,"ECWEBB";#N/A,#N/A,FALSE,"MFT96";#N/A,#N/A,FALSE,"CTrecon"}</definedName>
    <definedName name="fgfd_1_3_2" hidden="1">{#N/A,#N/A,FALSE,"TMCOMP96";#N/A,#N/A,FALSE,"MAT96";#N/A,#N/A,FALSE,"FANDA96";#N/A,#N/A,FALSE,"INTRAN96";#N/A,#N/A,FALSE,"NAA9697";#N/A,#N/A,FALSE,"ECWEBB";#N/A,#N/A,FALSE,"MFT96";#N/A,#N/A,FALSE,"CTrecon"}</definedName>
    <definedName name="fgfd_1_3_3" hidden="1">{#N/A,#N/A,FALSE,"TMCOMP96";#N/A,#N/A,FALSE,"MAT96";#N/A,#N/A,FALSE,"FANDA96";#N/A,#N/A,FALSE,"INTRAN96";#N/A,#N/A,FALSE,"NAA9697";#N/A,#N/A,FALSE,"ECWEBB";#N/A,#N/A,FALSE,"MFT96";#N/A,#N/A,FALSE,"CTrecon"}</definedName>
    <definedName name="fgfd_1_3_4" hidden="1">{#N/A,#N/A,FALSE,"TMCOMP96";#N/A,#N/A,FALSE,"MAT96";#N/A,#N/A,FALSE,"FANDA96";#N/A,#N/A,FALSE,"INTRAN96";#N/A,#N/A,FALSE,"NAA9697";#N/A,#N/A,FALSE,"ECWEBB";#N/A,#N/A,FALSE,"MFT96";#N/A,#N/A,FALSE,"CTrecon"}</definedName>
    <definedName name="fgfd_1_3_5" hidden="1">{#N/A,#N/A,FALSE,"TMCOMP96";#N/A,#N/A,FALSE,"MAT96";#N/A,#N/A,FALSE,"FANDA96";#N/A,#N/A,FALSE,"INTRAN96";#N/A,#N/A,FALSE,"NAA9697";#N/A,#N/A,FALSE,"ECWEBB";#N/A,#N/A,FALSE,"MFT96";#N/A,#N/A,FALSE,"CTrecon"}</definedName>
    <definedName name="fgfd_1_4" hidden="1">{#N/A,#N/A,FALSE,"TMCOMP96";#N/A,#N/A,FALSE,"MAT96";#N/A,#N/A,FALSE,"FANDA96";#N/A,#N/A,FALSE,"INTRAN96";#N/A,#N/A,FALSE,"NAA9697";#N/A,#N/A,FALSE,"ECWEBB";#N/A,#N/A,FALSE,"MFT96";#N/A,#N/A,FALSE,"CTrecon"}</definedName>
    <definedName name="fgfd_1_4_1" hidden="1">{#N/A,#N/A,FALSE,"TMCOMP96";#N/A,#N/A,FALSE,"MAT96";#N/A,#N/A,FALSE,"FANDA96";#N/A,#N/A,FALSE,"INTRAN96";#N/A,#N/A,FALSE,"NAA9697";#N/A,#N/A,FALSE,"ECWEBB";#N/A,#N/A,FALSE,"MFT96";#N/A,#N/A,FALSE,"CTrecon"}</definedName>
    <definedName name="fgfd_1_4_1_1" hidden="1">{#N/A,#N/A,FALSE,"TMCOMP96";#N/A,#N/A,FALSE,"MAT96";#N/A,#N/A,FALSE,"FANDA96";#N/A,#N/A,FALSE,"INTRAN96";#N/A,#N/A,FALSE,"NAA9697";#N/A,#N/A,FALSE,"ECWEBB";#N/A,#N/A,FALSE,"MFT96";#N/A,#N/A,FALSE,"CTrecon"}</definedName>
    <definedName name="fgfd_1_4_1_2" hidden="1">{#N/A,#N/A,FALSE,"TMCOMP96";#N/A,#N/A,FALSE,"MAT96";#N/A,#N/A,FALSE,"FANDA96";#N/A,#N/A,FALSE,"INTRAN96";#N/A,#N/A,FALSE,"NAA9697";#N/A,#N/A,FALSE,"ECWEBB";#N/A,#N/A,FALSE,"MFT96";#N/A,#N/A,FALSE,"CTrecon"}</definedName>
    <definedName name="fgfd_1_4_1_3" hidden="1">{#N/A,#N/A,FALSE,"TMCOMP96";#N/A,#N/A,FALSE,"MAT96";#N/A,#N/A,FALSE,"FANDA96";#N/A,#N/A,FALSE,"INTRAN96";#N/A,#N/A,FALSE,"NAA9697";#N/A,#N/A,FALSE,"ECWEBB";#N/A,#N/A,FALSE,"MFT96";#N/A,#N/A,FALSE,"CTrecon"}</definedName>
    <definedName name="fgfd_1_4_1_4" hidden="1">{#N/A,#N/A,FALSE,"TMCOMP96";#N/A,#N/A,FALSE,"MAT96";#N/A,#N/A,FALSE,"FANDA96";#N/A,#N/A,FALSE,"INTRAN96";#N/A,#N/A,FALSE,"NAA9697";#N/A,#N/A,FALSE,"ECWEBB";#N/A,#N/A,FALSE,"MFT96";#N/A,#N/A,FALSE,"CTrecon"}</definedName>
    <definedName name="fgfd_1_4_1_5" hidden="1">{#N/A,#N/A,FALSE,"TMCOMP96";#N/A,#N/A,FALSE,"MAT96";#N/A,#N/A,FALSE,"FANDA96";#N/A,#N/A,FALSE,"INTRAN96";#N/A,#N/A,FALSE,"NAA9697";#N/A,#N/A,FALSE,"ECWEBB";#N/A,#N/A,FALSE,"MFT96";#N/A,#N/A,FALSE,"CTrecon"}</definedName>
    <definedName name="fgfd_1_4_2" hidden="1">{#N/A,#N/A,FALSE,"TMCOMP96";#N/A,#N/A,FALSE,"MAT96";#N/A,#N/A,FALSE,"FANDA96";#N/A,#N/A,FALSE,"INTRAN96";#N/A,#N/A,FALSE,"NAA9697";#N/A,#N/A,FALSE,"ECWEBB";#N/A,#N/A,FALSE,"MFT96";#N/A,#N/A,FALSE,"CTrecon"}</definedName>
    <definedName name="fgfd_1_4_3" hidden="1">{#N/A,#N/A,FALSE,"TMCOMP96";#N/A,#N/A,FALSE,"MAT96";#N/A,#N/A,FALSE,"FANDA96";#N/A,#N/A,FALSE,"INTRAN96";#N/A,#N/A,FALSE,"NAA9697";#N/A,#N/A,FALSE,"ECWEBB";#N/A,#N/A,FALSE,"MFT96";#N/A,#N/A,FALSE,"CTrecon"}</definedName>
    <definedName name="fgfd_1_4_4" hidden="1">{#N/A,#N/A,FALSE,"TMCOMP96";#N/A,#N/A,FALSE,"MAT96";#N/A,#N/A,FALSE,"FANDA96";#N/A,#N/A,FALSE,"INTRAN96";#N/A,#N/A,FALSE,"NAA9697";#N/A,#N/A,FALSE,"ECWEBB";#N/A,#N/A,FALSE,"MFT96";#N/A,#N/A,FALSE,"CTrecon"}</definedName>
    <definedName name="fgfd_1_4_5" hidden="1">{#N/A,#N/A,FALSE,"TMCOMP96";#N/A,#N/A,FALSE,"MAT96";#N/A,#N/A,FALSE,"FANDA96";#N/A,#N/A,FALSE,"INTRAN96";#N/A,#N/A,FALSE,"NAA9697";#N/A,#N/A,FALSE,"ECWEBB";#N/A,#N/A,FALSE,"MFT96";#N/A,#N/A,FALSE,"CTrecon"}</definedName>
    <definedName name="fgfd_1_5" hidden="1">{#N/A,#N/A,FALSE,"TMCOMP96";#N/A,#N/A,FALSE,"MAT96";#N/A,#N/A,FALSE,"FANDA96";#N/A,#N/A,FALSE,"INTRAN96";#N/A,#N/A,FALSE,"NAA9697";#N/A,#N/A,FALSE,"ECWEBB";#N/A,#N/A,FALSE,"MFT96";#N/A,#N/A,FALSE,"CTrecon"}</definedName>
    <definedName name="fgfd_1_5_1" hidden="1">{#N/A,#N/A,FALSE,"TMCOMP96";#N/A,#N/A,FALSE,"MAT96";#N/A,#N/A,FALSE,"FANDA96";#N/A,#N/A,FALSE,"INTRAN96";#N/A,#N/A,FALSE,"NAA9697";#N/A,#N/A,FALSE,"ECWEBB";#N/A,#N/A,FALSE,"MFT96";#N/A,#N/A,FALSE,"CTrecon"}</definedName>
    <definedName name="fgfd_1_5_2" hidden="1">{#N/A,#N/A,FALSE,"TMCOMP96";#N/A,#N/A,FALSE,"MAT96";#N/A,#N/A,FALSE,"FANDA96";#N/A,#N/A,FALSE,"INTRAN96";#N/A,#N/A,FALSE,"NAA9697";#N/A,#N/A,FALSE,"ECWEBB";#N/A,#N/A,FALSE,"MFT96";#N/A,#N/A,FALSE,"CTrecon"}</definedName>
    <definedName name="fgfd_1_5_3" hidden="1">{#N/A,#N/A,FALSE,"TMCOMP96";#N/A,#N/A,FALSE,"MAT96";#N/A,#N/A,FALSE,"FANDA96";#N/A,#N/A,FALSE,"INTRAN96";#N/A,#N/A,FALSE,"NAA9697";#N/A,#N/A,FALSE,"ECWEBB";#N/A,#N/A,FALSE,"MFT96";#N/A,#N/A,FALSE,"CTrecon"}</definedName>
    <definedName name="fgfd_1_5_4" hidden="1">{#N/A,#N/A,FALSE,"TMCOMP96";#N/A,#N/A,FALSE,"MAT96";#N/A,#N/A,FALSE,"FANDA96";#N/A,#N/A,FALSE,"INTRAN96";#N/A,#N/A,FALSE,"NAA9697";#N/A,#N/A,FALSE,"ECWEBB";#N/A,#N/A,FALSE,"MFT96";#N/A,#N/A,FALSE,"CTrecon"}</definedName>
    <definedName name="fgfd_1_5_5" hidden="1">{#N/A,#N/A,FALSE,"TMCOMP96";#N/A,#N/A,FALSE,"MAT96";#N/A,#N/A,FALSE,"FANDA96";#N/A,#N/A,FALSE,"INTRAN96";#N/A,#N/A,FALSE,"NAA9697";#N/A,#N/A,FALSE,"ECWEBB";#N/A,#N/A,FALSE,"MFT96";#N/A,#N/A,FALSE,"CTrecon"}</definedName>
    <definedName name="fgfd_2_1_1" hidden="1">{#N/A,#N/A,FALSE,"TMCOMP96";#N/A,#N/A,FALSE,"MAT96";#N/A,#N/A,FALSE,"FANDA96";#N/A,#N/A,FALSE,"INTRAN96";#N/A,#N/A,FALSE,"NAA9697";#N/A,#N/A,FALSE,"ECWEBB";#N/A,#N/A,FALSE,"MFT96";#N/A,#N/A,FALSE,"CTrecon"}</definedName>
    <definedName name="fgfd_2_1_1_1" hidden="1">{#N/A,#N/A,FALSE,"TMCOMP96";#N/A,#N/A,FALSE,"MAT96";#N/A,#N/A,FALSE,"FANDA96";#N/A,#N/A,FALSE,"INTRAN96";#N/A,#N/A,FALSE,"NAA9697";#N/A,#N/A,FALSE,"ECWEBB";#N/A,#N/A,FALSE,"MFT96";#N/A,#N/A,FALSE,"CTrecon"}</definedName>
    <definedName name="fgfd_2_1_1_2" hidden="1">{#N/A,#N/A,FALSE,"TMCOMP96";#N/A,#N/A,FALSE,"MAT96";#N/A,#N/A,FALSE,"FANDA96";#N/A,#N/A,FALSE,"INTRAN96";#N/A,#N/A,FALSE,"NAA9697";#N/A,#N/A,FALSE,"ECWEBB";#N/A,#N/A,FALSE,"MFT96";#N/A,#N/A,FALSE,"CTrecon"}</definedName>
    <definedName name="fgfd_2_1_2" hidden="1">{#N/A,#N/A,FALSE,"TMCOMP96";#N/A,#N/A,FALSE,"MAT96";#N/A,#N/A,FALSE,"FANDA96";#N/A,#N/A,FALSE,"INTRAN96";#N/A,#N/A,FALSE,"NAA9697";#N/A,#N/A,FALSE,"ECWEBB";#N/A,#N/A,FALSE,"MFT96";#N/A,#N/A,FALSE,"CTrecon"}</definedName>
    <definedName name="fgfd_2_1_3" hidden="1">{#N/A,#N/A,FALSE,"TMCOMP96";#N/A,#N/A,FALSE,"MAT96";#N/A,#N/A,FALSE,"FANDA96";#N/A,#N/A,FALSE,"INTRAN96";#N/A,#N/A,FALSE,"NAA9697";#N/A,#N/A,FALSE,"ECWEBB";#N/A,#N/A,FALSE,"MFT96";#N/A,#N/A,FALSE,"CTrecon"}</definedName>
    <definedName name="fgfd_2_1_4" hidden="1">{#N/A,#N/A,FALSE,"TMCOMP96";#N/A,#N/A,FALSE,"MAT96";#N/A,#N/A,FALSE,"FANDA96";#N/A,#N/A,FALSE,"INTRAN96";#N/A,#N/A,FALSE,"NAA9697";#N/A,#N/A,FALSE,"ECWEBB";#N/A,#N/A,FALSE,"MFT96";#N/A,#N/A,FALSE,"CTrecon"}</definedName>
    <definedName name="fgfd_2_1_5" hidden="1">{#N/A,#N/A,FALSE,"TMCOMP96";#N/A,#N/A,FALSE,"MAT96";#N/A,#N/A,FALSE,"FANDA96";#N/A,#N/A,FALSE,"INTRAN96";#N/A,#N/A,FALSE,"NAA9697";#N/A,#N/A,FALSE,"ECWEBB";#N/A,#N/A,FALSE,"MFT96";#N/A,#N/A,FALSE,"CTrecon"}</definedName>
    <definedName name="fgfd_2_2" hidden="1">{#N/A,#N/A,FALSE,"TMCOMP96";#N/A,#N/A,FALSE,"MAT96";#N/A,#N/A,FALSE,"FANDA96";#N/A,#N/A,FALSE,"INTRAN96";#N/A,#N/A,FALSE,"NAA9697";#N/A,#N/A,FALSE,"ECWEBB";#N/A,#N/A,FALSE,"MFT96";#N/A,#N/A,FALSE,"CTrecon"}</definedName>
    <definedName name="fgfd_2_3" hidden="1">{#N/A,#N/A,FALSE,"TMCOMP96";#N/A,#N/A,FALSE,"MAT96";#N/A,#N/A,FALSE,"FANDA96";#N/A,#N/A,FALSE,"INTRAN96";#N/A,#N/A,FALSE,"NAA9697";#N/A,#N/A,FALSE,"ECWEBB";#N/A,#N/A,FALSE,"MFT96";#N/A,#N/A,FALSE,"CTrecon"}</definedName>
    <definedName name="fgfd_2_4" hidden="1">{#N/A,#N/A,FALSE,"TMCOMP96";#N/A,#N/A,FALSE,"MAT96";#N/A,#N/A,FALSE,"FANDA96";#N/A,#N/A,FALSE,"INTRAN96";#N/A,#N/A,FALSE,"NAA9697";#N/A,#N/A,FALSE,"ECWEBB";#N/A,#N/A,FALSE,"MFT96";#N/A,#N/A,FALSE,"CTrecon"}</definedName>
    <definedName name="fgfd_2_5" hidden="1">{#N/A,#N/A,FALSE,"TMCOMP96";#N/A,#N/A,FALSE,"MAT96";#N/A,#N/A,FALSE,"FANDA96";#N/A,#N/A,FALSE,"INTRAN96";#N/A,#N/A,FALSE,"NAA9697";#N/A,#N/A,FALSE,"ECWEBB";#N/A,#N/A,FALSE,"MFT96";#N/A,#N/A,FALSE,"CTrecon"}</definedName>
    <definedName name="fgfd_3" hidden="1">{#N/A,#N/A,FALSE,"TMCOMP96";#N/A,#N/A,FALSE,"MAT96";#N/A,#N/A,FALSE,"FANDA96";#N/A,#N/A,FALSE,"INTRAN96";#N/A,#N/A,FALSE,"NAA9697";#N/A,#N/A,FALSE,"ECWEBB";#N/A,#N/A,FALSE,"MFT96";#N/A,#N/A,FALSE,"CTrecon"}</definedName>
    <definedName name="fgfd_3_1" hidden="1">{#N/A,#N/A,FALSE,"TMCOMP96";#N/A,#N/A,FALSE,"MAT96";#N/A,#N/A,FALSE,"FANDA96";#N/A,#N/A,FALSE,"INTRAN96";#N/A,#N/A,FALSE,"NAA9697";#N/A,#N/A,FALSE,"ECWEBB";#N/A,#N/A,FALSE,"MFT96";#N/A,#N/A,FALSE,"CTrecon"}</definedName>
    <definedName name="fgfd_3_1_1" hidden="1">{#N/A,#N/A,FALSE,"TMCOMP96";#N/A,#N/A,FALSE,"MAT96";#N/A,#N/A,FALSE,"FANDA96";#N/A,#N/A,FALSE,"INTRAN96";#N/A,#N/A,FALSE,"NAA9697";#N/A,#N/A,FALSE,"ECWEBB";#N/A,#N/A,FALSE,"MFT96";#N/A,#N/A,FALSE,"CTrecon"}</definedName>
    <definedName name="fgfd_3_1_1_1" hidden="1">{#N/A,#N/A,FALSE,"TMCOMP96";#N/A,#N/A,FALSE,"MAT96";#N/A,#N/A,FALSE,"FANDA96";#N/A,#N/A,FALSE,"INTRAN96";#N/A,#N/A,FALSE,"NAA9697";#N/A,#N/A,FALSE,"ECWEBB";#N/A,#N/A,FALSE,"MFT96";#N/A,#N/A,FALSE,"CTrecon"}</definedName>
    <definedName name="fgfd_3_1_1_2" hidden="1">{#N/A,#N/A,FALSE,"TMCOMP96";#N/A,#N/A,FALSE,"MAT96";#N/A,#N/A,FALSE,"FANDA96";#N/A,#N/A,FALSE,"INTRAN96";#N/A,#N/A,FALSE,"NAA9697";#N/A,#N/A,FALSE,"ECWEBB";#N/A,#N/A,FALSE,"MFT96";#N/A,#N/A,FALSE,"CTrecon"}</definedName>
    <definedName name="fgfd_3_1_2" hidden="1">{#N/A,#N/A,FALSE,"TMCOMP96";#N/A,#N/A,FALSE,"MAT96";#N/A,#N/A,FALSE,"FANDA96";#N/A,#N/A,FALSE,"INTRAN96";#N/A,#N/A,FALSE,"NAA9697";#N/A,#N/A,FALSE,"ECWEBB";#N/A,#N/A,FALSE,"MFT96";#N/A,#N/A,FALSE,"CTrecon"}</definedName>
    <definedName name="fgfd_3_1_3" hidden="1">{#N/A,#N/A,FALSE,"TMCOMP96";#N/A,#N/A,FALSE,"MAT96";#N/A,#N/A,FALSE,"FANDA96";#N/A,#N/A,FALSE,"INTRAN96";#N/A,#N/A,FALSE,"NAA9697";#N/A,#N/A,FALSE,"ECWEBB";#N/A,#N/A,FALSE,"MFT96";#N/A,#N/A,FALSE,"CTrecon"}</definedName>
    <definedName name="fgfd_3_1_4" hidden="1">{#N/A,#N/A,FALSE,"TMCOMP96";#N/A,#N/A,FALSE,"MAT96";#N/A,#N/A,FALSE,"FANDA96";#N/A,#N/A,FALSE,"INTRAN96";#N/A,#N/A,FALSE,"NAA9697";#N/A,#N/A,FALSE,"ECWEBB";#N/A,#N/A,FALSE,"MFT96";#N/A,#N/A,FALSE,"CTrecon"}</definedName>
    <definedName name="fgfd_3_1_5" hidden="1">{#N/A,#N/A,FALSE,"TMCOMP96";#N/A,#N/A,FALSE,"MAT96";#N/A,#N/A,FALSE,"FANDA96";#N/A,#N/A,FALSE,"INTRAN96";#N/A,#N/A,FALSE,"NAA9697";#N/A,#N/A,FALSE,"ECWEBB";#N/A,#N/A,FALSE,"MFT96";#N/A,#N/A,FALSE,"CTrecon"}</definedName>
    <definedName name="fgfd_3_2" hidden="1">{#N/A,#N/A,FALSE,"TMCOMP96";#N/A,#N/A,FALSE,"MAT96";#N/A,#N/A,FALSE,"FANDA96";#N/A,#N/A,FALSE,"INTRAN96";#N/A,#N/A,FALSE,"NAA9697";#N/A,#N/A,FALSE,"ECWEBB";#N/A,#N/A,FALSE,"MFT96";#N/A,#N/A,FALSE,"CTrecon"}</definedName>
    <definedName name="fgfd_3_3" hidden="1">{#N/A,#N/A,FALSE,"TMCOMP96";#N/A,#N/A,FALSE,"MAT96";#N/A,#N/A,FALSE,"FANDA96";#N/A,#N/A,FALSE,"INTRAN96";#N/A,#N/A,FALSE,"NAA9697";#N/A,#N/A,FALSE,"ECWEBB";#N/A,#N/A,FALSE,"MFT96";#N/A,#N/A,FALSE,"CTrecon"}</definedName>
    <definedName name="fgfd_3_4" hidden="1">{#N/A,#N/A,FALSE,"TMCOMP96";#N/A,#N/A,FALSE,"MAT96";#N/A,#N/A,FALSE,"FANDA96";#N/A,#N/A,FALSE,"INTRAN96";#N/A,#N/A,FALSE,"NAA9697";#N/A,#N/A,FALSE,"ECWEBB";#N/A,#N/A,FALSE,"MFT96";#N/A,#N/A,FALSE,"CTrecon"}</definedName>
    <definedName name="fgfd_3_5" hidden="1">{#N/A,#N/A,FALSE,"TMCOMP96";#N/A,#N/A,FALSE,"MAT96";#N/A,#N/A,FALSE,"FANDA96";#N/A,#N/A,FALSE,"INTRAN96";#N/A,#N/A,FALSE,"NAA9697";#N/A,#N/A,FALSE,"ECWEBB";#N/A,#N/A,FALSE,"MFT96";#N/A,#N/A,FALSE,"CTrecon"}</definedName>
    <definedName name="fgfd_4" hidden="1">{#N/A,#N/A,FALSE,"TMCOMP96";#N/A,#N/A,FALSE,"MAT96";#N/A,#N/A,FALSE,"FANDA96";#N/A,#N/A,FALSE,"INTRAN96";#N/A,#N/A,FALSE,"NAA9697";#N/A,#N/A,FALSE,"ECWEBB";#N/A,#N/A,FALSE,"MFT96";#N/A,#N/A,FALSE,"CTrecon"}</definedName>
    <definedName name="fgfd_4_1" hidden="1">{#N/A,#N/A,FALSE,"TMCOMP96";#N/A,#N/A,FALSE,"MAT96";#N/A,#N/A,FALSE,"FANDA96";#N/A,#N/A,FALSE,"INTRAN96";#N/A,#N/A,FALSE,"NAA9697";#N/A,#N/A,FALSE,"ECWEBB";#N/A,#N/A,FALSE,"MFT96";#N/A,#N/A,FALSE,"CTrecon"}</definedName>
    <definedName name="fgfd_4_1_1" hidden="1">{#N/A,#N/A,FALSE,"TMCOMP96";#N/A,#N/A,FALSE,"MAT96";#N/A,#N/A,FALSE,"FANDA96";#N/A,#N/A,FALSE,"INTRAN96";#N/A,#N/A,FALSE,"NAA9697";#N/A,#N/A,FALSE,"ECWEBB";#N/A,#N/A,FALSE,"MFT96";#N/A,#N/A,FALSE,"CTrecon"}</definedName>
    <definedName name="fgfd_4_1_1_1" hidden="1">{#N/A,#N/A,FALSE,"TMCOMP96";#N/A,#N/A,FALSE,"MAT96";#N/A,#N/A,FALSE,"FANDA96";#N/A,#N/A,FALSE,"INTRAN96";#N/A,#N/A,FALSE,"NAA9697";#N/A,#N/A,FALSE,"ECWEBB";#N/A,#N/A,FALSE,"MFT96";#N/A,#N/A,FALSE,"CTrecon"}</definedName>
    <definedName name="fgfd_4_1_1_2" hidden="1">{#N/A,#N/A,FALSE,"TMCOMP96";#N/A,#N/A,FALSE,"MAT96";#N/A,#N/A,FALSE,"FANDA96";#N/A,#N/A,FALSE,"INTRAN96";#N/A,#N/A,FALSE,"NAA9697";#N/A,#N/A,FALSE,"ECWEBB";#N/A,#N/A,FALSE,"MFT96";#N/A,#N/A,FALSE,"CTrecon"}</definedName>
    <definedName name="fgfd_4_1_2" hidden="1">{#N/A,#N/A,FALSE,"TMCOMP96";#N/A,#N/A,FALSE,"MAT96";#N/A,#N/A,FALSE,"FANDA96";#N/A,#N/A,FALSE,"INTRAN96";#N/A,#N/A,FALSE,"NAA9697";#N/A,#N/A,FALSE,"ECWEBB";#N/A,#N/A,FALSE,"MFT96";#N/A,#N/A,FALSE,"CTrecon"}</definedName>
    <definedName name="fgfd_4_1_3" hidden="1">{#N/A,#N/A,FALSE,"TMCOMP96";#N/A,#N/A,FALSE,"MAT96";#N/A,#N/A,FALSE,"FANDA96";#N/A,#N/A,FALSE,"INTRAN96";#N/A,#N/A,FALSE,"NAA9697";#N/A,#N/A,FALSE,"ECWEBB";#N/A,#N/A,FALSE,"MFT96";#N/A,#N/A,FALSE,"CTrecon"}</definedName>
    <definedName name="fgfd_4_1_4" hidden="1">{#N/A,#N/A,FALSE,"TMCOMP96";#N/A,#N/A,FALSE,"MAT96";#N/A,#N/A,FALSE,"FANDA96";#N/A,#N/A,FALSE,"INTRAN96";#N/A,#N/A,FALSE,"NAA9697";#N/A,#N/A,FALSE,"ECWEBB";#N/A,#N/A,FALSE,"MFT96";#N/A,#N/A,FALSE,"CTrecon"}</definedName>
    <definedName name="fgfd_4_1_5" hidden="1">{#N/A,#N/A,FALSE,"TMCOMP96";#N/A,#N/A,FALSE,"MAT96";#N/A,#N/A,FALSE,"FANDA96";#N/A,#N/A,FALSE,"INTRAN96";#N/A,#N/A,FALSE,"NAA9697";#N/A,#N/A,FALSE,"ECWEBB";#N/A,#N/A,FALSE,"MFT96";#N/A,#N/A,FALSE,"CTrecon"}</definedName>
    <definedName name="fgfd_4_2" hidden="1">{#N/A,#N/A,FALSE,"TMCOMP96";#N/A,#N/A,FALSE,"MAT96";#N/A,#N/A,FALSE,"FANDA96";#N/A,#N/A,FALSE,"INTRAN96";#N/A,#N/A,FALSE,"NAA9697";#N/A,#N/A,FALSE,"ECWEBB";#N/A,#N/A,FALSE,"MFT96";#N/A,#N/A,FALSE,"CTrecon"}</definedName>
    <definedName name="fgfd_4_3" hidden="1">{#N/A,#N/A,FALSE,"TMCOMP96";#N/A,#N/A,FALSE,"MAT96";#N/A,#N/A,FALSE,"FANDA96";#N/A,#N/A,FALSE,"INTRAN96";#N/A,#N/A,FALSE,"NAA9697";#N/A,#N/A,FALSE,"ECWEBB";#N/A,#N/A,FALSE,"MFT96";#N/A,#N/A,FALSE,"CTrecon"}</definedName>
    <definedName name="fgfd_4_4" hidden="1">{#N/A,#N/A,FALSE,"TMCOMP96";#N/A,#N/A,FALSE,"MAT96";#N/A,#N/A,FALSE,"FANDA96";#N/A,#N/A,FALSE,"INTRAN96";#N/A,#N/A,FALSE,"NAA9697";#N/A,#N/A,FALSE,"ECWEBB";#N/A,#N/A,FALSE,"MFT96";#N/A,#N/A,FALSE,"CTrecon"}</definedName>
    <definedName name="fgfd_4_5" hidden="1">{#N/A,#N/A,FALSE,"TMCOMP96";#N/A,#N/A,FALSE,"MAT96";#N/A,#N/A,FALSE,"FANDA96";#N/A,#N/A,FALSE,"INTRAN96";#N/A,#N/A,FALSE,"NAA9697";#N/A,#N/A,FALSE,"ECWEBB";#N/A,#N/A,FALSE,"MFT96";#N/A,#N/A,FALSE,"CTrecon"}</definedName>
    <definedName name="fgfd_5" hidden="1">{#N/A,#N/A,FALSE,"TMCOMP96";#N/A,#N/A,FALSE,"MAT96";#N/A,#N/A,FALSE,"FANDA96";#N/A,#N/A,FALSE,"INTRAN96";#N/A,#N/A,FALSE,"NAA9697";#N/A,#N/A,FALSE,"ECWEBB";#N/A,#N/A,FALSE,"MFT96";#N/A,#N/A,FALSE,"CTrecon"}</definedName>
    <definedName name="fgfd_5_1" hidden="1">{#N/A,#N/A,FALSE,"TMCOMP96";#N/A,#N/A,FALSE,"MAT96";#N/A,#N/A,FALSE,"FANDA96";#N/A,#N/A,FALSE,"INTRAN96";#N/A,#N/A,FALSE,"NAA9697";#N/A,#N/A,FALSE,"ECWEBB";#N/A,#N/A,FALSE,"MFT96";#N/A,#N/A,FALSE,"CTrecon"}</definedName>
    <definedName name="fgfd_5_1_1" hidden="1">{#N/A,#N/A,FALSE,"TMCOMP96";#N/A,#N/A,FALSE,"MAT96";#N/A,#N/A,FALSE,"FANDA96";#N/A,#N/A,FALSE,"INTRAN96";#N/A,#N/A,FALSE,"NAA9697";#N/A,#N/A,FALSE,"ECWEBB";#N/A,#N/A,FALSE,"MFT96";#N/A,#N/A,FALSE,"CTrecon"}</definedName>
    <definedName name="fgfd_5_1_1_1" hidden="1">{#N/A,#N/A,FALSE,"TMCOMP96";#N/A,#N/A,FALSE,"MAT96";#N/A,#N/A,FALSE,"FANDA96";#N/A,#N/A,FALSE,"INTRAN96";#N/A,#N/A,FALSE,"NAA9697";#N/A,#N/A,FALSE,"ECWEBB";#N/A,#N/A,FALSE,"MFT96";#N/A,#N/A,FALSE,"CTrecon"}</definedName>
    <definedName name="fgfd_5_1_1_2" hidden="1">{#N/A,#N/A,FALSE,"TMCOMP96";#N/A,#N/A,FALSE,"MAT96";#N/A,#N/A,FALSE,"FANDA96";#N/A,#N/A,FALSE,"INTRAN96";#N/A,#N/A,FALSE,"NAA9697";#N/A,#N/A,FALSE,"ECWEBB";#N/A,#N/A,FALSE,"MFT96";#N/A,#N/A,FALSE,"CTrecon"}</definedName>
    <definedName name="fgfd_5_1_2" hidden="1">{#N/A,#N/A,FALSE,"TMCOMP96";#N/A,#N/A,FALSE,"MAT96";#N/A,#N/A,FALSE,"FANDA96";#N/A,#N/A,FALSE,"INTRAN96";#N/A,#N/A,FALSE,"NAA9697";#N/A,#N/A,FALSE,"ECWEBB";#N/A,#N/A,FALSE,"MFT96";#N/A,#N/A,FALSE,"CTrecon"}</definedName>
    <definedName name="fgfd_5_1_3" hidden="1">{#N/A,#N/A,FALSE,"TMCOMP96";#N/A,#N/A,FALSE,"MAT96";#N/A,#N/A,FALSE,"FANDA96";#N/A,#N/A,FALSE,"INTRAN96";#N/A,#N/A,FALSE,"NAA9697";#N/A,#N/A,FALSE,"ECWEBB";#N/A,#N/A,FALSE,"MFT96";#N/A,#N/A,FALSE,"CTrecon"}</definedName>
    <definedName name="fgfd_5_1_4" hidden="1">{#N/A,#N/A,FALSE,"TMCOMP96";#N/A,#N/A,FALSE,"MAT96";#N/A,#N/A,FALSE,"FANDA96";#N/A,#N/A,FALSE,"INTRAN96";#N/A,#N/A,FALSE,"NAA9697";#N/A,#N/A,FALSE,"ECWEBB";#N/A,#N/A,FALSE,"MFT96";#N/A,#N/A,FALSE,"CTrecon"}</definedName>
    <definedName name="fgfd_5_1_5" hidden="1">{#N/A,#N/A,FALSE,"TMCOMP96";#N/A,#N/A,FALSE,"MAT96";#N/A,#N/A,FALSE,"FANDA96";#N/A,#N/A,FALSE,"INTRAN96";#N/A,#N/A,FALSE,"NAA9697";#N/A,#N/A,FALSE,"ECWEBB";#N/A,#N/A,FALSE,"MFT96";#N/A,#N/A,FALSE,"CTrecon"}</definedName>
    <definedName name="fgfd_5_2" hidden="1">{#N/A,#N/A,FALSE,"TMCOMP96";#N/A,#N/A,FALSE,"MAT96";#N/A,#N/A,FALSE,"FANDA96";#N/A,#N/A,FALSE,"INTRAN96";#N/A,#N/A,FALSE,"NAA9697";#N/A,#N/A,FALSE,"ECWEBB";#N/A,#N/A,FALSE,"MFT96";#N/A,#N/A,FALSE,"CTrecon"}</definedName>
    <definedName name="fgfd_5_3" hidden="1">{#N/A,#N/A,FALSE,"TMCOMP96";#N/A,#N/A,FALSE,"MAT96";#N/A,#N/A,FALSE,"FANDA96";#N/A,#N/A,FALSE,"INTRAN96";#N/A,#N/A,FALSE,"NAA9697";#N/A,#N/A,FALSE,"ECWEBB";#N/A,#N/A,FALSE,"MFT96";#N/A,#N/A,FALSE,"CTrecon"}</definedName>
    <definedName name="fgfd_5_4" hidden="1">{#N/A,#N/A,FALSE,"TMCOMP96";#N/A,#N/A,FALSE,"MAT96";#N/A,#N/A,FALSE,"FANDA96";#N/A,#N/A,FALSE,"INTRAN96";#N/A,#N/A,FALSE,"NAA9697";#N/A,#N/A,FALSE,"ECWEBB";#N/A,#N/A,FALSE,"MFT96";#N/A,#N/A,FALSE,"CTrecon"}</definedName>
    <definedName name="fgfd_5_5"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ghfgh_1_1" hidden="1">{#N/A,#N/A,FALSE,"TMCOMP96";#N/A,#N/A,FALSE,"MAT96";#N/A,#N/A,FALSE,"FANDA96";#N/A,#N/A,FALSE,"INTRAN96";#N/A,#N/A,FALSE,"NAA9697";#N/A,#N/A,FALSE,"ECWEBB";#N/A,#N/A,FALSE,"MFT96";#N/A,#N/A,FALSE,"CTrecon"}</definedName>
    <definedName name="fghfgh_1_1_1" hidden="1">{#N/A,#N/A,FALSE,"TMCOMP96";#N/A,#N/A,FALSE,"MAT96";#N/A,#N/A,FALSE,"FANDA96";#N/A,#N/A,FALSE,"INTRAN96";#N/A,#N/A,FALSE,"NAA9697";#N/A,#N/A,FALSE,"ECWEBB";#N/A,#N/A,FALSE,"MFT96";#N/A,#N/A,FALSE,"CTrecon"}</definedName>
    <definedName name="fghfgh_1_1_1_1" hidden="1">{#N/A,#N/A,FALSE,"TMCOMP96";#N/A,#N/A,FALSE,"MAT96";#N/A,#N/A,FALSE,"FANDA96";#N/A,#N/A,FALSE,"INTRAN96";#N/A,#N/A,FALSE,"NAA9697";#N/A,#N/A,FALSE,"ECWEBB";#N/A,#N/A,FALSE,"MFT96";#N/A,#N/A,FALSE,"CTrecon"}</definedName>
    <definedName name="fghfgh_1_1_1_1_1" hidden="1">{#N/A,#N/A,FALSE,"TMCOMP96";#N/A,#N/A,FALSE,"MAT96";#N/A,#N/A,FALSE,"FANDA96";#N/A,#N/A,FALSE,"INTRAN96";#N/A,#N/A,FALSE,"NAA9697";#N/A,#N/A,FALSE,"ECWEBB";#N/A,#N/A,FALSE,"MFT96";#N/A,#N/A,FALSE,"CTrecon"}</definedName>
    <definedName name="fghfgh_1_1_1_1_2" hidden="1">{#N/A,#N/A,FALSE,"TMCOMP96";#N/A,#N/A,FALSE,"MAT96";#N/A,#N/A,FALSE,"FANDA96";#N/A,#N/A,FALSE,"INTRAN96";#N/A,#N/A,FALSE,"NAA9697";#N/A,#N/A,FALSE,"ECWEBB";#N/A,#N/A,FALSE,"MFT96";#N/A,#N/A,FALSE,"CTrecon"}</definedName>
    <definedName name="fghfgh_1_1_1_2" hidden="1">{#N/A,#N/A,FALSE,"TMCOMP96";#N/A,#N/A,FALSE,"MAT96";#N/A,#N/A,FALSE,"FANDA96";#N/A,#N/A,FALSE,"INTRAN96";#N/A,#N/A,FALSE,"NAA9697";#N/A,#N/A,FALSE,"ECWEBB";#N/A,#N/A,FALSE,"MFT96";#N/A,#N/A,FALSE,"CTrecon"}</definedName>
    <definedName name="fghfgh_1_1_1_3" hidden="1">{#N/A,#N/A,FALSE,"TMCOMP96";#N/A,#N/A,FALSE,"MAT96";#N/A,#N/A,FALSE,"FANDA96";#N/A,#N/A,FALSE,"INTRAN96";#N/A,#N/A,FALSE,"NAA9697";#N/A,#N/A,FALSE,"ECWEBB";#N/A,#N/A,FALSE,"MFT96";#N/A,#N/A,FALSE,"CTrecon"}</definedName>
    <definedName name="fghfgh_1_1_1_4" hidden="1">{#N/A,#N/A,FALSE,"TMCOMP96";#N/A,#N/A,FALSE,"MAT96";#N/A,#N/A,FALSE,"FANDA96";#N/A,#N/A,FALSE,"INTRAN96";#N/A,#N/A,FALSE,"NAA9697";#N/A,#N/A,FALSE,"ECWEBB";#N/A,#N/A,FALSE,"MFT96";#N/A,#N/A,FALSE,"CTrecon"}</definedName>
    <definedName name="fghfgh_1_1_1_5" hidden="1">{#N/A,#N/A,FALSE,"TMCOMP96";#N/A,#N/A,FALSE,"MAT96";#N/A,#N/A,FALSE,"FANDA96";#N/A,#N/A,FALSE,"INTRAN96";#N/A,#N/A,FALSE,"NAA9697";#N/A,#N/A,FALSE,"ECWEBB";#N/A,#N/A,FALSE,"MFT96";#N/A,#N/A,FALSE,"CTrecon"}</definedName>
    <definedName name="fghfgh_1_1_2" hidden="1">{#N/A,#N/A,FALSE,"TMCOMP96";#N/A,#N/A,FALSE,"MAT96";#N/A,#N/A,FALSE,"FANDA96";#N/A,#N/A,FALSE,"INTRAN96";#N/A,#N/A,FALSE,"NAA9697";#N/A,#N/A,FALSE,"ECWEBB";#N/A,#N/A,FALSE,"MFT96";#N/A,#N/A,FALSE,"CTrecon"}</definedName>
    <definedName name="fghfgh_1_1_3" hidden="1">{#N/A,#N/A,FALSE,"TMCOMP96";#N/A,#N/A,FALSE,"MAT96";#N/A,#N/A,FALSE,"FANDA96";#N/A,#N/A,FALSE,"INTRAN96";#N/A,#N/A,FALSE,"NAA9697";#N/A,#N/A,FALSE,"ECWEBB";#N/A,#N/A,FALSE,"MFT96";#N/A,#N/A,FALSE,"CTrecon"}</definedName>
    <definedName name="fghfgh_1_1_4" hidden="1">{#N/A,#N/A,FALSE,"TMCOMP96";#N/A,#N/A,FALSE,"MAT96";#N/A,#N/A,FALSE,"FANDA96";#N/A,#N/A,FALSE,"INTRAN96";#N/A,#N/A,FALSE,"NAA9697";#N/A,#N/A,FALSE,"ECWEBB";#N/A,#N/A,FALSE,"MFT96";#N/A,#N/A,FALSE,"CTrecon"}</definedName>
    <definedName name="fghfgh_1_1_5" hidden="1">{#N/A,#N/A,FALSE,"TMCOMP96";#N/A,#N/A,FALSE,"MAT96";#N/A,#N/A,FALSE,"FANDA96";#N/A,#N/A,FALSE,"INTRAN96";#N/A,#N/A,FALSE,"NAA9697";#N/A,#N/A,FALSE,"ECWEBB";#N/A,#N/A,FALSE,"MFT96";#N/A,#N/A,FALSE,"CTrecon"}</definedName>
    <definedName name="fghfgh_1_2" hidden="1">{#N/A,#N/A,FALSE,"TMCOMP96";#N/A,#N/A,FALSE,"MAT96";#N/A,#N/A,FALSE,"FANDA96";#N/A,#N/A,FALSE,"INTRAN96";#N/A,#N/A,FALSE,"NAA9697";#N/A,#N/A,FALSE,"ECWEBB";#N/A,#N/A,FALSE,"MFT96";#N/A,#N/A,FALSE,"CTrecon"}</definedName>
    <definedName name="fghfgh_1_2_1" hidden="1">{#N/A,#N/A,FALSE,"TMCOMP96";#N/A,#N/A,FALSE,"MAT96";#N/A,#N/A,FALSE,"FANDA96";#N/A,#N/A,FALSE,"INTRAN96";#N/A,#N/A,FALSE,"NAA9697";#N/A,#N/A,FALSE,"ECWEBB";#N/A,#N/A,FALSE,"MFT96";#N/A,#N/A,FALSE,"CTrecon"}</definedName>
    <definedName name="fghfgh_1_2_1_1" hidden="1">{#N/A,#N/A,FALSE,"TMCOMP96";#N/A,#N/A,FALSE,"MAT96";#N/A,#N/A,FALSE,"FANDA96";#N/A,#N/A,FALSE,"INTRAN96";#N/A,#N/A,FALSE,"NAA9697";#N/A,#N/A,FALSE,"ECWEBB";#N/A,#N/A,FALSE,"MFT96";#N/A,#N/A,FALSE,"CTrecon"}</definedName>
    <definedName name="fghfgh_1_2_1_1_1" hidden="1">{#N/A,#N/A,FALSE,"TMCOMP96";#N/A,#N/A,FALSE,"MAT96";#N/A,#N/A,FALSE,"FANDA96";#N/A,#N/A,FALSE,"INTRAN96";#N/A,#N/A,FALSE,"NAA9697";#N/A,#N/A,FALSE,"ECWEBB";#N/A,#N/A,FALSE,"MFT96";#N/A,#N/A,FALSE,"CTrecon"}</definedName>
    <definedName name="fghfgh_1_2_1_1_2" hidden="1">{#N/A,#N/A,FALSE,"TMCOMP96";#N/A,#N/A,FALSE,"MAT96";#N/A,#N/A,FALSE,"FANDA96";#N/A,#N/A,FALSE,"INTRAN96";#N/A,#N/A,FALSE,"NAA9697";#N/A,#N/A,FALSE,"ECWEBB";#N/A,#N/A,FALSE,"MFT96";#N/A,#N/A,FALSE,"CTrecon"}</definedName>
    <definedName name="fghfgh_1_2_1_2" hidden="1">{#N/A,#N/A,FALSE,"TMCOMP96";#N/A,#N/A,FALSE,"MAT96";#N/A,#N/A,FALSE,"FANDA96";#N/A,#N/A,FALSE,"INTRAN96";#N/A,#N/A,FALSE,"NAA9697";#N/A,#N/A,FALSE,"ECWEBB";#N/A,#N/A,FALSE,"MFT96";#N/A,#N/A,FALSE,"CTrecon"}</definedName>
    <definedName name="fghfgh_1_2_1_3" hidden="1">{#N/A,#N/A,FALSE,"TMCOMP96";#N/A,#N/A,FALSE,"MAT96";#N/A,#N/A,FALSE,"FANDA96";#N/A,#N/A,FALSE,"INTRAN96";#N/A,#N/A,FALSE,"NAA9697";#N/A,#N/A,FALSE,"ECWEBB";#N/A,#N/A,FALSE,"MFT96";#N/A,#N/A,FALSE,"CTrecon"}</definedName>
    <definedName name="fghfgh_1_2_1_4" hidden="1">{#N/A,#N/A,FALSE,"TMCOMP96";#N/A,#N/A,FALSE,"MAT96";#N/A,#N/A,FALSE,"FANDA96";#N/A,#N/A,FALSE,"INTRAN96";#N/A,#N/A,FALSE,"NAA9697";#N/A,#N/A,FALSE,"ECWEBB";#N/A,#N/A,FALSE,"MFT96";#N/A,#N/A,FALSE,"CTrecon"}</definedName>
    <definedName name="fghfgh_1_2_1_5" hidden="1">{#N/A,#N/A,FALSE,"TMCOMP96";#N/A,#N/A,FALSE,"MAT96";#N/A,#N/A,FALSE,"FANDA96";#N/A,#N/A,FALSE,"INTRAN96";#N/A,#N/A,FALSE,"NAA9697";#N/A,#N/A,FALSE,"ECWEBB";#N/A,#N/A,FALSE,"MFT96";#N/A,#N/A,FALSE,"CTrecon"}</definedName>
    <definedName name="fghfgh_1_2_2" hidden="1">{#N/A,#N/A,FALSE,"TMCOMP96";#N/A,#N/A,FALSE,"MAT96";#N/A,#N/A,FALSE,"FANDA96";#N/A,#N/A,FALSE,"INTRAN96";#N/A,#N/A,FALSE,"NAA9697";#N/A,#N/A,FALSE,"ECWEBB";#N/A,#N/A,FALSE,"MFT96";#N/A,#N/A,FALSE,"CTrecon"}</definedName>
    <definedName name="fghfgh_1_2_3" hidden="1">{#N/A,#N/A,FALSE,"TMCOMP96";#N/A,#N/A,FALSE,"MAT96";#N/A,#N/A,FALSE,"FANDA96";#N/A,#N/A,FALSE,"INTRAN96";#N/A,#N/A,FALSE,"NAA9697";#N/A,#N/A,FALSE,"ECWEBB";#N/A,#N/A,FALSE,"MFT96";#N/A,#N/A,FALSE,"CTrecon"}</definedName>
    <definedName name="fghfgh_1_2_4" hidden="1">{#N/A,#N/A,FALSE,"TMCOMP96";#N/A,#N/A,FALSE,"MAT96";#N/A,#N/A,FALSE,"FANDA96";#N/A,#N/A,FALSE,"INTRAN96";#N/A,#N/A,FALSE,"NAA9697";#N/A,#N/A,FALSE,"ECWEBB";#N/A,#N/A,FALSE,"MFT96";#N/A,#N/A,FALSE,"CTrecon"}</definedName>
    <definedName name="fghfgh_1_2_5" hidden="1">{#N/A,#N/A,FALSE,"TMCOMP96";#N/A,#N/A,FALSE,"MAT96";#N/A,#N/A,FALSE,"FANDA96";#N/A,#N/A,FALSE,"INTRAN96";#N/A,#N/A,FALSE,"NAA9697";#N/A,#N/A,FALSE,"ECWEBB";#N/A,#N/A,FALSE,"MFT96";#N/A,#N/A,FALSE,"CTrecon"}</definedName>
    <definedName name="fghfgh_1_3" hidden="1">{#N/A,#N/A,FALSE,"TMCOMP96";#N/A,#N/A,FALSE,"MAT96";#N/A,#N/A,FALSE,"FANDA96";#N/A,#N/A,FALSE,"INTRAN96";#N/A,#N/A,FALSE,"NAA9697";#N/A,#N/A,FALSE,"ECWEBB";#N/A,#N/A,FALSE,"MFT96";#N/A,#N/A,FALSE,"CTrecon"}</definedName>
    <definedName name="fghfgh_1_3_1" hidden="1">{#N/A,#N/A,FALSE,"TMCOMP96";#N/A,#N/A,FALSE,"MAT96";#N/A,#N/A,FALSE,"FANDA96";#N/A,#N/A,FALSE,"INTRAN96";#N/A,#N/A,FALSE,"NAA9697";#N/A,#N/A,FALSE,"ECWEBB";#N/A,#N/A,FALSE,"MFT96";#N/A,#N/A,FALSE,"CTrecon"}</definedName>
    <definedName name="fghfgh_1_3_1_1" hidden="1">{#N/A,#N/A,FALSE,"TMCOMP96";#N/A,#N/A,FALSE,"MAT96";#N/A,#N/A,FALSE,"FANDA96";#N/A,#N/A,FALSE,"INTRAN96";#N/A,#N/A,FALSE,"NAA9697";#N/A,#N/A,FALSE,"ECWEBB";#N/A,#N/A,FALSE,"MFT96";#N/A,#N/A,FALSE,"CTrecon"}</definedName>
    <definedName name="fghfgh_1_3_1_1_1" hidden="1">{#N/A,#N/A,FALSE,"TMCOMP96";#N/A,#N/A,FALSE,"MAT96";#N/A,#N/A,FALSE,"FANDA96";#N/A,#N/A,FALSE,"INTRAN96";#N/A,#N/A,FALSE,"NAA9697";#N/A,#N/A,FALSE,"ECWEBB";#N/A,#N/A,FALSE,"MFT96";#N/A,#N/A,FALSE,"CTrecon"}</definedName>
    <definedName name="fghfgh_1_3_1_1_2" hidden="1">{#N/A,#N/A,FALSE,"TMCOMP96";#N/A,#N/A,FALSE,"MAT96";#N/A,#N/A,FALSE,"FANDA96";#N/A,#N/A,FALSE,"INTRAN96";#N/A,#N/A,FALSE,"NAA9697";#N/A,#N/A,FALSE,"ECWEBB";#N/A,#N/A,FALSE,"MFT96";#N/A,#N/A,FALSE,"CTrecon"}</definedName>
    <definedName name="fghfgh_1_3_1_2" hidden="1">{#N/A,#N/A,FALSE,"TMCOMP96";#N/A,#N/A,FALSE,"MAT96";#N/A,#N/A,FALSE,"FANDA96";#N/A,#N/A,FALSE,"INTRAN96";#N/A,#N/A,FALSE,"NAA9697";#N/A,#N/A,FALSE,"ECWEBB";#N/A,#N/A,FALSE,"MFT96";#N/A,#N/A,FALSE,"CTrecon"}</definedName>
    <definedName name="fghfgh_1_3_1_3" hidden="1">{#N/A,#N/A,FALSE,"TMCOMP96";#N/A,#N/A,FALSE,"MAT96";#N/A,#N/A,FALSE,"FANDA96";#N/A,#N/A,FALSE,"INTRAN96";#N/A,#N/A,FALSE,"NAA9697";#N/A,#N/A,FALSE,"ECWEBB";#N/A,#N/A,FALSE,"MFT96";#N/A,#N/A,FALSE,"CTrecon"}</definedName>
    <definedName name="fghfgh_1_3_1_4" hidden="1">{#N/A,#N/A,FALSE,"TMCOMP96";#N/A,#N/A,FALSE,"MAT96";#N/A,#N/A,FALSE,"FANDA96";#N/A,#N/A,FALSE,"INTRAN96";#N/A,#N/A,FALSE,"NAA9697";#N/A,#N/A,FALSE,"ECWEBB";#N/A,#N/A,FALSE,"MFT96";#N/A,#N/A,FALSE,"CTrecon"}</definedName>
    <definedName name="fghfgh_1_3_1_5" hidden="1">{#N/A,#N/A,FALSE,"TMCOMP96";#N/A,#N/A,FALSE,"MAT96";#N/A,#N/A,FALSE,"FANDA96";#N/A,#N/A,FALSE,"INTRAN96";#N/A,#N/A,FALSE,"NAA9697";#N/A,#N/A,FALSE,"ECWEBB";#N/A,#N/A,FALSE,"MFT96";#N/A,#N/A,FALSE,"CTrecon"}</definedName>
    <definedName name="fghfgh_1_3_2" hidden="1">{#N/A,#N/A,FALSE,"TMCOMP96";#N/A,#N/A,FALSE,"MAT96";#N/A,#N/A,FALSE,"FANDA96";#N/A,#N/A,FALSE,"INTRAN96";#N/A,#N/A,FALSE,"NAA9697";#N/A,#N/A,FALSE,"ECWEBB";#N/A,#N/A,FALSE,"MFT96";#N/A,#N/A,FALSE,"CTrecon"}</definedName>
    <definedName name="fghfgh_1_3_3" hidden="1">{#N/A,#N/A,FALSE,"TMCOMP96";#N/A,#N/A,FALSE,"MAT96";#N/A,#N/A,FALSE,"FANDA96";#N/A,#N/A,FALSE,"INTRAN96";#N/A,#N/A,FALSE,"NAA9697";#N/A,#N/A,FALSE,"ECWEBB";#N/A,#N/A,FALSE,"MFT96";#N/A,#N/A,FALSE,"CTrecon"}</definedName>
    <definedName name="fghfgh_1_3_4" hidden="1">{#N/A,#N/A,FALSE,"TMCOMP96";#N/A,#N/A,FALSE,"MAT96";#N/A,#N/A,FALSE,"FANDA96";#N/A,#N/A,FALSE,"INTRAN96";#N/A,#N/A,FALSE,"NAA9697";#N/A,#N/A,FALSE,"ECWEBB";#N/A,#N/A,FALSE,"MFT96";#N/A,#N/A,FALSE,"CTrecon"}</definedName>
    <definedName name="fghfgh_1_3_5" hidden="1">{#N/A,#N/A,FALSE,"TMCOMP96";#N/A,#N/A,FALSE,"MAT96";#N/A,#N/A,FALSE,"FANDA96";#N/A,#N/A,FALSE,"INTRAN96";#N/A,#N/A,FALSE,"NAA9697";#N/A,#N/A,FALSE,"ECWEBB";#N/A,#N/A,FALSE,"MFT96";#N/A,#N/A,FALSE,"CTrecon"}</definedName>
    <definedName name="fghfgh_1_4" hidden="1">{#N/A,#N/A,FALSE,"TMCOMP96";#N/A,#N/A,FALSE,"MAT96";#N/A,#N/A,FALSE,"FANDA96";#N/A,#N/A,FALSE,"INTRAN96";#N/A,#N/A,FALSE,"NAA9697";#N/A,#N/A,FALSE,"ECWEBB";#N/A,#N/A,FALSE,"MFT96";#N/A,#N/A,FALSE,"CTrecon"}</definedName>
    <definedName name="fghfgh_1_4_1" hidden="1">{#N/A,#N/A,FALSE,"TMCOMP96";#N/A,#N/A,FALSE,"MAT96";#N/A,#N/A,FALSE,"FANDA96";#N/A,#N/A,FALSE,"INTRAN96";#N/A,#N/A,FALSE,"NAA9697";#N/A,#N/A,FALSE,"ECWEBB";#N/A,#N/A,FALSE,"MFT96";#N/A,#N/A,FALSE,"CTrecon"}</definedName>
    <definedName name="fghfgh_1_4_1_1" hidden="1">{#N/A,#N/A,FALSE,"TMCOMP96";#N/A,#N/A,FALSE,"MAT96";#N/A,#N/A,FALSE,"FANDA96";#N/A,#N/A,FALSE,"INTRAN96";#N/A,#N/A,FALSE,"NAA9697";#N/A,#N/A,FALSE,"ECWEBB";#N/A,#N/A,FALSE,"MFT96";#N/A,#N/A,FALSE,"CTrecon"}</definedName>
    <definedName name="fghfgh_1_4_1_2" hidden="1">{#N/A,#N/A,FALSE,"TMCOMP96";#N/A,#N/A,FALSE,"MAT96";#N/A,#N/A,FALSE,"FANDA96";#N/A,#N/A,FALSE,"INTRAN96";#N/A,#N/A,FALSE,"NAA9697";#N/A,#N/A,FALSE,"ECWEBB";#N/A,#N/A,FALSE,"MFT96";#N/A,#N/A,FALSE,"CTrecon"}</definedName>
    <definedName name="fghfgh_1_4_1_3" hidden="1">{#N/A,#N/A,FALSE,"TMCOMP96";#N/A,#N/A,FALSE,"MAT96";#N/A,#N/A,FALSE,"FANDA96";#N/A,#N/A,FALSE,"INTRAN96";#N/A,#N/A,FALSE,"NAA9697";#N/A,#N/A,FALSE,"ECWEBB";#N/A,#N/A,FALSE,"MFT96";#N/A,#N/A,FALSE,"CTrecon"}</definedName>
    <definedName name="fghfgh_1_4_1_4" hidden="1">{#N/A,#N/A,FALSE,"TMCOMP96";#N/A,#N/A,FALSE,"MAT96";#N/A,#N/A,FALSE,"FANDA96";#N/A,#N/A,FALSE,"INTRAN96";#N/A,#N/A,FALSE,"NAA9697";#N/A,#N/A,FALSE,"ECWEBB";#N/A,#N/A,FALSE,"MFT96";#N/A,#N/A,FALSE,"CTrecon"}</definedName>
    <definedName name="fghfgh_1_4_1_5" hidden="1">{#N/A,#N/A,FALSE,"TMCOMP96";#N/A,#N/A,FALSE,"MAT96";#N/A,#N/A,FALSE,"FANDA96";#N/A,#N/A,FALSE,"INTRAN96";#N/A,#N/A,FALSE,"NAA9697";#N/A,#N/A,FALSE,"ECWEBB";#N/A,#N/A,FALSE,"MFT96";#N/A,#N/A,FALSE,"CTrecon"}</definedName>
    <definedName name="fghfgh_1_4_2" hidden="1">{#N/A,#N/A,FALSE,"TMCOMP96";#N/A,#N/A,FALSE,"MAT96";#N/A,#N/A,FALSE,"FANDA96";#N/A,#N/A,FALSE,"INTRAN96";#N/A,#N/A,FALSE,"NAA9697";#N/A,#N/A,FALSE,"ECWEBB";#N/A,#N/A,FALSE,"MFT96";#N/A,#N/A,FALSE,"CTrecon"}</definedName>
    <definedName name="fghfgh_1_4_3" hidden="1">{#N/A,#N/A,FALSE,"TMCOMP96";#N/A,#N/A,FALSE,"MAT96";#N/A,#N/A,FALSE,"FANDA96";#N/A,#N/A,FALSE,"INTRAN96";#N/A,#N/A,FALSE,"NAA9697";#N/A,#N/A,FALSE,"ECWEBB";#N/A,#N/A,FALSE,"MFT96";#N/A,#N/A,FALSE,"CTrecon"}</definedName>
    <definedName name="fghfgh_1_4_4" hidden="1">{#N/A,#N/A,FALSE,"TMCOMP96";#N/A,#N/A,FALSE,"MAT96";#N/A,#N/A,FALSE,"FANDA96";#N/A,#N/A,FALSE,"INTRAN96";#N/A,#N/A,FALSE,"NAA9697";#N/A,#N/A,FALSE,"ECWEBB";#N/A,#N/A,FALSE,"MFT96";#N/A,#N/A,FALSE,"CTrecon"}</definedName>
    <definedName name="fghfgh_1_4_5" hidden="1">{#N/A,#N/A,FALSE,"TMCOMP96";#N/A,#N/A,FALSE,"MAT96";#N/A,#N/A,FALSE,"FANDA96";#N/A,#N/A,FALSE,"INTRAN96";#N/A,#N/A,FALSE,"NAA9697";#N/A,#N/A,FALSE,"ECWEBB";#N/A,#N/A,FALSE,"MFT96";#N/A,#N/A,FALSE,"CTrecon"}</definedName>
    <definedName name="fghfgh_1_5" hidden="1">{#N/A,#N/A,FALSE,"TMCOMP96";#N/A,#N/A,FALSE,"MAT96";#N/A,#N/A,FALSE,"FANDA96";#N/A,#N/A,FALSE,"INTRAN96";#N/A,#N/A,FALSE,"NAA9697";#N/A,#N/A,FALSE,"ECWEBB";#N/A,#N/A,FALSE,"MFT96";#N/A,#N/A,FALSE,"CTrecon"}</definedName>
    <definedName name="fghfgh_1_5_1" hidden="1">{#N/A,#N/A,FALSE,"TMCOMP96";#N/A,#N/A,FALSE,"MAT96";#N/A,#N/A,FALSE,"FANDA96";#N/A,#N/A,FALSE,"INTRAN96";#N/A,#N/A,FALSE,"NAA9697";#N/A,#N/A,FALSE,"ECWEBB";#N/A,#N/A,FALSE,"MFT96";#N/A,#N/A,FALSE,"CTrecon"}</definedName>
    <definedName name="fghfgh_1_5_2" hidden="1">{#N/A,#N/A,FALSE,"TMCOMP96";#N/A,#N/A,FALSE,"MAT96";#N/A,#N/A,FALSE,"FANDA96";#N/A,#N/A,FALSE,"INTRAN96";#N/A,#N/A,FALSE,"NAA9697";#N/A,#N/A,FALSE,"ECWEBB";#N/A,#N/A,FALSE,"MFT96";#N/A,#N/A,FALSE,"CTrecon"}</definedName>
    <definedName name="fghfgh_1_5_3" hidden="1">{#N/A,#N/A,FALSE,"TMCOMP96";#N/A,#N/A,FALSE,"MAT96";#N/A,#N/A,FALSE,"FANDA96";#N/A,#N/A,FALSE,"INTRAN96";#N/A,#N/A,FALSE,"NAA9697";#N/A,#N/A,FALSE,"ECWEBB";#N/A,#N/A,FALSE,"MFT96";#N/A,#N/A,FALSE,"CTrecon"}</definedName>
    <definedName name="fghfgh_1_5_4" hidden="1">{#N/A,#N/A,FALSE,"TMCOMP96";#N/A,#N/A,FALSE,"MAT96";#N/A,#N/A,FALSE,"FANDA96";#N/A,#N/A,FALSE,"INTRAN96";#N/A,#N/A,FALSE,"NAA9697";#N/A,#N/A,FALSE,"ECWEBB";#N/A,#N/A,FALSE,"MFT96";#N/A,#N/A,FALSE,"CTrecon"}</definedName>
    <definedName name="fghfgh_1_5_5" hidden="1">{#N/A,#N/A,FALSE,"TMCOMP96";#N/A,#N/A,FALSE,"MAT96";#N/A,#N/A,FALSE,"FANDA96";#N/A,#N/A,FALSE,"INTRAN96";#N/A,#N/A,FALSE,"NAA9697";#N/A,#N/A,FALSE,"ECWEBB";#N/A,#N/A,FALSE,"MFT96";#N/A,#N/A,FALSE,"CTrecon"}</definedName>
    <definedName name="fghfgh_2_1" hidden="1">{#N/A,#N/A,FALSE,"TMCOMP96";#N/A,#N/A,FALSE,"MAT96";#N/A,#N/A,FALSE,"FANDA96";#N/A,#N/A,FALSE,"INTRAN96";#N/A,#N/A,FALSE,"NAA9697";#N/A,#N/A,FALSE,"ECWEBB";#N/A,#N/A,FALSE,"MFT96";#N/A,#N/A,FALSE,"CTrecon"}</definedName>
    <definedName name="fghfgh_2_1_1" hidden="1">{#N/A,#N/A,FALSE,"TMCOMP96";#N/A,#N/A,FALSE,"MAT96";#N/A,#N/A,FALSE,"FANDA96";#N/A,#N/A,FALSE,"INTRAN96";#N/A,#N/A,FALSE,"NAA9697";#N/A,#N/A,FALSE,"ECWEBB";#N/A,#N/A,FALSE,"MFT96";#N/A,#N/A,FALSE,"CTrecon"}</definedName>
    <definedName name="fghfgh_2_1_1_1" hidden="1">{#N/A,#N/A,FALSE,"TMCOMP96";#N/A,#N/A,FALSE,"MAT96";#N/A,#N/A,FALSE,"FANDA96";#N/A,#N/A,FALSE,"INTRAN96";#N/A,#N/A,FALSE,"NAA9697";#N/A,#N/A,FALSE,"ECWEBB";#N/A,#N/A,FALSE,"MFT96";#N/A,#N/A,FALSE,"CTrecon"}</definedName>
    <definedName name="fghfgh_2_1_1_2" hidden="1">{#N/A,#N/A,FALSE,"TMCOMP96";#N/A,#N/A,FALSE,"MAT96";#N/A,#N/A,FALSE,"FANDA96";#N/A,#N/A,FALSE,"INTRAN96";#N/A,#N/A,FALSE,"NAA9697";#N/A,#N/A,FALSE,"ECWEBB";#N/A,#N/A,FALSE,"MFT96";#N/A,#N/A,FALSE,"CTrecon"}</definedName>
    <definedName name="fghfgh_2_1_2" hidden="1">{#N/A,#N/A,FALSE,"TMCOMP96";#N/A,#N/A,FALSE,"MAT96";#N/A,#N/A,FALSE,"FANDA96";#N/A,#N/A,FALSE,"INTRAN96";#N/A,#N/A,FALSE,"NAA9697";#N/A,#N/A,FALSE,"ECWEBB";#N/A,#N/A,FALSE,"MFT96";#N/A,#N/A,FALSE,"CTrecon"}</definedName>
    <definedName name="fghfgh_2_1_3" hidden="1">{#N/A,#N/A,FALSE,"TMCOMP96";#N/A,#N/A,FALSE,"MAT96";#N/A,#N/A,FALSE,"FANDA96";#N/A,#N/A,FALSE,"INTRAN96";#N/A,#N/A,FALSE,"NAA9697";#N/A,#N/A,FALSE,"ECWEBB";#N/A,#N/A,FALSE,"MFT96";#N/A,#N/A,FALSE,"CTrecon"}</definedName>
    <definedName name="fghfgh_2_1_4" hidden="1">{#N/A,#N/A,FALSE,"TMCOMP96";#N/A,#N/A,FALSE,"MAT96";#N/A,#N/A,FALSE,"FANDA96";#N/A,#N/A,FALSE,"INTRAN96";#N/A,#N/A,FALSE,"NAA9697";#N/A,#N/A,FALSE,"ECWEBB";#N/A,#N/A,FALSE,"MFT96";#N/A,#N/A,FALSE,"CTrecon"}</definedName>
    <definedName name="fghfgh_2_1_5" hidden="1">{#N/A,#N/A,FALSE,"TMCOMP96";#N/A,#N/A,FALSE,"MAT96";#N/A,#N/A,FALSE,"FANDA96";#N/A,#N/A,FALSE,"INTRAN96";#N/A,#N/A,FALSE,"NAA9697";#N/A,#N/A,FALSE,"ECWEBB";#N/A,#N/A,FALSE,"MFT96";#N/A,#N/A,FALSE,"CTrecon"}</definedName>
    <definedName name="fghfgh_2_2" hidden="1">{#N/A,#N/A,FALSE,"TMCOMP96";#N/A,#N/A,FALSE,"MAT96";#N/A,#N/A,FALSE,"FANDA96";#N/A,#N/A,FALSE,"INTRAN96";#N/A,#N/A,FALSE,"NAA9697";#N/A,#N/A,FALSE,"ECWEBB";#N/A,#N/A,FALSE,"MFT96";#N/A,#N/A,FALSE,"CTrecon"}</definedName>
    <definedName name="fghfgh_2_3" hidden="1">{#N/A,#N/A,FALSE,"TMCOMP96";#N/A,#N/A,FALSE,"MAT96";#N/A,#N/A,FALSE,"FANDA96";#N/A,#N/A,FALSE,"INTRAN96";#N/A,#N/A,FALSE,"NAA9697";#N/A,#N/A,FALSE,"ECWEBB";#N/A,#N/A,FALSE,"MFT96";#N/A,#N/A,FALSE,"CTrecon"}</definedName>
    <definedName name="fghfgh_2_4" hidden="1">{#N/A,#N/A,FALSE,"TMCOMP96";#N/A,#N/A,FALSE,"MAT96";#N/A,#N/A,FALSE,"FANDA96";#N/A,#N/A,FALSE,"INTRAN96";#N/A,#N/A,FALSE,"NAA9697";#N/A,#N/A,FALSE,"ECWEBB";#N/A,#N/A,FALSE,"MFT96";#N/A,#N/A,FALSE,"CTrecon"}</definedName>
    <definedName name="fghfgh_2_5" hidden="1">{#N/A,#N/A,FALSE,"TMCOMP96";#N/A,#N/A,FALSE,"MAT96";#N/A,#N/A,FALSE,"FANDA96";#N/A,#N/A,FALSE,"INTRAN96";#N/A,#N/A,FALSE,"NAA9697";#N/A,#N/A,FALSE,"ECWEBB";#N/A,#N/A,FALSE,"MFT96";#N/A,#N/A,FALSE,"CTrecon"}</definedName>
    <definedName name="fghfgh_3" hidden="1">{#N/A,#N/A,FALSE,"TMCOMP96";#N/A,#N/A,FALSE,"MAT96";#N/A,#N/A,FALSE,"FANDA96";#N/A,#N/A,FALSE,"INTRAN96";#N/A,#N/A,FALSE,"NAA9697";#N/A,#N/A,FALSE,"ECWEBB";#N/A,#N/A,FALSE,"MFT96";#N/A,#N/A,FALSE,"CTrecon"}</definedName>
    <definedName name="fghfgh_3_1" hidden="1">{#N/A,#N/A,FALSE,"TMCOMP96";#N/A,#N/A,FALSE,"MAT96";#N/A,#N/A,FALSE,"FANDA96";#N/A,#N/A,FALSE,"INTRAN96";#N/A,#N/A,FALSE,"NAA9697";#N/A,#N/A,FALSE,"ECWEBB";#N/A,#N/A,FALSE,"MFT96";#N/A,#N/A,FALSE,"CTrecon"}</definedName>
    <definedName name="fghfgh_3_1_1" hidden="1">{#N/A,#N/A,FALSE,"TMCOMP96";#N/A,#N/A,FALSE,"MAT96";#N/A,#N/A,FALSE,"FANDA96";#N/A,#N/A,FALSE,"INTRAN96";#N/A,#N/A,FALSE,"NAA9697";#N/A,#N/A,FALSE,"ECWEBB";#N/A,#N/A,FALSE,"MFT96";#N/A,#N/A,FALSE,"CTrecon"}</definedName>
    <definedName name="fghfgh_3_1_1_1" hidden="1">{#N/A,#N/A,FALSE,"TMCOMP96";#N/A,#N/A,FALSE,"MAT96";#N/A,#N/A,FALSE,"FANDA96";#N/A,#N/A,FALSE,"INTRAN96";#N/A,#N/A,FALSE,"NAA9697";#N/A,#N/A,FALSE,"ECWEBB";#N/A,#N/A,FALSE,"MFT96";#N/A,#N/A,FALSE,"CTrecon"}</definedName>
    <definedName name="fghfgh_3_1_1_2" hidden="1">{#N/A,#N/A,FALSE,"TMCOMP96";#N/A,#N/A,FALSE,"MAT96";#N/A,#N/A,FALSE,"FANDA96";#N/A,#N/A,FALSE,"INTRAN96";#N/A,#N/A,FALSE,"NAA9697";#N/A,#N/A,FALSE,"ECWEBB";#N/A,#N/A,FALSE,"MFT96";#N/A,#N/A,FALSE,"CTrecon"}</definedName>
    <definedName name="fghfgh_3_1_2" hidden="1">{#N/A,#N/A,FALSE,"TMCOMP96";#N/A,#N/A,FALSE,"MAT96";#N/A,#N/A,FALSE,"FANDA96";#N/A,#N/A,FALSE,"INTRAN96";#N/A,#N/A,FALSE,"NAA9697";#N/A,#N/A,FALSE,"ECWEBB";#N/A,#N/A,FALSE,"MFT96";#N/A,#N/A,FALSE,"CTrecon"}</definedName>
    <definedName name="fghfgh_3_1_3" hidden="1">{#N/A,#N/A,FALSE,"TMCOMP96";#N/A,#N/A,FALSE,"MAT96";#N/A,#N/A,FALSE,"FANDA96";#N/A,#N/A,FALSE,"INTRAN96";#N/A,#N/A,FALSE,"NAA9697";#N/A,#N/A,FALSE,"ECWEBB";#N/A,#N/A,FALSE,"MFT96";#N/A,#N/A,FALSE,"CTrecon"}</definedName>
    <definedName name="fghfgh_3_1_4" hidden="1">{#N/A,#N/A,FALSE,"TMCOMP96";#N/A,#N/A,FALSE,"MAT96";#N/A,#N/A,FALSE,"FANDA96";#N/A,#N/A,FALSE,"INTRAN96";#N/A,#N/A,FALSE,"NAA9697";#N/A,#N/A,FALSE,"ECWEBB";#N/A,#N/A,FALSE,"MFT96";#N/A,#N/A,FALSE,"CTrecon"}</definedName>
    <definedName name="fghfgh_3_1_5" hidden="1">{#N/A,#N/A,FALSE,"TMCOMP96";#N/A,#N/A,FALSE,"MAT96";#N/A,#N/A,FALSE,"FANDA96";#N/A,#N/A,FALSE,"INTRAN96";#N/A,#N/A,FALSE,"NAA9697";#N/A,#N/A,FALSE,"ECWEBB";#N/A,#N/A,FALSE,"MFT96";#N/A,#N/A,FALSE,"CTrecon"}</definedName>
    <definedName name="fghfgh_3_2" hidden="1">{#N/A,#N/A,FALSE,"TMCOMP96";#N/A,#N/A,FALSE,"MAT96";#N/A,#N/A,FALSE,"FANDA96";#N/A,#N/A,FALSE,"INTRAN96";#N/A,#N/A,FALSE,"NAA9697";#N/A,#N/A,FALSE,"ECWEBB";#N/A,#N/A,FALSE,"MFT96";#N/A,#N/A,FALSE,"CTrecon"}</definedName>
    <definedName name="fghfgh_3_3" hidden="1">{#N/A,#N/A,FALSE,"TMCOMP96";#N/A,#N/A,FALSE,"MAT96";#N/A,#N/A,FALSE,"FANDA96";#N/A,#N/A,FALSE,"INTRAN96";#N/A,#N/A,FALSE,"NAA9697";#N/A,#N/A,FALSE,"ECWEBB";#N/A,#N/A,FALSE,"MFT96";#N/A,#N/A,FALSE,"CTrecon"}</definedName>
    <definedName name="fghfgh_3_4" hidden="1">{#N/A,#N/A,FALSE,"TMCOMP96";#N/A,#N/A,FALSE,"MAT96";#N/A,#N/A,FALSE,"FANDA96";#N/A,#N/A,FALSE,"INTRAN96";#N/A,#N/A,FALSE,"NAA9697";#N/A,#N/A,FALSE,"ECWEBB";#N/A,#N/A,FALSE,"MFT96";#N/A,#N/A,FALSE,"CTrecon"}</definedName>
    <definedName name="fghfgh_3_5" hidden="1">{#N/A,#N/A,FALSE,"TMCOMP96";#N/A,#N/A,FALSE,"MAT96";#N/A,#N/A,FALSE,"FANDA96";#N/A,#N/A,FALSE,"INTRAN96";#N/A,#N/A,FALSE,"NAA9697";#N/A,#N/A,FALSE,"ECWEBB";#N/A,#N/A,FALSE,"MFT96";#N/A,#N/A,FALSE,"CTrecon"}</definedName>
    <definedName name="fghfgh_4" hidden="1">{#N/A,#N/A,FALSE,"TMCOMP96";#N/A,#N/A,FALSE,"MAT96";#N/A,#N/A,FALSE,"FANDA96";#N/A,#N/A,FALSE,"INTRAN96";#N/A,#N/A,FALSE,"NAA9697";#N/A,#N/A,FALSE,"ECWEBB";#N/A,#N/A,FALSE,"MFT96";#N/A,#N/A,FALSE,"CTrecon"}</definedName>
    <definedName name="fghfgh_4_1" hidden="1">{#N/A,#N/A,FALSE,"TMCOMP96";#N/A,#N/A,FALSE,"MAT96";#N/A,#N/A,FALSE,"FANDA96";#N/A,#N/A,FALSE,"INTRAN96";#N/A,#N/A,FALSE,"NAA9697";#N/A,#N/A,FALSE,"ECWEBB";#N/A,#N/A,FALSE,"MFT96";#N/A,#N/A,FALSE,"CTrecon"}</definedName>
    <definedName name="fghfgh_4_1_1" hidden="1">{#N/A,#N/A,FALSE,"TMCOMP96";#N/A,#N/A,FALSE,"MAT96";#N/A,#N/A,FALSE,"FANDA96";#N/A,#N/A,FALSE,"INTRAN96";#N/A,#N/A,FALSE,"NAA9697";#N/A,#N/A,FALSE,"ECWEBB";#N/A,#N/A,FALSE,"MFT96";#N/A,#N/A,FALSE,"CTrecon"}</definedName>
    <definedName name="fghfgh_4_1_1_1" hidden="1">{#N/A,#N/A,FALSE,"TMCOMP96";#N/A,#N/A,FALSE,"MAT96";#N/A,#N/A,FALSE,"FANDA96";#N/A,#N/A,FALSE,"INTRAN96";#N/A,#N/A,FALSE,"NAA9697";#N/A,#N/A,FALSE,"ECWEBB";#N/A,#N/A,FALSE,"MFT96";#N/A,#N/A,FALSE,"CTrecon"}</definedName>
    <definedName name="fghfgh_4_1_1_2" hidden="1">{#N/A,#N/A,FALSE,"TMCOMP96";#N/A,#N/A,FALSE,"MAT96";#N/A,#N/A,FALSE,"FANDA96";#N/A,#N/A,FALSE,"INTRAN96";#N/A,#N/A,FALSE,"NAA9697";#N/A,#N/A,FALSE,"ECWEBB";#N/A,#N/A,FALSE,"MFT96";#N/A,#N/A,FALSE,"CTrecon"}</definedName>
    <definedName name="fghfgh_4_1_2" hidden="1">{#N/A,#N/A,FALSE,"TMCOMP96";#N/A,#N/A,FALSE,"MAT96";#N/A,#N/A,FALSE,"FANDA96";#N/A,#N/A,FALSE,"INTRAN96";#N/A,#N/A,FALSE,"NAA9697";#N/A,#N/A,FALSE,"ECWEBB";#N/A,#N/A,FALSE,"MFT96";#N/A,#N/A,FALSE,"CTrecon"}</definedName>
    <definedName name="fghfgh_4_1_3" hidden="1">{#N/A,#N/A,FALSE,"TMCOMP96";#N/A,#N/A,FALSE,"MAT96";#N/A,#N/A,FALSE,"FANDA96";#N/A,#N/A,FALSE,"INTRAN96";#N/A,#N/A,FALSE,"NAA9697";#N/A,#N/A,FALSE,"ECWEBB";#N/A,#N/A,FALSE,"MFT96";#N/A,#N/A,FALSE,"CTrecon"}</definedName>
    <definedName name="fghfgh_4_1_4" hidden="1">{#N/A,#N/A,FALSE,"TMCOMP96";#N/A,#N/A,FALSE,"MAT96";#N/A,#N/A,FALSE,"FANDA96";#N/A,#N/A,FALSE,"INTRAN96";#N/A,#N/A,FALSE,"NAA9697";#N/A,#N/A,FALSE,"ECWEBB";#N/A,#N/A,FALSE,"MFT96";#N/A,#N/A,FALSE,"CTrecon"}</definedName>
    <definedName name="fghfgh_4_1_5" hidden="1">{#N/A,#N/A,FALSE,"TMCOMP96";#N/A,#N/A,FALSE,"MAT96";#N/A,#N/A,FALSE,"FANDA96";#N/A,#N/A,FALSE,"INTRAN96";#N/A,#N/A,FALSE,"NAA9697";#N/A,#N/A,FALSE,"ECWEBB";#N/A,#N/A,FALSE,"MFT96";#N/A,#N/A,FALSE,"CTrecon"}</definedName>
    <definedName name="fghfgh_4_2" hidden="1">{#N/A,#N/A,FALSE,"TMCOMP96";#N/A,#N/A,FALSE,"MAT96";#N/A,#N/A,FALSE,"FANDA96";#N/A,#N/A,FALSE,"INTRAN96";#N/A,#N/A,FALSE,"NAA9697";#N/A,#N/A,FALSE,"ECWEBB";#N/A,#N/A,FALSE,"MFT96";#N/A,#N/A,FALSE,"CTrecon"}</definedName>
    <definedName name="fghfgh_4_3" hidden="1">{#N/A,#N/A,FALSE,"TMCOMP96";#N/A,#N/A,FALSE,"MAT96";#N/A,#N/A,FALSE,"FANDA96";#N/A,#N/A,FALSE,"INTRAN96";#N/A,#N/A,FALSE,"NAA9697";#N/A,#N/A,FALSE,"ECWEBB";#N/A,#N/A,FALSE,"MFT96";#N/A,#N/A,FALSE,"CTrecon"}</definedName>
    <definedName name="fghfgh_4_4" hidden="1">{#N/A,#N/A,FALSE,"TMCOMP96";#N/A,#N/A,FALSE,"MAT96";#N/A,#N/A,FALSE,"FANDA96";#N/A,#N/A,FALSE,"INTRAN96";#N/A,#N/A,FALSE,"NAA9697";#N/A,#N/A,FALSE,"ECWEBB";#N/A,#N/A,FALSE,"MFT96";#N/A,#N/A,FALSE,"CTrecon"}</definedName>
    <definedName name="fghfgh_4_5" hidden="1">{#N/A,#N/A,FALSE,"TMCOMP96";#N/A,#N/A,FALSE,"MAT96";#N/A,#N/A,FALSE,"FANDA96";#N/A,#N/A,FALSE,"INTRAN96";#N/A,#N/A,FALSE,"NAA9697";#N/A,#N/A,FALSE,"ECWEBB";#N/A,#N/A,FALSE,"MFT96";#N/A,#N/A,FALSE,"CTrecon"}</definedName>
    <definedName name="fghfgh_5" hidden="1">{#N/A,#N/A,FALSE,"TMCOMP96";#N/A,#N/A,FALSE,"MAT96";#N/A,#N/A,FALSE,"FANDA96";#N/A,#N/A,FALSE,"INTRAN96";#N/A,#N/A,FALSE,"NAA9697";#N/A,#N/A,FALSE,"ECWEBB";#N/A,#N/A,FALSE,"MFT96";#N/A,#N/A,FALSE,"CTrecon"}</definedName>
    <definedName name="fghfgh_5_1" hidden="1">{#N/A,#N/A,FALSE,"TMCOMP96";#N/A,#N/A,FALSE,"MAT96";#N/A,#N/A,FALSE,"FANDA96";#N/A,#N/A,FALSE,"INTRAN96";#N/A,#N/A,FALSE,"NAA9697";#N/A,#N/A,FALSE,"ECWEBB";#N/A,#N/A,FALSE,"MFT96";#N/A,#N/A,FALSE,"CTrecon"}</definedName>
    <definedName name="fghfgh_5_1_1" hidden="1">{#N/A,#N/A,FALSE,"TMCOMP96";#N/A,#N/A,FALSE,"MAT96";#N/A,#N/A,FALSE,"FANDA96";#N/A,#N/A,FALSE,"INTRAN96";#N/A,#N/A,FALSE,"NAA9697";#N/A,#N/A,FALSE,"ECWEBB";#N/A,#N/A,FALSE,"MFT96";#N/A,#N/A,FALSE,"CTrecon"}</definedName>
    <definedName name="fghfgh_5_1_1_1" hidden="1">{#N/A,#N/A,FALSE,"TMCOMP96";#N/A,#N/A,FALSE,"MAT96";#N/A,#N/A,FALSE,"FANDA96";#N/A,#N/A,FALSE,"INTRAN96";#N/A,#N/A,FALSE,"NAA9697";#N/A,#N/A,FALSE,"ECWEBB";#N/A,#N/A,FALSE,"MFT96";#N/A,#N/A,FALSE,"CTrecon"}</definedName>
    <definedName name="fghfgh_5_1_1_2" hidden="1">{#N/A,#N/A,FALSE,"TMCOMP96";#N/A,#N/A,FALSE,"MAT96";#N/A,#N/A,FALSE,"FANDA96";#N/A,#N/A,FALSE,"INTRAN96";#N/A,#N/A,FALSE,"NAA9697";#N/A,#N/A,FALSE,"ECWEBB";#N/A,#N/A,FALSE,"MFT96";#N/A,#N/A,FALSE,"CTrecon"}</definedName>
    <definedName name="fghfgh_5_1_2" hidden="1">{#N/A,#N/A,FALSE,"TMCOMP96";#N/A,#N/A,FALSE,"MAT96";#N/A,#N/A,FALSE,"FANDA96";#N/A,#N/A,FALSE,"INTRAN96";#N/A,#N/A,FALSE,"NAA9697";#N/A,#N/A,FALSE,"ECWEBB";#N/A,#N/A,FALSE,"MFT96";#N/A,#N/A,FALSE,"CTrecon"}</definedName>
    <definedName name="fghfgh_5_1_3" hidden="1">{#N/A,#N/A,FALSE,"TMCOMP96";#N/A,#N/A,FALSE,"MAT96";#N/A,#N/A,FALSE,"FANDA96";#N/A,#N/A,FALSE,"INTRAN96";#N/A,#N/A,FALSE,"NAA9697";#N/A,#N/A,FALSE,"ECWEBB";#N/A,#N/A,FALSE,"MFT96";#N/A,#N/A,FALSE,"CTrecon"}</definedName>
    <definedName name="fghfgh_5_1_4" hidden="1">{#N/A,#N/A,FALSE,"TMCOMP96";#N/A,#N/A,FALSE,"MAT96";#N/A,#N/A,FALSE,"FANDA96";#N/A,#N/A,FALSE,"INTRAN96";#N/A,#N/A,FALSE,"NAA9697";#N/A,#N/A,FALSE,"ECWEBB";#N/A,#N/A,FALSE,"MFT96";#N/A,#N/A,FALSE,"CTrecon"}</definedName>
    <definedName name="fghfgh_5_1_5" hidden="1">{#N/A,#N/A,FALSE,"TMCOMP96";#N/A,#N/A,FALSE,"MAT96";#N/A,#N/A,FALSE,"FANDA96";#N/A,#N/A,FALSE,"INTRAN96";#N/A,#N/A,FALSE,"NAA9697";#N/A,#N/A,FALSE,"ECWEBB";#N/A,#N/A,FALSE,"MFT96";#N/A,#N/A,FALSE,"CTrecon"}</definedName>
    <definedName name="fghfgh_5_2" hidden="1">{#N/A,#N/A,FALSE,"TMCOMP96";#N/A,#N/A,FALSE,"MAT96";#N/A,#N/A,FALSE,"FANDA96";#N/A,#N/A,FALSE,"INTRAN96";#N/A,#N/A,FALSE,"NAA9697";#N/A,#N/A,FALSE,"ECWEBB";#N/A,#N/A,FALSE,"MFT96";#N/A,#N/A,FALSE,"CTrecon"}</definedName>
    <definedName name="fghfgh_5_3" hidden="1">{#N/A,#N/A,FALSE,"TMCOMP96";#N/A,#N/A,FALSE,"MAT96";#N/A,#N/A,FALSE,"FANDA96";#N/A,#N/A,FALSE,"INTRAN96";#N/A,#N/A,FALSE,"NAA9697";#N/A,#N/A,FALSE,"ECWEBB";#N/A,#N/A,FALSE,"MFT96";#N/A,#N/A,FALSE,"CTrecon"}</definedName>
    <definedName name="fghfgh_5_4" hidden="1">{#N/A,#N/A,FALSE,"TMCOMP96";#N/A,#N/A,FALSE,"MAT96";#N/A,#N/A,FALSE,"FANDA96";#N/A,#N/A,FALSE,"INTRAN96";#N/A,#N/A,FALSE,"NAA9697";#N/A,#N/A,FALSE,"ECWEBB";#N/A,#N/A,FALSE,"MFT96";#N/A,#N/A,FALSE,"CTrecon"}</definedName>
    <definedName name="fghfgh_5_5" hidden="1">{#N/A,#N/A,FALSE,"TMCOMP96";#N/A,#N/A,FALSE,"MAT96";#N/A,#N/A,FALSE,"FANDA96";#N/A,#N/A,FALSE,"INTRAN96";#N/A,#N/A,FALSE,"NAA9697";#N/A,#N/A,FALSE,"ECWEBB";#N/A,#N/A,FALSE,"MFT96";#N/A,#N/A,FALSE,"CTrecon"}</definedName>
    <definedName name="fyu" hidden="1">#REF!</definedName>
    <definedName name="ghj"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1_1_1" hidden="1">{#N/A,#N/A,FALSE,"TMCOMP96";#N/A,#N/A,FALSE,"MAT96";#N/A,#N/A,FALSE,"FANDA96";#N/A,#N/A,FALSE,"INTRAN96";#N/A,#N/A,FALSE,"NAA9697";#N/A,#N/A,FALSE,"ECWEBB";#N/A,#N/A,FALSE,"MFT96";#N/A,#N/A,FALSE,"CTrecon"}</definedName>
    <definedName name="ghj_1_1_1_1" hidden="1">{#N/A,#N/A,FALSE,"TMCOMP96";#N/A,#N/A,FALSE,"MAT96";#N/A,#N/A,FALSE,"FANDA96";#N/A,#N/A,FALSE,"INTRAN96";#N/A,#N/A,FALSE,"NAA9697";#N/A,#N/A,FALSE,"ECWEBB";#N/A,#N/A,FALSE,"MFT96";#N/A,#N/A,FALSE,"CTrecon"}</definedName>
    <definedName name="ghj_1_1_1_1_1" hidden="1">{#N/A,#N/A,FALSE,"TMCOMP96";#N/A,#N/A,FALSE,"MAT96";#N/A,#N/A,FALSE,"FANDA96";#N/A,#N/A,FALSE,"INTRAN96";#N/A,#N/A,FALSE,"NAA9697";#N/A,#N/A,FALSE,"ECWEBB";#N/A,#N/A,FALSE,"MFT96";#N/A,#N/A,FALSE,"CTrecon"}</definedName>
    <definedName name="ghj_1_1_1_1_2" hidden="1">{#N/A,#N/A,FALSE,"TMCOMP96";#N/A,#N/A,FALSE,"MAT96";#N/A,#N/A,FALSE,"FANDA96";#N/A,#N/A,FALSE,"INTRAN96";#N/A,#N/A,FALSE,"NAA9697";#N/A,#N/A,FALSE,"ECWEBB";#N/A,#N/A,FALSE,"MFT96";#N/A,#N/A,FALSE,"CTrecon"}</definedName>
    <definedName name="ghj_1_1_1_2" hidden="1">{#N/A,#N/A,FALSE,"TMCOMP96";#N/A,#N/A,FALSE,"MAT96";#N/A,#N/A,FALSE,"FANDA96";#N/A,#N/A,FALSE,"INTRAN96";#N/A,#N/A,FALSE,"NAA9697";#N/A,#N/A,FALSE,"ECWEBB";#N/A,#N/A,FALSE,"MFT96";#N/A,#N/A,FALSE,"CTrecon"}</definedName>
    <definedName name="ghj_1_1_1_3" hidden="1">{#N/A,#N/A,FALSE,"TMCOMP96";#N/A,#N/A,FALSE,"MAT96";#N/A,#N/A,FALSE,"FANDA96";#N/A,#N/A,FALSE,"INTRAN96";#N/A,#N/A,FALSE,"NAA9697";#N/A,#N/A,FALSE,"ECWEBB";#N/A,#N/A,FALSE,"MFT96";#N/A,#N/A,FALSE,"CTrecon"}</definedName>
    <definedName name="ghj_1_1_1_4" hidden="1">{#N/A,#N/A,FALSE,"TMCOMP96";#N/A,#N/A,FALSE,"MAT96";#N/A,#N/A,FALSE,"FANDA96";#N/A,#N/A,FALSE,"INTRAN96";#N/A,#N/A,FALSE,"NAA9697";#N/A,#N/A,FALSE,"ECWEBB";#N/A,#N/A,FALSE,"MFT96";#N/A,#N/A,FALSE,"CTrecon"}</definedName>
    <definedName name="ghj_1_1_1_5" hidden="1">{#N/A,#N/A,FALSE,"TMCOMP96";#N/A,#N/A,FALSE,"MAT96";#N/A,#N/A,FALSE,"FANDA96";#N/A,#N/A,FALSE,"INTRAN96";#N/A,#N/A,FALSE,"NAA9697";#N/A,#N/A,FALSE,"ECWEBB";#N/A,#N/A,FALSE,"MFT96";#N/A,#N/A,FALSE,"CTrecon"}</definedName>
    <definedName name="ghj_1_1_2" hidden="1">{#N/A,#N/A,FALSE,"TMCOMP96";#N/A,#N/A,FALSE,"MAT96";#N/A,#N/A,FALSE,"FANDA96";#N/A,#N/A,FALSE,"INTRAN96";#N/A,#N/A,FALSE,"NAA9697";#N/A,#N/A,FALSE,"ECWEBB";#N/A,#N/A,FALSE,"MFT96";#N/A,#N/A,FALSE,"CTrecon"}</definedName>
    <definedName name="ghj_1_1_3" hidden="1">{#N/A,#N/A,FALSE,"TMCOMP96";#N/A,#N/A,FALSE,"MAT96";#N/A,#N/A,FALSE,"FANDA96";#N/A,#N/A,FALSE,"INTRAN96";#N/A,#N/A,FALSE,"NAA9697";#N/A,#N/A,FALSE,"ECWEBB";#N/A,#N/A,FALSE,"MFT96";#N/A,#N/A,FALSE,"CTrecon"}</definedName>
    <definedName name="ghj_1_1_4" hidden="1">{#N/A,#N/A,FALSE,"TMCOMP96";#N/A,#N/A,FALSE,"MAT96";#N/A,#N/A,FALSE,"FANDA96";#N/A,#N/A,FALSE,"INTRAN96";#N/A,#N/A,FALSE,"NAA9697";#N/A,#N/A,FALSE,"ECWEBB";#N/A,#N/A,FALSE,"MFT96";#N/A,#N/A,FALSE,"CTrecon"}</definedName>
    <definedName name="ghj_1_1_5" hidden="1">{#N/A,#N/A,FALSE,"TMCOMP96";#N/A,#N/A,FALSE,"MAT96";#N/A,#N/A,FALSE,"FANDA96";#N/A,#N/A,FALSE,"INTRAN96";#N/A,#N/A,FALSE,"NAA9697";#N/A,#N/A,FALSE,"ECWEBB";#N/A,#N/A,FALSE,"MFT96";#N/A,#N/A,FALSE,"CTrecon"}</definedName>
    <definedName name="ghj_1_2" hidden="1">{#N/A,#N/A,FALSE,"TMCOMP96";#N/A,#N/A,FALSE,"MAT96";#N/A,#N/A,FALSE,"FANDA96";#N/A,#N/A,FALSE,"INTRAN96";#N/A,#N/A,FALSE,"NAA9697";#N/A,#N/A,FALSE,"ECWEBB";#N/A,#N/A,FALSE,"MFT96";#N/A,#N/A,FALSE,"CTrecon"}</definedName>
    <definedName name="ghj_1_2_1" hidden="1">{#N/A,#N/A,FALSE,"TMCOMP96";#N/A,#N/A,FALSE,"MAT96";#N/A,#N/A,FALSE,"FANDA96";#N/A,#N/A,FALSE,"INTRAN96";#N/A,#N/A,FALSE,"NAA9697";#N/A,#N/A,FALSE,"ECWEBB";#N/A,#N/A,FALSE,"MFT96";#N/A,#N/A,FALSE,"CTrecon"}</definedName>
    <definedName name="ghj_1_2_1_1" hidden="1">{#N/A,#N/A,FALSE,"TMCOMP96";#N/A,#N/A,FALSE,"MAT96";#N/A,#N/A,FALSE,"FANDA96";#N/A,#N/A,FALSE,"INTRAN96";#N/A,#N/A,FALSE,"NAA9697";#N/A,#N/A,FALSE,"ECWEBB";#N/A,#N/A,FALSE,"MFT96";#N/A,#N/A,FALSE,"CTrecon"}</definedName>
    <definedName name="ghj_1_2_1_1_1" hidden="1">{#N/A,#N/A,FALSE,"TMCOMP96";#N/A,#N/A,FALSE,"MAT96";#N/A,#N/A,FALSE,"FANDA96";#N/A,#N/A,FALSE,"INTRAN96";#N/A,#N/A,FALSE,"NAA9697";#N/A,#N/A,FALSE,"ECWEBB";#N/A,#N/A,FALSE,"MFT96";#N/A,#N/A,FALSE,"CTrecon"}</definedName>
    <definedName name="ghj_1_2_1_1_2" hidden="1">{#N/A,#N/A,FALSE,"TMCOMP96";#N/A,#N/A,FALSE,"MAT96";#N/A,#N/A,FALSE,"FANDA96";#N/A,#N/A,FALSE,"INTRAN96";#N/A,#N/A,FALSE,"NAA9697";#N/A,#N/A,FALSE,"ECWEBB";#N/A,#N/A,FALSE,"MFT96";#N/A,#N/A,FALSE,"CTrecon"}</definedName>
    <definedName name="ghj_1_2_1_2" hidden="1">{#N/A,#N/A,FALSE,"TMCOMP96";#N/A,#N/A,FALSE,"MAT96";#N/A,#N/A,FALSE,"FANDA96";#N/A,#N/A,FALSE,"INTRAN96";#N/A,#N/A,FALSE,"NAA9697";#N/A,#N/A,FALSE,"ECWEBB";#N/A,#N/A,FALSE,"MFT96";#N/A,#N/A,FALSE,"CTrecon"}</definedName>
    <definedName name="ghj_1_2_1_3" hidden="1">{#N/A,#N/A,FALSE,"TMCOMP96";#N/A,#N/A,FALSE,"MAT96";#N/A,#N/A,FALSE,"FANDA96";#N/A,#N/A,FALSE,"INTRAN96";#N/A,#N/A,FALSE,"NAA9697";#N/A,#N/A,FALSE,"ECWEBB";#N/A,#N/A,FALSE,"MFT96";#N/A,#N/A,FALSE,"CTrecon"}</definedName>
    <definedName name="ghj_1_2_1_4" hidden="1">{#N/A,#N/A,FALSE,"TMCOMP96";#N/A,#N/A,FALSE,"MAT96";#N/A,#N/A,FALSE,"FANDA96";#N/A,#N/A,FALSE,"INTRAN96";#N/A,#N/A,FALSE,"NAA9697";#N/A,#N/A,FALSE,"ECWEBB";#N/A,#N/A,FALSE,"MFT96";#N/A,#N/A,FALSE,"CTrecon"}</definedName>
    <definedName name="ghj_1_2_1_5" hidden="1">{#N/A,#N/A,FALSE,"TMCOMP96";#N/A,#N/A,FALSE,"MAT96";#N/A,#N/A,FALSE,"FANDA96";#N/A,#N/A,FALSE,"INTRAN96";#N/A,#N/A,FALSE,"NAA9697";#N/A,#N/A,FALSE,"ECWEBB";#N/A,#N/A,FALSE,"MFT96";#N/A,#N/A,FALSE,"CTrecon"}</definedName>
    <definedName name="ghj_1_2_2" hidden="1">{#N/A,#N/A,FALSE,"TMCOMP96";#N/A,#N/A,FALSE,"MAT96";#N/A,#N/A,FALSE,"FANDA96";#N/A,#N/A,FALSE,"INTRAN96";#N/A,#N/A,FALSE,"NAA9697";#N/A,#N/A,FALSE,"ECWEBB";#N/A,#N/A,FALSE,"MFT96";#N/A,#N/A,FALSE,"CTrecon"}</definedName>
    <definedName name="ghj_1_2_3" hidden="1">{#N/A,#N/A,FALSE,"TMCOMP96";#N/A,#N/A,FALSE,"MAT96";#N/A,#N/A,FALSE,"FANDA96";#N/A,#N/A,FALSE,"INTRAN96";#N/A,#N/A,FALSE,"NAA9697";#N/A,#N/A,FALSE,"ECWEBB";#N/A,#N/A,FALSE,"MFT96";#N/A,#N/A,FALSE,"CTrecon"}</definedName>
    <definedName name="ghj_1_2_4" hidden="1">{#N/A,#N/A,FALSE,"TMCOMP96";#N/A,#N/A,FALSE,"MAT96";#N/A,#N/A,FALSE,"FANDA96";#N/A,#N/A,FALSE,"INTRAN96";#N/A,#N/A,FALSE,"NAA9697";#N/A,#N/A,FALSE,"ECWEBB";#N/A,#N/A,FALSE,"MFT96";#N/A,#N/A,FALSE,"CTrecon"}</definedName>
    <definedName name="ghj_1_2_5" hidden="1">{#N/A,#N/A,FALSE,"TMCOMP96";#N/A,#N/A,FALSE,"MAT96";#N/A,#N/A,FALSE,"FANDA96";#N/A,#N/A,FALSE,"INTRAN96";#N/A,#N/A,FALSE,"NAA9697";#N/A,#N/A,FALSE,"ECWEBB";#N/A,#N/A,FALSE,"MFT96";#N/A,#N/A,FALSE,"CTrecon"}</definedName>
    <definedName name="ghj_1_3" hidden="1">{#N/A,#N/A,FALSE,"TMCOMP96";#N/A,#N/A,FALSE,"MAT96";#N/A,#N/A,FALSE,"FANDA96";#N/A,#N/A,FALSE,"INTRAN96";#N/A,#N/A,FALSE,"NAA9697";#N/A,#N/A,FALSE,"ECWEBB";#N/A,#N/A,FALSE,"MFT96";#N/A,#N/A,FALSE,"CTrecon"}</definedName>
    <definedName name="ghj_1_3_1" hidden="1">{#N/A,#N/A,FALSE,"TMCOMP96";#N/A,#N/A,FALSE,"MAT96";#N/A,#N/A,FALSE,"FANDA96";#N/A,#N/A,FALSE,"INTRAN96";#N/A,#N/A,FALSE,"NAA9697";#N/A,#N/A,FALSE,"ECWEBB";#N/A,#N/A,FALSE,"MFT96";#N/A,#N/A,FALSE,"CTrecon"}</definedName>
    <definedName name="ghj_1_3_1_1" hidden="1">{#N/A,#N/A,FALSE,"TMCOMP96";#N/A,#N/A,FALSE,"MAT96";#N/A,#N/A,FALSE,"FANDA96";#N/A,#N/A,FALSE,"INTRAN96";#N/A,#N/A,FALSE,"NAA9697";#N/A,#N/A,FALSE,"ECWEBB";#N/A,#N/A,FALSE,"MFT96";#N/A,#N/A,FALSE,"CTrecon"}</definedName>
    <definedName name="ghj_1_3_1_1_1" hidden="1">{#N/A,#N/A,FALSE,"TMCOMP96";#N/A,#N/A,FALSE,"MAT96";#N/A,#N/A,FALSE,"FANDA96";#N/A,#N/A,FALSE,"INTRAN96";#N/A,#N/A,FALSE,"NAA9697";#N/A,#N/A,FALSE,"ECWEBB";#N/A,#N/A,FALSE,"MFT96";#N/A,#N/A,FALSE,"CTrecon"}</definedName>
    <definedName name="ghj_1_3_1_1_2" hidden="1">{#N/A,#N/A,FALSE,"TMCOMP96";#N/A,#N/A,FALSE,"MAT96";#N/A,#N/A,FALSE,"FANDA96";#N/A,#N/A,FALSE,"INTRAN96";#N/A,#N/A,FALSE,"NAA9697";#N/A,#N/A,FALSE,"ECWEBB";#N/A,#N/A,FALSE,"MFT96";#N/A,#N/A,FALSE,"CTrecon"}</definedName>
    <definedName name="ghj_1_3_1_2" hidden="1">{#N/A,#N/A,FALSE,"TMCOMP96";#N/A,#N/A,FALSE,"MAT96";#N/A,#N/A,FALSE,"FANDA96";#N/A,#N/A,FALSE,"INTRAN96";#N/A,#N/A,FALSE,"NAA9697";#N/A,#N/A,FALSE,"ECWEBB";#N/A,#N/A,FALSE,"MFT96";#N/A,#N/A,FALSE,"CTrecon"}</definedName>
    <definedName name="ghj_1_3_1_3" hidden="1">{#N/A,#N/A,FALSE,"TMCOMP96";#N/A,#N/A,FALSE,"MAT96";#N/A,#N/A,FALSE,"FANDA96";#N/A,#N/A,FALSE,"INTRAN96";#N/A,#N/A,FALSE,"NAA9697";#N/A,#N/A,FALSE,"ECWEBB";#N/A,#N/A,FALSE,"MFT96";#N/A,#N/A,FALSE,"CTrecon"}</definedName>
    <definedName name="ghj_1_3_1_4" hidden="1">{#N/A,#N/A,FALSE,"TMCOMP96";#N/A,#N/A,FALSE,"MAT96";#N/A,#N/A,FALSE,"FANDA96";#N/A,#N/A,FALSE,"INTRAN96";#N/A,#N/A,FALSE,"NAA9697";#N/A,#N/A,FALSE,"ECWEBB";#N/A,#N/A,FALSE,"MFT96";#N/A,#N/A,FALSE,"CTrecon"}</definedName>
    <definedName name="ghj_1_3_1_5" hidden="1">{#N/A,#N/A,FALSE,"TMCOMP96";#N/A,#N/A,FALSE,"MAT96";#N/A,#N/A,FALSE,"FANDA96";#N/A,#N/A,FALSE,"INTRAN96";#N/A,#N/A,FALSE,"NAA9697";#N/A,#N/A,FALSE,"ECWEBB";#N/A,#N/A,FALSE,"MFT96";#N/A,#N/A,FALSE,"CTrecon"}</definedName>
    <definedName name="ghj_1_3_2" hidden="1">{#N/A,#N/A,FALSE,"TMCOMP96";#N/A,#N/A,FALSE,"MAT96";#N/A,#N/A,FALSE,"FANDA96";#N/A,#N/A,FALSE,"INTRAN96";#N/A,#N/A,FALSE,"NAA9697";#N/A,#N/A,FALSE,"ECWEBB";#N/A,#N/A,FALSE,"MFT96";#N/A,#N/A,FALSE,"CTrecon"}</definedName>
    <definedName name="ghj_1_3_3" hidden="1">{#N/A,#N/A,FALSE,"TMCOMP96";#N/A,#N/A,FALSE,"MAT96";#N/A,#N/A,FALSE,"FANDA96";#N/A,#N/A,FALSE,"INTRAN96";#N/A,#N/A,FALSE,"NAA9697";#N/A,#N/A,FALSE,"ECWEBB";#N/A,#N/A,FALSE,"MFT96";#N/A,#N/A,FALSE,"CTrecon"}</definedName>
    <definedName name="ghj_1_3_4" hidden="1">{#N/A,#N/A,FALSE,"TMCOMP96";#N/A,#N/A,FALSE,"MAT96";#N/A,#N/A,FALSE,"FANDA96";#N/A,#N/A,FALSE,"INTRAN96";#N/A,#N/A,FALSE,"NAA9697";#N/A,#N/A,FALSE,"ECWEBB";#N/A,#N/A,FALSE,"MFT96";#N/A,#N/A,FALSE,"CTrecon"}</definedName>
    <definedName name="ghj_1_3_5" hidden="1">{#N/A,#N/A,FALSE,"TMCOMP96";#N/A,#N/A,FALSE,"MAT96";#N/A,#N/A,FALSE,"FANDA96";#N/A,#N/A,FALSE,"INTRAN96";#N/A,#N/A,FALSE,"NAA9697";#N/A,#N/A,FALSE,"ECWEBB";#N/A,#N/A,FALSE,"MFT96";#N/A,#N/A,FALSE,"CTrecon"}</definedName>
    <definedName name="ghj_1_4" hidden="1">{#N/A,#N/A,FALSE,"TMCOMP96";#N/A,#N/A,FALSE,"MAT96";#N/A,#N/A,FALSE,"FANDA96";#N/A,#N/A,FALSE,"INTRAN96";#N/A,#N/A,FALSE,"NAA9697";#N/A,#N/A,FALSE,"ECWEBB";#N/A,#N/A,FALSE,"MFT96";#N/A,#N/A,FALSE,"CTrecon"}</definedName>
    <definedName name="ghj_1_4_1" hidden="1">{#N/A,#N/A,FALSE,"TMCOMP96";#N/A,#N/A,FALSE,"MAT96";#N/A,#N/A,FALSE,"FANDA96";#N/A,#N/A,FALSE,"INTRAN96";#N/A,#N/A,FALSE,"NAA9697";#N/A,#N/A,FALSE,"ECWEBB";#N/A,#N/A,FALSE,"MFT96";#N/A,#N/A,FALSE,"CTrecon"}</definedName>
    <definedName name="ghj_1_4_1_1" hidden="1">{#N/A,#N/A,FALSE,"TMCOMP96";#N/A,#N/A,FALSE,"MAT96";#N/A,#N/A,FALSE,"FANDA96";#N/A,#N/A,FALSE,"INTRAN96";#N/A,#N/A,FALSE,"NAA9697";#N/A,#N/A,FALSE,"ECWEBB";#N/A,#N/A,FALSE,"MFT96";#N/A,#N/A,FALSE,"CTrecon"}</definedName>
    <definedName name="ghj_1_4_1_2" hidden="1">{#N/A,#N/A,FALSE,"TMCOMP96";#N/A,#N/A,FALSE,"MAT96";#N/A,#N/A,FALSE,"FANDA96";#N/A,#N/A,FALSE,"INTRAN96";#N/A,#N/A,FALSE,"NAA9697";#N/A,#N/A,FALSE,"ECWEBB";#N/A,#N/A,FALSE,"MFT96";#N/A,#N/A,FALSE,"CTrecon"}</definedName>
    <definedName name="ghj_1_4_1_3" hidden="1">{#N/A,#N/A,FALSE,"TMCOMP96";#N/A,#N/A,FALSE,"MAT96";#N/A,#N/A,FALSE,"FANDA96";#N/A,#N/A,FALSE,"INTRAN96";#N/A,#N/A,FALSE,"NAA9697";#N/A,#N/A,FALSE,"ECWEBB";#N/A,#N/A,FALSE,"MFT96";#N/A,#N/A,FALSE,"CTrecon"}</definedName>
    <definedName name="ghj_1_4_1_4" hidden="1">{#N/A,#N/A,FALSE,"TMCOMP96";#N/A,#N/A,FALSE,"MAT96";#N/A,#N/A,FALSE,"FANDA96";#N/A,#N/A,FALSE,"INTRAN96";#N/A,#N/A,FALSE,"NAA9697";#N/A,#N/A,FALSE,"ECWEBB";#N/A,#N/A,FALSE,"MFT96";#N/A,#N/A,FALSE,"CTrecon"}</definedName>
    <definedName name="ghj_1_4_1_5" hidden="1">{#N/A,#N/A,FALSE,"TMCOMP96";#N/A,#N/A,FALSE,"MAT96";#N/A,#N/A,FALSE,"FANDA96";#N/A,#N/A,FALSE,"INTRAN96";#N/A,#N/A,FALSE,"NAA9697";#N/A,#N/A,FALSE,"ECWEBB";#N/A,#N/A,FALSE,"MFT96";#N/A,#N/A,FALSE,"CTrecon"}</definedName>
    <definedName name="ghj_1_4_2" hidden="1">{#N/A,#N/A,FALSE,"TMCOMP96";#N/A,#N/A,FALSE,"MAT96";#N/A,#N/A,FALSE,"FANDA96";#N/A,#N/A,FALSE,"INTRAN96";#N/A,#N/A,FALSE,"NAA9697";#N/A,#N/A,FALSE,"ECWEBB";#N/A,#N/A,FALSE,"MFT96";#N/A,#N/A,FALSE,"CTrecon"}</definedName>
    <definedName name="ghj_1_4_3" hidden="1">{#N/A,#N/A,FALSE,"TMCOMP96";#N/A,#N/A,FALSE,"MAT96";#N/A,#N/A,FALSE,"FANDA96";#N/A,#N/A,FALSE,"INTRAN96";#N/A,#N/A,FALSE,"NAA9697";#N/A,#N/A,FALSE,"ECWEBB";#N/A,#N/A,FALSE,"MFT96";#N/A,#N/A,FALSE,"CTrecon"}</definedName>
    <definedName name="ghj_1_4_4" hidden="1">{#N/A,#N/A,FALSE,"TMCOMP96";#N/A,#N/A,FALSE,"MAT96";#N/A,#N/A,FALSE,"FANDA96";#N/A,#N/A,FALSE,"INTRAN96";#N/A,#N/A,FALSE,"NAA9697";#N/A,#N/A,FALSE,"ECWEBB";#N/A,#N/A,FALSE,"MFT96";#N/A,#N/A,FALSE,"CTrecon"}</definedName>
    <definedName name="ghj_1_4_5" hidden="1">{#N/A,#N/A,FALSE,"TMCOMP96";#N/A,#N/A,FALSE,"MAT96";#N/A,#N/A,FALSE,"FANDA96";#N/A,#N/A,FALSE,"INTRAN96";#N/A,#N/A,FALSE,"NAA9697";#N/A,#N/A,FALSE,"ECWEBB";#N/A,#N/A,FALSE,"MFT96";#N/A,#N/A,FALSE,"CTrecon"}</definedName>
    <definedName name="ghj_1_5" hidden="1">{#N/A,#N/A,FALSE,"TMCOMP96";#N/A,#N/A,FALSE,"MAT96";#N/A,#N/A,FALSE,"FANDA96";#N/A,#N/A,FALSE,"INTRAN96";#N/A,#N/A,FALSE,"NAA9697";#N/A,#N/A,FALSE,"ECWEBB";#N/A,#N/A,FALSE,"MFT96";#N/A,#N/A,FALSE,"CTrecon"}</definedName>
    <definedName name="ghj_1_5_1" hidden="1">{#N/A,#N/A,FALSE,"TMCOMP96";#N/A,#N/A,FALSE,"MAT96";#N/A,#N/A,FALSE,"FANDA96";#N/A,#N/A,FALSE,"INTRAN96";#N/A,#N/A,FALSE,"NAA9697";#N/A,#N/A,FALSE,"ECWEBB";#N/A,#N/A,FALSE,"MFT96";#N/A,#N/A,FALSE,"CTrecon"}</definedName>
    <definedName name="ghj_1_5_2" hidden="1">{#N/A,#N/A,FALSE,"TMCOMP96";#N/A,#N/A,FALSE,"MAT96";#N/A,#N/A,FALSE,"FANDA96";#N/A,#N/A,FALSE,"INTRAN96";#N/A,#N/A,FALSE,"NAA9697";#N/A,#N/A,FALSE,"ECWEBB";#N/A,#N/A,FALSE,"MFT96";#N/A,#N/A,FALSE,"CTrecon"}</definedName>
    <definedName name="ghj_1_5_3" hidden="1">{#N/A,#N/A,FALSE,"TMCOMP96";#N/A,#N/A,FALSE,"MAT96";#N/A,#N/A,FALSE,"FANDA96";#N/A,#N/A,FALSE,"INTRAN96";#N/A,#N/A,FALSE,"NAA9697";#N/A,#N/A,FALSE,"ECWEBB";#N/A,#N/A,FALSE,"MFT96";#N/A,#N/A,FALSE,"CTrecon"}</definedName>
    <definedName name="ghj_1_5_4" hidden="1">{#N/A,#N/A,FALSE,"TMCOMP96";#N/A,#N/A,FALSE,"MAT96";#N/A,#N/A,FALSE,"FANDA96";#N/A,#N/A,FALSE,"INTRAN96";#N/A,#N/A,FALSE,"NAA9697";#N/A,#N/A,FALSE,"ECWEBB";#N/A,#N/A,FALSE,"MFT96";#N/A,#N/A,FALSE,"CTrecon"}</definedName>
    <definedName name="ghj_1_5_5" hidden="1">{#N/A,#N/A,FALSE,"TMCOMP96";#N/A,#N/A,FALSE,"MAT96";#N/A,#N/A,FALSE,"FANDA96";#N/A,#N/A,FALSE,"INTRAN96";#N/A,#N/A,FALSE,"NAA9697";#N/A,#N/A,FALSE,"ECWEBB";#N/A,#N/A,FALSE,"MFT96";#N/A,#N/A,FALSE,"CTrecon"}</definedName>
    <definedName name="ghj_2_1_1" hidden="1">{#N/A,#N/A,FALSE,"TMCOMP96";#N/A,#N/A,FALSE,"MAT96";#N/A,#N/A,FALSE,"FANDA96";#N/A,#N/A,FALSE,"INTRAN96";#N/A,#N/A,FALSE,"NAA9697";#N/A,#N/A,FALSE,"ECWEBB";#N/A,#N/A,FALSE,"MFT96";#N/A,#N/A,FALSE,"CTrecon"}</definedName>
    <definedName name="ghj_2_1_1_1" hidden="1">{#N/A,#N/A,FALSE,"TMCOMP96";#N/A,#N/A,FALSE,"MAT96";#N/A,#N/A,FALSE,"FANDA96";#N/A,#N/A,FALSE,"INTRAN96";#N/A,#N/A,FALSE,"NAA9697";#N/A,#N/A,FALSE,"ECWEBB";#N/A,#N/A,FALSE,"MFT96";#N/A,#N/A,FALSE,"CTrecon"}</definedName>
    <definedName name="ghj_2_1_1_2" hidden="1">{#N/A,#N/A,FALSE,"TMCOMP96";#N/A,#N/A,FALSE,"MAT96";#N/A,#N/A,FALSE,"FANDA96";#N/A,#N/A,FALSE,"INTRAN96";#N/A,#N/A,FALSE,"NAA9697";#N/A,#N/A,FALSE,"ECWEBB";#N/A,#N/A,FALSE,"MFT96";#N/A,#N/A,FALSE,"CTrecon"}</definedName>
    <definedName name="ghj_2_1_2" hidden="1">{#N/A,#N/A,FALSE,"TMCOMP96";#N/A,#N/A,FALSE,"MAT96";#N/A,#N/A,FALSE,"FANDA96";#N/A,#N/A,FALSE,"INTRAN96";#N/A,#N/A,FALSE,"NAA9697";#N/A,#N/A,FALSE,"ECWEBB";#N/A,#N/A,FALSE,"MFT96";#N/A,#N/A,FALSE,"CTrecon"}</definedName>
    <definedName name="ghj_2_1_3" hidden="1">{#N/A,#N/A,FALSE,"TMCOMP96";#N/A,#N/A,FALSE,"MAT96";#N/A,#N/A,FALSE,"FANDA96";#N/A,#N/A,FALSE,"INTRAN96";#N/A,#N/A,FALSE,"NAA9697";#N/A,#N/A,FALSE,"ECWEBB";#N/A,#N/A,FALSE,"MFT96";#N/A,#N/A,FALSE,"CTrecon"}</definedName>
    <definedName name="ghj_2_1_4" hidden="1">{#N/A,#N/A,FALSE,"TMCOMP96";#N/A,#N/A,FALSE,"MAT96";#N/A,#N/A,FALSE,"FANDA96";#N/A,#N/A,FALSE,"INTRAN96";#N/A,#N/A,FALSE,"NAA9697";#N/A,#N/A,FALSE,"ECWEBB";#N/A,#N/A,FALSE,"MFT96";#N/A,#N/A,FALSE,"CTrecon"}</definedName>
    <definedName name="ghj_2_1_5" hidden="1">{#N/A,#N/A,FALSE,"TMCOMP96";#N/A,#N/A,FALSE,"MAT96";#N/A,#N/A,FALSE,"FANDA96";#N/A,#N/A,FALSE,"INTRAN96";#N/A,#N/A,FALSE,"NAA9697";#N/A,#N/A,FALSE,"ECWEBB";#N/A,#N/A,FALSE,"MFT96";#N/A,#N/A,FALSE,"CTrecon"}</definedName>
    <definedName name="ghj_2_2" hidden="1">{#N/A,#N/A,FALSE,"TMCOMP96";#N/A,#N/A,FALSE,"MAT96";#N/A,#N/A,FALSE,"FANDA96";#N/A,#N/A,FALSE,"INTRAN96";#N/A,#N/A,FALSE,"NAA9697";#N/A,#N/A,FALSE,"ECWEBB";#N/A,#N/A,FALSE,"MFT96";#N/A,#N/A,FALSE,"CTrecon"}</definedName>
    <definedName name="ghj_2_3" hidden="1">{#N/A,#N/A,FALSE,"TMCOMP96";#N/A,#N/A,FALSE,"MAT96";#N/A,#N/A,FALSE,"FANDA96";#N/A,#N/A,FALSE,"INTRAN96";#N/A,#N/A,FALSE,"NAA9697";#N/A,#N/A,FALSE,"ECWEBB";#N/A,#N/A,FALSE,"MFT96";#N/A,#N/A,FALSE,"CTrecon"}</definedName>
    <definedName name="ghj_2_4" hidden="1">{#N/A,#N/A,FALSE,"TMCOMP96";#N/A,#N/A,FALSE,"MAT96";#N/A,#N/A,FALSE,"FANDA96";#N/A,#N/A,FALSE,"INTRAN96";#N/A,#N/A,FALSE,"NAA9697";#N/A,#N/A,FALSE,"ECWEBB";#N/A,#N/A,FALSE,"MFT96";#N/A,#N/A,FALSE,"CTrecon"}</definedName>
    <definedName name="ghj_2_5" hidden="1">{#N/A,#N/A,FALSE,"TMCOMP96";#N/A,#N/A,FALSE,"MAT96";#N/A,#N/A,FALSE,"FANDA96";#N/A,#N/A,FALSE,"INTRAN96";#N/A,#N/A,FALSE,"NAA9697";#N/A,#N/A,FALSE,"ECWEBB";#N/A,#N/A,FALSE,"MFT96";#N/A,#N/A,FALSE,"CTrecon"}</definedName>
    <definedName name="ghj_3" hidden="1">{#N/A,#N/A,FALSE,"TMCOMP96";#N/A,#N/A,FALSE,"MAT96";#N/A,#N/A,FALSE,"FANDA96";#N/A,#N/A,FALSE,"INTRAN96";#N/A,#N/A,FALSE,"NAA9697";#N/A,#N/A,FALSE,"ECWEBB";#N/A,#N/A,FALSE,"MFT96";#N/A,#N/A,FALSE,"CTrecon"}</definedName>
    <definedName name="ghj_3_1" hidden="1">{#N/A,#N/A,FALSE,"TMCOMP96";#N/A,#N/A,FALSE,"MAT96";#N/A,#N/A,FALSE,"FANDA96";#N/A,#N/A,FALSE,"INTRAN96";#N/A,#N/A,FALSE,"NAA9697";#N/A,#N/A,FALSE,"ECWEBB";#N/A,#N/A,FALSE,"MFT96";#N/A,#N/A,FALSE,"CTrecon"}</definedName>
    <definedName name="ghj_3_1_1" hidden="1">{#N/A,#N/A,FALSE,"TMCOMP96";#N/A,#N/A,FALSE,"MAT96";#N/A,#N/A,FALSE,"FANDA96";#N/A,#N/A,FALSE,"INTRAN96";#N/A,#N/A,FALSE,"NAA9697";#N/A,#N/A,FALSE,"ECWEBB";#N/A,#N/A,FALSE,"MFT96";#N/A,#N/A,FALSE,"CTrecon"}</definedName>
    <definedName name="ghj_3_1_1_1" hidden="1">{#N/A,#N/A,FALSE,"TMCOMP96";#N/A,#N/A,FALSE,"MAT96";#N/A,#N/A,FALSE,"FANDA96";#N/A,#N/A,FALSE,"INTRAN96";#N/A,#N/A,FALSE,"NAA9697";#N/A,#N/A,FALSE,"ECWEBB";#N/A,#N/A,FALSE,"MFT96";#N/A,#N/A,FALSE,"CTrecon"}</definedName>
    <definedName name="ghj_3_1_1_2" hidden="1">{#N/A,#N/A,FALSE,"TMCOMP96";#N/A,#N/A,FALSE,"MAT96";#N/A,#N/A,FALSE,"FANDA96";#N/A,#N/A,FALSE,"INTRAN96";#N/A,#N/A,FALSE,"NAA9697";#N/A,#N/A,FALSE,"ECWEBB";#N/A,#N/A,FALSE,"MFT96";#N/A,#N/A,FALSE,"CTrecon"}</definedName>
    <definedName name="ghj_3_1_2" hidden="1">{#N/A,#N/A,FALSE,"TMCOMP96";#N/A,#N/A,FALSE,"MAT96";#N/A,#N/A,FALSE,"FANDA96";#N/A,#N/A,FALSE,"INTRAN96";#N/A,#N/A,FALSE,"NAA9697";#N/A,#N/A,FALSE,"ECWEBB";#N/A,#N/A,FALSE,"MFT96";#N/A,#N/A,FALSE,"CTrecon"}</definedName>
    <definedName name="ghj_3_1_3" hidden="1">{#N/A,#N/A,FALSE,"TMCOMP96";#N/A,#N/A,FALSE,"MAT96";#N/A,#N/A,FALSE,"FANDA96";#N/A,#N/A,FALSE,"INTRAN96";#N/A,#N/A,FALSE,"NAA9697";#N/A,#N/A,FALSE,"ECWEBB";#N/A,#N/A,FALSE,"MFT96";#N/A,#N/A,FALSE,"CTrecon"}</definedName>
    <definedName name="ghj_3_1_4" hidden="1">{#N/A,#N/A,FALSE,"TMCOMP96";#N/A,#N/A,FALSE,"MAT96";#N/A,#N/A,FALSE,"FANDA96";#N/A,#N/A,FALSE,"INTRAN96";#N/A,#N/A,FALSE,"NAA9697";#N/A,#N/A,FALSE,"ECWEBB";#N/A,#N/A,FALSE,"MFT96";#N/A,#N/A,FALSE,"CTrecon"}</definedName>
    <definedName name="ghj_3_1_5" hidden="1">{#N/A,#N/A,FALSE,"TMCOMP96";#N/A,#N/A,FALSE,"MAT96";#N/A,#N/A,FALSE,"FANDA96";#N/A,#N/A,FALSE,"INTRAN96";#N/A,#N/A,FALSE,"NAA9697";#N/A,#N/A,FALSE,"ECWEBB";#N/A,#N/A,FALSE,"MFT96";#N/A,#N/A,FALSE,"CTrecon"}</definedName>
    <definedName name="ghj_3_2" hidden="1">{#N/A,#N/A,FALSE,"TMCOMP96";#N/A,#N/A,FALSE,"MAT96";#N/A,#N/A,FALSE,"FANDA96";#N/A,#N/A,FALSE,"INTRAN96";#N/A,#N/A,FALSE,"NAA9697";#N/A,#N/A,FALSE,"ECWEBB";#N/A,#N/A,FALSE,"MFT96";#N/A,#N/A,FALSE,"CTrecon"}</definedName>
    <definedName name="ghj_3_3" hidden="1">{#N/A,#N/A,FALSE,"TMCOMP96";#N/A,#N/A,FALSE,"MAT96";#N/A,#N/A,FALSE,"FANDA96";#N/A,#N/A,FALSE,"INTRAN96";#N/A,#N/A,FALSE,"NAA9697";#N/A,#N/A,FALSE,"ECWEBB";#N/A,#N/A,FALSE,"MFT96";#N/A,#N/A,FALSE,"CTrecon"}</definedName>
    <definedName name="ghj_3_4" hidden="1">{#N/A,#N/A,FALSE,"TMCOMP96";#N/A,#N/A,FALSE,"MAT96";#N/A,#N/A,FALSE,"FANDA96";#N/A,#N/A,FALSE,"INTRAN96";#N/A,#N/A,FALSE,"NAA9697";#N/A,#N/A,FALSE,"ECWEBB";#N/A,#N/A,FALSE,"MFT96";#N/A,#N/A,FALSE,"CTrecon"}</definedName>
    <definedName name="ghj_3_5" hidden="1">{#N/A,#N/A,FALSE,"TMCOMP96";#N/A,#N/A,FALSE,"MAT96";#N/A,#N/A,FALSE,"FANDA96";#N/A,#N/A,FALSE,"INTRAN96";#N/A,#N/A,FALSE,"NAA9697";#N/A,#N/A,FALSE,"ECWEBB";#N/A,#N/A,FALSE,"MFT96";#N/A,#N/A,FALSE,"CTrecon"}</definedName>
    <definedName name="ghj_4" hidden="1">{#N/A,#N/A,FALSE,"TMCOMP96";#N/A,#N/A,FALSE,"MAT96";#N/A,#N/A,FALSE,"FANDA96";#N/A,#N/A,FALSE,"INTRAN96";#N/A,#N/A,FALSE,"NAA9697";#N/A,#N/A,FALSE,"ECWEBB";#N/A,#N/A,FALSE,"MFT96";#N/A,#N/A,FALSE,"CTrecon"}</definedName>
    <definedName name="ghj_4_1" hidden="1">{#N/A,#N/A,FALSE,"TMCOMP96";#N/A,#N/A,FALSE,"MAT96";#N/A,#N/A,FALSE,"FANDA96";#N/A,#N/A,FALSE,"INTRAN96";#N/A,#N/A,FALSE,"NAA9697";#N/A,#N/A,FALSE,"ECWEBB";#N/A,#N/A,FALSE,"MFT96";#N/A,#N/A,FALSE,"CTrecon"}</definedName>
    <definedName name="ghj_4_1_1" hidden="1">{#N/A,#N/A,FALSE,"TMCOMP96";#N/A,#N/A,FALSE,"MAT96";#N/A,#N/A,FALSE,"FANDA96";#N/A,#N/A,FALSE,"INTRAN96";#N/A,#N/A,FALSE,"NAA9697";#N/A,#N/A,FALSE,"ECWEBB";#N/A,#N/A,FALSE,"MFT96";#N/A,#N/A,FALSE,"CTrecon"}</definedName>
    <definedName name="ghj_4_1_1_1" hidden="1">{#N/A,#N/A,FALSE,"TMCOMP96";#N/A,#N/A,FALSE,"MAT96";#N/A,#N/A,FALSE,"FANDA96";#N/A,#N/A,FALSE,"INTRAN96";#N/A,#N/A,FALSE,"NAA9697";#N/A,#N/A,FALSE,"ECWEBB";#N/A,#N/A,FALSE,"MFT96";#N/A,#N/A,FALSE,"CTrecon"}</definedName>
    <definedName name="ghj_4_1_1_2" hidden="1">{#N/A,#N/A,FALSE,"TMCOMP96";#N/A,#N/A,FALSE,"MAT96";#N/A,#N/A,FALSE,"FANDA96";#N/A,#N/A,FALSE,"INTRAN96";#N/A,#N/A,FALSE,"NAA9697";#N/A,#N/A,FALSE,"ECWEBB";#N/A,#N/A,FALSE,"MFT96";#N/A,#N/A,FALSE,"CTrecon"}</definedName>
    <definedName name="ghj_4_1_2" hidden="1">{#N/A,#N/A,FALSE,"TMCOMP96";#N/A,#N/A,FALSE,"MAT96";#N/A,#N/A,FALSE,"FANDA96";#N/A,#N/A,FALSE,"INTRAN96";#N/A,#N/A,FALSE,"NAA9697";#N/A,#N/A,FALSE,"ECWEBB";#N/A,#N/A,FALSE,"MFT96";#N/A,#N/A,FALSE,"CTrecon"}</definedName>
    <definedName name="ghj_4_1_3" hidden="1">{#N/A,#N/A,FALSE,"TMCOMP96";#N/A,#N/A,FALSE,"MAT96";#N/A,#N/A,FALSE,"FANDA96";#N/A,#N/A,FALSE,"INTRAN96";#N/A,#N/A,FALSE,"NAA9697";#N/A,#N/A,FALSE,"ECWEBB";#N/A,#N/A,FALSE,"MFT96";#N/A,#N/A,FALSE,"CTrecon"}</definedName>
    <definedName name="ghj_4_1_4" hidden="1">{#N/A,#N/A,FALSE,"TMCOMP96";#N/A,#N/A,FALSE,"MAT96";#N/A,#N/A,FALSE,"FANDA96";#N/A,#N/A,FALSE,"INTRAN96";#N/A,#N/A,FALSE,"NAA9697";#N/A,#N/A,FALSE,"ECWEBB";#N/A,#N/A,FALSE,"MFT96";#N/A,#N/A,FALSE,"CTrecon"}</definedName>
    <definedName name="ghj_4_1_5" hidden="1">{#N/A,#N/A,FALSE,"TMCOMP96";#N/A,#N/A,FALSE,"MAT96";#N/A,#N/A,FALSE,"FANDA96";#N/A,#N/A,FALSE,"INTRAN96";#N/A,#N/A,FALSE,"NAA9697";#N/A,#N/A,FALSE,"ECWEBB";#N/A,#N/A,FALSE,"MFT96";#N/A,#N/A,FALSE,"CTrecon"}</definedName>
    <definedName name="ghj_4_2" hidden="1">{#N/A,#N/A,FALSE,"TMCOMP96";#N/A,#N/A,FALSE,"MAT96";#N/A,#N/A,FALSE,"FANDA96";#N/A,#N/A,FALSE,"INTRAN96";#N/A,#N/A,FALSE,"NAA9697";#N/A,#N/A,FALSE,"ECWEBB";#N/A,#N/A,FALSE,"MFT96";#N/A,#N/A,FALSE,"CTrecon"}</definedName>
    <definedName name="ghj_4_3" hidden="1">{#N/A,#N/A,FALSE,"TMCOMP96";#N/A,#N/A,FALSE,"MAT96";#N/A,#N/A,FALSE,"FANDA96";#N/A,#N/A,FALSE,"INTRAN96";#N/A,#N/A,FALSE,"NAA9697";#N/A,#N/A,FALSE,"ECWEBB";#N/A,#N/A,FALSE,"MFT96";#N/A,#N/A,FALSE,"CTrecon"}</definedName>
    <definedName name="ghj_4_4" hidden="1">{#N/A,#N/A,FALSE,"TMCOMP96";#N/A,#N/A,FALSE,"MAT96";#N/A,#N/A,FALSE,"FANDA96";#N/A,#N/A,FALSE,"INTRAN96";#N/A,#N/A,FALSE,"NAA9697";#N/A,#N/A,FALSE,"ECWEBB";#N/A,#N/A,FALSE,"MFT96";#N/A,#N/A,FALSE,"CTrecon"}</definedName>
    <definedName name="ghj_4_5" hidden="1">{#N/A,#N/A,FALSE,"TMCOMP96";#N/A,#N/A,FALSE,"MAT96";#N/A,#N/A,FALSE,"FANDA96";#N/A,#N/A,FALSE,"INTRAN96";#N/A,#N/A,FALSE,"NAA9697";#N/A,#N/A,FALSE,"ECWEBB";#N/A,#N/A,FALSE,"MFT96";#N/A,#N/A,FALSE,"CTrecon"}</definedName>
    <definedName name="ghj_5" hidden="1">{#N/A,#N/A,FALSE,"TMCOMP96";#N/A,#N/A,FALSE,"MAT96";#N/A,#N/A,FALSE,"FANDA96";#N/A,#N/A,FALSE,"INTRAN96";#N/A,#N/A,FALSE,"NAA9697";#N/A,#N/A,FALSE,"ECWEBB";#N/A,#N/A,FALSE,"MFT96";#N/A,#N/A,FALSE,"CTrecon"}</definedName>
    <definedName name="ghj_5_1" hidden="1">{#N/A,#N/A,FALSE,"TMCOMP96";#N/A,#N/A,FALSE,"MAT96";#N/A,#N/A,FALSE,"FANDA96";#N/A,#N/A,FALSE,"INTRAN96";#N/A,#N/A,FALSE,"NAA9697";#N/A,#N/A,FALSE,"ECWEBB";#N/A,#N/A,FALSE,"MFT96";#N/A,#N/A,FALSE,"CTrecon"}</definedName>
    <definedName name="ghj_5_1_1" hidden="1">{#N/A,#N/A,FALSE,"TMCOMP96";#N/A,#N/A,FALSE,"MAT96";#N/A,#N/A,FALSE,"FANDA96";#N/A,#N/A,FALSE,"INTRAN96";#N/A,#N/A,FALSE,"NAA9697";#N/A,#N/A,FALSE,"ECWEBB";#N/A,#N/A,FALSE,"MFT96";#N/A,#N/A,FALSE,"CTrecon"}</definedName>
    <definedName name="ghj_5_1_1_1" hidden="1">{#N/A,#N/A,FALSE,"TMCOMP96";#N/A,#N/A,FALSE,"MAT96";#N/A,#N/A,FALSE,"FANDA96";#N/A,#N/A,FALSE,"INTRAN96";#N/A,#N/A,FALSE,"NAA9697";#N/A,#N/A,FALSE,"ECWEBB";#N/A,#N/A,FALSE,"MFT96";#N/A,#N/A,FALSE,"CTrecon"}</definedName>
    <definedName name="ghj_5_1_1_2" hidden="1">{#N/A,#N/A,FALSE,"TMCOMP96";#N/A,#N/A,FALSE,"MAT96";#N/A,#N/A,FALSE,"FANDA96";#N/A,#N/A,FALSE,"INTRAN96";#N/A,#N/A,FALSE,"NAA9697";#N/A,#N/A,FALSE,"ECWEBB";#N/A,#N/A,FALSE,"MFT96";#N/A,#N/A,FALSE,"CTrecon"}</definedName>
    <definedName name="ghj_5_1_2" hidden="1">{#N/A,#N/A,FALSE,"TMCOMP96";#N/A,#N/A,FALSE,"MAT96";#N/A,#N/A,FALSE,"FANDA96";#N/A,#N/A,FALSE,"INTRAN96";#N/A,#N/A,FALSE,"NAA9697";#N/A,#N/A,FALSE,"ECWEBB";#N/A,#N/A,FALSE,"MFT96";#N/A,#N/A,FALSE,"CTrecon"}</definedName>
    <definedName name="ghj_5_1_3" hidden="1">{#N/A,#N/A,FALSE,"TMCOMP96";#N/A,#N/A,FALSE,"MAT96";#N/A,#N/A,FALSE,"FANDA96";#N/A,#N/A,FALSE,"INTRAN96";#N/A,#N/A,FALSE,"NAA9697";#N/A,#N/A,FALSE,"ECWEBB";#N/A,#N/A,FALSE,"MFT96";#N/A,#N/A,FALSE,"CTrecon"}</definedName>
    <definedName name="ghj_5_1_4" hidden="1">{#N/A,#N/A,FALSE,"TMCOMP96";#N/A,#N/A,FALSE,"MAT96";#N/A,#N/A,FALSE,"FANDA96";#N/A,#N/A,FALSE,"INTRAN96";#N/A,#N/A,FALSE,"NAA9697";#N/A,#N/A,FALSE,"ECWEBB";#N/A,#N/A,FALSE,"MFT96";#N/A,#N/A,FALSE,"CTrecon"}</definedName>
    <definedName name="ghj_5_1_5" hidden="1">{#N/A,#N/A,FALSE,"TMCOMP96";#N/A,#N/A,FALSE,"MAT96";#N/A,#N/A,FALSE,"FANDA96";#N/A,#N/A,FALSE,"INTRAN96";#N/A,#N/A,FALSE,"NAA9697";#N/A,#N/A,FALSE,"ECWEBB";#N/A,#N/A,FALSE,"MFT96";#N/A,#N/A,FALSE,"CTrecon"}</definedName>
    <definedName name="ghj_5_2" hidden="1">{#N/A,#N/A,FALSE,"TMCOMP96";#N/A,#N/A,FALSE,"MAT96";#N/A,#N/A,FALSE,"FANDA96";#N/A,#N/A,FALSE,"INTRAN96";#N/A,#N/A,FALSE,"NAA9697";#N/A,#N/A,FALSE,"ECWEBB";#N/A,#N/A,FALSE,"MFT96";#N/A,#N/A,FALSE,"CTrecon"}</definedName>
    <definedName name="ghj_5_3" hidden="1">{#N/A,#N/A,FALSE,"TMCOMP96";#N/A,#N/A,FALSE,"MAT96";#N/A,#N/A,FALSE,"FANDA96";#N/A,#N/A,FALSE,"INTRAN96";#N/A,#N/A,FALSE,"NAA9697";#N/A,#N/A,FALSE,"ECWEBB";#N/A,#N/A,FALSE,"MFT96";#N/A,#N/A,FALSE,"CTrecon"}</definedName>
    <definedName name="ghj_5_4" hidden="1">{#N/A,#N/A,FALSE,"TMCOMP96";#N/A,#N/A,FALSE,"MAT96";#N/A,#N/A,FALSE,"FANDA96";#N/A,#N/A,FALSE,"INTRAN96";#N/A,#N/A,FALSE,"NAA9697";#N/A,#N/A,FALSE,"ECWEBB";#N/A,#N/A,FALSE,"MFT96";#N/A,#N/A,FALSE,"CTrecon"}</definedName>
    <definedName name="ghj_5_5" hidden="1">{#N/A,#N/A,FALSE,"TMCOMP96";#N/A,#N/A,FALSE,"MAT96";#N/A,#N/A,FALSE,"FANDA96";#N/A,#N/A,FALSE,"INTRAN96";#N/A,#N/A,FALSE,"NAA9697";#N/A,#N/A,FALSE,"ECWEBB";#N/A,#N/A,FALSE,"MFT96";#N/A,#N/A,FALSE,"CTrecon"}</definedName>
    <definedName name="hjkhkhk" hidden="1">#REF!</definedName>
    <definedName name="HTML_CodePage" hidden="1">1252</definedName>
    <definedName name="HTML_Control" hidden="1">{"'Trust by name'!$A$6:$E$350","'Trust by name'!$A$1:$D$348"}</definedName>
    <definedName name="HTML_Control_1" hidden="1">{"'Trust by name'!$A$6:$E$350","'Trust by name'!$A$1:$D$348"}</definedName>
    <definedName name="HTML_Control_1_1" hidden="1">{"'Trust by name'!$A$6:$E$350","'Trust by name'!$A$1:$D$348"}</definedName>
    <definedName name="HTML_Control_1_1_1" hidden="1">{"'Trust by name'!$A$6:$E$350","'Trust by name'!$A$1:$D$348"}</definedName>
    <definedName name="HTML_Control_1_1_1_1" hidden="1">{"'Trust by name'!$A$6:$E$350","'Trust by name'!$A$1:$D$348"}</definedName>
    <definedName name="HTML_Control_1_1_1_1_1" hidden="1">{"'Trust by name'!$A$6:$E$350","'Trust by name'!$A$1:$D$348"}</definedName>
    <definedName name="HTML_Control_1_1_1_1_2" hidden="1">{"'Trust by name'!$A$6:$E$350","'Trust by name'!$A$1:$D$348"}</definedName>
    <definedName name="HTML_Control_1_1_1_2" hidden="1">{"'Trust by name'!$A$6:$E$350","'Trust by name'!$A$1:$D$348"}</definedName>
    <definedName name="HTML_Control_1_1_1_3" hidden="1">{"'Trust by name'!$A$6:$E$350","'Trust by name'!$A$1:$D$348"}</definedName>
    <definedName name="HTML_Control_1_1_1_4" hidden="1">{"'Trust by name'!$A$6:$E$350","'Trust by name'!$A$1:$D$348"}</definedName>
    <definedName name="HTML_Control_1_1_1_5" hidden="1">{"'Trust by name'!$A$6:$E$350","'Trust by name'!$A$1:$D$348"}</definedName>
    <definedName name="HTML_Control_1_1_2" hidden="1">{"'Trust by name'!$A$6:$E$350","'Trust by name'!$A$1:$D$348"}</definedName>
    <definedName name="HTML_Control_1_1_3" hidden="1">{"'Trust by name'!$A$6:$E$350","'Trust by name'!$A$1:$D$348"}</definedName>
    <definedName name="HTML_Control_1_1_4" hidden="1">{"'Trust by name'!$A$6:$E$350","'Trust by name'!$A$1:$D$348"}</definedName>
    <definedName name="HTML_Control_1_1_5" hidden="1">{"'Trust by name'!$A$6:$E$350","'Trust by name'!$A$1:$D$348"}</definedName>
    <definedName name="HTML_Control_1_2" hidden="1">{"'Trust by name'!$A$6:$E$350","'Trust by name'!$A$1:$D$348"}</definedName>
    <definedName name="HTML_Control_1_2_1" hidden="1">{"'Trust by name'!$A$6:$E$350","'Trust by name'!$A$1:$D$348"}</definedName>
    <definedName name="HTML_Control_1_2_1_1" hidden="1">{"'Trust by name'!$A$6:$E$350","'Trust by name'!$A$1:$D$348"}</definedName>
    <definedName name="HTML_Control_1_2_1_1_1" hidden="1">{"'Trust by name'!$A$6:$E$350","'Trust by name'!$A$1:$D$348"}</definedName>
    <definedName name="HTML_Control_1_2_1_1_2" hidden="1">{"'Trust by name'!$A$6:$E$350","'Trust by name'!$A$1:$D$348"}</definedName>
    <definedName name="HTML_Control_1_2_1_2" hidden="1">{"'Trust by name'!$A$6:$E$350","'Trust by name'!$A$1:$D$348"}</definedName>
    <definedName name="HTML_Control_1_2_1_3" hidden="1">{"'Trust by name'!$A$6:$E$350","'Trust by name'!$A$1:$D$348"}</definedName>
    <definedName name="HTML_Control_1_2_1_4" hidden="1">{"'Trust by name'!$A$6:$E$350","'Trust by name'!$A$1:$D$348"}</definedName>
    <definedName name="HTML_Control_1_2_1_5" hidden="1">{"'Trust by name'!$A$6:$E$350","'Trust by name'!$A$1:$D$348"}</definedName>
    <definedName name="HTML_Control_1_2_2" hidden="1">{"'Trust by name'!$A$6:$E$350","'Trust by name'!$A$1:$D$348"}</definedName>
    <definedName name="HTML_Control_1_2_3" hidden="1">{"'Trust by name'!$A$6:$E$350","'Trust by name'!$A$1:$D$348"}</definedName>
    <definedName name="HTML_Control_1_2_4" hidden="1">{"'Trust by name'!$A$6:$E$350","'Trust by name'!$A$1:$D$348"}</definedName>
    <definedName name="HTML_Control_1_2_5" hidden="1">{"'Trust by name'!$A$6:$E$350","'Trust by name'!$A$1:$D$348"}</definedName>
    <definedName name="HTML_Control_1_3" hidden="1">{"'Trust by name'!$A$6:$E$350","'Trust by name'!$A$1:$D$348"}</definedName>
    <definedName name="HTML_Control_1_3_1" hidden="1">{"'Trust by name'!$A$6:$E$350","'Trust by name'!$A$1:$D$348"}</definedName>
    <definedName name="HTML_Control_1_3_1_1" hidden="1">{"'Trust by name'!$A$6:$E$350","'Trust by name'!$A$1:$D$348"}</definedName>
    <definedName name="HTML_Control_1_3_1_1_1" hidden="1">{"'Trust by name'!$A$6:$E$350","'Trust by name'!$A$1:$D$348"}</definedName>
    <definedName name="HTML_Control_1_3_1_1_2" hidden="1">{"'Trust by name'!$A$6:$E$350","'Trust by name'!$A$1:$D$348"}</definedName>
    <definedName name="HTML_Control_1_3_1_2" hidden="1">{"'Trust by name'!$A$6:$E$350","'Trust by name'!$A$1:$D$348"}</definedName>
    <definedName name="HTML_Control_1_3_1_3" hidden="1">{"'Trust by name'!$A$6:$E$350","'Trust by name'!$A$1:$D$348"}</definedName>
    <definedName name="HTML_Control_1_3_1_4" hidden="1">{"'Trust by name'!$A$6:$E$350","'Trust by name'!$A$1:$D$348"}</definedName>
    <definedName name="HTML_Control_1_3_1_5" hidden="1">{"'Trust by name'!$A$6:$E$350","'Trust by name'!$A$1:$D$348"}</definedName>
    <definedName name="HTML_Control_1_3_2" hidden="1">{"'Trust by name'!$A$6:$E$350","'Trust by name'!$A$1:$D$348"}</definedName>
    <definedName name="HTML_Control_1_3_3" hidden="1">{"'Trust by name'!$A$6:$E$350","'Trust by name'!$A$1:$D$348"}</definedName>
    <definedName name="HTML_Control_1_3_4" hidden="1">{"'Trust by name'!$A$6:$E$350","'Trust by name'!$A$1:$D$348"}</definedName>
    <definedName name="HTML_Control_1_3_5" hidden="1">{"'Trust by name'!$A$6:$E$350","'Trust by name'!$A$1:$D$348"}</definedName>
    <definedName name="HTML_Control_1_4" hidden="1">{"'Trust by name'!$A$6:$E$350","'Trust by name'!$A$1:$D$348"}</definedName>
    <definedName name="HTML_Control_1_4_1" hidden="1">{"'Trust by name'!$A$6:$E$350","'Trust by name'!$A$1:$D$348"}</definedName>
    <definedName name="HTML_Control_1_4_1_1" hidden="1">{"'Trust by name'!$A$6:$E$350","'Trust by name'!$A$1:$D$348"}</definedName>
    <definedName name="HTML_Control_1_4_1_2" hidden="1">{"'Trust by name'!$A$6:$E$350","'Trust by name'!$A$1:$D$348"}</definedName>
    <definedName name="HTML_Control_1_4_1_3" hidden="1">{"'Trust by name'!$A$6:$E$350","'Trust by name'!$A$1:$D$348"}</definedName>
    <definedName name="HTML_Control_1_4_1_4" hidden="1">{"'Trust by name'!$A$6:$E$350","'Trust by name'!$A$1:$D$348"}</definedName>
    <definedName name="HTML_Control_1_4_1_5" hidden="1">{"'Trust by name'!$A$6:$E$350","'Trust by name'!$A$1:$D$348"}</definedName>
    <definedName name="HTML_Control_1_4_2" hidden="1">{"'Trust by name'!$A$6:$E$350","'Trust by name'!$A$1:$D$348"}</definedName>
    <definedName name="HTML_Control_1_4_3" hidden="1">{"'Trust by name'!$A$6:$E$350","'Trust by name'!$A$1:$D$348"}</definedName>
    <definedName name="HTML_Control_1_4_4" hidden="1">{"'Trust by name'!$A$6:$E$350","'Trust by name'!$A$1:$D$348"}</definedName>
    <definedName name="HTML_Control_1_4_5" hidden="1">{"'Trust by name'!$A$6:$E$350","'Trust by name'!$A$1:$D$348"}</definedName>
    <definedName name="HTML_Control_1_5" hidden="1">{"'Trust by name'!$A$6:$E$350","'Trust by name'!$A$1:$D$348"}</definedName>
    <definedName name="HTML_Control_1_5_1" hidden="1">{"'Trust by name'!$A$6:$E$350","'Trust by name'!$A$1:$D$348"}</definedName>
    <definedName name="HTML_Control_1_5_2" hidden="1">{"'Trust by name'!$A$6:$E$350","'Trust by name'!$A$1:$D$348"}</definedName>
    <definedName name="HTML_Control_1_5_3" hidden="1">{"'Trust by name'!$A$6:$E$350","'Trust by name'!$A$1:$D$348"}</definedName>
    <definedName name="HTML_Control_1_5_4" hidden="1">{"'Trust by name'!$A$6:$E$350","'Trust by name'!$A$1:$D$348"}</definedName>
    <definedName name="HTML_Control_1_5_5" hidden="1">{"'Trust by name'!$A$6:$E$350","'Trust by name'!$A$1:$D$348"}</definedName>
    <definedName name="HTML_Control_2_1" hidden="1">{"'Trust by name'!$A$6:$E$350","'Trust by name'!$A$1:$D$348"}</definedName>
    <definedName name="HTML_Control_2_1_1" hidden="1">{"'Trust by name'!$A$6:$E$350","'Trust by name'!$A$1:$D$348"}</definedName>
    <definedName name="HTML_Control_2_1_1_1" hidden="1">{"'Trust by name'!$A$6:$E$350","'Trust by name'!$A$1:$D$348"}</definedName>
    <definedName name="HTML_Control_2_1_1_2" hidden="1">{"'Trust by name'!$A$6:$E$350","'Trust by name'!$A$1:$D$348"}</definedName>
    <definedName name="HTML_Control_2_1_2" hidden="1">{"'Trust by name'!$A$6:$E$350","'Trust by name'!$A$1:$D$348"}</definedName>
    <definedName name="HTML_Control_2_1_3" hidden="1">{"'Trust by name'!$A$6:$E$350","'Trust by name'!$A$1:$D$348"}</definedName>
    <definedName name="HTML_Control_2_1_4" hidden="1">{"'Trust by name'!$A$6:$E$350","'Trust by name'!$A$1:$D$348"}</definedName>
    <definedName name="HTML_Control_2_1_5" hidden="1">{"'Trust by name'!$A$6:$E$350","'Trust by name'!$A$1:$D$348"}</definedName>
    <definedName name="HTML_Control_2_2" hidden="1">{"'Trust by name'!$A$6:$E$350","'Trust by name'!$A$1:$D$348"}</definedName>
    <definedName name="HTML_Control_2_3" hidden="1">{"'Trust by name'!$A$6:$E$350","'Trust by name'!$A$1:$D$348"}</definedName>
    <definedName name="HTML_Control_2_4" hidden="1">{"'Trust by name'!$A$6:$E$350","'Trust by name'!$A$1:$D$348"}</definedName>
    <definedName name="HTML_Control_2_5" hidden="1">{"'Trust by name'!$A$6:$E$350","'Trust by name'!$A$1:$D$348"}</definedName>
    <definedName name="HTML_Control_3" hidden="1">{"'Trust by name'!$A$6:$E$350","'Trust by name'!$A$1:$D$348"}</definedName>
    <definedName name="HTML_Control_3_1" hidden="1">{"'Trust by name'!$A$6:$E$350","'Trust by name'!$A$1:$D$348"}</definedName>
    <definedName name="HTML_Control_3_1_1" hidden="1">{"'Trust by name'!$A$6:$E$350","'Trust by name'!$A$1:$D$348"}</definedName>
    <definedName name="HTML_Control_3_1_1_1" hidden="1">{"'Trust by name'!$A$6:$E$350","'Trust by name'!$A$1:$D$348"}</definedName>
    <definedName name="HTML_Control_3_1_1_2" hidden="1">{"'Trust by name'!$A$6:$E$350","'Trust by name'!$A$1:$D$348"}</definedName>
    <definedName name="HTML_Control_3_1_2" hidden="1">{"'Trust by name'!$A$6:$E$350","'Trust by name'!$A$1:$D$348"}</definedName>
    <definedName name="HTML_Control_3_1_3" hidden="1">{"'Trust by name'!$A$6:$E$350","'Trust by name'!$A$1:$D$348"}</definedName>
    <definedName name="HTML_Control_3_1_4" hidden="1">{"'Trust by name'!$A$6:$E$350","'Trust by name'!$A$1:$D$348"}</definedName>
    <definedName name="HTML_Control_3_1_5" hidden="1">{"'Trust by name'!$A$6:$E$350","'Trust by name'!$A$1:$D$348"}</definedName>
    <definedName name="HTML_Control_3_2" hidden="1">{"'Trust by name'!$A$6:$E$350","'Trust by name'!$A$1:$D$348"}</definedName>
    <definedName name="HTML_Control_3_3" hidden="1">{"'Trust by name'!$A$6:$E$350","'Trust by name'!$A$1:$D$348"}</definedName>
    <definedName name="HTML_Control_3_4" hidden="1">{"'Trust by name'!$A$6:$E$350","'Trust by name'!$A$1:$D$348"}</definedName>
    <definedName name="HTML_Control_3_5" hidden="1">{"'Trust by name'!$A$6:$E$350","'Trust by name'!$A$1:$D$348"}</definedName>
    <definedName name="HTML_Control_4" hidden="1">{"'Trust by name'!$A$6:$E$350","'Trust by name'!$A$1:$D$348"}</definedName>
    <definedName name="HTML_Control_4_1" hidden="1">{"'Trust by name'!$A$6:$E$350","'Trust by name'!$A$1:$D$348"}</definedName>
    <definedName name="HTML_Control_4_1_1" hidden="1">{"'Trust by name'!$A$6:$E$350","'Trust by name'!$A$1:$D$348"}</definedName>
    <definedName name="HTML_Control_4_1_1_1" hidden="1">{"'Trust by name'!$A$6:$E$350","'Trust by name'!$A$1:$D$348"}</definedName>
    <definedName name="HTML_Control_4_1_1_2" hidden="1">{"'Trust by name'!$A$6:$E$350","'Trust by name'!$A$1:$D$348"}</definedName>
    <definedName name="HTML_Control_4_1_2" hidden="1">{"'Trust by name'!$A$6:$E$350","'Trust by name'!$A$1:$D$348"}</definedName>
    <definedName name="HTML_Control_4_1_3" hidden="1">{"'Trust by name'!$A$6:$E$350","'Trust by name'!$A$1:$D$348"}</definedName>
    <definedName name="HTML_Control_4_1_4" hidden="1">{"'Trust by name'!$A$6:$E$350","'Trust by name'!$A$1:$D$348"}</definedName>
    <definedName name="HTML_Control_4_1_5" hidden="1">{"'Trust by name'!$A$6:$E$350","'Trust by name'!$A$1:$D$348"}</definedName>
    <definedName name="HTML_Control_4_2" hidden="1">{"'Trust by name'!$A$6:$E$350","'Trust by name'!$A$1:$D$348"}</definedName>
    <definedName name="HTML_Control_4_3" hidden="1">{"'Trust by name'!$A$6:$E$350","'Trust by name'!$A$1:$D$348"}</definedName>
    <definedName name="HTML_Control_4_4" hidden="1">{"'Trust by name'!$A$6:$E$350","'Trust by name'!$A$1:$D$348"}</definedName>
    <definedName name="HTML_Control_4_5" hidden="1">{"'Trust by name'!$A$6:$E$350","'Trust by name'!$A$1:$D$348"}</definedName>
    <definedName name="HTML_Control_5" hidden="1">{"'Trust by name'!$A$6:$E$350","'Trust by name'!$A$1:$D$348"}</definedName>
    <definedName name="HTML_Control_5_1" hidden="1">{"'Trust by name'!$A$6:$E$350","'Trust by name'!$A$1:$D$348"}</definedName>
    <definedName name="HTML_Control_5_1_1" hidden="1">{"'Trust by name'!$A$6:$E$350","'Trust by name'!$A$1:$D$348"}</definedName>
    <definedName name="HTML_Control_5_1_1_1" hidden="1">{"'Trust by name'!$A$6:$E$350","'Trust by name'!$A$1:$D$348"}</definedName>
    <definedName name="HTML_Control_5_1_1_2" hidden="1">{"'Trust by name'!$A$6:$E$350","'Trust by name'!$A$1:$D$348"}</definedName>
    <definedName name="HTML_Control_5_1_2" hidden="1">{"'Trust by name'!$A$6:$E$350","'Trust by name'!$A$1:$D$348"}</definedName>
    <definedName name="HTML_Control_5_1_3" hidden="1">{"'Trust by name'!$A$6:$E$350","'Trust by name'!$A$1:$D$348"}</definedName>
    <definedName name="HTML_Control_5_1_4" hidden="1">{"'Trust by name'!$A$6:$E$350","'Trust by name'!$A$1:$D$348"}</definedName>
    <definedName name="HTML_Control_5_1_5" hidden="1">{"'Trust by name'!$A$6:$E$350","'Trust by name'!$A$1:$D$348"}</definedName>
    <definedName name="HTML_Control_5_2" hidden="1">{"'Trust by name'!$A$6:$E$350","'Trust by name'!$A$1:$D$348"}</definedName>
    <definedName name="HTML_Control_5_3" hidden="1">{"'Trust by name'!$A$6:$E$350","'Trust by name'!$A$1:$D$348"}</definedName>
    <definedName name="HTML_Control_5_4" hidden="1">{"'Trust by name'!$A$6:$E$350","'Trust by name'!$A$1:$D$348"}</definedName>
    <definedName name="HTML_Control_5_5"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#REF!</definedName>
    <definedName name="jhkgh"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1_1_1" hidden="1">{#N/A,#N/A,FALSE,"TMCOMP96";#N/A,#N/A,FALSE,"MAT96";#N/A,#N/A,FALSE,"FANDA96";#N/A,#N/A,FALSE,"INTRAN96";#N/A,#N/A,FALSE,"NAA9697";#N/A,#N/A,FALSE,"ECWEBB";#N/A,#N/A,FALSE,"MFT96";#N/A,#N/A,FALSE,"CTrecon"}</definedName>
    <definedName name="jhkgh_1_1_1_1" hidden="1">{#N/A,#N/A,FALSE,"TMCOMP96";#N/A,#N/A,FALSE,"MAT96";#N/A,#N/A,FALSE,"FANDA96";#N/A,#N/A,FALSE,"INTRAN96";#N/A,#N/A,FALSE,"NAA9697";#N/A,#N/A,FALSE,"ECWEBB";#N/A,#N/A,FALSE,"MFT96";#N/A,#N/A,FALSE,"CTrecon"}</definedName>
    <definedName name="jhkgh_1_1_1_1_1" hidden="1">{#N/A,#N/A,FALSE,"TMCOMP96";#N/A,#N/A,FALSE,"MAT96";#N/A,#N/A,FALSE,"FANDA96";#N/A,#N/A,FALSE,"INTRAN96";#N/A,#N/A,FALSE,"NAA9697";#N/A,#N/A,FALSE,"ECWEBB";#N/A,#N/A,FALSE,"MFT96";#N/A,#N/A,FALSE,"CTrecon"}</definedName>
    <definedName name="jhkgh_1_1_1_1_2" hidden="1">{#N/A,#N/A,FALSE,"TMCOMP96";#N/A,#N/A,FALSE,"MAT96";#N/A,#N/A,FALSE,"FANDA96";#N/A,#N/A,FALSE,"INTRAN96";#N/A,#N/A,FALSE,"NAA9697";#N/A,#N/A,FALSE,"ECWEBB";#N/A,#N/A,FALSE,"MFT96";#N/A,#N/A,FALSE,"CTrecon"}</definedName>
    <definedName name="jhkgh_1_1_1_2" hidden="1">{#N/A,#N/A,FALSE,"TMCOMP96";#N/A,#N/A,FALSE,"MAT96";#N/A,#N/A,FALSE,"FANDA96";#N/A,#N/A,FALSE,"INTRAN96";#N/A,#N/A,FALSE,"NAA9697";#N/A,#N/A,FALSE,"ECWEBB";#N/A,#N/A,FALSE,"MFT96";#N/A,#N/A,FALSE,"CTrecon"}</definedName>
    <definedName name="jhkgh_1_1_1_3" hidden="1">{#N/A,#N/A,FALSE,"TMCOMP96";#N/A,#N/A,FALSE,"MAT96";#N/A,#N/A,FALSE,"FANDA96";#N/A,#N/A,FALSE,"INTRAN96";#N/A,#N/A,FALSE,"NAA9697";#N/A,#N/A,FALSE,"ECWEBB";#N/A,#N/A,FALSE,"MFT96";#N/A,#N/A,FALSE,"CTrecon"}</definedName>
    <definedName name="jhkgh_1_1_1_4" hidden="1">{#N/A,#N/A,FALSE,"TMCOMP96";#N/A,#N/A,FALSE,"MAT96";#N/A,#N/A,FALSE,"FANDA96";#N/A,#N/A,FALSE,"INTRAN96";#N/A,#N/A,FALSE,"NAA9697";#N/A,#N/A,FALSE,"ECWEBB";#N/A,#N/A,FALSE,"MFT96";#N/A,#N/A,FALSE,"CTrecon"}</definedName>
    <definedName name="jhkgh_1_1_1_5" hidden="1">{#N/A,#N/A,FALSE,"TMCOMP96";#N/A,#N/A,FALSE,"MAT96";#N/A,#N/A,FALSE,"FANDA96";#N/A,#N/A,FALSE,"INTRAN96";#N/A,#N/A,FALSE,"NAA9697";#N/A,#N/A,FALSE,"ECWEBB";#N/A,#N/A,FALSE,"MFT96";#N/A,#N/A,FALSE,"CTrecon"}</definedName>
    <definedName name="jhkgh_1_1_2" hidden="1">{#N/A,#N/A,FALSE,"TMCOMP96";#N/A,#N/A,FALSE,"MAT96";#N/A,#N/A,FALSE,"FANDA96";#N/A,#N/A,FALSE,"INTRAN96";#N/A,#N/A,FALSE,"NAA9697";#N/A,#N/A,FALSE,"ECWEBB";#N/A,#N/A,FALSE,"MFT96";#N/A,#N/A,FALSE,"CTrecon"}</definedName>
    <definedName name="jhkgh_1_1_3" hidden="1">{#N/A,#N/A,FALSE,"TMCOMP96";#N/A,#N/A,FALSE,"MAT96";#N/A,#N/A,FALSE,"FANDA96";#N/A,#N/A,FALSE,"INTRAN96";#N/A,#N/A,FALSE,"NAA9697";#N/A,#N/A,FALSE,"ECWEBB";#N/A,#N/A,FALSE,"MFT96";#N/A,#N/A,FALSE,"CTrecon"}</definedName>
    <definedName name="jhkgh_1_1_4" hidden="1">{#N/A,#N/A,FALSE,"TMCOMP96";#N/A,#N/A,FALSE,"MAT96";#N/A,#N/A,FALSE,"FANDA96";#N/A,#N/A,FALSE,"INTRAN96";#N/A,#N/A,FALSE,"NAA9697";#N/A,#N/A,FALSE,"ECWEBB";#N/A,#N/A,FALSE,"MFT96";#N/A,#N/A,FALSE,"CTrecon"}</definedName>
    <definedName name="jhkgh_1_1_5" hidden="1">{#N/A,#N/A,FALSE,"TMCOMP96";#N/A,#N/A,FALSE,"MAT96";#N/A,#N/A,FALSE,"FANDA96";#N/A,#N/A,FALSE,"INTRAN96";#N/A,#N/A,FALSE,"NAA9697";#N/A,#N/A,FALSE,"ECWEBB";#N/A,#N/A,FALSE,"MFT96";#N/A,#N/A,FALSE,"CTrecon"}</definedName>
    <definedName name="jhkgh_1_2" hidden="1">{#N/A,#N/A,FALSE,"TMCOMP96";#N/A,#N/A,FALSE,"MAT96";#N/A,#N/A,FALSE,"FANDA96";#N/A,#N/A,FALSE,"INTRAN96";#N/A,#N/A,FALSE,"NAA9697";#N/A,#N/A,FALSE,"ECWEBB";#N/A,#N/A,FALSE,"MFT96";#N/A,#N/A,FALSE,"CTrecon"}</definedName>
    <definedName name="jhkgh_1_2_1" hidden="1">{#N/A,#N/A,FALSE,"TMCOMP96";#N/A,#N/A,FALSE,"MAT96";#N/A,#N/A,FALSE,"FANDA96";#N/A,#N/A,FALSE,"INTRAN96";#N/A,#N/A,FALSE,"NAA9697";#N/A,#N/A,FALSE,"ECWEBB";#N/A,#N/A,FALSE,"MFT96";#N/A,#N/A,FALSE,"CTrecon"}</definedName>
    <definedName name="jhkgh_1_2_1_1" hidden="1">{#N/A,#N/A,FALSE,"TMCOMP96";#N/A,#N/A,FALSE,"MAT96";#N/A,#N/A,FALSE,"FANDA96";#N/A,#N/A,FALSE,"INTRAN96";#N/A,#N/A,FALSE,"NAA9697";#N/A,#N/A,FALSE,"ECWEBB";#N/A,#N/A,FALSE,"MFT96";#N/A,#N/A,FALSE,"CTrecon"}</definedName>
    <definedName name="jhkgh_1_2_1_1_1" hidden="1">{#N/A,#N/A,FALSE,"TMCOMP96";#N/A,#N/A,FALSE,"MAT96";#N/A,#N/A,FALSE,"FANDA96";#N/A,#N/A,FALSE,"INTRAN96";#N/A,#N/A,FALSE,"NAA9697";#N/A,#N/A,FALSE,"ECWEBB";#N/A,#N/A,FALSE,"MFT96";#N/A,#N/A,FALSE,"CTrecon"}</definedName>
    <definedName name="jhkgh_1_2_1_1_2" hidden="1">{#N/A,#N/A,FALSE,"TMCOMP96";#N/A,#N/A,FALSE,"MAT96";#N/A,#N/A,FALSE,"FANDA96";#N/A,#N/A,FALSE,"INTRAN96";#N/A,#N/A,FALSE,"NAA9697";#N/A,#N/A,FALSE,"ECWEBB";#N/A,#N/A,FALSE,"MFT96";#N/A,#N/A,FALSE,"CTrecon"}</definedName>
    <definedName name="jhkgh_1_2_1_2" hidden="1">{#N/A,#N/A,FALSE,"TMCOMP96";#N/A,#N/A,FALSE,"MAT96";#N/A,#N/A,FALSE,"FANDA96";#N/A,#N/A,FALSE,"INTRAN96";#N/A,#N/A,FALSE,"NAA9697";#N/A,#N/A,FALSE,"ECWEBB";#N/A,#N/A,FALSE,"MFT96";#N/A,#N/A,FALSE,"CTrecon"}</definedName>
    <definedName name="jhkgh_1_2_1_3" hidden="1">{#N/A,#N/A,FALSE,"TMCOMP96";#N/A,#N/A,FALSE,"MAT96";#N/A,#N/A,FALSE,"FANDA96";#N/A,#N/A,FALSE,"INTRAN96";#N/A,#N/A,FALSE,"NAA9697";#N/A,#N/A,FALSE,"ECWEBB";#N/A,#N/A,FALSE,"MFT96";#N/A,#N/A,FALSE,"CTrecon"}</definedName>
    <definedName name="jhkgh_1_2_1_4" hidden="1">{#N/A,#N/A,FALSE,"TMCOMP96";#N/A,#N/A,FALSE,"MAT96";#N/A,#N/A,FALSE,"FANDA96";#N/A,#N/A,FALSE,"INTRAN96";#N/A,#N/A,FALSE,"NAA9697";#N/A,#N/A,FALSE,"ECWEBB";#N/A,#N/A,FALSE,"MFT96";#N/A,#N/A,FALSE,"CTrecon"}</definedName>
    <definedName name="jhkgh_1_2_1_5" hidden="1">{#N/A,#N/A,FALSE,"TMCOMP96";#N/A,#N/A,FALSE,"MAT96";#N/A,#N/A,FALSE,"FANDA96";#N/A,#N/A,FALSE,"INTRAN96";#N/A,#N/A,FALSE,"NAA9697";#N/A,#N/A,FALSE,"ECWEBB";#N/A,#N/A,FALSE,"MFT96";#N/A,#N/A,FALSE,"CTrecon"}</definedName>
    <definedName name="jhkgh_1_2_2" hidden="1">{#N/A,#N/A,FALSE,"TMCOMP96";#N/A,#N/A,FALSE,"MAT96";#N/A,#N/A,FALSE,"FANDA96";#N/A,#N/A,FALSE,"INTRAN96";#N/A,#N/A,FALSE,"NAA9697";#N/A,#N/A,FALSE,"ECWEBB";#N/A,#N/A,FALSE,"MFT96";#N/A,#N/A,FALSE,"CTrecon"}</definedName>
    <definedName name="jhkgh_1_2_3" hidden="1">{#N/A,#N/A,FALSE,"TMCOMP96";#N/A,#N/A,FALSE,"MAT96";#N/A,#N/A,FALSE,"FANDA96";#N/A,#N/A,FALSE,"INTRAN96";#N/A,#N/A,FALSE,"NAA9697";#N/A,#N/A,FALSE,"ECWEBB";#N/A,#N/A,FALSE,"MFT96";#N/A,#N/A,FALSE,"CTrecon"}</definedName>
    <definedName name="jhkgh_1_2_4" hidden="1">{#N/A,#N/A,FALSE,"TMCOMP96";#N/A,#N/A,FALSE,"MAT96";#N/A,#N/A,FALSE,"FANDA96";#N/A,#N/A,FALSE,"INTRAN96";#N/A,#N/A,FALSE,"NAA9697";#N/A,#N/A,FALSE,"ECWEBB";#N/A,#N/A,FALSE,"MFT96";#N/A,#N/A,FALSE,"CTrecon"}</definedName>
    <definedName name="jhkgh_1_2_5" hidden="1">{#N/A,#N/A,FALSE,"TMCOMP96";#N/A,#N/A,FALSE,"MAT96";#N/A,#N/A,FALSE,"FANDA96";#N/A,#N/A,FALSE,"INTRAN96";#N/A,#N/A,FALSE,"NAA9697";#N/A,#N/A,FALSE,"ECWEBB";#N/A,#N/A,FALSE,"MFT96";#N/A,#N/A,FALSE,"CTrecon"}</definedName>
    <definedName name="jhkgh_1_3" hidden="1">{#N/A,#N/A,FALSE,"TMCOMP96";#N/A,#N/A,FALSE,"MAT96";#N/A,#N/A,FALSE,"FANDA96";#N/A,#N/A,FALSE,"INTRAN96";#N/A,#N/A,FALSE,"NAA9697";#N/A,#N/A,FALSE,"ECWEBB";#N/A,#N/A,FALSE,"MFT96";#N/A,#N/A,FALSE,"CTrecon"}</definedName>
    <definedName name="jhkgh_1_3_1" hidden="1">{#N/A,#N/A,FALSE,"TMCOMP96";#N/A,#N/A,FALSE,"MAT96";#N/A,#N/A,FALSE,"FANDA96";#N/A,#N/A,FALSE,"INTRAN96";#N/A,#N/A,FALSE,"NAA9697";#N/A,#N/A,FALSE,"ECWEBB";#N/A,#N/A,FALSE,"MFT96";#N/A,#N/A,FALSE,"CTrecon"}</definedName>
    <definedName name="jhkgh_1_3_1_1" hidden="1">{#N/A,#N/A,FALSE,"TMCOMP96";#N/A,#N/A,FALSE,"MAT96";#N/A,#N/A,FALSE,"FANDA96";#N/A,#N/A,FALSE,"INTRAN96";#N/A,#N/A,FALSE,"NAA9697";#N/A,#N/A,FALSE,"ECWEBB";#N/A,#N/A,FALSE,"MFT96";#N/A,#N/A,FALSE,"CTrecon"}</definedName>
    <definedName name="jhkgh_1_3_1_1_1" hidden="1">{#N/A,#N/A,FALSE,"TMCOMP96";#N/A,#N/A,FALSE,"MAT96";#N/A,#N/A,FALSE,"FANDA96";#N/A,#N/A,FALSE,"INTRAN96";#N/A,#N/A,FALSE,"NAA9697";#N/A,#N/A,FALSE,"ECWEBB";#N/A,#N/A,FALSE,"MFT96";#N/A,#N/A,FALSE,"CTrecon"}</definedName>
    <definedName name="jhkgh_1_3_1_1_2" hidden="1">{#N/A,#N/A,FALSE,"TMCOMP96";#N/A,#N/A,FALSE,"MAT96";#N/A,#N/A,FALSE,"FANDA96";#N/A,#N/A,FALSE,"INTRAN96";#N/A,#N/A,FALSE,"NAA9697";#N/A,#N/A,FALSE,"ECWEBB";#N/A,#N/A,FALSE,"MFT96";#N/A,#N/A,FALSE,"CTrecon"}</definedName>
    <definedName name="jhkgh_1_3_1_2" hidden="1">{#N/A,#N/A,FALSE,"TMCOMP96";#N/A,#N/A,FALSE,"MAT96";#N/A,#N/A,FALSE,"FANDA96";#N/A,#N/A,FALSE,"INTRAN96";#N/A,#N/A,FALSE,"NAA9697";#N/A,#N/A,FALSE,"ECWEBB";#N/A,#N/A,FALSE,"MFT96";#N/A,#N/A,FALSE,"CTrecon"}</definedName>
    <definedName name="jhkgh_1_3_1_3" hidden="1">{#N/A,#N/A,FALSE,"TMCOMP96";#N/A,#N/A,FALSE,"MAT96";#N/A,#N/A,FALSE,"FANDA96";#N/A,#N/A,FALSE,"INTRAN96";#N/A,#N/A,FALSE,"NAA9697";#N/A,#N/A,FALSE,"ECWEBB";#N/A,#N/A,FALSE,"MFT96";#N/A,#N/A,FALSE,"CTrecon"}</definedName>
    <definedName name="jhkgh_1_3_1_4" hidden="1">{#N/A,#N/A,FALSE,"TMCOMP96";#N/A,#N/A,FALSE,"MAT96";#N/A,#N/A,FALSE,"FANDA96";#N/A,#N/A,FALSE,"INTRAN96";#N/A,#N/A,FALSE,"NAA9697";#N/A,#N/A,FALSE,"ECWEBB";#N/A,#N/A,FALSE,"MFT96";#N/A,#N/A,FALSE,"CTrecon"}</definedName>
    <definedName name="jhkgh_1_3_1_5" hidden="1">{#N/A,#N/A,FALSE,"TMCOMP96";#N/A,#N/A,FALSE,"MAT96";#N/A,#N/A,FALSE,"FANDA96";#N/A,#N/A,FALSE,"INTRAN96";#N/A,#N/A,FALSE,"NAA9697";#N/A,#N/A,FALSE,"ECWEBB";#N/A,#N/A,FALSE,"MFT96";#N/A,#N/A,FALSE,"CTrecon"}</definedName>
    <definedName name="jhkgh_1_3_2" hidden="1">{#N/A,#N/A,FALSE,"TMCOMP96";#N/A,#N/A,FALSE,"MAT96";#N/A,#N/A,FALSE,"FANDA96";#N/A,#N/A,FALSE,"INTRAN96";#N/A,#N/A,FALSE,"NAA9697";#N/A,#N/A,FALSE,"ECWEBB";#N/A,#N/A,FALSE,"MFT96";#N/A,#N/A,FALSE,"CTrecon"}</definedName>
    <definedName name="jhkgh_1_3_3" hidden="1">{#N/A,#N/A,FALSE,"TMCOMP96";#N/A,#N/A,FALSE,"MAT96";#N/A,#N/A,FALSE,"FANDA96";#N/A,#N/A,FALSE,"INTRAN96";#N/A,#N/A,FALSE,"NAA9697";#N/A,#N/A,FALSE,"ECWEBB";#N/A,#N/A,FALSE,"MFT96";#N/A,#N/A,FALSE,"CTrecon"}</definedName>
    <definedName name="jhkgh_1_3_4" hidden="1">{#N/A,#N/A,FALSE,"TMCOMP96";#N/A,#N/A,FALSE,"MAT96";#N/A,#N/A,FALSE,"FANDA96";#N/A,#N/A,FALSE,"INTRAN96";#N/A,#N/A,FALSE,"NAA9697";#N/A,#N/A,FALSE,"ECWEBB";#N/A,#N/A,FALSE,"MFT96";#N/A,#N/A,FALSE,"CTrecon"}</definedName>
    <definedName name="jhkgh_1_3_5" hidden="1">{#N/A,#N/A,FALSE,"TMCOMP96";#N/A,#N/A,FALSE,"MAT96";#N/A,#N/A,FALSE,"FANDA96";#N/A,#N/A,FALSE,"INTRAN96";#N/A,#N/A,FALSE,"NAA9697";#N/A,#N/A,FALSE,"ECWEBB";#N/A,#N/A,FALSE,"MFT96";#N/A,#N/A,FALSE,"CTrecon"}</definedName>
    <definedName name="jhkgh_1_4" hidden="1">{#N/A,#N/A,FALSE,"TMCOMP96";#N/A,#N/A,FALSE,"MAT96";#N/A,#N/A,FALSE,"FANDA96";#N/A,#N/A,FALSE,"INTRAN96";#N/A,#N/A,FALSE,"NAA9697";#N/A,#N/A,FALSE,"ECWEBB";#N/A,#N/A,FALSE,"MFT96";#N/A,#N/A,FALSE,"CTrecon"}</definedName>
    <definedName name="jhkgh_1_4_1" hidden="1">{#N/A,#N/A,FALSE,"TMCOMP96";#N/A,#N/A,FALSE,"MAT96";#N/A,#N/A,FALSE,"FANDA96";#N/A,#N/A,FALSE,"INTRAN96";#N/A,#N/A,FALSE,"NAA9697";#N/A,#N/A,FALSE,"ECWEBB";#N/A,#N/A,FALSE,"MFT96";#N/A,#N/A,FALSE,"CTrecon"}</definedName>
    <definedName name="jhkgh_1_4_1_1" hidden="1">{#N/A,#N/A,FALSE,"TMCOMP96";#N/A,#N/A,FALSE,"MAT96";#N/A,#N/A,FALSE,"FANDA96";#N/A,#N/A,FALSE,"INTRAN96";#N/A,#N/A,FALSE,"NAA9697";#N/A,#N/A,FALSE,"ECWEBB";#N/A,#N/A,FALSE,"MFT96";#N/A,#N/A,FALSE,"CTrecon"}</definedName>
    <definedName name="jhkgh_1_4_1_2" hidden="1">{#N/A,#N/A,FALSE,"TMCOMP96";#N/A,#N/A,FALSE,"MAT96";#N/A,#N/A,FALSE,"FANDA96";#N/A,#N/A,FALSE,"INTRAN96";#N/A,#N/A,FALSE,"NAA9697";#N/A,#N/A,FALSE,"ECWEBB";#N/A,#N/A,FALSE,"MFT96";#N/A,#N/A,FALSE,"CTrecon"}</definedName>
    <definedName name="jhkgh_1_4_1_3" hidden="1">{#N/A,#N/A,FALSE,"TMCOMP96";#N/A,#N/A,FALSE,"MAT96";#N/A,#N/A,FALSE,"FANDA96";#N/A,#N/A,FALSE,"INTRAN96";#N/A,#N/A,FALSE,"NAA9697";#N/A,#N/A,FALSE,"ECWEBB";#N/A,#N/A,FALSE,"MFT96";#N/A,#N/A,FALSE,"CTrecon"}</definedName>
    <definedName name="jhkgh_1_4_1_4" hidden="1">{#N/A,#N/A,FALSE,"TMCOMP96";#N/A,#N/A,FALSE,"MAT96";#N/A,#N/A,FALSE,"FANDA96";#N/A,#N/A,FALSE,"INTRAN96";#N/A,#N/A,FALSE,"NAA9697";#N/A,#N/A,FALSE,"ECWEBB";#N/A,#N/A,FALSE,"MFT96";#N/A,#N/A,FALSE,"CTrecon"}</definedName>
    <definedName name="jhkgh_1_4_1_5" hidden="1">{#N/A,#N/A,FALSE,"TMCOMP96";#N/A,#N/A,FALSE,"MAT96";#N/A,#N/A,FALSE,"FANDA96";#N/A,#N/A,FALSE,"INTRAN96";#N/A,#N/A,FALSE,"NAA9697";#N/A,#N/A,FALSE,"ECWEBB";#N/A,#N/A,FALSE,"MFT96";#N/A,#N/A,FALSE,"CTrecon"}</definedName>
    <definedName name="jhkgh_1_4_2" hidden="1">{#N/A,#N/A,FALSE,"TMCOMP96";#N/A,#N/A,FALSE,"MAT96";#N/A,#N/A,FALSE,"FANDA96";#N/A,#N/A,FALSE,"INTRAN96";#N/A,#N/A,FALSE,"NAA9697";#N/A,#N/A,FALSE,"ECWEBB";#N/A,#N/A,FALSE,"MFT96";#N/A,#N/A,FALSE,"CTrecon"}</definedName>
    <definedName name="jhkgh_1_4_3" hidden="1">{#N/A,#N/A,FALSE,"TMCOMP96";#N/A,#N/A,FALSE,"MAT96";#N/A,#N/A,FALSE,"FANDA96";#N/A,#N/A,FALSE,"INTRAN96";#N/A,#N/A,FALSE,"NAA9697";#N/A,#N/A,FALSE,"ECWEBB";#N/A,#N/A,FALSE,"MFT96";#N/A,#N/A,FALSE,"CTrecon"}</definedName>
    <definedName name="jhkgh_1_4_4" hidden="1">{#N/A,#N/A,FALSE,"TMCOMP96";#N/A,#N/A,FALSE,"MAT96";#N/A,#N/A,FALSE,"FANDA96";#N/A,#N/A,FALSE,"INTRAN96";#N/A,#N/A,FALSE,"NAA9697";#N/A,#N/A,FALSE,"ECWEBB";#N/A,#N/A,FALSE,"MFT96";#N/A,#N/A,FALSE,"CTrecon"}</definedName>
    <definedName name="jhkgh_1_4_5" hidden="1">{#N/A,#N/A,FALSE,"TMCOMP96";#N/A,#N/A,FALSE,"MAT96";#N/A,#N/A,FALSE,"FANDA96";#N/A,#N/A,FALSE,"INTRAN96";#N/A,#N/A,FALSE,"NAA9697";#N/A,#N/A,FALSE,"ECWEBB";#N/A,#N/A,FALSE,"MFT96";#N/A,#N/A,FALSE,"CTrecon"}</definedName>
    <definedName name="jhkgh_1_5" hidden="1">{#N/A,#N/A,FALSE,"TMCOMP96";#N/A,#N/A,FALSE,"MAT96";#N/A,#N/A,FALSE,"FANDA96";#N/A,#N/A,FALSE,"INTRAN96";#N/A,#N/A,FALSE,"NAA9697";#N/A,#N/A,FALSE,"ECWEBB";#N/A,#N/A,FALSE,"MFT96";#N/A,#N/A,FALSE,"CTrecon"}</definedName>
    <definedName name="jhkgh_1_5_1" hidden="1">{#N/A,#N/A,FALSE,"TMCOMP96";#N/A,#N/A,FALSE,"MAT96";#N/A,#N/A,FALSE,"FANDA96";#N/A,#N/A,FALSE,"INTRAN96";#N/A,#N/A,FALSE,"NAA9697";#N/A,#N/A,FALSE,"ECWEBB";#N/A,#N/A,FALSE,"MFT96";#N/A,#N/A,FALSE,"CTrecon"}</definedName>
    <definedName name="jhkgh_1_5_2" hidden="1">{#N/A,#N/A,FALSE,"TMCOMP96";#N/A,#N/A,FALSE,"MAT96";#N/A,#N/A,FALSE,"FANDA96";#N/A,#N/A,FALSE,"INTRAN96";#N/A,#N/A,FALSE,"NAA9697";#N/A,#N/A,FALSE,"ECWEBB";#N/A,#N/A,FALSE,"MFT96";#N/A,#N/A,FALSE,"CTrecon"}</definedName>
    <definedName name="jhkgh_1_5_3" hidden="1">{#N/A,#N/A,FALSE,"TMCOMP96";#N/A,#N/A,FALSE,"MAT96";#N/A,#N/A,FALSE,"FANDA96";#N/A,#N/A,FALSE,"INTRAN96";#N/A,#N/A,FALSE,"NAA9697";#N/A,#N/A,FALSE,"ECWEBB";#N/A,#N/A,FALSE,"MFT96";#N/A,#N/A,FALSE,"CTrecon"}</definedName>
    <definedName name="jhkgh_1_5_4" hidden="1">{#N/A,#N/A,FALSE,"TMCOMP96";#N/A,#N/A,FALSE,"MAT96";#N/A,#N/A,FALSE,"FANDA96";#N/A,#N/A,FALSE,"INTRAN96";#N/A,#N/A,FALSE,"NAA9697";#N/A,#N/A,FALSE,"ECWEBB";#N/A,#N/A,FALSE,"MFT96";#N/A,#N/A,FALSE,"CTrecon"}</definedName>
    <definedName name="jhkgh_1_5_5" hidden="1">{#N/A,#N/A,FALSE,"TMCOMP96";#N/A,#N/A,FALSE,"MAT96";#N/A,#N/A,FALSE,"FANDA96";#N/A,#N/A,FALSE,"INTRAN96";#N/A,#N/A,FALSE,"NAA9697";#N/A,#N/A,FALSE,"ECWEBB";#N/A,#N/A,FALSE,"MFT96";#N/A,#N/A,FALSE,"CTrecon"}</definedName>
    <definedName name="jhkgh_2_1_1" hidden="1">{#N/A,#N/A,FALSE,"TMCOMP96";#N/A,#N/A,FALSE,"MAT96";#N/A,#N/A,FALSE,"FANDA96";#N/A,#N/A,FALSE,"INTRAN96";#N/A,#N/A,FALSE,"NAA9697";#N/A,#N/A,FALSE,"ECWEBB";#N/A,#N/A,FALSE,"MFT96";#N/A,#N/A,FALSE,"CTrecon"}</definedName>
    <definedName name="jhkgh_2_1_1_1" hidden="1">{#N/A,#N/A,FALSE,"TMCOMP96";#N/A,#N/A,FALSE,"MAT96";#N/A,#N/A,FALSE,"FANDA96";#N/A,#N/A,FALSE,"INTRAN96";#N/A,#N/A,FALSE,"NAA9697";#N/A,#N/A,FALSE,"ECWEBB";#N/A,#N/A,FALSE,"MFT96";#N/A,#N/A,FALSE,"CTrecon"}</definedName>
    <definedName name="jhkgh_2_1_1_2" hidden="1">{#N/A,#N/A,FALSE,"TMCOMP96";#N/A,#N/A,FALSE,"MAT96";#N/A,#N/A,FALSE,"FANDA96";#N/A,#N/A,FALSE,"INTRAN96";#N/A,#N/A,FALSE,"NAA9697";#N/A,#N/A,FALSE,"ECWEBB";#N/A,#N/A,FALSE,"MFT96";#N/A,#N/A,FALSE,"CTrecon"}</definedName>
    <definedName name="jhkgh_2_1_2" hidden="1">{#N/A,#N/A,FALSE,"TMCOMP96";#N/A,#N/A,FALSE,"MAT96";#N/A,#N/A,FALSE,"FANDA96";#N/A,#N/A,FALSE,"INTRAN96";#N/A,#N/A,FALSE,"NAA9697";#N/A,#N/A,FALSE,"ECWEBB";#N/A,#N/A,FALSE,"MFT96";#N/A,#N/A,FALSE,"CTrecon"}</definedName>
    <definedName name="jhkgh_2_1_3" hidden="1">{#N/A,#N/A,FALSE,"TMCOMP96";#N/A,#N/A,FALSE,"MAT96";#N/A,#N/A,FALSE,"FANDA96";#N/A,#N/A,FALSE,"INTRAN96";#N/A,#N/A,FALSE,"NAA9697";#N/A,#N/A,FALSE,"ECWEBB";#N/A,#N/A,FALSE,"MFT96";#N/A,#N/A,FALSE,"CTrecon"}</definedName>
    <definedName name="jhkgh_2_1_4" hidden="1">{#N/A,#N/A,FALSE,"TMCOMP96";#N/A,#N/A,FALSE,"MAT96";#N/A,#N/A,FALSE,"FANDA96";#N/A,#N/A,FALSE,"INTRAN96";#N/A,#N/A,FALSE,"NAA9697";#N/A,#N/A,FALSE,"ECWEBB";#N/A,#N/A,FALSE,"MFT96";#N/A,#N/A,FALSE,"CTrecon"}</definedName>
    <definedName name="jhkgh_2_1_5" hidden="1">{#N/A,#N/A,FALSE,"TMCOMP96";#N/A,#N/A,FALSE,"MAT96";#N/A,#N/A,FALSE,"FANDA96";#N/A,#N/A,FALSE,"INTRAN96";#N/A,#N/A,FALSE,"NAA9697";#N/A,#N/A,FALSE,"ECWEBB";#N/A,#N/A,FALSE,"MFT96";#N/A,#N/A,FALSE,"CTrecon"}</definedName>
    <definedName name="jhkgh_2_2" hidden="1">{#N/A,#N/A,FALSE,"TMCOMP96";#N/A,#N/A,FALSE,"MAT96";#N/A,#N/A,FALSE,"FANDA96";#N/A,#N/A,FALSE,"INTRAN96";#N/A,#N/A,FALSE,"NAA9697";#N/A,#N/A,FALSE,"ECWEBB";#N/A,#N/A,FALSE,"MFT96";#N/A,#N/A,FALSE,"CTrecon"}</definedName>
    <definedName name="jhkgh_2_3" hidden="1">{#N/A,#N/A,FALSE,"TMCOMP96";#N/A,#N/A,FALSE,"MAT96";#N/A,#N/A,FALSE,"FANDA96";#N/A,#N/A,FALSE,"INTRAN96";#N/A,#N/A,FALSE,"NAA9697";#N/A,#N/A,FALSE,"ECWEBB";#N/A,#N/A,FALSE,"MFT96";#N/A,#N/A,FALSE,"CTrecon"}</definedName>
    <definedName name="jhkgh_2_4" hidden="1">{#N/A,#N/A,FALSE,"TMCOMP96";#N/A,#N/A,FALSE,"MAT96";#N/A,#N/A,FALSE,"FANDA96";#N/A,#N/A,FALSE,"INTRAN96";#N/A,#N/A,FALSE,"NAA9697";#N/A,#N/A,FALSE,"ECWEBB";#N/A,#N/A,FALSE,"MFT96";#N/A,#N/A,FALSE,"CTrecon"}</definedName>
    <definedName name="jhkgh_2_5" hidden="1">{#N/A,#N/A,FALSE,"TMCOMP96";#N/A,#N/A,FALSE,"MAT96";#N/A,#N/A,FALSE,"FANDA96";#N/A,#N/A,FALSE,"INTRAN96";#N/A,#N/A,FALSE,"NAA9697";#N/A,#N/A,FALSE,"ECWEBB";#N/A,#N/A,FALSE,"MFT96";#N/A,#N/A,FALSE,"CTrecon"}</definedName>
    <definedName name="jhkgh_3" hidden="1">{#N/A,#N/A,FALSE,"TMCOMP96";#N/A,#N/A,FALSE,"MAT96";#N/A,#N/A,FALSE,"FANDA96";#N/A,#N/A,FALSE,"INTRAN96";#N/A,#N/A,FALSE,"NAA9697";#N/A,#N/A,FALSE,"ECWEBB";#N/A,#N/A,FALSE,"MFT96";#N/A,#N/A,FALSE,"CTrecon"}</definedName>
    <definedName name="jhkgh_3_1" hidden="1">{#N/A,#N/A,FALSE,"TMCOMP96";#N/A,#N/A,FALSE,"MAT96";#N/A,#N/A,FALSE,"FANDA96";#N/A,#N/A,FALSE,"INTRAN96";#N/A,#N/A,FALSE,"NAA9697";#N/A,#N/A,FALSE,"ECWEBB";#N/A,#N/A,FALSE,"MFT96";#N/A,#N/A,FALSE,"CTrecon"}</definedName>
    <definedName name="jhkgh_3_1_1" hidden="1">{#N/A,#N/A,FALSE,"TMCOMP96";#N/A,#N/A,FALSE,"MAT96";#N/A,#N/A,FALSE,"FANDA96";#N/A,#N/A,FALSE,"INTRAN96";#N/A,#N/A,FALSE,"NAA9697";#N/A,#N/A,FALSE,"ECWEBB";#N/A,#N/A,FALSE,"MFT96";#N/A,#N/A,FALSE,"CTrecon"}</definedName>
    <definedName name="jhkgh_3_1_1_1" hidden="1">{#N/A,#N/A,FALSE,"TMCOMP96";#N/A,#N/A,FALSE,"MAT96";#N/A,#N/A,FALSE,"FANDA96";#N/A,#N/A,FALSE,"INTRAN96";#N/A,#N/A,FALSE,"NAA9697";#N/A,#N/A,FALSE,"ECWEBB";#N/A,#N/A,FALSE,"MFT96";#N/A,#N/A,FALSE,"CTrecon"}</definedName>
    <definedName name="jhkgh_3_1_1_2" hidden="1">{#N/A,#N/A,FALSE,"TMCOMP96";#N/A,#N/A,FALSE,"MAT96";#N/A,#N/A,FALSE,"FANDA96";#N/A,#N/A,FALSE,"INTRAN96";#N/A,#N/A,FALSE,"NAA9697";#N/A,#N/A,FALSE,"ECWEBB";#N/A,#N/A,FALSE,"MFT96";#N/A,#N/A,FALSE,"CTrecon"}</definedName>
    <definedName name="jhkgh_3_1_2" hidden="1">{#N/A,#N/A,FALSE,"TMCOMP96";#N/A,#N/A,FALSE,"MAT96";#N/A,#N/A,FALSE,"FANDA96";#N/A,#N/A,FALSE,"INTRAN96";#N/A,#N/A,FALSE,"NAA9697";#N/A,#N/A,FALSE,"ECWEBB";#N/A,#N/A,FALSE,"MFT96";#N/A,#N/A,FALSE,"CTrecon"}</definedName>
    <definedName name="jhkgh_3_1_3" hidden="1">{#N/A,#N/A,FALSE,"TMCOMP96";#N/A,#N/A,FALSE,"MAT96";#N/A,#N/A,FALSE,"FANDA96";#N/A,#N/A,FALSE,"INTRAN96";#N/A,#N/A,FALSE,"NAA9697";#N/A,#N/A,FALSE,"ECWEBB";#N/A,#N/A,FALSE,"MFT96";#N/A,#N/A,FALSE,"CTrecon"}</definedName>
    <definedName name="jhkgh_3_1_4" hidden="1">{#N/A,#N/A,FALSE,"TMCOMP96";#N/A,#N/A,FALSE,"MAT96";#N/A,#N/A,FALSE,"FANDA96";#N/A,#N/A,FALSE,"INTRAN96";#N/A,#N/A,FALSE,"NAA9697";#N/A,#N/A,FALSE,"ECWEBB";#N/A,#N/A,FALSE,"MFT96";#N/A,#N/A,FALSE,"CTrecon"}</definedName>
    <definedName name="jhkgh_3_1_5" hidden="1">{#N/A,#N/A,FALSE,"TMCOMP96";#N/A,#N/A,FALSE,"MAT96";#N/A,#N/A,FALSE,"FANDA96";#N/A,#N/A,FALSE,"INTRAN96";#N/A,#N/A,FALSE,"NAA9697";#N/A,#N/A,FALSE,"ECWEBB";#N/A,#N/A,FALSE,"MFT96";#N/A,#N/A,FALSE,"CTrecon"}</definedName>
    <definedName name="jhkgh_3_2" hidden="1">{#N/A,#N/A,FALSE,"TMCOMP96";#N/A,#N/A,FALSE,"MAT96";#N/A,#N/A,FALSE,"FANDA96";#N/A,#N/A,FALSE,"INTRAN96";#N/A,#N/A,FALSE,"NAA9697";#N/A,#N/A,FALSE,"ECWEBB";#N/A,#N/A,FALSE,"MFT96";#N/A,#N/A,FALSE,"CTrecon"}</definedName>
    <definedName name="jhkgh_3_3" hidden="1">{#N/A,#N/A,FALSE,"TMCOMP96";#N/A,#N/A,FALSE,"MAT96";#N/A,#N/A,FALSE,"FANDA96";#N/A,#N/A,FALSE,"INTRAN96";#N/A,#N/A,FALSE,"NAA9697";#N/A,#N/A,FALSE,"ECWEBB";#N/A,#N/A,FALSE,"MFT96";#N/A,#N/A,FALSE,"CTrecon"}</definedName>
    <definedName name="jhkgh_3_4" hidden="1">{#N/A,#N/A,FALSE,"TMCOMP96";#N/A,#N/A,FALSE,"MAT96";#N/A,#N/A,FALSE,"FANDA96";#N/A,#N/A,FALSE,"INTRAN96";#N/A,#N/A,FALSE,"NAA9697";#N/A,#N/A,FALSE,"ECWEBB";#N/A,#N/A,FALSE,"MFT96";#N/A,#N/A,FALSE,"CTrecon"}</definedName>
    <definedName name="jhkgh_3_5" hidden="1">{#N/A,#N/A,FALSE,"TMCOMP96";#N/A,#N/A,FALSE,"MAT96";#N/A,#N/A,FALSE,"FANDA96";#N/A,#N/A,FALSE,"INTRAN96";#N/A,#N/A,FALSE,"NAA9697";#N/A,#N/A,FALSE,"ECWEBB";#N/A,#N/A,FALSE,"MFT96";#N/A,#N/A,FALSE,"CTrecon"}</definedName>
    <definedName name="jhkgh_4" hidden="1">{#N/A,#N/A,FALSE,"TMCOMP96";#N/A,#N/A,FALSE,"MAT96";#N/A,#N/A,FALSE,"FANDA96";#N/A,#N/A,FALSE,"INTRAN96";#N/A,#N/A,FALSE,"NAA9697";#N/A,#N/A,FALSE,"ECWEBB";#N/A,#N/A,FALSE,"MFT96";#N/A,#N/A,FALSE,"CTrecon"}</definedName>
    <definedName name="jhkgh_4_1" hidden="1">{#N/A,#N/A,FALSE,"TMCOMP96";#N/A,#N/A,FALSE,"MAT96";#N/A,#N/A,FALSE,"FANDA96";#N/A,#N/A,FALSE,"INTRAN96";#N/A,#N/A,FALSE,"NAA9697";#N/A,#N/A,FALSE,"ECWEBB";#N/A,#N/A,FALSE,"MFT96";#N/A,#N/A,FALSE,"CTrecon"}</definedName>
    <definedName name="jhkgh_4_1_1" hidden="1">{#N/A,#N/A,FALSE,"TMCOMP96";#N/A,#N/A,FALSE,"MAT96";#N/A,#N/A,FALSE,"FANDA96";#N/A,#N/A,FALSE,"INTRAN96";#N/A,#N/A,FALSE,"NAA9697";#N/A,#N/A,FALSE,"ECWEBB";#N/A,#N/A,FALSE,"MFT96";#N/A,#N/A,FALSE,"CTrecon"}</definedName>
    <definedName name="jhkgh_4_1_1_1" hidden="1">{#N/A,#N/A,FALSE,"TMCOMP96";#N/A,#N/A,FALSE,"MAT96";#N/A,#N/A,FALSE,"FANDA96";#N/A,#N/A,FALSE,"INTRAN96";#N/A,#N/A,FALSE,"NAA9697";#N/A,#N/A,FALSE,"ECWEBB";#N/A,#N/A,FALSE,"MFT96";#N/A,#N/A,FALSE,"CTrecon"}</definedName>
    <definedName name="jhkgh_4_1_1_2" hidden="1">{#N/A,#N/A,FALSE,"TMCOMP96";#N/A,#N/A,FALSE,"MAT96";#N/A,#N/A,FALSE,"FANDA96";#N/A,#N/A,FALSE,"INTRAN96";#N/A,#N/A,FALSE,"NAA9697";#N/A,#N/A,FALSE,"ECWEBB";#N/A,#N/A,FALSE,"MFT96";#N/A,#N/A,FALSE,"CTrecon"}</definedName>
    <definedName name="jhkgh_4_1_2" hidden="1">{#N/A,#N/A,FALSE,"TMCOMP96";#N/A,#N/A,FALSE,"MAT96";#N/A,#N/A,FALSE,"FANDA96";#N/A,#N/A,FALSE,"INTRAN96";#N/A,#N/A,FALSE,"NAA9697";#N/A,#N/A,FALSE,"ECWEBB";#N/A,#N/A,FALSE,"MFT96";#N/A,#N/A,FALSE,"CTrecon"}</definedName>
    <definedName name="jhkgh_4_1_3" hidden="1">{#N/A,#N/A,FALSE,"TMCOMP96";#N/A,#N/A,FALSE,"MAT96";#N/A,#N/A,FALSE,"FANDA96";#N/A,#N/A,FALSE,"INTRAN96";#N/A,#N/A,FALSE,"NAA9697";#N/A,#N/A,FALSE,"ECWEBB";#N/A,#N/A,FALSE,"MFT96";#N/A,#N/A,FALSE,"CTrecon"}</definedName>
    <definedName name="jhkgh_4_1_4" hidden="1">{#N/A,#N/A,FALSE,"TMCOMP96";#N/A,#N/A,FALSE,"MAT96";#N/A,#N/A,FALSE,"FANDA96";#N/A,#N/A,FALSE,"INTRAN96";#N/A,#N/A,FALSE,"NAA9697";#N/A,#N/A,FALSE,"ECWEBB";#N/A,#N/A,FALSE,"MFT96";#N/A,#N/A,FALSE,"CTrecon"}</definedName>
    <definedName name="jhkgh_4_1_5" hidden="1">{#N/A,#N/A,FALSE,"TMCOMP96";#N/A,#N/A,FALSE,"MAT96";#N/A,#N/A,FALSE,"FANDA96";#N/A,#N/A,FALSE,"INTRAN96";#N/A,#N/A,FALSE,"NAA9697";#N/A,#N/A,FALSE,"ECWEBB";#N/A,#N/A,FALSE,"MFT96";#N/A,#N/A,FALSE,"CTrecon"}</definedName>
    <definedName name="jhkgh_4_2" hidden="1">{#N/A,#N/A,FALSE,"TMCOMP96";#N/A,#N/A,FALSE,"MAT96";#N/A,#N/A,FALSE,"FANDA96";#N/A,#N/A,FALSE,"INTRAN96";#N/A,#N/A,FALSE,"NAA9697";#N/A,#N/A,FALSE,"ECWEBB";#N/A,#N/A,FALSE,"MFT96";#N/A,#N/A,FALSE,"CTrecon"}</definedName>
    <definedName name="jhkgh_4_3" hidden="1">{#N/A,#N/A,FALSE,"TMCOMP96";#N/A,#N/A,FALSE,"MAT96";#N/A,#N/A,FALSE,"FANDA96";#N/A,#N/A,FALSE,"INTRAN96";#N/A,#N/A,FALSE,"NAA9697";#N/A,#N/A,FALSE,"ECWEBB";#N/A,#N/A,FALSE,"MFT96";#N/A,#N/A,FALSE,"CTrecon"}</definedName>
    <definedName name="jhkgh_4_4" hidden="1">{#N/A,#N/A,FALSE,"TMCOMP96";#N/A,#N/A,FALSE,"MAT96";#N/A,#N/A,FALSE,"FANDA96";#N/A,#N/A,FALSE,"INTRAN96";#N/A,#N/A,FALSE,"NAA9697";#N/A,#N/A,FALSE,"ECWEBB";#N/A,#N/A,FALSE,"MFT96";#N/A,#N/A,FALSE,"CTrecon"}</definedName>
    <definedName name="jhkgh_4_5" hidden="1">{#N/A,#N/A,FALSE,"TMCOMP96";#N/A,#N/A,FALSE,"MAT96";#N/A,#N/A,FALSE,"FANDA96";#N/A,#N/A,FALSE,"INTRAN96";#N/A,#N/A,FALSE,"NAA9697";#N/A,#N/A,FALSE,"ECWEBB";#N/A,#N/A,FALSE,"MFT96";#N/A,#N/A,FALSE,"CTrecon"}</definedName>
    <definedName name="jhkgh_5" hidden="1">{#N/A,#N/A,FALSE,"TMCOMP96";#N/A,#N/A,FALSE,"MAT96";#N/A,#N/A,FALSE,"FANDA96";#N/A,#N/A,FALSE,"INTRAN96";#N/A,#N/A,FALSE,"NAA9697";#N/A,#N/A,FALSE,"ECWEBB";#N/A,#N/A,FALSE,"MFT96";#N/A,#N/A,FALSE,"CTrecon"}</definedName>
    <definedName name="jhkgh_5_1" hidden="1">{#N/A,#N/A,FALSE,"TMCOMP96";#N/A,#N/A,FALSE,"MAT96";#N/A,#N/A,FALSE,"FANDA96";#N/A,#N/A,FALSE,"INTRAN96";#N/A,#N/A,FALSE,"NAA9697";#N/A,#N/A,FALSE,"ECWEBB";#N/A,#N/A,FALSE,"MFT96";#N/A,#N/A,FALSE,"CTrecon"}</definedName>
    <definedName name="jhkgh_5_1_1" hidden="1">{#N/A,#N/A,FALSE,"TMCOMP96";#N/A,#N/A,FALSE,"MAT96";#N/A,#N/A,FALSE,"FANDA96";#N/A,#N/A,FALSE,"INTRAN96";#N/A,#N/A,FALSE,"NAA9697";#N/A,#N/A,FALSE,"ECWEBB";#N/A,#N/A,FALSE,"MFT96";#N/A,#N/A,FALSE,"CTrecon"}</definedName>
    <definedName name="jhkgh_5_1_1_1" hidden="1">{#N/A,#N/A,FALSE,"TMCOMP96";#N/A,#N/A,FALSE,"MAT96";#N/A,#N/A,FALSE,"FANDA96";#N/A,#N/A,FALSE,"INTRAN96";#N/A,#N/A,FALSE,"NAA9697";#N/A,#N/A,FALSE,"ECWEBB";#N/A,#N/A,FALSE,"MFT96";#N/A,#N/A,FALSE,"CTrecon"}</definedName>
    <definedName name="jhkgh_5_1_1_2" hidden="1">{#N/A,#N/A,FALSE,"TMCOMP96";#N/A,#N/A,FALSE,"MAT96";#N/A,#N/A,FALSE,"FANDA96";#N/A,#N/A,FALSE,"INTRAN96";#N/A,#N/A,FALSE,"NAA9697";#N/A,#N/A,FALSE,"ECWEBB";#N/A,#N/A,FALSE,"MFT96";#N/A,#N/A,FALSE,"CTrecon"}</definedName>
    <definedName name="jhkgh_5_1_2" hidden="1">{#N/A,#N/A,FALSE,"TMCOMP96";#N/A,#N/A,FALSE,"MAT96";#N/A,#N/A,FALSE,"FANDA96";#N/A,#N/A,FALSE,"INTRAN96";#N/A,#N/A,FALSE,"NAA9697";#N/A,#N/A,FALSE,"ECWEBB";#N/A,#N/A,FALSE,"MFT96";#N/A,#N/A,FALSE,"CTrecon"}</definedName>
    <definedName name="jhkgh_5_1_3" hidden="1">{#N/A,#N/A,FALSE,"TMCOMP96";#N/A,#N/A,FALSE,"MAT96";#N/A,#N/A,FALSE,"FANDA96";#N/A,#N/A,FALSE,"INTRAN96";#N/A,#N/A,FALSE,"NAA9697";#N/A,#N/A,FALSE,"ECWEBB";#N/A,#N/A,FALSE,"MFT96";#N/A,#N/A,FALSE,"CTrecon"}</definedName>
    <definedName name="jhkgh_5_1_4" hidden="1">{#N/A,#N/A,FALSE,"TMCOMP96";#N/A,#N/A,FALSE,"MAT96";#N/A,#N/A,FALSE,"FANDA96";#N/A,#N/A,FALSE,"INTRAN96";#N/A,#N/A,FALSE,"NAA9697";#N/A,#N/A,FALSE,"ECWEBB";#N/A,#N/A,FALSE,"MFT96";#N/A,#N/A,FALSE,"CTrecon"}</definedName>
    <definedName name="jhkgh_5_1_5" hidden="1">{#N/A,#N/A,FALSE,"TMCOMP96";#N/A,#N/A,FALSE,"MAT96";#N/A,#N/A,FALSE,"FANDA96";#N/A,#N/A,FALSE,"INTRAN96";#N/A,#N/A,FALSE,"NAA9697";#N/A,#N/A,FALSE,"ECWEBB";#N/A,#N/A,FALSE,"MFT96";#N/A,#N/A,FALSE,"CTrecon"}</definedName>
    <definedName name="jhkgh_5_2" hidden="1">{#N/A,#N/A,FALSE,"TMCOMP96";#N/A,#N/A,FALSE,"MAT96";#N/A,#N/A,FALSE,"FANDA96";#N/A,#N/A,FALSE,"INTRAN96";#N/A,#N/A,FALSE,"NAA9697";#N/A,#N/A,FALSE,"ECWEBB";#N/A,#N/A,FALSE,"MFT96";#N/A,#N/A,FALSE,"CTrecon"}</definedName>
    <definedName name="jhkgh_5_3" hidden="1">{#N/A,#N/A,FALSE,"TMCOMP96";#N/A,#N/A,FALSE,"MAT96";#N/A,#N/A,FALSE,"FANDA96";#N/A,#N/A,FALSE,"INTRAN96";#N/A,#N/A,FALSE,"NAA9697";#N/A,#N/A,FALSE,"ECWEBB";#N/A,#N/A,FALSE,"MFT96";#N/A,#N/A,FALSE,"CTrecon"}</definedName>
    <definedName name="jhkgh_5_4" hidden="1">{#N/A,#N/A,FALSE,"TMCOMP96";#N/A,#N/A,FALSE,"MAT96";#N/A,#N/A,FALSE,"FANDA96";#N/A,#N/A,FALSE,"INTRAN96";#N/A,#N/A,FALSE,"NAA9697";#N/A,#N/A,FALSE,"ECWEBB";#N/A,#N/A,FALSE,"MFT96";#N/A,#N/A,FALSE,"CTrecon"}</definedName>
    <definedName name="jhkgh_5_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1_1_1" hidden="1">{#N/A,#N/A,FALSE,"TMCOMP96";#N/A,#N/A,FALSE,"MAT96";#N/A,#N/A,FALSE,"FANDA96";#N/A,#N/A,FALSE,"INTRAN96";#N/A,#N/A,FALSE,"NAA9697";#N/A,#N/A,FALSE,"ECWEBB";#N/A,#N/A,FALSE,"MFT96";#N/A,#N/A,FALSE,"CTrecon"}</definedName>
    <definedName name="jhkgh2_1_1_1_1" hidden="1">{#N/A,#N/A,FALSE,"TMCOMP96";#N/A,#N/A,FALSE,"MAT96";#N/A,#N/A,FALSE,"FANDA96";#N/A,#N/A,FALSE,"INTRAN96";#N/A,#N/A,FALSE,"NAA9697";#N/A,#N/A,FALSE,"ECWEBB";#N/A,#N/A,FALSE,"MFT96";#N/A,#N/A,FALSE,"CTrecon"}</definedName>
    <definedName name="jhkgh2_1_1_1_1_1" hidden="1">{#N/A,#N/A,FALSE,"TMCOMP96";#N/A,#N/A,FALSE,"MAT96";#N/A,#N/A,FALSE,"FANDA96";#N/A,#N/A,FALSE,"INTRAN96";#N/A,#N/A,FALSE,"NAA9697";#N/A,#N/A,FALSE,"ECWEBB";#N/A,#N/A,FALSE,"MFT96";#N/A,#N/A,FALSE,"CTrecon"}</definedName>
    <definedName name="jhkgh2_1_1_1_1_2" hidden="1">{#N/A,#N/A,FALSE,"TMCOMP96";#N/A,#N/A,FALSE,"MAT96";#N/A,#N/A,FALSE,"FANDA96";#N/A,#N/A,FALSE,"INTRAN96";#N/A,#N/A,FALSE,"NAA9697";#N/A,#N/A,FALSE,"ECWEBB";#N/A,#N/A,FALSE,"MFT96";#N/A,#N/A,FALSE,"CTrecon"}</definedName>
    <definedName name="jhkgh2_1_1_1_2" hidden="1">{#N/A,#N/A,FALSE,"TMCOMP96";#N/A,#N/A,FALSE,"MAT96";#N/A,#N/A,FALSE,"FANDA96";#N/A,#N/A,FALSE,"INTRAN96";#N/A,#N/A,FALSE,"NAA9697";#N/A,#N/A,FALSE,"ECWEBB";#N/A,#N/A,FALSE,"MFT96";#N/A,#N/A,FALSE,"CTrecon"}</definedName>
    <definedName name="jhkgh2_1_1_1_3" hidden="1">{#N/A,#N/A,FALSE,"TMCOMP96";#N/A,#N/A,FALSE,"MAT96";#N/A,#N/A,FALSE,"FANDA96";#N/A,#N/A,FALSE,"INTRAN96";#N/A,#N/A,FALSE,"NAA9697";#N/A,#N/A,FALSE,"ECWEBB";#N/A,#N/A,FALSE,"MFT96";#N/A,#N/A,FALSE,"CTrecon"}</definedName>
    <definedName name="jhkgh2_1_1_1_4" hidden="1">{#N/A,#N/A,FALSE,"TMCOMP96";#N/A,#N/A,FALSE,"MAT96";#N/A,#N/A,FALSE,"FANDA96";#N/A,#N/A,FALSE,"INTRAN96";#N/A,#N/A,FALSE,"NAA9697";#N/A,#N/A,FALSE,"ECWEBB";#N/A,#N/A,FALSE,"MFT96";#N/A,#N/A,FALSE,"CTrecon"}</definedName>
    <definedName name="jhkgh2_1_1_1_5" hidden="1">{#N/A,#N/A,FALSE,"TMCOMP96";#N/A,#N/A,FALSE,"MAT96";#N/A,#N/A,FALSE,"FANDA96";#N/A,#N/A,FALSE,"INTRAN96";#N/A,#N/A,FALSE,"NAA9697";#N/A,#N/A,FALSE,"ECWEBB";#N/A,#N/A,FALSE,"MFT96";#N/A,#N/A,FALSE,"CTrecon"}</definedName>
    <definedName name="jhkgh2_1_1_2" hidden="1">{#N/A,#N/A,FALSE,"TMCOMP96";#N/A,#N/A,FALSE,"MAT96";#N/A,#N/A,FALSE,"FANDA96";#N/A,#N/A,FALSE,"INTRAN96";#N/A,#N/A,FALSE,"NAA9697";#N/A,#N/A,FALSE,"ECWEBB";#N/A,#N/A,FALSE,"MFT96";#N/A,#N/A,FALSE,"CTrecon"}</definedName>
    <definedName name="jhkgh2_1_1_3" hidden="1">{#N/A,#N/A,FALSE,"TMCOMP96";#N/A,#N/A,FALSE,"MAT96";#N/A,#N/A,FALSE,"FANDA96";#N/A,#N/A,FALSE,"INTRAN96";#N/A,#N/A,FALSE,"NAA9697";#N/A,#N/A,FALSE,"ECWEBB";#N/A,#N/A,FALSE,"MFT96";#N/A,#N/A,FALSE,"CTrecon"}</definedName>
    <definedName name="jhkgh2_1_1_4" hidden="1">{#N/A,#N/A,FALSE,"TMCOMP96";#N/A,#N/A,FALSE,"MAT96";#N/A,#N/A,FALSE,"FANDA96";#N/A,#N/A,FALSE,"INTRAN96";#N/A,#N/A,FALSE,"NAA9697";#N/A,#N/A,FALSE,"ECWEBB";#N/A,#N/A,FALSE,"MFT96";#N/A,#N/A,FALSE,"CTrecon"}</definedName>
    <definedName name="jhkgh2_1_1_5" hidden="1">{#N/A,#N/A,FALSE,"TMCOMP96";#N/A,#N/A,FALSE,"MAT96";#N/A,#N/A,FALSE,"FANDA96";#N/A,#N/A,FALSE,"INTRAN96";#N/A,#N/A,FALSE,"NAA9697";#N/A,#N/A,FALSE,"ECWEBB";#N/A,#N/A,FALSE,"MFT96";#N/A,#N/A,FALSE,"CTrecon"}</definedName>
    <definedName name="jhkgh2_1_2" hidden="1">{#N/A,#N/A,FALSE,"TMCOMP96";#N/A,#N/A,FALSE,"MAT96";#N/A,#N/A,FALSE,"FANDA96";#N/A,#N/A,FALSE,"INTRAN96";#N/A,#N/A,FALSE,"NAA9697";#N/A,#N/A,FALSE,"ECWEBB";#N/A,#N/A,FALSE,"MFT96";#N/A,#N/A,FALSE,"CTrecon"}</definedName>
    <definedName name="jhkgh2_1_2_1" hidden="1">{#N/A,#N/A,FALSE,"TMCOMP96";#N/A,#N/A,FALSE,"MAT96";#N/A,#N/A,FALSE,"FANDA96";#N/A,#N/A,FALSE,"INTRAN96";#N/A,#N/A,FALSE,"NAA9697";#N/A,#N/A,FALSE,"ECWEBB";#N/A,#N/A,FALSE,"MFT96";#N/A,#N/A,FALSE,"CTrecon"}</definedName>
    <definedName name="jhkgh2_1_2_1_1" hidden="1">{#N/A,#N/A,FALSE,"TMCOMP96";#N/A,#N/A,FALSE,"MAT96";#N/A,#N/A,FALSE,"FANDA96";#N/A,#N/A,FALSE,"INTRAN96";#N/A,#N/A,FALSE,"NAA9697";#N/A,#N/A,FALSE,"ECWEBB";#N/A,#N/A,FALSE,"MFT96";#N/A,#N/A,FALSE,"CTrecon"}</definedName>
    <definedName name="jhkgh2_1_2_1_1_1" hidden="1">{#N/A,#N/A,FALSE,"TMCOMP96";#N/A,#N/A,FALSE,"MAT96";#N/A,#N/A,FALSE,"FANDA96";#N/A,#N/A,FALSE,"INTRAN96";#N/A,#N/A,FALSE,"NAA9697";#N/A,#N/A,FALSE,"ECWEBB";#N/A,#N/A,FALSE,"MFT96";#N/A,#N/A,FALSE,"CTrecon"}</definedName>
    <definedName name="jhkgh2_1_2_1_1_2" hidden="1">{#N/A,#N/A,FALSE,"TMCOMP96";#N/A,#N/A,FALSE,"MAT96";#N/A,#N/A,FALSE,"FANDA96";#N/A,#N/A,FALSE,"INTRAN96";#N/A,#N/A,FALSE,"NAA9697";#N/A,#N/A,FALSE,"ECWEBB";#N/A,#N/A,FALSE,"MFT96";#N/A,#N/A,FALSE,"CTrecon"}</definedName>
    <definedName name="jhkgh2_1_2_1_2" hidden="1">{#N/A,#N/A,FALSE,"TMCOMP96";#N/A,#N/A,FALSE,"MAT96";#N/A,#N/A,FALSE,"FANDA96";#N/A,#N/A,FALSE,"INTRAN96";#N/A,#N/A,FALSE,"NAA9697";#N/A,#N/A,FALSE,"ECWEBB";#N/A,#N/A,FALSE,"MFT96";#N/A,#N/A,FALSE,"CTrecon"}</definedName>
    <definedName name="jhkgh2_1_2_1_3" hidden="1">{#N/A,#N/A,FALSE,"TMCOMP96";#N/A,#N/A,FALSE,"MAT96";#N/A,#N/A,FALSE,"FANDA96";#N/A,#N/A,FALSE,"INTRAN96";#N/A,#N/A,FALSE,"NAA9697";#N/A,#N/A,FALSE,"ECWEBB";#N/A,#N/A,FALSE,"MFT96";#N/A,#N/A,FALSE,"CTrecon"}</definedName>
    <definedName name="jhkgh2_1_2_1_4" hidden="1">{#N/A,#N/A,FALSE,"TMCOMP96";#N/A,#N/A,FALSE,"MAT96";#N/A,#N/A,FALSE,"FANDA96";#N/A,#N/A,FALSE,"INTRAN96";#N/A,#N/A,FALSE,"NAA9697";#N/A,#N/A,FALSE,"ECWEBB";#N/A,#N/A,FALSE,"MFT96";#N/A,#N/A,FALSE,"CTrecon"}</definedName>
    <definedName name="jhkgh2_1_2_1_5" hidden="1">{#N/A,#N/A,FALSE,"TMCOMP96";#N/A,#N/A,FALSE,"MAT96";#N/A,#N/A,FALSE,"FANDA96";#N/A,#N/A,FALSE,"INTRAN96";#N/A,#N/A,FALSE,"NAA9697";#N/A,#N/A,FALSE,"ECWEBB";#N/A,#N/A,FALSE,"MFT96";#N/A,#N/A,FALSE,"CTrecon"}</definedName>
    <definedName name="jhkgh2_1_2_2" hidden="1">{#N/A,#N/A,FALSE,"TMCOMP96";#N/A,#N/A,FALSE,"MAT96";#N/A,#N/A,FALSE,"FANDA96";#N/A,#N/A,FALSE,"INTRAN96";#N/A,#N/A,FALSE,"NAA9697";#N/A,#N/A,FALSE,"ECWEBB";#N/A,#N/A,FALSE,"MFT96";#N/A,#N/A,FALSE,"CTrecon"}</definedName>
    <definedName name="jhkgh2_1_2_3" hidden="1">{#N/A,#N/A,FALSE,"TMCOMP96";#N/A,#N/A,FALSE,"MAT96";#N/A,#N/A,FALSE,"FANDA96";#N/A,#N/A,FALSE,"INTRAN96";#N/A,#N/A,FALSE,"NAA9697";#N/A,#N/A,FALSE,"ECWEBB";#N/A,#N/A,FALSE,"MFT96";#N/A,#N/A,FALSE,"CTrecon"}</definedName>
    <definedName name="jhkgh2_1_2_4" hidden="1">{#N/A,#N/A,FALSE,"TMCOMP96";#N/A,#N/A,FALSE,"MAT96";#N/A,#N/A,FALSE,"FANDA96";#N/A,#N/A,FALSE,"INTRAN96";#N/A,#N/A,FALSE,"NAA9697";#N/A,#N/A,FALSE,"ECWEBB";#N/A,#N/A,FALSE,"MFT96";#N/A,#N/A,FALSE,"CTrecon"}</definedName>
    <definedName name="jhkgh2_1_2_5" hidden="1">{#N/A,#N/A,FALSE,"TMCOMP96";#N/A,#N/A,FALSE,"MAT96";#N/A,#N/A,FALSE,"FANDA96";#N/A,#N/A,FALSE,"INTRAN96";#N/A,#N/A,FALSE,"NAA9697";#N/A,#N/A,FALSE,"ECWEBB";#N/A,#N/A,FALSE,"MFT96";#N/A,#N/A,FALSE,"CTrecon"}</definedName>
    <definedName name="jhkgh2_1_3" hidden="1">{#N/A,#N/A,FALSE,"TMCOMP96";#N/A,#N/A,FALSE,"MAT96";#N/A,#N/A,FALSE,"FANDA96";#N/A,#N/A,FALSE,"INTRAN96";#N/A,#N/A,FALSE,"NAA9697";#N/A,#N/A,FALSE,"ECWEBB";#N/A,#N/A,FALSE,"MFT96";#N/A,#N/A,FALSE,"CTrecon"}</definedName>
    <definedName name="jhkgh2_1_3_1" hidden="1">{#N/A,#N/A,FALSE,"TMCOMP96";#N/A,#N/A,FALSE,"MAT96";#N/A,#N/A,FALSE,"FANDA96";#N/A,#N/A,FALSE,"INTRAN96";#N/A,#N/A,FALSE,"NAA9697";#N/A,#N/A,FALSE,"ECWEBB";#N/A,#N/A,FALSE,"MFT96";#N/A,#N/A,FALSE,"CTrecon"}</definedName>
    <definedName name="jhkgh2_1_3_1_1" hidden="1">{#N/A,#N/A,FALSE,"TMCOMP96";#N/A,#N/A,FALSE,"MAT96";#N/A,#N/A,FALSE,"FANDA96";#N/A,#N/A,FALSE,"INTRAN96";#N/A,#N/A,FALSE,"NAA9697";#N/A,#N/A,FALSE,"ECWEBB";#N/A,#N/A,FALSE,"MFT96";#N/A,#N/A,FALSE,"CTrecon"}</definedName>
    <definedName name="jhkgh2_1_3_1_1_1" hidden="1">{#N/A,#N/A,FALSE,"TMCOMP96";#N/A,#N/A,FALSE,"MAT96";#N/A,#N/A,FALSE,"FANDA96";#N/A,#N/A,FALSE,"INTRAN96";#N/A,#N/A,FALSE,"NAA9697";#N/A,#N/A,FALSE,"ECWEBB";#N/A,#N/A,FALSE,"MFT96";#N/A,#N/A,FALSE,"CTrecon"}</definedName>
    <definedName name="jhkgh2_1_3_1_1_2" hidden="1">{#N/A,#N/A,FALSE,"TMCOMP96";#N/A,#N/A,FALSE,"MAT96";#N/A,#N/A,FALSE,"FANDA96";#N/A,#N/A,FALSE,"INTRAN96";#N/A,#N/A,FALSE,"NAA9697";#N/A,#N/A,FALSE,"ECWEBB";#N/A,#N/A,FALSE,"MFT96";#N/A,#N/A,FALSE,"CTrecon"}</definedName>
    <definedName name="jhkgh2_1_3_1_2" hidden="1">{#N/A,#N/A,FALSE,"TMCOMP96";#N/A,#N/A,FALSE,"MAT96";#N/A,#N/A,FALSE,"FANDA96";#N/A,#N/A,FALSE,"INTRAN96";#N/A,#N/A,FALSE,"NAA9697";#N/A,#N/A,FALSE,"ECWEBB";#N/A,#N/A,FALSE,"MFT96";#N/A,#N/A,FALSE,"CTrecon"}</definedName>
    <definedName name="jhkgh2_1_3_1_3" hidden="1">{#N/A,#N/A,FALSE,"TMCOMP96";#N/A,#N/A,FALSE,"MAT96";#N/A,#N/A,FALSE,"FANDA96";#N/A,#N/A,FALSE,"INTRAN96";#N/A,#N/A,FALSE,"NAA9697";#N/A,#N/A,FALSE,"ECWEBB";#N/A,#N/A,FALSE,"MFT96";#N/A,#N/A,FALSE,"CTrecon"}</definedName>
    <definedName name="jhkgh2_1_3_1_4" hidden="1">{#N/A,#N/A,FALSE,"TMCOMP96";#N/A,#N/A,FALSE,"MAT96";#N/A,#N/A,FALSE,"FANDA96";#N/A,#N/A,FALSE,"INTRAN96";#N/A,#N/A,FALSE,"NAA9697";#N/A,#N/A,FALSE,"ECWEBB";#N/A,#N/A,FALSE,"MFT96";#N/A,#N/A,FALSE,"CTrecon"}</definedName>
    <definedName name="jhkgh2_1_3_1_5" hidden="1">{#N/A,#N/A,FALSE,"TMCOMP96";#N/A,#N/A,FALSE,"MAT96";#N/A,#N/A,FALSE,"FANDA96";#N/A,#N/A,FALSE,"INTRAN96";#N/A,#N/A,FALSE,"NAA9697";#N/A,#N/A,FALSE,"ECWEBB";#N/A,#N/A,FALSE,"MFT96";#N/A,#N/A,FALSE,"CTrecon"}</definedName>
    <definedName name="jhkgh2_1_3_2" hidden="1">{#N/A,#N/A,FALSE,"TMCOMP96";#N/A,#N/A,FALSE,"MAT96";#N/A,#N/A,FALSE,"FANDA96";#N/A,#N/A,FALSE,"INTRAN96";#N/A,#N/A,FALSE,"NAA9697";#N/A,#N/A,FALSE,"ECWEBB";#N/A,#N/A,FALSE,"MFT96";#N/A,#N/A,FALSE,"CTrecon"}</definedName>
    <definedName name="jhkgh2_1_3_3" hidden="1">{#N/A,#N/A,FALSE,"TMCOMP96";#N/A,#N/A,FALSE,"MAT96";#N/A,#N/A,FALSE,"FANDA96";#N/A,#N/A,FALSE,"INTRAN96";#N/A,#N/A,FALSE,"NAA9697";#N/A,#N/A,FALSE,"ECWEBB";#N/A,#N/A,FALSE,"MFT96";#N/A,#N/A,FALSE,"CTrecon"}</definedName>
    <definedName name="jhkgh2_1_3_4" hidden="1">{#N/A,#N/A,FALSE,"TMCOMP96";#N/A,#N/A,FALSE,"MAT96";#N/A,#N/A,FALSE,"FANDA96";#N/A,#N/A,FALSE,"INTRAN96";#N/A,#N/A,FALSE,"NAA9697";#N/A,#N/A,FALSE,"ECWEBB";#N/A,#N/A,FALSE,"MFT96";#N/A,#N/A,FALSE,"CTrecon"}</definedName>
    <definedName name="jhkgh2_1_3_5" hidden="1">{#N/A,#N/A,FALSE,"TMCOMP96";#N/A,#N/A,FALSE,"MAT96";#N/A,#N/A,FALSE,"FANDA96";#N/A,#N/A,FALSE,"INTRAN96";#N/A,#N/A,FALSE,"NAA9697";#N/A,#N/A,FALSE,"ECWEBB";#N/A,#N/A,FALSE,"MFT96";#N/A,#N/A,FALSE,"CTrecon"}</definedName>
    <definedName name="jhkgh2_1_4" hidden="1">{#N/A,#N/A,FALSE,"TMCOMP96";#N/A,#N/A,FALSE,"MAT96";#N/A,#N/A,FALSE,"FANDA96";#N/A,#N/A,FALSE,"INTRAN96";#N/A,#N/A,FALSE,"NAA9697";#N/A,#N/A,FALSE,"ECWEBB";#N/A,#N/A,FALSE,"MFT96";#N/A,#N/A,FALSE,"CTrecon"}</definedName>
    <definedName name="jhkgh2_1_4_1" hidden="1">{#N/A,#N/A,FALSE,"TMCOMP96";#N/A,#N/A,FALSE,"MAT96";#N/A,#N/A,FALSE,"FANDA96";#N/A,#N/A,FALSE,"INTRAN96";#N/A,#N/A,FALSE,"NAA9697";#N/A,#N/A,FALSE,"ECWEBB";#N/A,#N/A,FALSE,"MFT96";#N/A,#N/A,FALSE,"CTrecon"}</definedName>
    <definedName name="jhkgh2_1_4_1_1" hidden="1">{#N/A,#N/A,FALSE,"TMCOMP96";#N/A,#N/A,FALSE,"MAT96";#N/A,#N/A,FALSE,"FANDA96";#N/A,#N/A,FALSE,"INTRAN96";#N/A,#N/A,FALSE,"NAA9697";#N/A,#N/A,FALSE,"ECWEBB";#N/A,#N/A,FALSE,"MFT96";#N/A,#N/A,FALSE,"CTrecon"}</definedName>
    <definedName name="jhkgh2_1_4_1_2" hidden="1">{#N/A,#N/A,FALSE,"TMCOMP96";#N/A,#N/A,FALSE,"MAT96";#N/A,#N/A,FALSE,"FANDA96";#N/A,#N/A,FALSE,"INTRAN96";#N/A,#N/A,FALSE,"NAA9697";#N/A,#N/A,FALSE,"ECWEBB";#N/A,#N/A,FALSE,"MFT96";#N/A,#N/A,FALSE,"CTrecon"}</definedName>
    <definedName name="jhkgh2_1_4_1_3" hidden="1">{#N/A,#N/A,FALSE,"TMCOMP96";#N/A,#N/A,FALSE,"MAT96";#N/A,#N/A,FALSE,"FANDA96";#N/A,#N/A,FALSE,"INTRAN96";#N/A,#N/A,FALSE,"NAA9697";#N/A,#N/A,FALSE,"ECWEBB";#N/A,#N/A,FALSE,"MFT96";#N/A,#N/A,FALSE,"CTrecon"}</definedName>
    <definedName name="jhkgh2_1_4_1_4" hidden="1">{#N/A,#N/A,FALSE,"TMCOMP96";#N/A,#N/A,FALSE,"MAT96";#N/A,#N/A,FALSE,"FANDA96";#N/A,#N/A,FALSE,"INTRAN96";#N/A,#N/A,FALSE,"NAA9697";#N/A,#N/A,FALSE,"ECWEBB";#N/A,#N/A,FALSE,"MFT96";#N/A,#N/A,FALSE,"CTrecon"}</definedName>
    <definedName name="jhkgh2_1_4_1_5" hidden="1">{#N/A,#N/A,FALSE,"TMCOMP96";#N/A,#N/A,FALSE,"MAT96";#N/A,#N/A,FALSE,"FANDA96";#N/A,#N/A,FALSE,"INTRAN96";#N/A,#N/A,FALSE,"NAA9697";#N/A,#N/A,FALSE,"ECWEBB";#N/A,#N/A,FALSE,"MFT96";#N/A,#N/A,FALSE,"CTrecon"}</definedName>
    <definedName name="jhkgh2_1_4_2" hidden="1">{#N/A,#N/A,FALSE,"TMCOMP96";#N/A,#N/A,FALSE,"MAT96";#N/A,#N/A,FALSE,"FANDA96";#N/A,#N/A,FALSE,"INTRAN96";#N/A,#N/A,FALSE,"NAA9697";#N/A,#N/A,FALSE,"ECWEBB";#N/A,#N/A,FALSE,"MFT96";#N/A,#N/A,FALSE,"CTrecon"}</definedName>
    <definedName name="jhkgh2_1_4_3" hidden="1">{#N/A,#N/A,FALSE,"TMCOMP96";#N/A,#N/A,FALSE,"MAT96";#N/A,#N/A,FALSE,"FANDA96";#N/A,#N/A,FALSE,"INTRAN96";#N/A,#N/A,FALSE,"NAA9697";#N/A,#N/A,FALSE,"ECWEBB";#N/A,#N/A,FALSE,"MFT96";#N/A,#N/A,FALSE,"CTrecon"}</definedName>
    <definedName name="jhkgh2_1_4_4" hidden="1">{#N/A,#N/A,FALSE,"TMCOMP96";#N/A,#N/A,FALSE,"MAT96";#N/A,#N/A,FALSE,"FANDA96";#N/A,#N/A,FALSE,"INTRAN96";#N/A,#N/A,FALSE,"NAA9697";#N/A,#N/A,FALSE,"ECWEBB";#N/A,#N/A,FALSE,"MFT96";#N/A,#N/A,FALSE,"CTrecon"}</definedName>
    <definedName name="jhkgh2_1_4_5" hidden="1">{#N/A,#N/A,FALSE,"TMCOMP96";#N/A,#N/A,FALSE,"MAT96";#N/A,#N/A,FALSE,"FANDA96";#N/A,#N/A,FALSE,"INTRAN96";#N/A,#N/A,FALSE,"NAA9697";#N/A,#N/A,FALSE,"ECWEBB";#N/A,#N/A,FALSE,"MFT96";#N/A,#N/A,FALSE,"CTrecon"}</definedName>
    <definedName name="jhkgh2_1_5" hidden="1">{#N/A,#N/A,FALSE,"TMCOMP96";#N/A,#N/A,FALSE,"MAT96";#N/A,#N/A,FALSE,"FANDA96";#N/A,#N/A,FALSE,"INTRAN96";#N/A,#N/A,FALSE,"NAA9697";#N/A,#N/A,FALSE,"ECWEBB";#N/A,#N/A,FALSE,"MFT96";#N/A,#N/A,FALSE,"CTrecon"}</definedName>
    <definedName name="jhkgh2_1_5_1" hidden="1">{#N/A,#N/A,FALSE,"TMCOMP96";#N/A,#N/A,FALSE,"MAT96";#N/A,#N/A,FALSE,"FANDA96";#N/A,#N/A,FALSE,"INTRAN96";#N/A,#N/A,FALSE,"NAA9697";#N/A,#N/A,FALSE,"ECWEBB";#N/A,#N/A,FALSE,"MFT96";#N/A,#N/A,FALSE,"CTrecon"}</definedName>
    <definedName name="jhkgh2_1_5_2" hidden="1">{#N/A,#N/A,FALSE,"TMCOMP96";#N/A,#N/A,FALSE,"MAT96";#N/A,#N/A,FALSE,"FANDA96";#N/A,#N/A,FALSE,"INTRAN96";#N/A,#N/A,FALSE,"NAA9697";#N/A,#N/A,FALSE,"ECWEBB";#N/A,#N/A,FALSE,"MFT96";#N/A,#N/A,FALSE,"CTrecon"}</definedName>
    <definedName name="jhkgh2_1_5_3" hidden="1">{#N/A,#N/A,FALSE,"TMCOMP96";#N/A,#N/A,FALSE,"MAT96";#N/A,#N/A,FALSE,"FANDA96";#N/A,#N/A,FALSE,"INTRAN96";#N/A,#N/A,FALSE,"NAA9697";#N/A,#N/A,FALSE,"ECWEBB";#N/A,#N/A,FALSE,"MFT96";#N/A,#N/A,FALSE,"CTrecon"}</definedName>
    <definedName name="jhkgh2_1_5_4" hidden="1">{#N/A,#N/A,FALSE,"TMCOMP96";#N/A,#N/A,FALSE,"MAT96";#N/A,#N/A,FALSE,"FANDA96";#N/A,#N/A,FALSE,"INTRAN96";#N/A,#N/A,FALSE,"NAA9697";#N/A,#N/A,FALSE,"ECWEBB";#N/A,#N/A,FALSE,"MFT96";#N/A,#N/A,FALSE,"CTrecon"}</definedName>
    <definedName name="jhkgh2_1_5_5" hidden="1">{#N/A,#N/A,FALSE,"TMCOMP96";#N/A,#N/A,FALSE,"MAT96";#N/A,#N/A,FALSE,"FANDA96";#N/A,#N/A,FALSE,"INTRAN96";#N/A,#N/A,FALSE,"NAA9697";#N/A,#N/A,FALSE,"ECWEBB";#N/A,#N/A,FALSE,"MFT96";#N/A,#N/A,FALSE,"CTrecon"}</definedName>
    <definedName name="jhkgh2_2_1_1" hidden="1">{#N/A,#N/A,FALSE,"TMCOMP96";#N/A,#N/A,FALSE,"MAT96";#N/A,#N/A,FALSE,"FANDA96";#N/A,#N/A,FALSE,"INTRAN96";#N/A,#N/A,FALSE,"NAA9697";#N/A,#N/A,FALSE,"ECWEBB";#N/A,#N/A,FALSE,"MFT96";#N/A,#N/A,FALSE,"CTrecon"}</definedName>
    <definedName name="jhkgh2_2_1_1_1" hidden="1">{#N/A,#N/A,FALSE,"TMCOMP96";#N/A,#N/A,FALSE,"MAT96";#N/A,#N/A,FALSE,"FANDA96";#N/A,#N/A,FALSE,"INTRAN96";#N/A,#N/A,FALSE,"NAA9697";#N/A,#N/A,FALSE,"ECWEBB";#N/A,#N/A,FALSE,"MFT96";#N/A,#N/A,FALSE,"CTrecon"}</definedName>
    <definedName name="jhkgh2_2_1_1_2" hidden="1">{#N/A,#N/A,FALSE,"TMCOMP96";#N/A,#N/A,FALSE,"MAT96";#N/A,#N/A,FALSE,"FANDA96";#N/A,#N/A,FALSE,"INTRAN96";#N/A,#N/A,FALSE,"NAA9697";#N/A,#N/A,FALSE,"ECWEBB";#N/A,#N/A,FALSE,"MFT96";#N/A,#N/A,FALSE,"CTrecon"}</definedName>
    <definedName name="jhkgh2_2_1_2" hidden="1">{#N/A,#N/A,FALSE,"TMCOMP96";#N/A,#N/A,FALSE,"MAT96";#N/A,#N/A,FALSE,"FANDA96";#N/A,#N/A,FALSE,"INTRAN96";#N/A,#N/A,FALSE,"NAA9697";#N/A,#N/A,FALSE,"ECWEBB";#N/A,#N/A,FALSE,"MFT96";#N/A,#N/A,FALSE,"CTrecon"}</definedName>
    <definedName name="jhkgh2_2_1_3" hidden="1">{#N/A,#N/A,FALSE,"TMCOMP96";#N/A,#N/A,FALSE,"MAT96";#N/A,#N/A,FALSE,"FANDA96";#N/A,#N/A,FALSE,"INTRAN96";#N/A,#N/A,FALSE,"NAA9697";#N/A,#N/A,FALSE,"ECWEBB";#N/A,#N/A,FALSE,"MFT96";#N/A,#N/A,FALSE,"CTrecon"}</definedName>
    <definedName name="jhkgh2_2_1_4" hidden="1">{#N/A,#N/A,FALSE,"TMCOMP96";#N/A,#N/A,FALSE,"MAT96";#N/A,#N/A,FALSE,"FANDA96";#N/A,#N/A,FALSE,"INTRAN96";#N/A,#N/A,FALSE,"NAA9697";#N/A,#N/A,FALSE,"ECWEBB";#N/A,#N/A,FALSE,"MFT96";#N/A,#N/A,FALSE,"CTrecon"}</definedName>
    <definedName name="jhkgh2_2_1_5" hidden="1">{#N/A,#N/A,FALSE,"TMCOMP96";#N/A,#N/A,FALSE,"MAT96";#N/A,#N/A,FALSE,"FANDA96";#N/A,#N/A,FALSE,"INTRAN96";#N/A,#N/A,FALSE,"NAA9697";#N/A,#N/A,FALSE,"ECWEBB";#N/A,#N/A,FALSE,"MFT96";#N/A,#N/A,FALSE,"CTrecon"}</definedName>
    <definedName name="jhkgh2_2_2" hidden="1">{#N/A,#N/A,FALSE,"TMCOMP96";#N/A,#N/A,FALSE,"MAT96";#N/A,#N/A,FALSE,"FANDA96";#N/A,#N/A,FALSE,"INTRAN96";#N/A,#N/A,FALSE,"NAA9697";#N/A,#N/A,FALSE,"ECWEBB";#N/A,#N/A,FALSE,"MFT96";#N/A,#N/A,FALSE,"CTrecon"}</definedName>
    <definedName name="jhkgh2_2_3" hidden="1">{#N/A,#N/A,FALSE,"TMCOMP96";#N/A,#N/A,FALSE,"MAT96";#N/A,#N/A,FALSE,"FANDA96";#N/A,#N/A,FALSE,"INTRAN96";#N/A,#N/A,FALSE,"NAA9697";#N/A,#N/A,FALSE,"ECWEBB";#N/A,#N/A,FALSE,"MFT96";#N/A,#N/A,FALSE,"CTrecon"}</definedName>
    <definedName name="jhkgh2_2_4" hidden="1">{#N/A,#N/A,FALSE,"TMCOMP96";#N/A,#N/A,FALSE,"MAT96";#N/A,#N/A,FALSE,"FANDA96";#N/A,#N/A,FALSE,"INTRAN96";#N/A,#N/A,FALSE,"NAA9697";#N/A,#N/A,FALSE,"ECWEBB";#N/A,#N/A,FALSE,"MFT96";#N/A,#N/A,FALSE,"CTrecon"}</definedName>
    <definedName name="jhkgh2_2_5" hidden="1">{#N/A,#N/A,FALSE,"TMCOMP96";#N/A,#N/A,FALSE,"MAT96";#N/A,#N/A,FALSE,"FANDA96";#N/A,#N/A,FALSE,"INTRAN96";#N/A,#N/A,FALSE,"NAA9697";#N/A,#N/A,FALSE,"ECWEBB";#N/A,#N/A,FALSE,"MFT96";#N/A,#N/A,FALSE,"CTrecon"}</definedName>
    <definedName name="jhkgh2_3" hidden="1">{#N/A,#N/A,FALSE,"TMCOMP96";#N/A,#N/A,FALSE,"MAT96";#N/A,#N/A,FALSE,"FANDA96";#N/A,#N/A,FALSE,"INTRAN96";#N/A,#N/A,FALSE,"NAA9697";#N/A,#N/A,FALSE,"ECWEBB";#N/A,#N/A,FALSE,"MFT96";#N/A,#N/A,FALSE,"CTrecon"}</definedName>
    <definedName name="jhkgh2_3_1" hidden="1">{#N/A,#N/A,FALSE,"TMCOMP96";#N/A,#N/A,FALSE,"MAT96";#N/A,#N/A,FALSE,"FANDA96";#N/A,#N/A,FALSE,"INTRAN96";#N/A,#N/A,FALSE,"NAA9697";#N/A,#N/A,FALSE,"ECWEBB";#N/A,#N/A,FALSE,"MFT96";#N/A,#N/A,FALSE,"CTrecon"}</definedName>
    <definedName name="jhkgh2_3_1_1" hidden="1">{#N/A,#N/A,FALSE,"TMCOMP96";#N/A,#N/A,FALSE,"MAT96";#N/A,#N/A,FALSE,"FANDA96";#N/A,#N/A,FALSE,"INTRAN96";#N/A,#N/A,FALSE,"NAA9697";#N/A,#N/A,FALSE,"ECWEBB";#N/A,#N/A,FALSE,"MFT96";#N/A,#N/A,FALSE,"CTrecon"}</definedName>
    <definedName name="jhkgh2_3_1_1_1" hidden="1">{#N/A,#N/A,FALSE,"TMCOMP96";#N/A,#N/A,FALSE,"MAT96";#N/A,#N/A,FALSE,"FANDA96";#N/A,#N/A,FALSE,"INTRAN96";#N/A,#N/A,FALSE,"NAA9697";#N/A,#N/A,FALSE,"ECWEBB";#N/A,#N/A,FALSE,"MFT96";#N/A,#N/A,FALSE,"CTrecon"}</definedName>
    <definedName name="jhkgh2_3_1_1_2" hidden="1">{#N/A,#N/A,FALSE,"TMCOMP96";#N/A,#N/A,FALSE,"MAT96";#N/A,#N/A,FALSE,"FANDA96";#N/A,#N/A,FALSE,"INTRAN96";#N/A,#N/A,FALSE,"NAA9697";#N/A,#N/A,FALSE,"ECWEBB";#N/A,#N/A,FALSE,"MFT96";#N/A,#N/A,FALSE,"CTrecon"}</definedName>
    <definedName name="jhkgh2_3_1_2" hidden="1">{#N/A,#N/A,FALSE,"TMCOMP96";#N/A,#N/A,FALSE,"MAT96";#N/A,#N/A,FALSE,"FANDA96";#N/A,#N/A,FALSE,"INTRAN96";#N/A,#N/A,FALSE,"NAA9697";#N/A,#N/A,FALSE,"ECWEBB";#N/A,#N/A,FALSE,"MFT96";#N/A,#N/A,FALSE,"CTrecon"}</definedName>
    <definedName name="jhkgh2_3_1_3" hidden="1">{#N/A,#N/A,FALSE,"TMCOMP96";#N/A,#N/A,FALSE,"MAT96";#N/A,#N/A,FALSE,"FANDA96";#N/A,#N/A,FALSE,"INTRAN96";#N/A,#N/A,FALSE,"NAA9697";#N/A,#N/A,FALSE,"ECWEBB";#N/A,#N/A,FALSE,"MFT96";#N/A,#N/A,FALSE,"CTrecon"}</definedName>
    <definedName name="jhkgh2_3_1_4" hidden="1">{#N/A,#N/A,FALSE,"TMCOMP96";#N/A,#N/A,FALSE,"MAT96";#N/A,#N/A,FALSE,"FANDA96";#N/A,#N/A,FALSE,"INTRAN96";#N/A,#N/A,FALSE,"NAA9697";#N/A,#N/A,FALSE,"ECWEBB";#N/A,#N/A,FALSE,"MFT96";#N/A,#N/A,FALSE,"CTrecon"}</definedName>
    <definedName name="jhkgh2_3_1_5" hidden="1">{#N/A,#N/A,FALSE,"TMCOMP96";#N/A,#N/A,FALSE,"MAT96";#N/A,#N/A,FALSE,"FANDA96";#N/A,#N/A,FALSE,"INTRAN96";#N/A,#N/A,FALSE,"NAA9697";#N/A,#N/A,FALSE,"ECWEBB";#N/A,#N/A,FALSE,"MFT96";#N/A,#N/A,FALSE,"CTrecon"}</definedName>
    <definedName name="jhkgh2_3_2" hidden="1">{#N/A,#N/A,FALSE,"TMCOMP96";#N/A,#N/A,FALSE,"MAT96";#N/A,#N/A,FALSE,"FANDA96";#N/A,#N/A,FALSE,"INTRAN96";#N/A,#N/A,FALSE,"NAA9697";#N/A,#N/A,FALSE,"ECWEBB";#N/A,#N/A,FALSE,"MFT96";#N/A,#N/A,FALSE,"CTrecon"}</definedName>
    <definedName name="jhkgh2_3_3" hidden="1">{#N/A,#N/A,FALSE,"TMCOMP96";#N/A,#N/A,FALSE,"MAT96";#N/A,#N/A,FALSE,"FANDA96";#N/A,#N/A,FALSE,"INTRAN96";#N/A,#N/A,FALSE,"NAA9697";#N/A,#N/A,FALSE,"ECWEBB";#N/A,#N/A,FALSE,"MFT96";#N/A,#N/A,FALSE,"CTrecon"}</definedName>
    <definedName name="jhkgh2_3_4" hidden="1">{#N/A,#N/A,FALSE,"TMCOMP96";#N/A,#N/A,FALSE,"MAT96";#N/A,#N/A,FALSE,"FANDA96";#N/A,#N/A,FALSE,"INTRAN96";#N/A,#N/A,FALSE,"NAA9697";#N/A,#N/A,FALSE,"ECWEBB";#N/A,#N/A,FALSE,"MFT96";#N/A,#N/A,FALSE,"CTrecon"}</definedName>
    <definedName name="jhkgh2_3_5" hidden="1">{#N/A,#N/A,FALSE,"TMCOMP96";#N/A,#N/A,FALSE,"MAT96";#N/A,#N/A,FALSE,"FANDA96";#N/A,#N/A,FALSE,"INTRAN96";#N/A,#N/A,FALSE,"NAA9697";#N/A,#N/A,FALSE,"ECWEBB";#N/A,#N/A,FALSE,"MFT96";#N/A,#N/A,FALSE,"CTrecon"}</definedName>
    <definedName name="jhkgh2_4" hidden="1">{#N/A,#N/A,FALSE,"TMCOMP96";#N/A,#N/A,FALSE,"MAT96";#N/A,#N/A,FALSE,"FANDA96";#N/A,#N/A,FALSE,"INTRAN96";#N/A,#N/A,FALSE,"NAA9697";#N/A,#N/A,FALSE,"ECWEBB";#N/A,#N/A,FALSE,"MFT96";#N/A,#N/A,FALSE,"CTrecon"}</definedName>
    <definedName name="jhkgh2_4_1" hidden="1">{#N/A,#N/A,FALSE,"TMCOMP96";#N/A,#N/A,FALSE,"MAT96";#N/A,#N/A,FALSE,"FANDA96";#N/A,#N/A,FALSE,"INTRAN96";#N/A,#N/A,FALSE,"NAA9697";#N/A,#N/A,FALSE,"ECWEBB";#N/A,#N/A,FALSE,"MFT96";#N/A,#N/A,FALSE,"CTrecon"}</definedName>
    <definedName name="jhkgh2_4_1_1" hidden="1">{#N/A,#N/A,FALSE,"TMCOMP96";#N/A,#N/A,FALSE,"MAT96";#N/A,#N/A,FALSE,"FANDA96";#N/A,#N/A,FALSE,"INTRAN96";#N/A,#N/A,FALSE,"NAA9697";#N/A,#N/A,FALSE,"ECWEBB";#N/A,#N/A,FALSE,"MFT96";#N/A,#N/A,FALSE,"CTrecon"}</definedName>
    <definedName name="jhkgh2_4_1_1_1" hidden="1">{#N/A,#N/A,FALSE,"TMCOMP96";#N/A,#N/A,FALSE,"MAT96";#N/A,#N/A,FALSE,"FANDA96";#N/A,#N/A,FALSE,"INTRAN96";#N/A,#N/A,FALSE,"NAA9697";#N/A,#N/A,FALSE,"ECWEBB";#N/A,#N/A,FALSE,"MFT96";#N/A,#N/A,FALSE,"CTrecon"}</definedName>
    <definedName name="jhkgh2_4_1_1_2" hidden="1">{#N/A,#N/A,FALSE,"TMCOMP96";#N/A,#N/A,FALSE,"MAT96";#N/A,#N/A,FALSE,"FANDA96";#N/A,#N/A,FALSE,"INTRAN96";#N/A,#N/A,FALSE,"NAA9697";#N/A,#N/A,FALSE,"ECWEBB";#N/A,#N/A,FALSE,"MFT96";#N/A,#N/A,FALSE,"CTrecon"}</definedName>
    <definedName name="jhkgh2_4_1_2" hidden="1">{#N/A,#N/A,FALSE,"TMCOMP96";#N/A,#N/A,FALSE,"MAT96";#N/A,#N/A,FALSE,"FANDA96";#N/A,#N/A,FALSE,"INTRAN96";#N/A,#N/A,FALSE,"NAA9697";#N/A,#N/A,FALSE,"ECWEBB";#N/A,#N/A,FALSE,"MFT96";#N/A,#N/A,FALSE,"CTrecon"}</definedName>
    <definedName name="jhkgh2_4_1_3" hidden="1">{#N/A,#N/A,FALSE,"TMCOMP96";#N/A,#N/A,FALSE,"MAT96";#N/A,#N/A,FALSE,"FANDA96";#N/A,#N/A,FALSE,"INTRAN96";#N/A,#N/A,FALSE,"NAA9697";#N/A,#N/A,FALSE,"ECWEBB";#N/A,#N/A,FALSE,"MFT96";#N/A,#N/A,FALSE,"CTrecon"}</definedName>
    <definedName name="jhkgh2_4_1_4" hidden="1">{#N/A,#N/A,FALSE,"TMCOMP96";#N/A,#N/A,FALSE,"MAT96";#N/A,#N/A,FALSE,"FANDA96";#N/A,#N/A,FALSE,"INTRAN96";#N/A,#N/A,FALSE,"NAA9697";#N/A,#N/A,FALSE,"ECWEBB";#N/A,#N/A,FALSE,"MFT96";#N/A,#N/A,FALSE,"CTrecon"}</definedName>
    <definedName name="jhkgh2_4_1_5" hidden="1">{#N/A,#N/A,FALSE,"TMCOMP96";#N/A,#N/A,FALSE,"MAT96";#N/A,#N/A,FALSE,"FANDA96";#N/A,#N/A,FALSE,"INTRAN96";#N/A,#N/A,FALSE,"NAA9697";#N/A,#N/A,FALSE,"ECWEBB";#N/A,#N/A,FALSE,"MFT96";#N/A,#N/A,FALSE,"CTrecon"}</definedName>
    <definedName name="jhkgh2_4_2" hidden="1">{#N/A,#N/A,FALSE,"TMCOMP96";#N/A,#N/A,FALSE,"MAT96";#N/A,#N/A,FALSE,"FANDA96";#N/A,#N/A,FALSE,"INTRAN96";#N/A,#N/A,FALSE,"NAA9697";#N/A,#N/A,FALSE,"ECWEBB";#N/A,#N/A,FALSE,"MFT96";#N/A,#N/A,FALSE,"CTrecon"}</definedName>
    <definedName name="jhkgh2_4_3" hidden="1">{#N/A,#N/A,FALSE,"TMCOMP96";#N/A,#N/A,FALSE,"MAT96";#N/A,#N/A,FALSE,"FANDA96";#N/A,#N/A,FALSE,"INTRAN96";#N/A,#N/A,FALSE,"NAA9697";#N/A,#N/A,FALSE,"ECWEBB";#N/A,#N/A,FALSE,"MFT96";#N/A,#N/A,FALSE,"CTrecon"}</definedName>
    <definedName name="jhkgh2_4_4" hidden="1">{#N/A,#N/A,FALSE,"TMCOMP96";#N/A,#N/A,FALSE,"MAT96";#N/A,#N/A,FALSE,"FANDA96";#N/A,#N/A,FALSE,"INTRAN96";#N/A,#N/A,FALSE,"NAA9697";#N/A,#N/A,FALSE,"ECWEBB";#N/A,#N/A,FALSE,"MFT96";#N/A,#N/A,FALSE,"CTrecon"}</definedName>
    <definedName name="jhkgh2_4_5" hidden="1">{#N/A,#N/A,FALSE,"TMCOMP96";#N/A,#N/A,FALSE,"MAT96";#N/A,#N/A,FALSE,"FANDA96";#N/A,#N/A,FALSE,"INTRAN96";#N/A,#N/A,FALSE,"NAA9697";#N/A,#N/A,FALSE,"ECWEBB";#N/A,#N/A,FALSE,"MFT96";#N/A,#N/A,FALSE,"CTrecon"}</definedName>
    <definedName name="jhkgh2_5" hidden="1">{#N/A,#N/A,FALSE,"TMCOMP96";#N/A,#N/A,FALSE,"MAT96";#N/A,#N/A,FALSE,"FANDA96";#N/A,#N/A,FALSE,"INTRAN96";#N/A,#N/A,FALSE,"NAA9697";#N/A,#N/A,FALSE,"ECWEBB";#N/A,#N/A,FALSE,"MFT96";#N/A,#N/A,FALSE,"CTrecon"}</definedName>
    <definedName name="jhkgh2_5_1" hidden="1">{#N/A,#N/A,FALSE,"TMCOMP96";#N/A,#N/A,FALSE,"MAT96";#N/A,#N/A,FALSE,"FANDA96";#N/A,#N/A,FALSE,"INTRAN96";#N/A,#N/A,FALSE,"NAA9697";#N/A,#N/A,FALSE,"ECWEBB";#N/A,#N/A,FALSE,"MFT96";#N/A,#N/A,FALSE,"CTrecon"}</definedName>
    <definedName name="jhkgh2_5_1_1" hidden="1">{#N/A,#N/A,FALSE,"TMCOMP96";#N/A,#N/A,FALSE,"MAT96";#N/A,#N/A,FALSE,"FANDA96";#N/A,#N/A,FALSE,"INTRAN96";#N/A,#N/A,FALSE,"NAA9697";#N/A,#N/A,FALSE,"ECWEBB";#N/A,#N/A,FALSE,"MFT96";#N/A,#N/A,FALSE,"CTrecon"}</definedName>
    <definedName name="jhkgh2_5_1_1_1" hidden="1">{#N/A,#N/A,FALSE,"TMCOMP96";#N/A,#N/A,FALSE,"MAT96";#N/A,#N/A,FALSE,"FANDA96";#N/A,#N/A,FALSE,"INTRAN96";#N/A,#N/A,FALSE,"NAA9697";#N/A,#N/A,FALSE,"ECWEBB";#N/A,#N/A,FALSE,"MFT96";#N/A,#N/A,FALSE,"CTrecon"}</definedName>
    <definedName name="jhkgh2_5_1_1_2" hidden="1">{#N/A,#N/A,FALSE,"TMCOMP96";#N/A,#N/A,FALSE,"MAT96";#N/A,#N/A,FALSE,"FANDA96";#N/A,#N/A,FALSE,"INTRAN96";#N/A,#N/A,FALSE,"NAA9697";#N/A,#N/A,FALSE,"ECWEBB";#N/A,#N/A,FALSE,"MFT96";#N/A,#N/A,FALSE,"CTrecon"}</definedName>
    <definedName name="jhkgh2_5_1_2" hidden="1">{#N/A,#N/A,FALSE,"TMCOMP96";#N/A,#N/A,FALSE,"MAT96";#N/A,#N/A,FALSE,"FANDA96";#N/A,#N/A,FALSE,"INTRAN96";#N/A,#N/A,FALSE,"NAA9697";#N/A,#N/A,FALSE,"ECWEBB";#N/A,#N/A,FALSE,"MFT96";#N/A,#N/A,FALSE,"CTrecon"}</definedName>
    <definedName name="jhkgh2_5_1_3" hidden="1">{#N/A,#N/A,FALSE,"TMCOMP96";#N/A,#N/A,FALSE,"MAT96";#N/A,#N/A,FALSE,"FANDA96";#N/A,#N/A,FALSE,"INTRAN96";#N/A,#N/A,FALSE,"NAA9697";#N/A,#N/A,FALSE,"ECWEBB";#N/A,#N/A,FALSE,"MFT96";#N/A,#N/A,FALSE,"CTrecon"}</definedName>
    <definedName name="jhkgh2_5_1_4" hidden="1">{#N/A,#N/A,FALSE,"TMCOMP96";#N/A,#N/A,FALSE,"MAT96";#N/A,#N/A,FALSE,"FANDA96";#N/A,#N/A,FALSE,"INTRAN96";#N/A,#N/A,FALSE,"NAA9697";#N/A,#N/A,FALSE,"ECWEBB";#N/A,#N/A,FALSE,"MFT96";#N/A,#N/A,FALSE,"CTrecon"}</definedName>
    <definedName name="jhkgh2_5_1_5" hidden="1">{#N/A,#N/A,FALSE,"TMCOMP96";#N/A,#N/A,FALSE,"MAT96";#N/A,#N/A,FALSE,"FANDA96";#N/A,#N/A,FALSE,"INTRAN96";#N/A,#N/A,FALSE,"NAA9697";#N/A,#N/A,FALSE,"ECWEBB";#N/A,#N/A,FALSE,"MFT96";#N/A,#N/A,FALSE,"CTrecon"}</definedName>
    <definedName name="jhkgh2_5_2" hidden="1">{#N/A,#N/A,FALSE,"TMCOMP96";#N/A,#N/A,FALSE,"MAT96";#N/A,#N/A,FALSE,"FANDA96";#N/A,#N/A,FALSE,"INTRAN96";#N/A,#N/A,FALSE,"NAA9697";#N/A,#N/A,FALSE,"ECWEBB";#N/A,#N/A,FALSE,"MFT96";#N/A,#N/A,FALSE,"CTrecon"}</definedName>
    <definedName name="jhkgh2_5_3" hidden="1">{#N/A,#N/A,FALSE,"TMCOMP96";#N/A,#N/A,FALSE,"MAT96";#N/A,#N/A,FALSE,"FANDA96";#N/A,#N/A,FALSE,"INTRAN96";#N/A,#N/A,FALSE,"NAA9697";#N/A,#N/A,FALSE,"ECWEBB";#N/A,#N/A,FALSE,"MFT96";#N/A,#N/A,FALSE,"CTrecon"}</definedName>
    <definedName name="jhkgh2_5_4" hidden="1">{#N/A,#N/A,FALSE,"TMCOMP96";#N/A,#N/A,FALSE,"MAT96";#N/A,#N/A,FALSE,"FANDA96";#N/A,#N/A,FALSE,"INTRAN96";#N/A,#N/A,FALSE,"NAA9697";#N/A,#N/A,FALSE,"ECWEBB";#N/A,#N/A,FALSE,"MFT96";#N/A,#N/A,FALSE,"CTrecon"}</definedName>
    <definedName name="jhkgh2_5_5" hidden="1">{#N/A,#N/A,FALSE,"TMCOMP96";#N/A,#N/A,FALSE,"MAT96";#N/A,#N/A,FALSE,"FANDA96";#N/A,#N/A,FALSE,"INTRAN96";#N/A,#N/A,FALSE,"NAA9697";#N/A,#N/A,FALSE,"ECWEBB";#N/A,#N/A,FALSE,"MFT96";#N/A,#N/A,FALSE,"CTrecon"}</definedName>
    <definedName name="LAcodes">#REF!</definedName>
    <definedName name="LAlist">#REF!</definedName>
    <definedName name="n"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_1_1" hidden="1">{#N/A,#N/A,FALSE,"TMCOMP96";#N/A,#N/A,FALSE,"MAT96";#N/A,#N/A,FALSE,"FANDA96";#N/A,#N/A,FALSE,"INTRAN96";#N/A,#N/A,FALSE,"NAA9697";#N/A,#N/A,FALSE,"ECWEBB";#N/A,#N/A,FALSE,"MFT96";#N/A,#N/A,FALSE,"CTrecon"}</definedName>
    <definedName name="n_1_1_1" hidden="1">{#N/A,#N/A,FALSE,"TMCOMP96";#N/A,#N/A,FALSE,"MAT96";#N/A,#N/A,FALSE,"FANDA96";#N/A,#N/A,FALSE,"INTRAN96";#N/A,#N/A,FALSE,"NAA9697";#N/A,#N/A,FALSE,"ECWEBB";#N/A,#N/A,FALSE,"MFT96";#N/A,#N/A,FALSE,"CTrecon"}</definedName>
    <definedName name="n_1_1_1_1" hidden="1">{#N/A,#N/A,FALSE,"TMCOMP96";#N/A,#N/A,FALSE,"MAT96";#N/A,#N/A,FALSE,"FANDA96";#N/A,#N/A,FALSE,"INTRAN96";#N/A,#N/A,FALSE,"NAA9697";#N/A,#N/A,FALSE,"ECWEBB";#N/A,#N/A,FALSE,"MFT96";#N/A,#N/A,FALSE,"CTrecon"}</definedName>
    <definedName name="n_1_1_1_1_1" hidden="1">{#N/A,#N/A,FALSE,"TMCOMP96";#N/A,#N/A,FALSE,"MAT96";#N/A,#N/A,FALSE,"FANDA96";#N/A,#N/A,FALSE,"INTRAN96";#N/A,#N/A,FALSE,"NAA9697";#N/A,#N/A,FALSE,"ECWEBB";#N/A,#N/A,FALSE,"MFT96";#N/A,#N/A,FALSE,"CTrecon"}</definedName>
    <definedName name="n_1_1_1_1_2" hidden="1">{#N/A,#N/A,FALSE,"TMCOMP96";#N/A,#N/A,FALSE,"MAT96";#N/A,#N/A,FALSE,"FANDA96";#N/A,#N/A,FALSE,"INTRAN96";#N/A,#N/A,FALSE,"NAA9697";#N/A,#N/A,FALSE,"ECWEBB";#N/A,#N/A,FALSE,"MFT96";#N/A,#N/A,FALSE,"CTrecon"}</definedName>
    <definedName name="n_1_1_1_2" hidden="1">{#N/A,#N/A,FALSE,"TMCOMP96";#N/A,#N/A,FALSE,"MAT96";#N/A,#N/A,FALSE,"FANDA96";#N/A,#N/A,FALSE,"INTRAN96";#N/A,#N/A,FALSE,"NAA9697";#N/A,#N/A,FALSE,"ECWEBB";#N/A,#N/A,FALSE,"MFT96";#N/A,#N/A,FALSE,"CTrecon"}</definedName>
    <definedName name="n_1_1_1_3" hidden="1">{#N/A,#N/A,FALSE,"TMCOMP96";#N/A,#N/A,FALSE,"MAT96";#N/A,#N/A,FALSE,"FANDA96";#N/A,#N/A,FALSE,"INTRAN96";#N/A,#N/A,FALSE,"NAA9697";#N/A,#N/A,FALSE,"ECWEBB";#N/A,#N/A,FALSE,"MFT96";#N/A,#N/A,FALSE,"CTrecon"}</definedName>
    <definedName name="n_1_1_1_4" hidden="1">{#N/A,#N/A,FALSE,"TMCOMP96";#N/A,#N/A,FALSE,"MAT96";#N/A,#N/A,FALSE,"FANDA96";#N/A,#N/A,FALSE,"INTRAN96";#N/A,#N/A,FALSE,"NAA9697";#N/A,#N/A,FALSE,"ECWEBB";#N/A,#N/A,FALSE,"MFT96";#N/A,#N/A,FALSE,"CTrecon"}</definedName>
    <definedName name="n_1_1_1_5" hidden="1">{#N/A,#N/A,FALSE,"TMCOMP96";#N/A,#N/A,FALSE,"MAT96";#N/A,#N/A,FALSE,"FANDA96";#N/A,#N/A,FALSE,"INTRAN96";#N/A,#N/A,FALSE,"NAA9697";#N/A,#N/A,FALSE,"ECWEBB";#N/A,#N/A,FALSE,"MFT96";#N/A,#N/A,FALSE,"CTrecon"}</definedName>
    <definedName name="n_1_1_2" hidden="1">{#N/A,#N/A,FALSE,"TMCOMP96";#N/A,#N/A,FALSE,"MAT96";#N/A,#N/A,FALSE,"FANDA96";#N/A,#N/A,FALSE,"INTRAN96";#N/A,#N/A,FALSE,"NAA9697";#N/A,#N/A,FALSE,"ECWEBB";#N/A,#N/A,FALSE,"MFT96";#N/A,#N/A,FALSE,"CTrecon"}</definedName>
    <definedName name="n_1_1_3" hidden="1">{#N/A,#N/A,FALSE,"TMCOMP96";#N/A,#N/A,FALSE,"MAT96";#N/A,#N/A,FALSE,"FANDA96";#N/A,#N/A,FALSE,"INTRAN96";#N/A,#N/A,FALSE,"NAA9697";#N/A,#N/A,FALSE,"ECWEBB";#N/A,#N/A,FALSE,"MFT96";#N/A,#N/A,FALSE,"CTrecon"}</definedName>
    <definedName name="n_1_1_4" hidden="1">{#N/A,#N/A,FALSE,"TMCOMP96";#N/A,#N/A,FALSE,"MAT96";#N/A,#N/A,FALSE,"FANDA96";#N/A,#N/A,FALSE,"INTRAN96";#N/A,#N/A,FALSE,"NAA9697";#N/A,#N/A,FALSE,"ECWEBB";#N/A,#N/A,FALSE,"MFT96";#N/A,#N/A,FALSE,"CTrecon"}</definedName>
    <definedName name="n_1_1_5" hidden="1">{#N/A,#N/A,FALSE,"TMCOMP96";#N/A,#N/A,FALSE,"MAT96";#N/A,#N/A,FALSE,"FANDA96";#N/A,#N/A,FALSE,"INTRAN96";#N/A,#N/A,FALSE,"NAA9697";#N/A,#N/A,FALSE,"ECWEBB";#N/A,#N/A,FALSE,"MFT96";#N/A,#N/A,FALSE,"CTrecon"}</definedName>
    <definedName name="n_1_2" hidden="1">{#N/A,#N/A,FALSE,"TMCOMP96";#N/A,#N/A,FALSE,"MAT96";#N/A,#N/A,FALSE,"FANDA96";#N/A,#N/A,FALSE,"INTRAN96";#N/A,#N/A,FALSE,"NAA9697";#N/A,#N/A,FALSE,"ECWEBB";#N/A,#N/A,FALSE,"MFT96";#N/A,#N/A,FALSE,"CTrecon"}</definedName>
    <definedName name="n_1_2_1" hidden="1">{#N/A,#N/A,FALSE,"TMCOMP96";#N/A,#N/A,FALSE,"MAT96";#N/A,#N/A,FALSE,"FANDA96";#N/A,#N/A,FALSE,"INTRAN96";#N/A,#N/A,FALSE,"NAA9697";#N/A,#N/A,FALSE,"ECWEBB";#N/A,#N/A,FALSE,"MFT96";#N/A,#N/A,FALSE,"CTrecon"}</definedName>
    <definedName name="n_1_2_1_1" hidden="1">{#N/A,#N/A,FALSE,"TMCOMP96";#N/A,#N/A,FALSE,"MAT96";#N/A,#N/A,FALSE,"FANDA96";#N/A,#N/A,FALSE,"INTRAN96";#N/A,#N/A,FALSE,"NAA9697";#N/A,#N/A,FALSE,"ECWEBB";#N/A,#N/A,FALSE,"MFT96";#N/A,#N/A,FALSE,"CTrecon"}</definedName>
    <definedName name="n_1_2_1_1_1" hidden="1">{#N/A,#N/A,FALSE,"TMCOMP96";#N/A,#N/A,FALSE,"MAT96";#N/A,#N/A,FALSE,"FANDA96";#N/A,#N/A,FALSE,"INTRAN96";#N/A,#N/A,FALSE,"NAA9697";#N/A,#N/A,FALSE,"ECWEBB";#N/A,#N/A,FALSE,"MFT96";#N/A,#N/A,FALSE,"CTrecon"}</definedName>
    <definedName name="n_1_2_1_1_2" hidden="1">{#N/A,#N/A,FALSE,"TMCOMP96";#N/A,#N/A,FALSE,"MAT96";#N/A,#N/A,FALSE,"FANDA96";#N/A,#N/A,FALSE,"INTRAN96";#N/A,#N/A,FALSE,"NAA9697";#N/A,#N/A,FALSE,"ECWEBB";#N/A,#N/A,FALSE,"MFT96";#N/A,#N/A,FALSE,"CTrecon"}</definedName>
    <definedName name="n_1_2_1_2" hidden="1">{#N/A,#N/A,FALSE,"TMCOMP96";#N/A,#N/A,FALSE,"MAT96";#N/A,#N/A,FALSE,"FANDA96";#N/A,#N/A,FALSE,"INTRAN96";#N/A,#N/A,FALSE,"NAA9697";#N/A,#N/A,FALSE,"ECWEBB";#N/A,#N/A,FALSE,"MFT96";#N/A,#N/A,FALSE,"CTrecon"}</definedName>
    <definedName name="n_1_2_1_3" hidden="1">{#N/A,#N/A,FALSE,"TMCOMP96";#N/A,#N/A,FALSE,"MAT96";#N/A,#N/A,FALSE,"FANDA96";#N/A,#N/A,FALSE,"INTRAN96";#N/A,#N/A,FALSE,"NAA9697";#N/A,#N/A,FALSE,"ECWEBB";#N/A,#N/A,FALSE,"MFT96";#N/A,#N/A,FALSE,"CTrecon"}</definedName>
    <definedName name="n_1_2_1_4" hidden="1">{#N/A,#N/A,FALSE,"TMCOMP96";#N/A,#N/A,FALSE,"MAT96";#N/A,#N/A,FALSE,"FANDA96";#N/A,#N/A,FALSE,"INTRAN96";#N/A,#N/A,FALSE,"NAA9697";#N/A,#N/A,FALSE,"ECWEBB";#N/A,#N/A,FALSE,"MFT96";#N/A,#N/A,FALSE,"CTrecon"}</definedName>
    <definedName name="n_1_2_1_5" hidden="1">{#N/A,#N/A,FALSE,"TMCOMP96";#N/A,#N/A,FALSE,"MAT96";#N/A,#N/A,FALSE,"FANDA96";#N/A,#N/A,FALSE,"INTRAN96";#N/A,#N/A,FALSE,"NAA9697";#N/A,#N/A,FALSE,"ECWEBB";#N/A,#N/A,FALSE,"MFT96";#N/A,#N/A,FALSE,"CTrecon"}</definedName>
    <definedName name="n_1_2_2" hidden="1">{#N/A,#N/A,FALSE,"TMCOMP96";#N/A,#N/A,FALSE,"MAT96";#N/A,#N/A,FALSE,"FANDA96";#N/A,#N/A,FALSE,"INTRAN96";#N/A,#N/A,FALSE,"NAA9697";#N/A,#N/A,FALSE,"ECWEBB";#N/A,#N/A,FALSE,"MFT96";#N/A,#N/A,FALSE,"CTrecon"}</definedName>
    <definedName name="n_1_2_3" hidden="1">{#N/A,#N/A,FALSE,"TMCOMP96";#N/A,#N/A,FALSE,"MAT96";#N/A,#N/A,FALSE,"FANDA96";#N/A,#N/A,FALSE,"INTRAN96";#N/A,#N/A,FALSE,"NAA9697";#N/A,#N/A,FALSE,"ECWEBB";#N/A,#N/A,FALSE,"MFT96";#N/A,#N/A,FALSE,"CTrecon"}</definedName>
    <definedName name="n_1_2_4" hidden="1">{#N/A,#N/A,FALSE,"TMCOMP96";#N/A,#N/A,FALSE,"MAT96";#N/A,#N/A,FALSE,"FANDA96";#N/A,#N/A,FALSE,"INTRAN96";#N/A,#N/A,FALSE,"NAA9697";#N/A,#N/A,FALSE,"ECWEBB";#N/A,#N/A,FALSE,"MFT96";#N/A,#N/A,FALSE,"CTrecon"}</definedName>
    <definedName name="n_1_2_5" hidden="1">{#N/A,#N/A,FALSE,"TMCOMP96";#N/A,#N/A,FALSE,"MAT96";#N/A,#N/A,FALSE,"FANDA96";#N/A,#N/A,FALSE,"INTRAN96";#N/A,#N/A,FALSE,"NAA9697";#N/A,#N/A,FALSE,"ECWEBB";#N/A,#N/A,FALSE,"MFT96";#N/A,#N/A,FALSE,"CTrecon"}</definedName>
    <definedName name="n_1_3" hidden="1">{#N/A,#N/A,FALSE,"TMCOMP96";#N/A,#N/A,FALSE,"MAT96";#N/A,#N/A,FALSE,"FANDA96";#N/A,#N/A,FALSE,"INTRAN96";#N/A,#N/A,FALSE,"NAA9697";#N/A,#N/A,FALSE,"ECWEBB";#N/A,#N/A,FALSE,"MFT96";#N/A,#N/A,FALSE,"CTrecon"}</definedName>
    <definedName name="n_1_3_1" hidden="1">{#N/A,#N/A,FALSE,"TMCOMP96";#N/A,#N/A,FALSE,"MAT96";#N/A,#N/A,FALSE,"FANDA96";#N/A,#N/A,FALSE,"INTRAN96";#N/A,#N/A,FALSE,"NAA9697";#N/A,#N/A,FALSE,"ECWEBB";#N/A,#N/A,FALSE,"MFT96";#N/A,#N/A,FALSE,"CTrecon"}</definedName>
    <definedName name="n_1_3_1_1" hidden="1">{#N/A,#N/A,FALSE,"TMCOMP96";#N/A,#N/A,FALSE,"MAT96";#N/A,#N/A,FALSE,"FANDA96";#N/A,#N/A,FALSE,"INTRAN96";#N/A,#N/A,FALSE,"NAA9697";#N/A,#N/A,FALSE,"ECWEBB";#N/A,#N/A,FALSE,"MFT96";#N/A,#N/A,FALSE,"CTrecon"}</definedName>
    <definedName name="n_1_3_1_1_1" hidden="1">{#N/A,#N/A,FALSE,"TMCOMP96";#N/A,#N/A,FALSE,"MAT96";#N/A,#N/A,FALSE,"FANDA96";#N/A,#N/A,FALSE,"INTRAN96";#N/A,#N/A,FALSE,"NAA9697";#N/A,#N/A,FALSE,"ECWEBB";#N/A,#N/A,FALSE,"MFT96";#N/A,#N/A,FALSE,"CTrecon"}</definedName>
    <definedName name="n_1_3_1_1_2" hidden="1">{#N/A,#N/A,FALSE,"TMCOMP96";#N/A,#N/A,FALSE,"MAT96";#N/A,#N/A,FALSE,"FANDA96";#N/A,#N/A,FALSE,"INTRAN96";#N/A,#N/A,FALSE,"NAA9697";#N/A,#N/A,FALSE,"ECWEBB";#N/A,#N/A,FALSE,"MFT96";#N/A,#N/A,FALSE,"CTrecon"}</definedName>
    <definedName name="n_1_3_1_2" hidden="1">{#N/A,#N/A,FALSE,"TMCOMP96";#N/A,#N/A,FALSE,"MAT96";#N/A,#N/A,FALSE,"FANDA96";#N/A,#N/A,FALSE,"INTRAN96";#N/A,#N/A,FALSE,"NAA9697";#N/A,#N/A,FALSE,"ECWEBB";#N/A,#N/A,FALSE,"MFT96";#N/A,#N/A,FALSE,"CTrecon"}</definedName>
    <definedName name="n_1_3_1_3" hidden="1">{#N/A,#N/A,FALSE,"TMCOMP96";#N/A,#N/A,FALSE,"MAT96";#N/A,#N/A,FALSE,"FANDA96";#N/A,#N/A,FALSE,"INTRAN96";#N/A,#N/A,FALSE,"NAA9697";#N/A,#N/A,FALSE,"ECWEBB";#N/A,#N/A,FALSE,"MFT96";#N/A,#N/A,FALSE,"CTrecon"}</definedName>
    <definedName name="n_1_3_1_4" hidden="1">{#N/A,#N/A,FALSE,"TMCOMP96";#N/A,#N/A,FALSE,"MAT96";#N/A,#N/A,FALSE,"FANDA96";#N/A,#N/A,FALSE,"INTRAN96";#N/A,#N/A,FALSE,"NAA9697";#N/A,#N/A,FALSE,"ECWEBB";#N/A,#N/A,FALSE,"MFT96";#N/A,#N/A,FALSE,"CTrecon"}</definedName>
    <definedName name="n_1_3_1_5" hidden="1">{#N/A,#N/A,FALSE,"TMCOMP96";#N/A,#N/A,FALSE,"MAT96";#N/A,#N/A,FALSE,"FANDA96";#N/A,#N/A,FALSE,"INTRAN96";#N/A,#N/A,FALSE,"NAA9697";#N/A,#N/A,FALSE,"ECWEBB";#N/A,#N/A,FALSE,"MFT96";#N/A,#N/A,FALSE,"CTrecon"}</definedName>
    <definedName name="n_1_3_2" hidden="1">{#N/A,#N/A,FALSE,"TMCOMP96";#N/A,#N/A,FALSE,"MAT96";#N/A,#N/A,FALSE,"FANDA96";#N/A,#N/A,FALSE,"INTRAN96";#N/A,#N/A,FALSE,"NAA9697";#N/A,#N/A,FALSE,"ECWEBB";#N/A,#N/A,FALSE,"MFT96";#N/A,#N/A,FALSE,"CTrecon"}</definedName>
    <definedName name="n_1_3_3" hidden="1">{#N/A,#N/A,FALSE,"TMCOMP96";#N/A,#N/A,FALSE,"MAT96";#N/A,#N/A,FALSE,"FANDA96";#N/A,#N/A,FALSE,"INTRAN96";#N/A,#N/A,FALSE,"NAA9697";#N/A,#N/A,FALSE,"ECWEBB";#N/A,#N/A,FALSE,"MFT96";#N/A,#N/A,FALSE,"CTrecon"}</definedName>
    <definedName name="n_1_3_4" hidden="1">{#N/A,#N/A,FALSE,"TMCOMP96";#N/A,#N/A,FALSE,"MAT96";#N/A,#N/A,FALSE,"FANDA96";#N/A,#N/A,FALSE,"INTRAN96";#N/A,#N/A,FALSE,"NAA9697";#N/A,#N/A,FALSE,"ECWEBB";#N/A,#N/A,FALSE,"MFT96";#N/A,#N/A,FALSE,"CTrecon"}</definedName>
    <definedName name="n_1_3_5" hidden="1">{#N/A,#N/A,FALSE,"TMCOMP96";#N/A,#N/A,FALSE,"MAT96";#N/A,#N/A,FALSE,"FANDA96";#N/A,#N/A,FALSE,"INTRAN96";#N/A,#N/A,FALSE,"NAA9697";#N/A,#N/A,FALSE,"ECWEBB";#N/A,#N/A,FALSE,"MFT96";#N/A,#N/A,FALSE,"CTrecon"}</definedName>
    <definedName name="n_1_4" hidden="1">{#N/A,#N/A,FALSE,"TMCOMP96";#N/A,#N/A,FALSE,"MAT96";#N/A,#N/A,FALSE,"FANDA96";#N/A,#N/A,FALSE,"INTRAN96";#N/A,#N/A,FALSE,"NAA9697";#N/A,#N/A,FALSE,"ECWEBB";#N/A,#N/A,FALSE,"MFT96";#N/A,#N/A,FALSE,"CTrecon"}</definedName>
    <definedName name="n_1_4_1" hidden="1">{#N/A,#N/A,FALSE,"TMCOMP96";#N/A,#N/A,FALSE,"MAT96";#N/A,#N/A,FALSE,"FANDA96";#N/A,#N/A,FALSE,"INTRAN96";#N/A,#N/A,FALSE,"NAA9697";#N/A,#N/A,FALSE,"ECWEBB";#N/A,#N/A,FALSE,"MFT96";#N/A,#N/A,FALSE,"CTrecon"}</definedName>
    <definedName name="n_1_4_1_1" hidden="1">{#N/A,#N/A,FALSE,"TMCOMP96";#N/A,#N/A,FALSE,"MAT96";#N/A,#N/A,FALSE,"FANDA96";#N/A,#N/A,FALSE,"INTRAN96";#N/A,#N/A,FALSE,"NAA9697";#N/A,#N/A,FALSE,"ECWEBB";#N/A,#N/A,FALSE,"MFT96";#N/A,#N/A,FALSE,"CTrecon"}</definedName>
    <definedName name="n_1_4_1_2" hidden="1">{#N/A,#N/A,FALSE,"TMCOMP96";#N/A,#N/A,FALSE,"MAT96";#N/A,#N/A,FALSE,"FANDA96";#N/A,#N/A,FALSE,"INTRAN96";#N/A,#N/A,FALSE,"NAA9697";#N/A,#N/A,FALSE,"ECWEBB";#N/A,#N/A,FALSE,"MFT96";#N/A,#N/A,FALSE,"CTrecon"}</definedName>
    <definedName name="n_1_4_1_3" hidden="1">{#N/A,#N/A,FALSE,"TMCOMP96";#N/A,#N/A,FALSE,"MAT96";#N/A,#N/A,FALSE,"FANDA96";#N/A,#N/A,FALSE,"INTRAN96";#N/A,#N/A,FALSE,"NAA9697";#N/A,#N/A,FALSE,"ECWEBB";#N/A,#N/A,FALSE,"MFT96";#N/A,#N/A,FALSE,"CTrecon"}</definedName>
    <definedName name="n_1_4_1_4" hidden="1">{#N/A,#N/A,FALSE,"TMCOMP96";#N/A,#N/A,FALSE,"MAT96";#N/A,#N/A,FALSE,"FANDA96";#N/A,#N/A,FALSE,"INTRAN96";#N/A,#N/A,FALSE,"NAA9697";#N/A,#N/A,FALSE,"ECWEBB";#N/A,#N/A,FALSE,"MFT96";#N/A,#N/A,FALSE,"CTrecon"}</definedName>
    <definedName name="n_1_4_1_5" hidden="1">{#N/A,#N/A,FALSE,"TMCOMP96";#N/A,#N/A,FALSE,"MAT96";#N/A,#N/A,FALSE,"FANDA96";#N/A,#N/A,FALSE,"INTRAN96";#N/A,#N/A,FALSE,"NAA9697";#N/A,#N/A,FALSE,"ECWEBB";#N/A,#N/A,FALSE,"MFT96";#N/A,#N/A,FALSE,"CTrecon"}</definedName>
    <definedName name="n_1_4_2" hidden="1">{#N/A,#N/A,FALSE,"TMCOMP96";#N/A,#N/A,FALSE,"MAT96";#N/A,#N/A,FALSE,"FANDA96";#N/A,#N/A,FALSE,"INTRAN96";#N/A,#N/A,FALSE,"NAA9697";#N/A,#N/A,FALSE,"ECWEBB";#N/A,#N/A,FALSE,"MFT96";#N/A,#N/A,FALSE,"CTrecon"}</definedName>
    <definedName name="n_1_4_3" hidden="1">{#N/A,#N/A,FALSE,"TMCOMP96";#N/A,#N/A,FALSE,"MAT96";#N/A,#N/A,FALSE,"FANDA96";#N/A,#N/A,FALSE,"INTRAN96";#N/A,#N/A,FALSE,"NAA9697";#N/A,#N/A,FALSE,"ECWEBB";#N/A,#N/A,FALSE,"MFT96";#N/A,#N/A,FALSE,"CTrecon"}</definedName>
    <definedName name="n_1_4_4" hidden="1">{#N/A,#N/A,FALSE,"TMCOMP96";#N/A,#N/A,FALSE,"MAT96";#N/A,#N/A,FALSE,"FANDA96";#N/A,#N/A,FALSE,"INTRAN96";#N/A,#N/A,FALSE,"NAA9697";#N/A,#N/A,FALSE,"ECWEBB";#N/A,#N/A,FALSE,"MFT96";#N/A,#N/A,FALSE,"CTrecon"}</definedName>
    <definedName name="n_1_4_5" hidden="1">{#N/A,#N/A,FALSE,"TMCOMP96";#N/A,#N/A,FALSE,"MAT96";#N/A,#N/A,FALSE,"FANDA96";#N/A,#N/A,FALSE,"INTRAN96";#N/A,#N/A,FALSE,"NAA9697";#N/A,#N/A,FALSE,"ECWEBB";#N/A,#N/A,FALSE,"MFT96";#N/A,#N/A,FALSE,"CTrecon"}</definedName>
    <definedName name="n_1_5" hidden="1">{#N/A,#N/A,FALSE,"TMCOMP96";#N/A,#N/A,FALSE,"MAT96";#N/A,#N/A,FALSE,"FANDA96";#N/A,#N/A,FALSE,"INTRAN96";#N/A,#N/A,FALSE,"NAA9697";#N/A,#N/A,FALSE,"ECWEBB";#N/A,#N/A,FALSE,"MFT96";#N/A,#N/A,FALSE,"CTrecon"}</definedName>
    <definedName name="n_1_5_1" hidden="1">{#N/A,#N/A,FALSE,"TMCOMP96";#N/A,#N/A,FALSE,"MAT96";#N/A,#N/A,FALSE,"FANDA96";#N/A,#N/A,FALSE,"INTRAN96";#N/A,#N/A,FALSE,"NAA9697";#N/A,#N/A,FALSE,"ECWEBB";#N/A,#N/A,FALSE,"MFT96";#N/A,#N/A,FALSE,"CTrecon"}</definedName>
    <definedName name="n_1_5_2" hidden="1">{#N/A,#N/A,FALSE,"TMCOMP96";#N/A,#N/A,FALSE,"MAT96";#N/A,#N/A,FALSE,"FANDA96";#N/A,#N/A,FALSE,"INTRAN96";#N/A,#N/A,FALSE,"NAA9697";#N/A,#N/A,FALSE,"ECWEBB";#N/A,#N/A,FALSE,"MFT96";#N/A,#N/A,FALSE,"CTrecon"}</definedName>
    <definedName name="n_1_5_3" hidden="1">{#N/A,#N/A,FALSE,"TMCOMP96";#N/A,#N/A,FALSE,"MAT96";#N/A,#N/A,FALSE,"FANDA96";#N/A,#N/A,FALSE,"INTRAN96";#N/A,#N/A,FALSE,"NAA9697";#N/A,#N/A,FALSE,"ECWEBB";#N/A,#N/A,FALSE,"MFT96";#N/A,#N/A,FALSE,"CTrecon"}</definedName>
    <definedName name="n_1_5_4" hidden="1">{#N/A,#N/A,FALSE,"TMCOMP96";#N/A,#N/A,FALSE,"MAT96";#N/A,#N/A,FALSE,"FANDA96";#N/A,#N/A,FALSE,"INTRAN96";#N/A,#N/A,FALSE,"NAA9697";#N/A,#N/A,FALSE,"ECWEBB";#N/A,#N/A,FALSE,"MFT96";#N/A,#N/A,FALSE,"CTrecon"}</definedName>
    <definedName name="n_1_5_5" hidden="1">{#N/A,#N/A,FALSE,"TMCOMP96";#N/A,#N/A,FALSE,"MAT96";#N/A,#N/A,FALSE,"FANDA96";#N/A,#N/A,FALSE,"INTRAN96";#N/A,#N/A,FALSE,"NAA9697";#N/A,#N/A,FALSE,"ECWEBB";#N/A,#N/A,FALSE,"MFT96";#N/A,#N/A,FALSE,"CTrecon"}</definedName>
    <definedName name="n_2_1" hidden="1">{#N/A,#N/A,FALSE,"TMCOMP96";#N/A,#N/A,FALSE,"MAT96";#N/A,#N/A,FALSE,"FANDA96";#N/A,#N/A,FALSE,"INTRAN96";#N/A,#N/A,FALSE,"NAA9697";#N/A,#N/A,FALSE,"ECWEBB";#N/A,#N/A,FALSE,"MFT96";#N/A,#N/A,FALSE,"CTrecon"}</definedName>
    <definedName name="n_2_1_1" hidden="1">{#N/A,#N/A,FALSE,"TMCOMP96";#N/A,#N/A,FALSE,"MAT96";#N/A,#N/A,FALSE,"FANDA96";#N/A,#N/A,FALSE,"INTRAN96";#N/A,#N/A,FALSE,"NAA9697";#N/A,#N/A,FALSE,"ECWEBB";#N/A,#N/A,FALSE,"MFT96";#N/A,#N/A,FALSE,"CTrecon"}</definedName>
    <definedName name="n_2_1_1_1" hidden="1">{#N/A,#N/A,FALSE,"TMCOMP96";#N/A,#N/A,FALSE,"MAT96";#N/A,#N/A,FALSE,"FANDA96";#N/A,#N/A,FALSE,"INTRAN96";#N/A,#N/A,FALSE,"NAA9697";#N/A,#N/A,FALSE,"ECWEBB";#N/A,#N/A,FALSE,"MFT96";#N/A,#N/A,FALSE,"CTrecon"}</definedName>
    <definedName name="n_2_1_1_2" hidden="1">{#N/A,#N/A,FALSE,"TMCOMP96";#N/A,#N/A,FALSE,"MAT96";#N/A,#N/A,FALSE,"FANDA96";#N/A,#N/A,FALSE,"INTRAN96";#N/A,#N/A,FALSE,"NAA9697";#N/A,#N/A,FALSE,"ECWEBB";#N/A,#N/A,FALSE,"MFT96";#N/A,#N/A,FALSE,"CTrecon"}</definedName>
    <definedName name="n_2_1_2" hidden="1">{#N/A,#N/A,FALSE,"TMCOMP96";#N/A,#N/A,FALSE,"MAT96";#N/A,#N/A,FALSE,"FANDA96";#N/A,#N/A,FALSE,"INTRAN96";#N/A,#N/A,FALSE,"NAA9697";#N/A,#N/A,FALSE,"ECWEBB";#N/A,#N/A,FALSE,"MFT96";#N/A,#N/A,FALSE,"CTrecon"}</definedName>
    <definedName name="n_2_1_3" hidden="1">{#N/A,#N/A,FALSE,"TMCOMP96";#N/A,#N/A,FALSE,"MAT96";#N/A,#N/A,FALSE,"FANDA96";#N/A,#N/A,FALSE,"INTRAN96";#N/A,#N/A,FALSE,"NAA9697";#N/A,#N/A,FALSE,"ECWEBB";#N/A,#N/A,FALSE,"MFT96";#N/A,#N/A,FALSE,"CTrecon"}</definedName>
    <definedName name="n_2_1_4" hidden="1">{#N/A,#N/A,FALSE,"TMCOMP96";#N/A,#N/A,FALSE,"MAT96";#N/A,#N/A,FALSE,"FANDA96";#N/A,#N/A,FALSE,"INTRAN96";#N/A,#N/A,FALSE,"NAA9697";#N/A,#N/A,FALSE,"ECWEBB";#N/A,#N/A,FALSE,"MFT96";#N/A,#N/A,FALSE,"CTrecon"}</definedName>
    <definedName name="n_2_1_5" hidden="1">{#N/A,#N/A,FALSE,"TMCOMP96";#N/A,#N/A,FALSE,"MAT96";#N/A,#N/A,FALSE,"FANDA96";#N/A,#N/A,FALSE,"INTRAN96";#N/A,#N/A,FALSE,"NAA9697";#N/A,#N/A,FALSE,"ECWEBB";#N/A,#N/A,FALSE,"MFT96";#N/A,#N/A,FALSE,"CTrecon"}</definedName>
    <definedName name="n_2_2" hidden="1">{#N/A,#N/A,FALSE,"TMCOMP96";#N/A,#N/A,FALSE,"MAT96";#N/A,#N/A,FALSE,"FANDA96";#N/A,#N/A,FALSE,"INTRAN96";#N/A,#N/A,FALSE,"NAA9697";#N/A,#N/A,FALSE,"ECWEBB";#N/A,#N/A,FALSE,"MFT96";#N/A,#N/A,FALSE,"CTrecon"}</definedName>
    <definedName name="n_2_3" hidden="1">{#N/A,#N/A,FALSE,"TMCOMP96";#N/A,#N/A,FALSE,"MAT96";#N/A,#N/A,FALSE,"FANDA96";#N/A,#N/A,FALSE,"INTRAN96";#N/A,#N/A,FALSE,"NAA9697";#N/A,#N/A,FALSE,"ECWEBB";#N/A,#N/A,FALSE,"MFT96";#N/A,#N/A,FALSE,"CTrecon"}</definedName>
    <definedName name="n_2_4" hidden="1">{#N/A,#N/A,FALSE,"TMCOMP96";#N/A,#N/A,FALSE,"MAT96";#N/A,#N/A,FALSE,"FANDA96";#N/A,#N/A,FALSE,"INTRAN96";#N/A,#N/A,FALSE,"NAA9697";#N/A,#N/A,FALSE,"ECWEBB";#N/A,#N/A,FALSE,"MFT96";#N/A,#N/A,FALSE,"CTrecon"}</definedName>
    <definedName name="n_2_5" hidden="1">{#N/A,#N/A,FALSE,"TMCOMP96";#N/A,#N/A,FALSE,"MAT96";#N/A,#N/A,FALSE,"FANDA96";#N/A,#N/A,FALSE,"INTRAN96";#N/A,#N/A,FALSE,"NAA9697";#N/A,#N/A,FALSE,"ECWEBB";#N/A,#N/A,FALSE,"MFT96";#N/A,#N/A,FALSE,"CTrecon"}</definedName>
    <definedName name="n_3" hidden="1">{#N/A,#N/A,FALSE,"TMCOMP96";#N/A,#N/A,FALSE,"MAT96";#N/A,#N/A,FALSE,"FANDA96";#N/A,#N/A,FALSE,"INTRAN96";#N/A,#N/A,FALSE,"NAA9697";#N/A,#N/A,FALSE,"ECWEBB";#N/A,#N/A,FALSE,"MFT96";#N/A,#N/A,FALSE,"CTrecon"}</definedName>
    <definedName name="n_3_1" hidden="1">{#N/A,#N/A,FALSE,"TMCOMP96";#N/A,#N/A,FALSE,"MAT96";#N/A,#N/A,FALSE,"FANDA96";#N/A,#N/A,FALSE,"INTRAN96";#N/A,#N/A,FALSE,"NAA9697";#N/A,#N/A,FALSE,"ECWEBB";#N/A,#N/A,FALSE,"MFT96";#N/A,#N/A,FALSE,"CTrecon"}</definedName>
    <definedName name="n_3_1_1" hidden="1">{#N/A,#N/A,FALSE,"TMCOMP96";#N/A,#N/A,FALSE,"MAT96";#N/A,#N/A,FALSE,"FANDA96";#N/A,#N/A,FALSE,"INTRAN96";#N/A,#N/A,FALSE,"NAA9697";#N/A,#N/A,FALSE,"ECWEBB";#N/A,#N/A,FALSE,"MFT96";#N/A,#N/A,FALSE,"CTrecon"}</definedName>
    <definedName name="n_3_1_1_1" hidden="1">{#N/A,#N/A,FALSE,"TMCOMP96";#N/A,#N/A,FALSE,"MAT96";#N/A,#N/A,FALSE,"FANDA96";#N/A,#N/A,FALSE,"INTRAN96";#N/A,#N/A,FALSE,"NAA9697";#N/A,#N/A,FALSE,"ECWEBB";#N/A,#N/A,FALSE,"MFT96";#N/A,#N/A,FALSE,"CTrecon"}</definedName>
    <definedName name="n_3_1_1_2" hidden="1">{#N/A,#N/A,FALSE,"TMCOMP96";#N/A,#N/A,FALSE,"MAT96";#N/A,#N/A,FALSE,"FANDA96";#N/A,#N/A,FALSE,"INTRAN96";#N/A,#N/A,FALSE,"NAA9697";#N/A,#N/A,FALSE,"ECWEBB";#N/A,#N/A,FALSE,"MFT96";#N/A,#N/A,FALSE,"CTrecon"}</definedName>
    <definedName name="n_3_1_2" hidden="1">{#N/A,#N/A,FALSE,"TMCOMP96";#N/A,#N/A,FALSE,"MAT96";#N/A,#N/A,FALSE,"FANDA96";#N/A,#N/A,FALSE,"INTRAN96";#N/A,#N/A,FALSE,"NAA9697";#N/A,#N/A,FALSE,"ECWEBB";#N/A,#N/A,FALSE,"MFT96";#N/A,#N/A,FALSE,"CTrecon"}</definedName>
    <definedName name="n_3_1_3" hidden="1">{#N/A,#N/A,FALSE,"TMCOMP96";#N/A,#N/A,FALSE,"MAT96";#N/A,#N/A,FALSE,"FANDA96";#N/A,#N/A,FALSE,"INTRAN96";#N/A,#N/A,FALSE,"NAA9697";#N/A,#N/A,FALSE,"ECWEBB";#N/A,#N/A,FALSE,"MFT96";#N/A,#N/A,FALSE,"CTrecon"}</definedName>
    <definedName name="n_3_1_4" hidden="1">{#N/A,#N/A,FALSE,"TMCOMP96";#N/A,#N/A,FALSE,"MAT96";#N/A,#N/A,FALSE,"FANDA96";#N/A,#N/A,FALSE,"INTRAN96";#N/A,#N/A,FALSE,"NAA9697";#N/A,#N/A,FALSE,"ECWEBB";#N/A,#N/A,FALSE,"MFT96";#N/A,#N/A,FALSE,"CTrecon"}</definedName>
    <definedName name="n_3_1_5" hidden="1">{#N/A,#N/A,FALSE,"TMCOMP96";#N/A,#N/A,FALSE,"MAT96";#N/A,#N/A,FALSE,"FANDA96";#N/A,#N/A,FALSE,"INTRAN96";#N/A,#N/A,FALSE,"NAA9697";#N/A,#N/A,FALSE,"ECWEBB";#N/A,#N/A,FALSE,"MFT96";#N/A,#N/A,FALSE,"CTrecon"}</definedName>
    <definedName name="n_3_2" hidden="1">{#N/A,#N/A,FALSE,"TMCOMP96";#N/A,#N/A,FALSE,"MAT96";#N/A,#N/A,FALSE,"FANDA96";#N/A,#N/A,FALSE,"INTRAN96";#N/A,#N/A,FALSE,"NAA9697";#N/A,#N/A,FALSE,"ECWEBB";#N/A,#N/A,FALSE,"MFT96";#N/A,#N/A,FALSE,"CTrecon"}</definedName>
    <definedName name="n_3_3" hidden="1">{#N/A,#N/A,FALSE,"TMCOMP96";#N/A,#N/A,FALSE,"MAT96";#N/A,#N/A,FALSE,"FANDA96";#N/A,#N/A,FALSE,"INTRAN96";#N/A,#N/A,FALSE,"NAA9697";#N/A,#N/A,FALSE,"ECWEBB";#N/A,#N/A,FALSE,"MFT96";#N/A,#N/A,FALSE,"CTrecon"}</definedName>
    <definedName name="n_3_4" hidden="1">{#N/A,#N/A,FALSE,"TMCOMP96";#N/A,#N/A,FALSE,"MAT96";#N/A,#N/A,FALSE,"FANDA96";#N/A,#N/A,FALSE,"INTRAN96";#N/A,#N/A,FALSE,"NAA9697";#N/A,#N/A,FALSE,"ECWEBB";#N/A,#N/A,FALSE,"MFT96";#N/A,#N/A,FALSE,"CTrecon"}</definedName>
    <definedName name="n_3_5" hidden="1">{#N/A,#N/A,FALSE,"TMCOMP96";#N/A,#N/A,FALSE,"MAT96";#N/A,#N/A,FALSE,"FANDA96";#N/A,#N/A,FALSE,"INTRAN96";#N/A,#N/A,FALSE,"NAA9697";#N/A,#N/A,FALSE,"ECWEBB";#N/A,#N/A,FALSE,"MFT96";#N/A,#N/A,FALSE,"CTrecon"}</definedName>
    <definedName name="n_4" hidden="1">{#N/A,#N/A,FALSE,"TMCOMP96";#N/A,#N/A,FALSE,"MAT96";#N/A,#N/A,FALSE,"FANDA96";#N/A,#N/A,FALSE,"INTRAN96";#N/A,#N/A,FALSE,"NAA9697";#N/A,#N/A,FALSE,"ECWEBB";#N/A,#N/A,FALSE,"MFT96";#N/A,#N/A,FALSE,"CTrecon"}</definedName>
    <definedName name="n_4_1" hidden="1">{#N/A,#N/A,FALSE,"TMCOMP96";#N/A,#N/A,FALSE,"MAT96";#N/A,#N/A,FALSE,"FANDA96";#N/A,#N/A,FALSE,"INTRAN96";#N/A,#N/A,FALSE,"NAA9697";#N/A,#N/A,FALSE,"ECWEBB";#N/A,#N/A,FALSE,"MFT96";#N/A,#N/A,FALSE,"CTrecon"}</definedName>
    <definedName name="n_4_1_1" hidden="1">{#N/A,#N/A,FALSE,"TMCOMP96";#N/A,#N/A,FALSE,"MAT96";#N/A,#N/A,FALSE,"FANDA96";#N/A,#N/A,FALSE,"INTRAN96";#N/A,#N/A,FALSE,"NAA9697";#N/A,#N/A,FALSE,"ECWEBB";#N/A,#N/A,FALSE,"MFT96";#N/A,#N/A,FALSE,"CTrecon"}</definedName>
    <definedName name="n_4_1_1_1" hidden="1">{#N/A,#N/A,FALSE,"TMCOMP96";#N/A,#N/A,FALSE,"MAT96";#N/A,#N/A,FALSE,"FANDA96";#N/A,#N/A,FALSE,"INTRAN96";#N/A,#N/A,FALSE,"NAA9697";#N/A,#N/A,FALSE,"ECWEBB";#N/A,#N/A,FALSE,"MFT96";#N/A,#N/A,FALSE,"CTrecon"}</definedName>
    <definedName name="n_4_1_1_2" hidden="1">{#N/A,#N/A,FALSE,"TMCOMP96";#N/A,#N/A,FALSE,"MAT96";#N/A,#N/A,FALSE,"FANDA96";#N/A,#N/A,FALSE,"INTRAN96";#N/A,#N/A,FALSE,"NAA9697";#N/A,#N/A,FALSE,"ECWEBB";#N/A,#N/A,FALSE,"MFT96";#N/A,#N/A,FALSE,"CTrecon"}</definedName>
    <definedName name="n_4_1_2" hidden="1">{#N/A,#N/A,FALSE,"TMCOMP96";#N/A,#N/A,FALSE,"MAT96";#N/A,#N/A,FALSE,"FANDA96";#N/A,#N/A,FALSE,"INTRAN96";#N/A,#N/A,FALSE,"NAA9697";#N/A,#N/A,FALSE,"ECWEBB";#N/A,#N/A,FALSE,"MFT96";#N/A,#N/A,FALSE,"CTrecon"}</definedName>
    <definedName name="n_4_1_3" hidden="1">{#N/A,#N/A,FALSE,"TMCOMP96";#N/A,#N/A,FALSE,"MAT96";#N/A,#N/A,FALSE,"FANDA96";#N/A,#N/A,FALSE,"INTRAN96";#N/A,#N/A,FALSE,"NAA9697";#N/A,#N/A,FALSE,"ECWEBB";#N/A,#N/A,FALSE,"MFT96";#N/A,#N/A,FALSE,"CTrecon"}</definedName>
    <definedName name="n_4_1_4" hidden="1">{#N/A,#N/A,FALSE,"TMCOMP96";#N/A,#N/A,FALSE,"MAT96";#N/A,#N/A,FALSE,"FANDA96";#N/A,#N/A,FALSE,"INTRAN96";#N/A,#N/A,FALSE,"NAA9697";#N/A,#N/A,FALSE,"ECWEBB";#N/A,#N/A,FALSE,"MFT96";#N/A,#N/A,FALSE,"CTrecon"}</definedName>
    <definedName name="n_4_1_5" hidden="1">{#N/A,#N/A,FALSE,"TMCOMP96";#N/A,#N/A,FALSE,"MAT96";#N/A,#N/A,FALSE,"FANDA96";#N/A,#N/A,FALSE,"INTRAN96";#N/A,#N/A,FALSE,"NAA9697";#N/A,#N/A,FALSE,"ECWEBB";#N/A,#N/A,FALSE,"MFT96";#N/A,#N/A,FALSE,"CTrecon"}</definedName>
    <definedName name="n_4_2" hidden="1">{#N/A,#N/A,FALSE,"TMCOMP96";#N/A,#N/A,FALSE,"MAT96";#N/A,#N/A,FALSE,"FANDA96";#N/A,#N/A,FALSE,"INTRAN96";#N/A,#N/A,FALSE,"NAA9697";#N/A,#N/A,FALSE,"ECWEBB";#N/A,#N/A,FALSE,"MFT96";#N/A,#N/A,FALSE,"CTrecon"}</definedName>
    <definedName name="n_4_3" hidden="1">{#N/A,#N/A,FALSE,"TMCOMP96";#N/A,#N/A,FALSE,"MAT96";#N/A,#N/A,FALSE,"FANDA96";#N/A,#N/A,FALSE,"INTRAN96";#N/A,#N/A,FALSE,"NAA9697";#N/A,#N/A,FALSE,"ECWEBB";#N/A,#N/A,FALSE,"MFT96";#N/A,#N/A,FALSE,"CTrecon"}</definedName>
    <definedName name="n_4_4" hidden="1">{#N/A,#N/A,FALSE,"TMCOMP96";#N/A,#N/A,FALSE,"MAT96";#N/A,#N/A,FALSE,"FANDA96";#N/A,#N/A,FALSE,"INTRAN96";#N/A,#N/A,FALSE,"NAA9697";#N/A,#N/A,FALSE,"ECWEBB";#N/A,#N/A,FALSE,"MFT96";#N/A,#N/A,FALSE,"CTrecon"}</definedName>
    <definedName name="n_4_5" hidden="1">{#N/A,#N/A,FALSE,"TMCOMP96";#N/A,#N/A,FALSE,"MAT96";#N/A,#N/A,FALSE,"FANDA96";#N/A,#N/A,FALSE,"INTRAN96";#N/A,#N/A,FALSE,"NAA9697";#N/A,#N/A,FALSE,"ECWEBB";#N/A,#N/A,FALSE,"MFT96";#N/A,#N/A,FALSE,"CTrecon"}</definedName>
    <definedName name="n_5" hidden="1">{#N/A,#N/A,FALSE,"TMCOMP96";#N/A,#N/A,FALSE,"MAT96";#N/A,#N/A,FALSE,"FANDA96";#N/A,#N/A,FALSE,"INTRAN96";#N/A,#N/A,FALSE,"NAA9697";#N/A,#N/A,FALSE,"ECWEBB";#N/A,#N/A,FALSE,"MFT96";#N/A,#N/A,FALSE,"CTrecon"}</definedName>
    <definedName name="n_5_1" hidden="1">{#N/A,#N/A,FALSE,"TMCOMP96";#N/A,#N/A,FALSE,"MAT96";#N/A,#N/A,FALSE,"FANDA96";#N/A,#N/A,FALSE,"INTRAN96";#N/A,#N/A,FALSE,"NAA9697";#N/A,#N/A,FALSE,"ECWEBB";#N/A,#N/A,FALSE,"MFT96";#N/A,#N/A,FALSE,"CTrecon"}</definedName>
    <definedName name="n_5_1_1" hidden="1">{#N/A,#N/A,FALSE,"TMCOMP96";#N/A,#N/A,FALSE,"MAT96";#N/A,#N/A,FALSE,"FANDA96";#N/A,#N/A,FALSE,"INTRAN96";#N/A,#N/A,FALSE,"NAA9697";#N/A,#N/A,FALSE,"ECWEBB";#N/A,#N/A,FALSE,"MFT96";#N/A,#N/A,FALSE,"CTrecon"}</definedName>
    <definedName name="n_5_1_1_1" hidden="1">{#N/A,#N/A,FALSE,"TMCOMP96";#N/A,#N/A,FALSE,"MAT96";#N/A,#N/A,FALSE,"FANDA96";#N/A,#N/A,FALSE,"INTRAN96";#N/A,#N/A,FALSE,"NAA9697";#N/A,#N/A,FALSE,"ECWEBB";#N/A,#N/A,FALSE,"MFT96";#N/A,#N/A,FALSE,"CTrecon"}</definedName>
    <definedName name="n_5_1_1_2" hidden="1">{#N/A,#N/A,FALSE,"TMCOMP96";#N/A,#N/A,FALSE,"MAT96";#N/A,#N/A,FALSE,"FANDA96";#N/A,#N/A,FALSE,"INTRAN96";#N/A,#N/A,FALSE,"NAA9697";#N/A,#N/A,FALSE,"ECWEBB";#N/A,#N/A,FALSE,"MFT96";#N/A,#N/A,FALSE,"CTrecon"}</definedName>
    <definedName name="n_5_1_2" hidden="1">{#N/A,#N/A,FALSE,"TMCOMP96";#N/A,#N/A,FALSE,"MAT96";#N/A,#N/A,FALSE,"FANDA96";#N/A,#N/A,FALSE,"INTRAN96";#N/A,#N/A,FALSE,"NAA9697";#N/A,#N/A,FALSE,"ECWEBB";#N/A,#N/A,FALSE,"MFT96";#N/A,#N/A,FALSE,"CTrecon"}</definedName>
    <definedName name="n_5_1_3" hidden="1">{#N/A,#N/A,FALSE,"TMCOMP96";#N/A,#N/A,FALSE,"MAT96";#N/A,#N/A,FALSE,"FANDA96";#N/A,#N/A,FALSE,"INTRAN96";#N/A,#N/A,FALSE,"NAA9697";#N/A,#N/A,FALSE,"ECWEBB";#N/A,#N/A,FALSE,"MFT96";#N/A,#N/A,FALSE,"CTrecon"}</definedName>
    <definedName name="n_5_1_4" hidden="1">{#N/A,#N/A,FALSE,"TMCOMP96";#N/A,#N/A,FALSE,"MAT96";#N/A,#N/A,FALSE,"FANDA96";#N/A,#N/A,FALSE,"INTRAN96";#N/A,#N/A,FALSE,"NAA9697";#N/A,#N/A,FALSE,"ECWEBB";#N/A,#N/A,FALSE,"MFT96";#N/A,#N/A,FALSE,"CTrecon"}</definedName>
    <definedName name="n_5_1_5" hidden="1">{#N/A,#N/A,FALSE,"TMCOMP96";#N/A,#N/A,FALSE,"MAT96";#N/A,#N/A,FALSE,"FANDA96";#N/A,#N/A,FALSE,"INTRAN96";#N/A,#N/A,FALSE,"NAA9697";#N/A,#N/A,FALSE,"ECWEBB";#N/A,#N/A,FALSE,"MFT96";#N/A,#N/A,FALSE,"CTrecon"}</definedName>
    <definedName name="n_5_2" hidden="1">{#N/A,#N/A,FALSE,"TMCOMP96";#N/A,#N/A,FALSE,"MAT96";#N/A,#N/A,FALSE,"FANDA96";#N/A,#N/A,FALSE,"INTRAN96";#N/A,#N/A,FALSE,"NAA9697";#N/A,#N/A,FALSE,"ECWEBB";#N/A,#N/A,FALSE,"MFT96";#N/A,#N/A,FALSE,"CTrecon"}</definedName>
    <definedName name="n_5_3" hidden="1">{#N/A,#N/A,FALSE,"TMCOMP96";#N/A,#N/A,FALSE,"MAT96";#N/A,#N/A,FALSE,"FANDA96";#N/A,#N/A,FALSE,"INTRAN96";#N/A,#N/A,FALSE,"NAA9697";#N/A,#N/A,FALSE,"ECWEBB";#N/A,#N/A,FALSE,"MFT96";#N/A,#N/A,FALSE,"CTrecon"}</definedName>
    <definedName name="n_5_4" hidden="1">{#N/A,#N/A,FALSE,"TMCOMP96";#N/A,#N/A,FALSE,"MAT96";#N/A,#N/A,FALSE,"FANDA96";#N/A,#N/A,FALSE,"INTRAN96";#N/A,#N/A,FALSE,"NAA9697";#N/A,#N/A,FALSE,"ECWEBB";#N/A,#N/A,FALSE,"MFT96";#N/A,#N/A,FALSE,"CTrecon"}</definedName>
    <definedName name="n_5_5"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ame_1_1" hidden="1">{#N/A,#N/A,FALSE,"TMCOMP96";#N/A,#N/A,FALSE,"MAT96";#N/A,#N/A,FALSE,"FANDA96";#N/A,#N/A,FALSE,"INTRAN96";#N/A,#N/A,FALSE,"NAA9697";#N/A,#N/A,FALSE,"ECWEBB";#N/A,#N/A,FALSE,"MFT96";#N/A,#N/A,FALSE,"CTrecon"}</definedName>
    <definedName name="name_1_1_1" hidden="1">{#N/A,#N/A,FALSE,"TMCOMP96";#N/A,#N/A,FALSE,"MAT96";#N/A,#N/A,FALSE,"FANDA96";#N/A,#N/A,FALSE,"INTRAN96";#N/A,#N/A,FALSE,"NAA9697";#N/A,#N/A,FALSE,"ECWEBB";#N/A,#N/A,FALSE,"MFT96";#N/A,#N/A,FALSE,"CTrecon"}</definedName>
    <definedName name="name_1_1_1_1" hidden="1">{#N/A,#N/A,FALSE,"TMCOMP96";#N/A,#N/A,FALSE,"MAT96";#N/A,#N/A,FALSE,"FANDA96";#N/A,#N/A,FALSE,"INTRAN96";#N/A,#N/A,FALSE,"NAA9697";#N/A,#N/A,FALSE,"ECWEBB";#N/A,#N/A,FALSE,"MFT96";#N/A,#N/A,FALSE,"CTrecon"}</definedName>
    <definedName name="name_1_1_1_1_1" hidden="1">{#N/A,#N/A,FALSE,"TMCOMP96";#N/A,#N/A,FALSE,"MAT96";#N/A,#N/A,FALSE,"FANDA96";#N/A,#N/A,FALSE,"INTRAN96";#N/A,#N/A,FALSE,"NAA9697";#N/A,#N/A,FALSE,"ECWEBB";#N/A,#N/A,FALSE,"MFT96";#N/A,#N/A,FALSE,"CTrecon"}</definedName>
    <definedName name="name_1_1_1_1_2" hidden="1">{#N/A,#N/A,FALSE,"TMCOMP96";#N/A,#N/A,FALSE,"MAT96";#N/A,#N/A,FALSE,"FANDA96";#N/A,#N/A,FALSE,"INTRAN96";#N/A,#N/A,FALSE,"NAA9697";#N/A,#N/A,FALSE,"ECWEBB";#N/A,#N/A,FALSE,"MFT96";#N/A,#N/A,FALSE,"CTrecon"}</definedName>
    <definedName name="name_1_1_1_2" hidden="1">{#N/A,#N/A,FALSE,"TMCOMP96";#N/A,#N/A,FALSE,"MAT96";#N/A,#N/A,FALSE,"FANDA96";#N/A,#N/A,FALSE,"INTRAN96";#N/A,#N/A,FALSE,"NAA9697";#N/A,#N/A,FALSE,"ECWEBB";#N/A,#N/A,FALSE,"MFT96";#N/A,#N/A,FALSE,"CTrecon"}</definedName>
    <definedName name="name_1_1_1_3" hidden="1">{#N/A,#N/A,FALSE,"TMCOMP96";#N/A,#N/A,FALSE,"MAT96";#N/A,#N/A,FALSE,"FANDA96";#N/A,#N/A,FALSE,"INTRAN96";#N/A,#N/A,FALSE,"NAA9697";#N/A,#N/A,FALSE,"ECWEBB";#N/A,#N/A,FALSE,"MFT96";#N/A,#N/A,FALSE,"CTrecon"}</definedName>
    <definedName name="name_1_1_1_4" hidden="1">{#N/A,#N/A,FALSE,"TMCOMP96";#N/A,#N/A,FALSE,"MAT96";#N/A,#N/A,FALSE,"FANDA96";#N/A,#N/A,FALSE,"INTRAN96";#N/A,#N/A,FALSE,"NAA9697";#N/A,#N/A,FALSE,"ECWEBB";#N/A,#N/A,FALSE,"MFT96";#N/A,#N/A,FALSE,"CTrecon"}</definedName>
    <definedName name="name_1_1_1_5" hidden="1">{#N/A,#N/A,FALSE,"TMCOMP96";#N/A,#N/A,FALSE,"MAT96";#N/A,#N/A,FALSE,"FANDA96";#N/A,#N/A,FALSE,"INTRAN96";#N/A,#N/A,FALSE,"NAA9697";#N/A,#N/A,FALSE,"ECWEBB";#N/A,#N/A,FALSE,"MFT96";#N/A,#N/A,FALSE,"CTrecon"}</definedName>
    <definedName name="name_1_1_2" hidden="1">{#N/A,#N/A,FALSE,"TMCOMP96";#N/A,#N/A,FALSE,"MAT96";#N/A,#N/A,FALSE,"FANDA96";#N/A,#N/A,FALSE,"INTRAN96";#N/A,#N/A,FALSE,"NAA9697";#N/A,#N/A,FALSE,"ECWEBB";#N/A,#N/A,FALSE,"MFT96";#N/A,#N/A,FALSE,"CTrecon"}</definedName>
    <definedName name="name_1_1_3" hidden="1">{#N/A,#N/A,FALSE,"TMCOMP96";#N/A,#N/A,FALSE,"MAT96";#N/A,#N/A,FALSE,"FANDA96";#N/A,#N/A,FALSE,"INTRAN96";#N/A,#N/A,FALSE,"NAA9697";#N/A,#N/A,FALSE,"ECWEBB";#N/A,#N/A,FALSE,"MFT96";#N/A,#N/A,FALSE,"CTrecon"}</definedName>
    <definedName name="name_1_1_4" hidden="1">{#N/A,#N/A,FALSE,"TMCOMP96";#N/A,#N/A,FALSE,"MAT96";#N/A,#N/A,FALSE,"FANDA96";#N/A,#N/A,FALSE,"INTRAN96";#N/A,#N/A,FALSE,"NAA9697";#N/A,#N/A,FALSE,"ECWEBB";#N/A,#N/A,FALSE,"MFT96";#N/A,#N/A,FALSE,"CTrecon"}</definedName>
    <definedName name="name_1_1_5" hidden="1">{#N/A,#N/A,FALSE,"TMCOMP96";#N/A,#N/A,FALSE,"MAT96";#N/A,#N/A,FALSE,"FANDA96";#N/A,#N/A,FALSE,"INTRAN96";#N/A,#N/A,FALSE,"NAA9697";#N/A,#N/A,FALSE,"ECWEBB";#N/A,#N/A,FALSE,"MFT96";#N/A,#N/A,FALSE,"CTrecon"}</definedName>
    <definedName name="name_1_2" hidden="1">{#N/A,#N/A,FALSE,"TMCOMP96";#N/A,#N/A,FALSE,"MAT96";#N/A,#N/A,FALSE,"FANDA96";#N/A,#N/A,FALSE,"INTRAN96";#N/A,#N/A,FALSE,"NAA9697";#N/A,#N/A,FALSE,"ECWEBB";#N/A,#N/A,FALSE,"MFT96";#N/A,#N/A,FALSE,"CTrecon"}</definedName>
    <definedName name="name_1_2_1" hidden="1">{#N/A,#N/A,FALSE,"TMCOMP96";#N/A,#N/A,FALSE,"MAT96";#N/A,#N/A,FALSE,"FANDA96";#N/A,#N/A,FALSE,"INTRAN96";#N/A,#N/A,FALSE,"NAA9697";#N/A,#N/A,FALSE,"ECWEBB";#N/A,#N/A,FALSE,"MFT96";#N/A,#N/A,FALSE,"CTrecon"}</definedName>
    <definedName name="name_1_2_1_1" hidden="1">{#N/A,#N/A,FALSE,"TMCOMP96";#N/A,#N/A,FALSE,"MAT96";#N/A,#N/A,FALSE,"FANDA96";#N/A,#N/A,FALSE,"INTRAN96";#N/A,#N/A,FALSE,"NAA9697";#N/A,#N/A,FALSE,"ECWEBB";#N/A,#N/A,FALSE,"MFT96";#N/A,#N/A,FALSE,"CTrecon"}</definedName>
    <definedName name="name_1_2_1_1_1" hidden="1">{#N/A,#N/A,FALSE,"TMCOMP96";#N/A,#N/A,FALSE,"MAT96";#N/A,#N/A,FALSE,"FANDA96";#N/A,#N/A,FALSE,"INTRAN96";#N/A,#N/A,FALSE,"NAA9697";#N/A,#N/A,FALSE,"ECWEBB";#N/A,#N/A,FALSE,"MFT96";#N/A,#N/A,FALSE,"CTrecon"}</definedName>
    <definedName name="name_1_2_1_1_2" hidden="1">{#N/A,#N/A,FALSE,"TMCOMP96";#N/A,#N/A,FALSE,"MAT96";#N/A,#N/A,FALSE,"FANDA96";#N/A,#N/A,FALSE,"INTRAN96";#N/A,#N/A,FALSE,"NAA9697";#N/A,#N/A,FALSE,"ECWEBB";#N/A,#N/A,FALSE,"MFT96";#N/A,#N/A,FALSE,"CTrecon"}</definedName>
    <definedName name="name_1_2_1_2" hidden="1">{#N/A,#N/A,FALSE,"TMCOMP96";#N/A,#N/A,FALSE,"MAT96";#N/A,#N/A,FALSE,"FANDA96";#N/A,#N/A,FALSE,"INTRAN96";#N/A,#N/A,FALSE,"NAA9697";#N/A,#N/A,FALSE,"ECWEBB";#N/A,#N/A,FALSE,"MFT96";#N/A,#N/A,FALSE,"CTrecon"}</definedName>
    <definedName name="name_1_2_1_3" hidden="1">{#N/A,#N/A,FALSE,"TMCOMP96";#N/A,#N/A,FALSE,"MAT96";#N/A,#N/A,FALSE,"FANDA96";#N/A,#N/A,FALSE,"INTRAN96";#N/A,#N/A,FALSE,"NAA9697";#N/A,#N/A,FALSE,"ECWEBB";#N/A,#N/A,FALSE,"MFT96";#N/A,#N/A,FALSE,"CTrecon"}</definedName>
    <definedName name="name_1_2_1_4" hidden="1">{#N/A,#N/A,FALSE,"TMCOMP96";#N/A,#N/A,FALSE,"MAT96";#N/A,#N/A,FALSE,"FANDA96";#N/A,#N/A,FALSE,"INTRAN96";#N/A,#N/A,FALSE,"NAA9697";#N/A,#N/A,FALSE,"ECWEBB";#N/A,#N/A,FALSE,"MFT96";#N/A,#N/A,FALSE,"CTrecon"}</definedName>
    <definedName name="name_1_2_1_5" hidden="1">{#N/A,#N/A,FALSE,"TMCOMP96";#N/A,#N/A,FALSE,"MAT96";#N/A,#N/A,FALSE,"FANDA96";#N/A,#N/A,FALSE,"INTRAN96";#N/A,#N/A,FALSE,"NAA9697";#N/A,#N/A,FALSE,"ECWEBB";#N/A,#N/A,FALSE,"MFT96";#N/A,#N/A,FALSE,"CTrecon"}</definedName>
    <definedName name="name_1_2_2" hidden="1">{#N/A,#N/A,FALSE,"TMCOMP96";#N/A,#N/A,FALSE,"MAT96";#N/A,#N/A,FALSE,"FANDA96";#N/A,#N/A,FALSE,"INTRAN96";#N/A,#N/A,FALSE,"NAA9697";#N/A,#N/A,FALSE,"ECWEBB";#N/A,#N/A,FALSE,"MFT96";#N/A,#N/A,FALSE,"CTrecon"}</definedName>
    <definedName name="name_1_2_3" hidden="1">{#N/A,#N/A,FALSE,"TMCOMP96";#N/A,#N/A,FALSE,"MAT96";#N/A,#N/A,FALSE,"FANDA96";#N/A,#N/A,FALSE,"INTRAN96";#N/A,#N/A,FALSE,"NAA9697";#N/A,#N/A,FALSE,"ECWEBB";#N/A,#N/A,FALSE,"MFT96";#N/A,#N/A,FALSE,"CTrecon"}</definedName>
    <definedName name="name_1_2_4" hidden="1">{#N/A,#N/A,FALSE,"TMCOMP96";#N/A,#N/A,FALSE,"MAT96";#N/A,#N/A,FALSE,"FANDA96";#N/A,#N/A,FALSE,"INTRAN96";#N/A,#N/A,FALSE,"NAA9697";#N/A,#N/A,FALSE,"ECWEBB";#N/A,#N/A,FALSE,"MFT96";#N/A,#N/A,FALSE,"CTrecon"}</definedName>
    <definedName name="name_1_2_5" hidden="1">{#N/A,#N/A,FALSE,"TMCOMP96";#N/A,#N/A,FALSE,"MAT96";#N/A,#N/A,FALSE,"FANDA96";#N/A,#N/A,FALSE,"INTRAN96";#N/A,#N/A,FALSE,"NAA9697";#N/A,#N/A,FALSE,"ECWEBB";#N/A,#N/A,FALSE,"MFT96";#N/A,#N/A,FALSE,"CTrecon"}</definedName>
    <definedName name="name_1_3" hidden="1">{#N/A,#N/A,FALSE,"TMCOMP96";#N/A,#N/A,FALSE,"MAT96";#N/A,#N/A,FALSE,"FANDA96";#N/A,#N/A,FALSE,"INTRAN96";#N/A,#N/A,FALSE,"NAA9697";#N/A,#N/A,FALSE,"ECWEBB";#N/A,#N/A,FALSE,"MFT96";#N/A,#N/A,FALSE,"CTrecon"}</definedName>
    <definedName name="name_1_3_1" hidden="1">{#N/A,#N/A,FALSE,"TMCOMP96";#N/A,#N/A,FALSE,"MAT96";#N/A,#N/A,FALSE,"FANDA96";#N/A,#N/A,FALSE,"INTRAN96";#N/A,#N/A,FALSE,"NAA9697";#N/A,#N/A,FALSE,"ECWEBB";#N/A,#N/A,FALSE,"MFT96";#N/A,#N/A,FALSE,"CTrecon"}</definedName>
    <definedName name="name_1_3_1_1" hidden="1">{#N/A,#N/A,FALSE,"TMCOMP96";#N/A,#N/A,FALSE,"MAT96";#N/A,#N/A,FALSE,"FANDA96";#N/A,#N/A,FALSE,"INTRAN96";#N/A,#N/A,FALSE,"NAA9697";#N/A,#N/A,FALSE,"ECWEBB";#N/A,#N/A,FALSE,"MFT96";#N/A,#N/A,FALSE,"CTrecon"}</definedName>
    <definedName name="name_1_3_1_1_1" hidden="1">{#N/A,#N/A,FALSE,"TMCOMP96";#N/A,#N/A,FALSE,"MAT96";#N/A,#N/A,FALSE,"FANDA96";#N/A,#N/A,FALSE,"INTRAN96";#N/A,#N/A,FALSE,"NAA9697";#N/A,#N/A,FALSE,"ECWEBB";#N/A,#N/A,FALSE,"MFT96";#N/A,#N/A,FALSE,"CTrecon"}</definedName>
    <definedName name="name_1_3_1_1_2" hidden="1">{#N/A,#N/A,FALSE,"TMCOMP96";#N/A,#N/A,FALSE,"MAT96";#N/A,#N/A,FALSE,"FANDA96";#N/A,#N/A,FALSE,"INTRAN96";#N/A,#N/A,FALSE,"NAA9697";#N/A,#N/A,FALSE,"ECWEBB";#N/A,#N/A,FALSE,"MFT96";#N/A,#N/A,FALSE,"CTrecon"}</definedName>
    <definedName name="name_1_3_1_2" hidden="1">{#N/A,#N/A,FALSE,"TMCOMP96";#N/A,#N/A,FALSE,"MAT96";#N/A,#N/A,FALSE,"FANDA96";#N/A,#N/A,FALSE,"INTRAN96";#N/A,#N/A,FALSE,"NAA9697";#N/A,#N/A,FALSE,"ECWEBB";#N/A,#N/A,FALSE,"MFT96";#N/A,#N/A,FALSE,"CTrecon"}</definedName>
    <definedName name="name_1_3_1_3" hidden="1">{#N/A,#N/A,FALSE,"TMCOMP96";#N/A,#N/A,FALSE,"MAT96";#N/A,#N/A,FALSE,"FANDA96";#N/A,#N/A,FALSE,"INTRAN96";#N/A,#N/A,FALSE,"NAA9697";#N/A,#N/A,FALSE,"ECWEBB";#N/A,#N/A,FALSE,"MFT96";#N/A,#N/A,FALSE,"CTrecon"}</definedName>
    <definedName name="name_1_3_1_4" hidden="1">{#N/A,#N/A,FALSE,"TMCOMP96";#N/A,#N/A,FALSE,"MAT96";#N/A,#N/A,FALSE,"FANDA96";#N/A,#N/A,FALSE,"INTRAN96";#N/A,#N/A,FALSE,"NAA9697";#N/A,#N/A,FALSE,"ECWEBB";#N/A,#N/A,FALSE,"MFT96";#N/A,#N/A,FALSE,"CTrecon"}</definedName>
    <definedName name="name_1_3_1_5" hidden="1">{#N/A,#N/A,FALSE,"TMCOMP96";#N/A,#N/A,FALSE,"MAT96";#N/A,#N/A,FALSE,"FANDA96";#N/A,#N/A,FALSE,"INTRAN96";#N/A,#N/A,FALSE,"NAA9697";#N/A,#N/A,FALSE,"ECWEBB";#N/A,#N/A,FALSE,"MFT96";#N/A,#N/A,FALSE,"CTrecon"}</definedName>
    <definedName name="name_1_3_2" hidden="1">{#N/A,#N/A,FALSE,"TMCOMP96";#N/A,#N/A,FALSE,"MAT96";#N/A,#N/A,FALSE,"FANDA96";#N/A,#N/A,FALSE,"INTRAN96";#N/A,#N/A,FALSE,"NAA9697";#N/A,#N/A,FALSE,"ECWEBB";#N/A,#N/A,FALSE,"MFT96";#N/A,#N/A,FALSE,"CTrecon"}</definedName>
    <definedName name="name_1_3_3" hidden="1">{#N/A,#N/A,FALSE,"TMCOMP96";#N/A,#N/A,FALSE,"MAT96";#N/A,#N/A,FALSE,"FANDA96";#N/A,#N/A,FALSE,"INTRAN96";#N/A,#N/A,FALSE,"NAA9697";#N/A,#N/A,FALSE,"ECWEBB";#N/A,#N/A,FALSE,"MFT96";#N/A,#N/A,FALSE,"CTrecon"}</definedName>
    <definedName name="name_1_3_4" hidden="1">{#N/A,#N/A,FALSE,"TMCOMP96";#N/A,#N/A,FALSE,"MAT96";#N/A,#N/A,FALSE,"FANDA96";#N/A,#N/A,FALSE,"INTRAN96";#N/A,#N/A,FALSE,"NAA9697";#N/A,#N/A,FALSE,"ECWEBB";#N/A,#N/A,FALSE,"MFT96";#N/A,#N/A,FALSE,"CTrecon"}</definedName>
    <definedName name="name_1_3_5" hidden="1">{#N/A,#N/A,FALSE,"TMCOMP96";#N/A,#N/A,FALSE,"MAT96";#N/A,#N/A,FALSE,"FANDA96";#N/A,#N/A,FALSE,"INTRAN96";#N/A,#N/A,FALSE,"NAA9697";#N/A,#N/A,FALSE,"ECWEBB";#N/A,#N/A,FALSE,"MFT96";#N/A,#N/A,FALSE,"CTrecon"}</definedName>
    <definedName name="name_1_4" hidden="1">{#N/A,#N/A,FALSE,"TMCOMP96";#N/A,#N/A,FALSE,"MAT96";#N/A,#N/A,FALSE,"FANDA96";#N/A,#N/A,FALSE,"INTRAN96";#N/A,#N/A,FALSE,"NAA9697";#N/A,#N/A,FALSE,"ECWEBB";#N/A,#N/A,FALSE,"MFT96";#N/A,#N/A,FALSE,"CTrecon"}</definedName>
    <definedName name="name_1_4_1" hidden="1">{#N/A,#N/A,FALSE,"TMCOMP96";#N/A,#N/A,FALSE,"MAT96";#N/A,#N/A,FALSE,"FANDA96";#N/A,#N/A,FALSE,"INTRAN96";#N/A,#N/A,FALSE,"NAA9697";#N/A,#N/A,FALSE,"ECWEBB";#N/A,#N/A,FALSE,"MFT96";#N/A,#N/A,FALSE,"CTrecon"}</definedName>
    <definedName name="name_1_4_1_1" hidden="1">{#N/A,#N/A,FALSE,"TMCOMP96";#N/A,#N/A,FALSE,"MAT96";#N/A,#N/A,FALSE,"FANDA96";#N/A,#N/A,FALSE,"INTRAN96";#N/A,#N/A,FALSE,"NAA9697";#N/A,#N/A,FALSE,"ECWEBB";#N/A,#N/A,FALSE,"MFT96";#N/A,#N/A,FALSE,"CTrecon"}</definedName>
    <definedName name="name_1_4_1_2" hidden="1">{#N/A,#N/A,FALSE,"TMCOMP96";#N/A,#N/A,FALSE,"MAT96";#N/A,#N/A,FALSE,"FANDA96";#N/A,#N/A,FALSE,"INTRAN96";#N/A,#N/A,FALSE,"NAA9697";#N/A,#N/A,FALSE,"ECWEBB";#N/A,#N/A,FALSE,"MFT96";#N/A,#N/A,FALSE,"CTrecon"}</definedName>
    <definedName name="name_1_4_1_3" hidden="1">{#N/A,#N/A,FALSE,"TMCOMP96";#N/A,#N/A,FALSE,"MAT96";#N/A,#N/A,FALSE,"FANDA96";#N/A,#N/A,FALSE,"INTRAN96";#N/A,#N/A,FALSE,"NAA9697";#N/A,#N/A,FALSE,"ECWEBB";#N/A,#N/A,FALSE,"MFT96";#N/A,#N/A,FALSE,"CTrecon"}</definedName>
    <definedName name="name_1_4_1_4" hidden="1">{#N/A,#N/A,FALSE,"TMCOMP96";#N/A,#N/A,FALSE,"MAT96";#N/A,#N/A,FALSE,"FANDA96";#N/A,#N/A,FALSE,"INTRAN96";#N/A,#N/A,FALSE,"NAA9697";#N/A,#N/A,FALSE,"ECWEBB";#N/A,#N/A,FALSE,"MFT96";#N/A,#N/A,FALSE,"CTrecon"}</definedName>
    <definedName name="name_1_4_1_5" hidden="1">{#N/A,#N/A,FALSE,"TMCOMP96";#N/A,#N/A,FALSE,"MAT96";#N/A,#N/A,FALSE,"FANDA96";#N/A,#N/A,FALSE,"INTRAN96";#N/A,#N/A,FALSE,"NAA9697";#N/A,#N/A,FALSE,"ECWEBB";#N/A,#N/A,FALSE,"MFT96";#N/A,#N/A,FALSE,"CTrecon"}</definedName>
    <definedName name="name_1_4_2" hidden="1">{#N/A,#N/A,FALSE,"TMCOMP96";#N/A,#N/A,FALSE,"MAT96";#N/A,#N/A,FALSE,"FANDA96";#N/A,#N/A,FALSE,"INTRAN96";#N/A,#N/A,FALSE,"NAA9697";#N/A,#N/A,FALSE,"ECWEBB";#N/A,#N/A,FALSE,"MFT96";#N/A,#N/A,FALSE,"CTrecon"}</definedName>
    <definedName name="name_1_4_3" hidden="1">{#N/A,#N/A,FALSE,"TMCOMP96";#N/A,#N/A,FALSE,"MAT96";#N/A,#N/A,FALSE,"FANDA96";#N/A,#N/A,FALSE,"INTRAN96";#N/A,#N/A,FALSE,"NAA9697";#N/A,#N/A,FALSE,"ECWEBB";#N/A,#N/A,FALSE,"MFT96";#N/A,#N/A,FALSE,"CTrecon"}</definedName>
    <definedName name="name_1_4_4" hidden="1">{#N/A,#N/A,FALSE,"TMCOMP96";#N/A,#N/A,FALSE,"MAT96";#N/A,#N/A,FALSE,"FANDA96";#N/A,#N/A,FALSE,"INTRAN96";#N/A,#N/A,FALSE,"NAA9697";#N/A,#N/A,FALSE,"ECWEBB";#N/A,#N/A,FALSE,"MFT96";#N/A,#N/A,FALSE,"CTrecon"}</definedName>
    <definedName name="name_1_4_5" hidden="1">{#N/A,#N/A,FALSE,"TMCOMP96";#N/A,#N/A,FALSE,"MAT96";#N/A,#N/A,FALSE,"FANDA96";#N/A,#N/A,FALSE,"INTRAN96";#N/A,#N/A,FALSE,"NAA9697";#N/A,#N/A,FALSE,"ECWEBB";#N/A,#N/A,FALSE,"MFT96";#N/A,#N/A,FALSE,"CTrecon"}</definedName>
    <definedName name="name_1_5" hidden="1">{#N/A,#N/A,FALSE,"TMCOMP96";#N/A,#N/A,FALSE,"MAT96";#N/A,#N/A,FALSE,"FANDA96";#N/A,#N/A,FALSE,"INTRAN96";#N/A,#N/A,FALSE,"NAA9697";#N/A,#N/A,FALSE,"ECWEBB";#N/A,#N/A,FALSE,"MFT96";#N/A,#N/A,FALSE,"CTrecon"}</definedName>
    <definedName name="name_1_5_1" hidden="1">{#N/A,#N/A,FALSE,"TMCOMP96";#N/A,#N/A,FALSE,"MAT96";#N/A,#N/A,FALSE,"FANDA96";#N/A,#N/A,FALSE,"INTRAN96";#N/A,#N/A,FALSE,"NAA9697";#N/A,#N/A,FALSE,"ECWEBB";#N/A,#N/A,FALSE,"MFT96";#N/A,#N/A,FALSE,"CTrecon"}</definedName>
    <definedName name="name_1_5_2" hidden="1">{#N/A,#N/A,FALSE,"TMCOMP96";#N/A,#N/A,FALSE,"MAT96";#N/A,#N/A,FALSE,"FANDA96";#N/A,#N/A,FALSE,"INTRAN96";#N/A,#N/A,FALSE,"NAA9697";#N/A,#N/A,FALSE,"ECWEBB";#N/A,#N/A,FALSE,"MFT96";#N/A,#N/A,FALSE,"CTrecon"}</definedName>
    <definedName name="name_1_5_3" hidden="1">{#N/A,#N/A,FALSE,"TMCOMP96";#N/A,#N/A,FALSE,"MAT96";#N/A,#N/A,FALSE,"FANDA96";#N/A,#N/A,FALSE,"INTRAN96";#N/A,#N/A,FALSE,"NAA9697";#N/A,#N/A,FALSE,"ECWEBB";#N/A,#N/A,FALSE,"MFT96";#N/A,#N/A,FALSE,"CTrecon"}</definedName>
    <definedName name="name_1_5_4" hidden="1">{#N/A,#N/A,FALSE,"TMCOMP96";#N/A,#N/A,FALSE,"MAT96";#N/A,#N/A,FALSE,"FANDA96";#N/A,#N/A,FALSE,"INTRAN96";#N/A,#N/A,FALSE,"NAA9697";#N/A,#N/A,FALSE,"ECWEBB";#N/A,#N/A,FALSE,"MFT96";#N/A,#N/A,FALSE,"CTrecon"}</definedName>
    <definedName name="name_1_5_5" hidden="1">{#N/A,#N/A,FALSE,"TMCOMP96";#N/A,#N/A,FALSE,"MAT96";#N/A,#N/A,FALSE,"FANDA96";#N/A,#N/A,FALSE,"INTRAN96";#N/A,#N/A,FALSE,"NAA9697";#N/A,#N/A,FALSE,"ECWEBB";#N/A,#N/A,FALSE,"MFT96";#N/A,#N/A,FALSE,"CTrecon"}</definedName>
    <definedName name="name_2_1" hidden="1">{#N/A,#N/A,FALSE,"TMCOMP96";#N/A,#N/A,FALSE,"MAT96";#N/A,#N/A,FALSE,"FANDA96";#N/A,#N/A,FALSE,"INTRAN96";#N/A,#N/A,FALSE,"NAA9697";#N/A,#N/A,FALSE,"ECWEBB";#N/A,#N/A,FALSE,"MFT96";#N/A,#N/A,FALSE,"CTrecon"}</definedName>
    <definedName name="name_2_1_1" hidden="1">{#N/A,#N/A,FALSE,"TMCOMP96";#N/A,#N/A,FALSE,"MAT96";#N/A,#N/A,FALSE,"FANDA96";#N/A,#N/A,FALSE,"INTRAN96";#N/A,#N/A,FALSE,"NAA9697";#N/A,#N/A,FALSE,"ECWEBB";#N/A,#N/A,FALSE,"MFT96";#N/A,#N/A,FALSE,"CTrecon"}</definedName>
    <definedName name="name_2_1_1_1" hidden="1">{#N/A,#N/A,FALSE,"TMCOMP96";#N/A,#N/A,FALSE,"MAT96";#N/A,#N/A,FALSE,"FANDA96";#N/A,#N/A,FALSE,"INTRAN96";#N/A,#N/A,FALSE,"NAA9697";#N/A,#N/A,FALSE,"ECWEBB";#N/A,#N/A,FALSE,"MFT96";#N/A,#N/A,FALSE,"CTrecon"}</definedName>
    <definedName name="name_2_1_1_2" hidden="1">{#N/A,#N/A,FALSE,"TMCOMP96";#N/A,#N/A,FALSE,"MAT96";#N/A,#N/A,FALSE,"FANDA96";#N/A,#N/A,FALSE,"INTRAN96";#N/A,#N/A,FALSE,"NAA9697";#N/A,#N/A,FALSE,"ECWEBB";#N/A,#N/A,FALSE,"MFT96";#N/A,#N/A,FALSE,"CTrecon"}</definedName>
    <definedName name="name_2_1_2" hidden="1">{#N/A,#N/A,FALSE,"TMCOMP96";#N/A,#N/A,FALSE,"MAT96";#N/A,#N/A,FALSE,"FANDA96";#N/A,#N/A,FALSE,"INTRAN96";#N/A,#N/A,FALSE,"NAA9697";#N/A,#N/A,FALSE,"ECWEBB";#N/A,#N/A,FALSE,"MFT96";#N/A,#N/A,FALSE,"CTrecon"}</definedName>
    <definedName name="name_2_1_3" hidden="1">{#N/A,#N/A,FALSE,"TMCOMP96";#N/A,#N/A,FALSE,"MAT96";#N/A,#N/A,FALSE,"FANDA96";#N/A,#N/A,FALSE,"INTRAN96";#N/A,#N/A,FALSE,"NAA9697";#N/A,#N/A,FALSE,"ECWEBB";#N/A,#N/A,FALSE,"MFT96";#N/A,#N/A,FALSE,"CTrecon"}</definedName>
    <definedName name="name_2_1_4" hidden="1">{#N/A,#N/A,FALSE,"TMCOMP96";#N/A,#N/A,FALSE,"MAT96";#N/A,#N/A,FALSE,"FANDA96";#N/A,#N/A,FALSE,"INTRAN96";#N/A,#N/A,FALSE,"NAA9697";#N/A,#N/A,FALSE,"ECWEBB";#N/A,#N/A,FALSE,"MFT96";#N/A,#N/A,FALSE,"CTrecon"}</definedName>
    <definedName name="name_2_1_5" hidden="1">{#N/A,#N/A,FALSE,"TMCOMP96";#N/A,#N/A,FALSE,"MAT96";#N/A,#N/A,FALSE,"FANDA96";#N/A,#N/A,FALSE,"INTRAN96";#N/A,#N/A,FALSE,"NAA9697";#N/A,#N/A,FALSE,"ECWEBB";#N/A,#N/A,FALSE,"MFT96";#N/A,#N/A,FALSE,"CTrecon"}</definedName>
    <definedName name="name_2_2" hidden="1">{#N/A,#N/A,FALSE,"TMCOMP96";#N/A,#N/A,FALSE,"MAT96";#N/A,#N/A,FALSE,"FANDA96";#N/A,#N/A,FALSE,"INTRAN96";#N/A,#N/A,FALSE,"NAA9697";#N/A,#N/A,FALSE,"ECWEBB";#N/A,#N/A,FALSE,"MFT96";#N/A,#N/A,FALSE,"CTrecon"}</definedName>
    <definedName name="name_2_3" hidden="1">{#N/A,#N/A,FALSE,"TMCOMP96";#N/A,#N/A,FALSE,"MAT96";#N/A,#N/A,FALSE,"FANDA96";#N/A,#N/A,FALSE,"INTRAN96";#N/A,#N/A,FALSE,"NAA9697";#N/A,#N/A,FALSE,"ECWEBB";#N/A,#N/A,FALSE,"MFT96";#N/A,#N/A,FALSE,"CTrecon"}</definedName>
    <definedName name="name_2_4" hidden="1">{#N/A,#N/A,FALSE,"TMCOMP96";#N/A,#N/A,FALSE,"MAT96";#N/A,#N/A,FALSE,"FANDA96";#N/A,#N/A,FALSE,"INTRAN96";#N/A,#N/A,FALSE,"NAA9697";#N/A,#N/A,FALSE,"ECWEBB";#N/A,#N/A,FALSE,"MFT96";#N/A,#N/A,FALSE,"CTrecon"}</definedName>
    <definedName name="name_2_5" hidden="1">{#N/A,#N/A,FALSE,"TMCOMP96";#N/A,#N/A,FALSE,"MAT96";#N/A,#N/A,FALSE,"FANDA96";#N/A,#N/A,FALSE,"INTRAN96";#N/A,#N/A,FALSE,"NAA9697";#N/A,#N/A,FALSE,"ECWEBB";#N/A,#N/A,FALSE,"MFT96";#N/A,#N/A,FALSE,"CTrecon"}</definedName>
    <definedName name="name_3" hidden="1">{#N/A,#N/A,FALSE,"TMCOMP96";#N/A,#N/A,FALSE,"MAT96";#N/A,#N/A,FALSE,"FANDA96";#N/A,#N/A,FALSE,"INTRAN96";#N/A,#N/A,FALSE,"NAA9697";#N/A,#N/A,FALSE,"ECWEBB";#N/A,#N/A,FALSE,"MFT96";#N/A,#N/A,FALSE,"CTrecon"}</definedName>
    <definedName name="name_3_1" hidden="1">{#N/A,#N/A,FALSE,"TMCOMP96";#N/A,#N/A,FALSE,"MAT96";#N/A,#N/A,FALSE,"FANDA96";#N/A,#N/A,FALSE,"INTRAN96";#N/A,#N/A,FALSE,"NAA9697";#N/A,#N/A,FALSE,"ECWEBB";#N/A,#N/A,FALSE,"MFT96";#N/A,#N/A,FALSE,"CTrecon"}</definedName>
    <definedName name="name_3_1_1" hidden="1">{#N/A,#N/A,FALSE,"TMCOMP96";#N/A,#N/A,FALSE,"MAT96";#N/A,#N/A,FALSE,"FANDA96";#N/A,#N/A,FALSE,"INTRAN96";#N/A,#N/A,FALSE,"NAA9697";#N/A,#N/A,FALSE,"ECWEBB";#N/A,#N/A,FALSE,"MFT96";#N/A,#N/A,FALSE,"CTrecon"}</definedName>
    <definedName name="name_3_1_1_1" hidden="1">{#N/A,#N/A,FALSE,"TMCOMP96";#N/A,#N/A,FALSE,"MAT96";#N/A,#N/A,FALSE,"FANDA96";#N/A,#N/A,FALSE,"INTRAN96";#N/A,#N/A,FALSE,"NAA9697";#N/A,#N/A,FALSE,"ECWEBB";#N/A,#N/A,FALSE,"MFT96";#N/A,#N/A,FALSE,"CTrecon"}</definedName>
    <definedName name="name_3_1_1_2" hidden="1">{#N/A,#N/A,FALSE,"TMCOMP96";#N/A,#N/A,FALSE,"MAT96";#N/A,#N/A,FALSE,"FANDA96";#N/A,#N/A,FALSE,"INTRAN96";#N/A,#N/A,FALSE,"NAA9697";#N/A,#N/A,FALSE,"ECWEBB";#N/A,#N/A,FALSE,"MFT96";#N/A,#N/A,FALSE,"CTrecon"}</definedName>
    <definedName name="name_3_1_2" hidden="1">{#N/A,#N/A,FALSE,"TMCOMP96";#N/A,#N/A,FALSE,"MAT96";#N/A,#N/A,FALSE,"FANDA96";#N/A,#N/A,FALSE,"INTRAN96";#N/A,#N/A,FALSE,"NAA9697";#N/A,#N/A,FALSE,"ECWEBB";#N/A,#N/A,FALSE,"MFT96";#N/A,#N/A,FALSE,"CTrecon"}</definedName>
    <definedName name="name_3_1_3" hidden="1">{#N/A,#N/A,FALSE,"TMCOMP96";#N/A,#N/A,FALSE,"MAT96";#N/A,#N/A,FALSE,"FANDA96";#N/A,#N/A,FALSE,"INTRAN96";#N/A,#N/A,FALSE,"NAA9697";#N/A,#N/A,FALSE,"ECWEBB";#N/A,#N/A,FALSE,"MFT96";#N/A,#N/A,FALSE,"CTrecon"}</definedName>
    <definedName name="name_3_1_4" hidden="1">{#N/A,#N/A,FALSE,"TMCOMP96";#N/A,#N/A,FALSE,"MAT96";#N/A,#N/A,FALSE,"FANDA96";#N/A,#N/A,FALSE,"INTRAN96";#N/A,#N/A,FALSE,"NAA9697";#N/A,#N/A,FALSE,"ECWEBB";#N/A,#N/A,FALSE,"MFT96";#N/A,#N/A,FALSE,"CTrecon"}</definedName>
    <definedName name="name_3_1_5" hidden="1">{#N/A,#N/A,FALSE,"TMCOMP96";#N/A,#N/A,FALSE,"MAT96";#N/A,#N/A,FALSE,"FANDA96";#N/A,#N/A,FALSE,"INTRAN96";#N/A,#N/A,FALSE,"NAA9697";#N/A,#N/A,FALSE,"ECWEBB";#N/A,#N/A,FALSE,"MFT96";#N/A,#N/A,FALSE,"CTrecon"}</definedName>
    <definedName name="name_3_2" hidden="1">{#N/A,#N/A,FALSE,"TMCOMP96";#N/A,#N/A,FALSE,"MAT96";#N/A,#N/A,FALSE,"FANDA96";#N/A,#N/A,FALSE,"INTRAN96";#N/A,#N/A,FALSE,"NAA9697";#N/A,#N/A,FALSE,"ECWEBB";#N/A,#N/A,FALSE,"MFT96";#N/A,#N/A,FALSE,"CTrecon"}</definedName>
    <definedName name="name_3_3" hidden="1">{#N/A,#N/A,FALSE,"TMCOMP96";#N/A,#N/A,FALSE,"MAT96";#N/A,#N/A,FALSE,"FANDA96";#N/A,#N/A,FALSE,"INTRAN96";#N/A,#N/A,FALSE,"NAA9697";#N/A,#N/A,FALSE,"ECWEBB";#N/A,#N/A,FALSE,"MFT96";#N/A,#N/A,FALSE,"CTrecon"}</definedName>
    <definedName name="name_3_4" hidden="1">{#N/A,#N/A,FALSE,"TMCOMP96";#N/A,#N/A,FALSE,"MAT96";#N/A,#N/A,FALSE,"FANDA96";#N/A,#N/A,FALSE,"INTRAN96";#N/A,#N/A,FALSE,"NAA9697";#N/A,#N/A,FALSE,"ECWEBB";#N/A,#N/A,FALSE,"MFT96";#N/A,#N/A,FALSE,"CTrecon"}</definedName>
    <definedName name="name_3_5" hidden="1">{#N/A,#N/A,FALSE,"TMCOMP96";#N/A,#N/A,FALSE,"MAT96";#N/A,#N/A,FALSE,"FANDA96";#N/A,#N/A,FALSE,"INTRAN96";#N/A,#N/A,FALSE,"NAA9697";#N/A,#N/A,FALSE,"ECWEBB";#N/A,#N/A,FALSE,"MFT96";#N/A,#N/A,FALSE,"CTrecon"}</definedName>
    <definedName name="name_4" hidden="1">{#N/A,#N/A,FALSE,"TMCOMP96";#N/A,#N/A,FALSE,"MAT96";#N/A,#N/A,FALSE,"FANDA96";#N/A,#N/A,FALSE,"INTRAN96";#N/A,#N/A,FALSE,"NAA9697";#N/A,#N/A,FALSE,"ECWEBB";#N/A,#N/A,FALSE,"MFT96";#N/A,#N/A,FALSE,"CTrecon"}</definedName>
    <definedName name="name_4_1" hidden="1">{#N/A,#N/A,FALSE,"TMCOMP96";#N/A,#N/A,FALSE,"MAT96";#N/A,#N/A,FALSE,"FANDA96";#N/A,#N/A,FALSE,"INTRAN96";#N/A,#N/A,FALSE,"NAA9697";#N/A,#N/A,FALSE,"ECWEBB";#N/A,#N/A,FALSE,"MFT96";#N/A,#N/A,FALSE,"CTrecon"}</definedName>
    <definedName name="name_4_1_1" hidden="1">{#N/A,#N/A,FALSE,"TMCOMP96";#N/A,#N/A,FALSE,"MAT96";#N/A,#N/A,FALSE,"FANDA96";#N/A,#N/A,FALSE,"INTRAN96";#N/A,#N/A,FALSE,"NAA9697";#N/A,#N/A,FALSE,"ECWEBB";#N/A,#N/A,FALSE,"MFT96";#N/A,#N/A,FALSE,"CTrecon"}</definedName>
    <definedName name="name_4_1_1_1" hidden="1">{#N/A,#N/A,FALSE,"TMCOMP96";#N/A,#N/A,FALSE,"MAT96";#N/A,#N/A,FALSE,"FANDA96";#N/A,#N/A,FALSE,"INTRAN96";#N/A,#N/A,FALSE,"NAA9697";#N/A,#N/A,FALSE,"ECWEBB";#N/A,#N/A,FALSE,"MFT96";#N/A,#N/A,FALSE,"CTrecon"}</definedName>
    <definedName name="name_4_1_1_2" hidden="1">{#N/A,#N/A,FALSE,"TMCOMP96";#N/A,#N/A,FALSE,"MAT96";#N/A,#N/A,FALSE,"FANDA96";#N/A,#N/A,FALSE,"INTRAN96";#N/A,#N/A,FALSE,"NAA9697";#N/A,#N/A,FALSE,"ECWEBB";#N/A,#N/A,FALSE,"MFT96";#N/A,#N/A,FALSE,"CTrecon"}</definedName>
    <definedName name="name_4_1_2" hidden="1">{#N/A,#N/A,FALSE,"TMCOMP96";#N/A,#N/A,FALSE,"MAT96";#N/A,#N/A,FALSE,"FANDA96";#N/A,#N/A,FALSE,"INTRAN96";#N/A,#N/A,FALSE,"NAA9697";#N/A,#N/A,FALSE,"ECWEBB";#N/A,#N/A,FALSE,"MFT96";#N/A,#N/A,FALSE,"CTrecon"}</definedName>
    <definedName name="name_4_1_3" hidden="1">{#N/A,#N/A,FALSE,"TMCOMP96";#N/A,#N/A,FALSE,"MAT96";#N/A,#N/A,FALSE,"FANDA96";#N/A,#N/A,FALSE,"INTRAN96";#N/A,#N/A,FALSE,"NAA9697";#N/A,#N/A,FALSE,"ECWEBB";#N/A,#N/A,FALSE,"MFT96";#N/A,#N/A,FALSE,"CTrecon"}</definedName>
    <definedName name="name_4_1_4" hidden="1">{#N/A,#N/A,FALSE,"TMCOMP96";#N/A,#N/A,FALSE,"MAT96";#N/A,#N/A,FALSE,"FANDA96";#N/A,#N/A,FALSE,"INTRAN96";#N/A,#N/A,FALSE,"NAA9697";#N/A,#N/A,FALSE,"ECWEBB";#N/A,#N/A,FALSE,"MFT96";#N/A,#N/A,FALSE,"CTrecon"}</definedName>
    <definedName name="name_4_1_5" hidden="1">{#N/A,#N/A,FALSE,"TMCOMP96";#N/A,#N/A,FALSE,"MAT96";#N/A,#N/A,FALSE,"FANDA96";#N/A,#N/A,FALSE,"INTRAN96";#N/A,#N/A,FALSE,"NAA9697";#N/A,#N/A,FALSE,"ECWEBB";#N/A,#N/A,FALSE,"MFT96";#N/A,#N/A,FALSE,"CTrecon"}</definedName>
    <definedName name="name_4_2" hidden="1">{#N/A,#N/A,FALSE,"TMCOMP96";#N/A,#N/A,FALSE,"MAT96";#N/A,#N/A,FALSE,"FANDA96";#N/A,#N/A,FALSE,"INTRAN96";#N/A,#N/A,FALSE,"NAA9697";#N/A,#N/A,FALSE,"ECWEBB";#N/A,#N/A,FALSE,"MFT96";#N/A,#N/A,FALSE,"CTrecon"}</definedName>
    <definedName name="name_4_3" hidden="1">{#N/A,#N/A,FALSE,"TMCOMP96";#N/A,#N/A,FALSE,"MAT96";#N/A,#N/A,FALSE,"FANDA96";#N/A,#N/A,FALSE,"INTRAN96";#N/A,#N/A,FALSE,"NAA9697";#N/A,#N/A,FALSE,"ECWEBB";#N/A,#N/A,FALSE,"MFT96";#N/A,#N/A,FALSE,"CTrecon"}</definedName>
    <definedName name="name_4_4" hidden="1">{#N/A,#N/A,FALSE,"TMCOMP96";#N/A,#N/A,FALSE,"MAT96";#N/A,#N/A,FALSE,"FANDA96";#N/A,#N/A,FALSE,"INTRAN96";#N/A,#N/A,FALSE,"NAA9697";#N/A,#N/A,FALSE,"ECWEBB";#N/A,#N/A,FALSE,"MFT96";#N/A,#N/A,FALSE,"CTrecon"}</definedName>
    <definedName name="name_4_5" hidden="1">{#N/A,#N/A,FALSE,"TMCOMP96";#N/A,#N/A,FALSE,"MAT96";#N/A,#N/A,FALSE,"FANDA96";#N/A,#N/A,FALSE,"INTRAN96";#N/A,#N/A,FALSE,"NAA9697";#N/A,#N/A,FALSE,"ECWEBB";#N/A,#N/A,FALSE,"MFT96";#N/A,#N/A,FALSE,"CTrecon"}</definedName>
    <definedName name="name_5" hidden="1">{#N/A,#N/A,FALSE,"TMCOMP96";#N/A,#N/A,FALSE,"MAT96";#N/A,#N/A,FALSE,"FANDA96";#N/A,#N/A,FALSE,"INTRAN96";#N/A,#N/A,FALSE,"NAA9697";#N/A,#N/A,FALSE,"ECWEBB";#N/A,#N/A,FALSE,"MFT96";#N/A,#N/A,FALSE,"CTrecon"}</definedName>
    <definedName name="name_5_1" hidden="1">{#N/A,#N/A,FALSE,"TMCOMP96";#N/A,#N/A,FALSE,"MAT96";#N/A,#N/A,FALSE,"FANDA96";#N/A,#N/A,FALSE,"INTRAN96";#N/A,#N/A,FALSE,"NAA9697";#N/A,#N/A,FALSE,"ECWEBB";#N/A,#N/A,FALSE,"MFT96";#N/A,#N/A,FALSE,"CTrecon"}</definedName>
    <definedName name="name_5_1_1" hidden="1">{#N/A,#N/A,FALSE,"TMCOMP96";#N/A,#N/A,FALSE,"MAT96";#N/A,#N/A,FALSE,"FANDA96";#N/A,#N/A,FALSE,"INTRAN96";#N/A,#N/A,FALSE,"NAA9697";#N/A,#N/A,FALSE,"ECWEBB";#N/A,#N/A,FALSE,"MFT96";#N/A,#N/A,FALSE,"CTrecon"}</definedName>
    <definedName name="name_5_1_1_1" hidden="1">{#N/A,#N/A,FALSE,"TMCOMP96";#N/A,#N/A,FALSE,"MAT96";#N/A,#N/A,FALSE,"FANDA96";#N/A,#N/A,FALSE,"INTRAN96";#N/A,#N/A,FALSE,"NAA9697";#N/A,#N/A,FALSE,"ECWEBB";#N/A,#N/A,FALSE,"MFT96";#N/A,#N/A,FALSE,"CTrecon"}</definedName>
    <definedName name="name_5_1_1_2" hidden="1">{#N/A,#N/A,FALSE,"TMCOMP96";#N/A,#N/A,FALSE,"MAT96";#N/A,#N/A,FALSE,"FANDA96";#N/A,#N/A,FALSE,"INTRAN96";#N/A,#N/A,FALSE,"NAA9697";#N/A,#N/A,FALSE,"ECWEBB";#N/A,#N/A,FALSE,"MFT96";#N/A,#N/A,FALSE,"CTrecon"}</definedName>
    <definedName name="name_5_1_2" hidden="1">{#N/A,#N/A,FALSE,"TMCOMP96";#N/A,#N/A,FALSE,"MAT96";#N/A,#N/A,FALSE,"FANDA96";#N/A,#N/A,FALSE,"INTRAN96";#N/A,#N/A,FALSE,"NAA9697";#N/A,#N/A,FALSE,"ECWEBB";#N/A,#N/A,FALSE,"MFT96";#N/A,#N/A,FALSE,"CTrecon"}</definedName>
    <definedName name="name_5_1_3" hidden="1">{#N/A,#N/A,FALSE,"TMCOMP96";#N/A,#N/A,FALSE,"MAT96";#N/A,#N/A,FALSE,"FANDA96";#N/A,#N/A,FALSE,"INTRAN96";#N/A,#N/A,FALSE,"NAA9697";#N/A,#N/A,FALSE,"ECWEBB";#N/A,#N/A,FALSE,"MFT96";#N/A,#N/A,FALSE,"CTrecon"}</definedName>
    <definedName name="name_5_1_4" hidden="1">{#N/A,#N/A,FALSE,"TMCOMP96";#N/A,#N/A,FALSE,"MAT96";#N/A,#N/A,FALSE,"FANDA96";#N/A,#N/A,FALSE,"INTRAN96";#N/A,#N/A,FALSE,"NAA9697";#N/A,#N/A,FALSE,"ECWEBB";#N/A,#N/A,FALSE,"MFT96";#N/A,#N/A,FALSE,"CTrecon"}</definedName>
    <definedName name="name_5_1_5" hidden="1">{#N/A,#N/A,FALSE,"TMCOMP96";#N/A,#N/A,FALSE,"MAT96";#N/A,#N/A,FALSE,"FANDA96";#N/A,#N/A,FALSE,"INTRAN96";#N/A,#N/A,FALSE,"NAA9697";#N/A,#N/A,FALSE,"ECWEBB";#N/A,#N/A,FALSE,"MFT96";#N/A,#N/A,FALSE,"CTrecon"}</definedName>
    <definedName name="name_5_2" hidden="1">{#N/A,#N/A,FALSE,"TMCOMP96";#N/A,#N/A,FALSE,"MAT96";#N/A,#N/A,FALSE,"FANDA96";#N/A,#N/A,FALSE,"INTRAN96";#N/A,#N/A,FALSE,"NAA9697";#N/A,#N/A,FALSE,"ECWEBB";#N/A,#N/A,FALSE,"MFT96";#N/A,#N/A,FALSE,"CTrecon"}</definedName>
    <definedName name="name_5_3" hidden="1">{#N/A,#N/A,FALSE,"TMCOMP96";#N/A,#N/A,FALSE,"MAT96";#N/A,#N/A,FALSE,"FANDA96";#N/A,#N/A,FALSE,"INTRAN96";#N/A,#N/A,FALSE,"NAA9697";#N/A,#N/A,FALSE,"ECWEBB";#N/A,#N/A,FALSE,"MFT96";#N/A,#N/A,FALSE,"CTrecon"}</definedName>
    <definedName name="name_5_4" hidden="1">{#N/A,#N/A,FALSE,"TMCOMP96";#N/A,#N/A,FALSE,"MAT96";#N/A,#N/A,FALSE,"FANDA96";#N/A,#N/A,FALSE,"INTRAN96";#N/A,#N/A,FALSE,"NAA9697";#N/A,#N/A,FALSE,"ECWEBB";#N/A,#N/A,FALSE,"MFT96";#N/A,#N/A,FALSE,"CTrecon"}</definedName>
    <definedName name="name_5_5"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Class1" hidden="1">#REF!</definedName>
    <definedName name="NOCONFLICT"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NOCONFLICT_1_1" hidden="1">{#N/A,#N/A,FALSE,"TMCOMP96";#N/A,#N/A,FALSE,"MAT96";#N/A,#N/A,FALSE,"FANDA96";#N/A,#N/A,FALSE,"INTRAN96";#N/A,#N/A,FALSE,"NAA9697";#N/A,#N/A,FALSE,"ECWEBB";#N/A,#N/A,FALSE,"MFT96";#N/A,#N/A,FALSE,"CTrecon"}</definedName>
    <definedName name="NOCONFLICT_1_1_1" hidden="1">{#N/A,#N/A,FALSE,"TMCOMP96";#N/A,#N/A,FALSE,"MAT96";#N/A,#N/A,FALSE,"FANDA96";#N/A,#N/A,FALSE,"INTRAN96";#N/A,#N/A,FALSE,"NAA9697";#N/A,#N/A,FALSE,"ECWEBB";#N/A,#N/A,FALSE,"MFT96";#N/A,#N/A,FALSE,"CTrecon"}</definedName>
    <definedName name="NOCONFLICT_1_1_1_1" hidden="1">{#N/A,#N/A,FALSE,"TMCOMP96";#N/A,#N/A,FALSE,"MAT96";#N/A,#N/A,FALSE,"FANDA96";#N/A,#N/A,FALSE,"INTRAN96";#N/A,#N/A,FALSE,"NAA9697";#N/A,#N/A,FALSE,"ECWEBB";#N/A,#N/A,FALSE,"MFT96";#N/A,#N/A,FALSE,"CTrecon"}</definedName>
    <definedName name="NOCONFLICT_1_1_1_1_1" hidden="1">{#N/A,#N/A,FALSE,"TMCOMP96";#N/A,#N/A,FALSE,"MAT96";#N/A,#N/A,FALSE,"FANDA96";#N/A,#N/A,FALSE,"INTRAN96";#N/A,#N/A,FALSE,"NAA9697";#N/A,#N/A,FALSE,"ECWEBB";#N/A,#N/A,FALSE,"MFT96";#N/A,#N/A,FALSE,"CTrecon"}</definedName>
    <definedName name="NOCONFLICT_1_1_1_1_2" hidden="1">{#N/A,#N/A,FALSE,"TMCOMP96";#N/A,#N/A,FALSE,"MAT96";#N/A,#N/A,FALSE,"FANDA96";#N/A,#N/A,FALSE,"INTRAN96";#N/A,#N/A,FALSE,"NAA9697";#N/A,#N/A,FALSE,"ECWEBB";#N/A,#N/A,FALSE,"MFT96";#N/A,#N/A,FALSE,"CTrecon"}</definedName>
    <definedName name="NOCONFLICT_1_1_1_2" hidden="1">{#N/A,#N/A,FALSE,"TMCOMP96";#N/A,#N/A,FALSE,"MAT96";#N/A,#N/A,FALSE,"FANDA96";#N/A,#N/A,FALSE,"INTRAN96";#N/A,#N/A,FALSE,"NAA9697";#N/A,#N/A,FALSE,"ECWEBB";#N/A,#N/A,FALSE,"MFT96";#N/A,#N/A,FALSE,"CTrecon"}</definedName>
    <definedName name="NOCONFLICT_1_1_1_3" hidden="1">{#N/A,#N/A,FALSE,"TMCOMP96";#N/A,#N/A,FALSE,"MAT96";#N/A,#N/A,FALSE,"FANDA96";#N/A,#N/A,FALSE,"INTRAN96";#N/A,#N/A,FALSE,"NAA9697";#N/A,#N/A,FALSE,"ECWEBB";#N/A,#N/A,FALSE,"MFT96";#N/A,#N/A,FALSE,"CTrecon"}</definedName>
    <definedName name="NOCONFLICT_1_1_1_4" hidden="1">{#N/A,#N/A,FALSE,"TMCOMP96";#N/A,#N/A,FALSE,"MAT96";#N/A,#N/A,FALSE,"FANDA96";#N/A,#N/A,FALSE,"INTRAN96";#N/A,#N/A,FALSE,"NAA9697";#N/A,#N/A,FALSE,"ECWEBB";#N/A,#N/A,FALSE,"MFT96";#N/A,#N/A,FALSE,"CTrecon"}</definedName>
    <definedName name="NOCONFLICT_1_1_1_5" hidden="1">{#N/A,#N/A,FALSE,"TMCOMP96";#N/A,#N/A,FALSE,"MAT96";#N/A,#N/A,FALSE,"FANDA96";#N/A,#N/A,FALSE,"INTRAN96";#N/A,#N/A,FALSE,"NAA9697";#N/A,#N/A,FALSE,"ECWEBB";#N/A,#N/A,FALSE,"MFT96";#N/A,#N/A,FALSE,"CTrecon"}</definedName>
    <definedName name="NOCONFLICT_1_1_2" hidden="1">{#N/A,#N/A,FALSE,"TMCOMP96";#N/A,#N/A,FALSE,"MAT96";#N/A,#N/A,FALSE,"FANDA96";#N/A,#N/A,FALSE,"INTRAN96";#N/A,#N/A,FALSE,"NAA9697";#N/A,#N/A,FALSE,"ECWEBB";#N/A,#N/A,FALSE,"MFT96";#N/A,#N/A,FALSE,"CTrecon"}</definedName>
    <definedName name="NOCONFLICT_1_1_3" hidden="1">{#N/A,#N/A,FALSE,"TMCOMP96";#N/A,#N/A,FALSE,"MAT96";#N/A,#N/A,FALSE,"FANDA96";#N/A,#N/A,FALSE,"INTRAN96";#N/A,#N/A,FALSE,"NAA9697";#N/A,#N/A,FALSE,"ECWEBB";#N/A,#N/A,FALSE,"MFT96";#N/A,#N/A,FALSE,"CTrecon"}</definedName>
    <definedName name="NOCONFLICT_1_1_4" hidden="1">{#N/A,#N/A,FALSE,"TMCOMP96";#N/A,#N/A,FALSE,"MAT96";#N/A,#N/A,FALSE,"FANDA96";#N/A,#N/A,FALSE,"INTRAN96";#N/A,#N/A,FALSE,"NAA9697";#N/A,#N/A,FALSE,"ECWEBB";#N/A,#N/A,FALSE,"MFT96";#N/A,#N/A,FALSE,"CTrecon"}</definedName>
    <definedName name="NOCONFLICT_1_1_5" hidden="1">{#N/A,#N/A,FALSE,"TMCOMP96";#N/A,#N/A,FALSE,"MAT96";#N/A,#N/A,FALSE,"FANDA96";#N/A,#N/A,FALSE,"INTRAN96";#N/A,#N/A,FALSE,"NAA9697";#N/A,#N/A,FALSE,"ECWEBB";#N/A,#N/A,FALSE,"MFT96";#N/A,#N/A,FALSE,"CTrecon"}</definedName>
    <definedName name="NOCONFLICT_1_2" hidden="1">{#N/A,#N/A,FALSE,"TMCOMP96";#N/A,#N/A,FALSE,"MAT96";#N/A,#N/A,FALSE,"FANDA96";#N/A,#N/A,FALSE,"INTRAN96";#N/A,#N/A,FALSE,"NAA9697";#N/A,#N/A,FALSE,"ECWEBB";#N/A,#N/A,FALSE,"MFT96";#N/A,#N/A,FALSE,"CTrecon"}</definedName>
    <definedName name="NOCONFLICT_1_2_1" hidden="1">{#N/A,#N/A,FALSE,"TMCOMP96";#N/A,#N/A,FALSE,"MAT96";#N/A,#N/A,FALSE,"FANDA96";#N/A,#N/A,FALSE,"INTRAN96";#N/A,#N/A,FALSE,"NAA9697";#N/A,#N/A,FALSE,"ECWEBB";#N/A,#N/A,FALSE,"MFT96";#N/A,#N/A,FALSE,"CTrecon"}</definedName>
    <definedName name="NOCONFLICT_1_2_1_1" hidden="1">{#N/A,#N/A,FALSE,"TMCOMP96";#N/A,#N/A,FALSE,"MAT96";#N/A,#N/A,FALSE,"FANDA96";#N/A,#N/A,FALSE,"INTRAN96";#N/A,#N/A,FALSE,"NAA9697";#N/A,#N/A,FALSE,"ECWEBB";#N/A,#N/A,FALSE,"MFT96";#N/A,#N/A,FALSE,"CTrecon"}</definedName>
    <definedName name="NOCONFLICT_1_2_1_1_1" hidden="1">{#N/A,#N/A,FALSE,"TMCOMP96";#N/A,#N/A,FALSE,"MAT96";#N/A,#N/A,FALSE,"FANDA96";#N/A,#N/A,FALSE,"INTRAN96";#N/A,#N/A,FALSE,"NAA9697";#N/A,#N/A,FALSE,"ECWEBB";#N/A,#N/A,FALSE,"MFT96";#N/A,#N/A,FALSE,"CTrecon"}</definedName>
    <definedName name="NOCONFLICT_1_2_1_1_2" hidden="1">{#N/A,#N/A,FALSE,"TMCOMP96";#N/A,#N/A,FALSE,"MAT96";#N/A,#N/A,FALSE,"FANDA96";#N/A,#N/A,FALSE,"INTRAN96";#N/A,#N/A,FALSE,"NAA9697";#N/A,#N/A,FALSE,"ECWEBB";#N/A,#N/A,FALSE,"MFT96";#N/A,#N/A,FALSE,"CTrecon"}</definedName>
    <definedName name="NOCONFLICT_1_2_1_2" hidden="1">{#N/A,#N/A,FALSE,"TMCOMP96";#N/A,#N/A,FALSE,"MAT96";#N/A,#N/A,FALSE,"FANDA96";#N/A,#N/A,FALSE,"INTRAN96";#N/A,#N/A,FALSE,"NAA9697";#N/A,#N/A,FALSE,"ECWEBB";#N/A,#N/A,FALSE,"MFT96";#N/A,#N/A,FALSE,"CTrecon"}</definedName>
    <definedName name="NOCONFLICT_1_2_1_3" hidden="1">{#N/A,#N/A,FALSE,"TMCOMP96";#N/A,#N/A,FALSE,"MAT96";#N/A,#N/A,FALSE,"FANDA96";#N/A,#N/A,FALSE,"INTRAN96";#N/A,#N/A,FALSE,"NAA9697";#N/A,#N/A,FALSE,"ECWEBB";#N/A,#N/A,FALSE,"MFT96";#N/A,#N/A,FALSE,"CTrecon"}</definedName>
    <definedName name="NOCONFLICT_1_2_1_4" hidden="1">{#N/A,#N/A,FALSE,"TMCOMP96";#N/A,#N/A,FALSE,"MAT96";#N/A,#N/A,FALSE,"FANDA96";#N/A,#N/A,FALSE,"INTRAN96";#N/A,#N/A,FALSE,"NAA9697";#N/A,#N/A,FALSE,"ECWEBB";#N/A,#N/A,FALSE,"MFT96";#N/A,#N/A,FALSE,"CTrecon"}</definedName>
    <definedName name="NOCONFLICT_1_2_1_5" hidden="1">{#N/A,#N/A,FALSE,"TMCOMP96";#N/A,#N/A,FALSE,"MAT96";#N/A,#N/A,FALSE,"FANDA96";#N/A,#N/A,FALSE,"INTRAN96";#N/A,#N/A,FALSE,"NAA9697";#N/A,#N/A,FALSE,"ECWEBB";#N/A,#N/A,FALSE,"MFT96";#N/A,#N/A,FALSE,"CTrecon"}</definedName>
    <definedName name="NOCONFLICT_1_2_2" hidden="1">{#N/A,#N/A,FALSE,"TMCOMP96";#N/A,#N/A,FALSE,"MAT96";#N/A,#N/A,FALSE,"FANDA96";#N/A,#N/A,FALSE,"INTRAN96";#N/A,#N/A,FALSE,"NAA9697";#N/A,#N/A,FALSE,"ECWEBB";#N/A,#N/A,FALSE,"MFT96";#N/A,#N/A,FALSE,"CTrecon"}</definedName>
    <definedName name="NOCONFLICT_1_2_3" hidden="1">{#N/A,#N/A,FALSE,"TMCOMP96";#N/A,#N/A,FALSE,"MAT96";#N/A,#N/A,FALSE,"FANDA96";#N/A,#N/A,FALSE,"INTRAN96";#N/A,#N/A,FALSE,"NAA9697";#N/A,#N/A,FALSE,"ECWEBB";#N/A,#N/A,FALSE,"MFT96";#N/A,#N/A,FALSE,"CTrecon"}</definedName>
    <definedName name="NOCONFLICT_1_2_4" hidden="1">{#N/A,#N/A,FALSE,"TMCOMP96";#N/A,#N/A,FALSE,"MAT96";#N/A,#N/A,FALSE,"FANDA96";#N/A,#N/A,FALSE,"INTRAN96";#N/A,#N/A,FALSE,"NAA9697";#N/A,#N/A,FALSE,"ECWEBB";#N/A,#N/A,FALSE,"MFT96";#N/A,#N/A,FALSE,"CTrecon"}</definedName>
    <definedName name="NOCONFLICT_1_2_5" hidden="1">{#N/A,#N/A,FALSE,"TMCOMP96";#N/A,#N/A,FALSE,"MAT96";#N/A,#N/A,FALSE,"FANDA96";#N/A,#N/A,FALSE,"INTRAN96";#N/A,#N/A,FALSE,"NAA9697";#N/A,#N/A,FALSE,"ECWEBB";#N/A,#N/A,FALSE,"MFT96";#N/A,#N/A,FALSE,"CTrecon"}</definedName>
    <definedName name="NOCONFLICT_1_3" hidden="1">{#N/A,#N/A,FALSE,"TMCOMP96";#N/A,#N/A,FALSE,"MAT96";#N/A,#N/A,FALSE,"FANDA96";#N/A,#N/A,FALSE,"INTRAN96";#N/A,#N/A,FALSE,"NAA9697";#N/A,#N/A,FALSE,"ECWEBB";#N/A,#N/A,FALSE,"MFT96";#N/A,#N/A,FALSE,"CTrecon"}</definedName>
    <definedName name="NOCONFLICT_1_3_1" hidden="1">{#N/A,#N/A,FALSE,"TMCOMP96";#N/A,#N/A,FALSE,"MAT96";#N/A,#N/A,FALSE,"FANDA96";#N/A,#N/A,FALSE,"INTRAN96";#N/A,#N/A,FALSE,"NAA9697";#N/A,#N/A,FALSE,"ECWEBB";#N/A,#N/A,FALSE,"MFT96";#N/A,#N/A,FALSE,"CTrecon"}</definedName>
    <definedName name="NOCONFLICT_1_3_1_1" hidden="1">{#N/A,#N/A,FALSE,"TMCOMP96";#N/A,#N/A,FALSE,"MAT96";#N/A,#N/A,FALSE,"FANDA96";#N/A,#N/A,FALSE,"INTRAN96";#N/A,#N/A,FALSE,"NAA9697";#N/A,#N/A,FALSE,"ECWEBB";#N/A,#N/A,FALSE,"MFT96";#N/A,#N/A,FALSE,"CTrecon"}</definedName>
    <definedName name="NOCONFLICT_1_3_1_1_1" hidden="1">{#N/A,#N/A,FALSE,"TMCOMP96";#N/A,#N/A,FALSE,"MAT96";#N/A,#N/A,FALSE,"FANDA96";#N/A,#N/A,FALSE,"INTRAN96";#N/A,#N/A,FALSE,"NAA9697";#N/A,#N/A,FALSE,"ECWEBB";#N/A,#N/A,FALSE,"MFT96";#N/A,#N/A,FALSE,"CTrecon"}</definedName>
    <definedName name="NOCONFLICT_1_3_1_1_2" hidden="1">{#N/A,#N/A,FALSE,"TMCOMP96";#N/A,#N/A,FALSE,"MAT96";#N/A,#N/A,FALSE,"FANDA96";#N/A,#N/A,FALSE,"INTRAN96";#N/A,#N/A,FALSE,"NAA9697";#N/A,#N/A,FALSE,"ECWEBB";#N/A,#N/A,FALSE,"MFT96";#N/A,#N/A,FALSE,"CTrecon"}</definedName>
    <definedName name="NOCONFLICT_1_3_1_2" hidden="1">{#N/A,#N/A,FALSE,"TMCOMP96";#N/A,#N/A,FALSE,"MAT96";#N/A,#N/A,FALSE,"FANDA96";#N/A,#N/A,FALSE,"INTRAN96";#N/A,#N/A,FALSE,"NAA9697";#N/A,#N/A,FALSE,"ECWEBB";#N/A,#N/A,FALSE,"MFT96";#N/A,#N/A,FALSE,"CTrecon"}</definedName>
    <definedName name="NOCONFLICT_1_3_1_3" hidden="1">{#N/A,#N/A,FALSE,"TMCOMP96";#N/A,#N/A,FALSE,"MAT96";#N/A,#N/A,FALSE,"FANDA96";#N/A,#N/A,FALSE,"INTRAN96";#N/A,#N/A,FALSE,"NAA9697";#N/A,#N/A,FALSE,"ECWEBB";#N/A,#N/A,FALSE,"MFT96";#N/A,#N/A,FALSE,"CTrecon"}</definedName>
    <definedName name="NOCONFLICT_1_3_1_4" hidden="1">{#N/A,#N/A,FALSE,"TMCOMP96";#N/A,#N/A,FALSE,"MAT96";#N/A,#N/A,FALSE,"FANDA96";#N/A,#N/A,FALSE,"INTRAN96";#N/A,#N/A,FALSE,"NAA9697";#N/A,#N/A,FALSE,"ECWEBB";#N/A,#N/A,FALSE,"MFT96";#N/A,#N/A,FALSE,"CTrecon"}</definedName>
    <definedName name="NOCONFLICT_1_3_1_5" hidden="1">{#N/A,#N/A,FALSE,"TMCOMP96";#N/A,#N/A,FALSE,"MAT96";#N/A,#N/A,FALSE,"FANDA96";#N/A,#N/A,FALSE,"INTRAN96";#N/A,#N/A,FALSE,"NAA9697";#N/A,#N/A,FALSE,"ECWEBB";#N/A,#N/A,FALSE,"MFT96";#N/A,#N/A,FALSE,"CTrecon"}</definedName>
    <definedName name="NOCONFLICT_1_3_2" hidden="1">{#N/A,#N/A,FALSE,"TMCOMP96";#N/A,#N/A,FALSE,"MAT96";#N/A,#N/A,FALSE,"FANDA96";#N/A,#N/A,FALSE,"INTRAN96";#N/A,#N/A,FALSE,"NAA9697";#N/A,#N/A,FALSE,"ECWEBB";#N/A,#N/A,FALSE,"MFT96";#N/A,#N/A,FALSE,"CTrecon"}</definedName>
    <definedName name="NOCONFLICT_1_3_3" hidden="1">{#N/A,#N/A,FALSE,"TMCOMP96";#N/A,#N/A,FALSE,"MAT96";#N/A,#N/A,FALSE,"FANDA96";#N/A,#N/A,FALSE,"INTRAN96";#N/A,#N/A,FALSE,"NAA9697";#N/A,#N/A,FALSE,"ECWEBB";#N/A,#N/A,FALSE,"MFT96";#N/A,#N/A,FALSE,"CTrecon"}</definedName>
    <definedName name="NOCONFLICT_1_3_4" hidden="1">{#N/A,#N/A,FALSE,"TMCOMP96";#N/A,#N/A,FALSE,"MAT96";#N/A,#N/A,FALSE,"FANDA96";#N/A,#N/A,FALSE,"INTRAN96";#N/A,#N/A,FALSE,"NAA9697";#N/A,#N/A,FALSE,"ECWEBB";#N/A,#N/A,FALSE,"MFT96";#N/A,#N/A,FALSE,"CTrecon"}</definedName>
    <definedName name="NOCONFLICT_1_3_5" hidden="1">{#N/A,#N/A,FALSE,"TMCOMP96";#N/A,#N/A,FALSE,"MAT96";#N/A,#N/A,FALSE,"FANDA96";#N/A,#N/A,FALSE,"INTRAN96";#N/A,#N/A,FALSE,"NAA9697";#N/A,#N/A,FALSE,"ECWEBB";#N/A,#N/A,FALSE,"MFT96";#N/A,#N/A,FALSE,"CTrecon"}</definedName>
    <definedName name="NOCONFLICT_1_4" hidden="1">{#N/A,#N/A,FALSE,"TMCOMP96";#N/A,#N/A,FALSE,"MAT96";#N/A,#N/A,FALSE,"FANDA96";#N/A,#N/A,FALSE,"INTRAN96";#N/A,#N/A,FALSE,"NAA9697";#N/A,#N/A,FALSE,"ECWEBB";#N/A,#N/A,FALSE,"MFT96";#N/A,#N/A,FALSE,"CTrecon"}</definedName>
    <definedName name="NOCONFLICT_1_4_1" hidden="1">{#N/A,#N/A,FALSE,"TMCOMP96";#N/A,#N/A,FALSE,"MAT96";#N/A,#N/A,FALSE,"FANDA96";#N/A,#N/A,FALSE,"INTRAN96";#N/A,#N/A,FALSE,"NAA9697";#N/A,#N/A,FALSE,"ECWEBB";#N/A,#N/A,FALSE,"MFT96";#N/A,#N/A,FALSE,"CTrecon"}</definedName>
    <definedName name="NOCONFLICT_1_4_1_1" hidden="1">{#N/A,#N/A,FALSE,"TMCOMP96";#N/A,#N/A,FALSE,"MAT96";#N/A,#N/A,FALSE,"FANDA96";#N/A,#N/A,FALSE,"INTRAN96";#N/A,#N/A,FALSE,"NAA9697";#N/A,#N/A,FALSE,"ECWEBB";#N/A,#N/A,FALSE,"MFT96";#N/A,#N/A,FALSE,"CTrecon"}</definedName>
    <definedName name="NOCONFLICT_1_4_1_2" hidden="1">{#N/A,#N/A,FALSE,"TMCOMP96";#N/A,#N/A,FALSE,"MAT96";#N/A,#N/A,FALSE,"FANDA96";#N/A,#N/A,FALSE,"INTRAN96";#N/A,#N/A,FALSE,"NAA9697";#N/A,#N/A,FALSE,"ECWEBB";#N/A,#N/A,FALSE,"MFT96";#N/A,#N/A,FALSE,"CTrecon"}</definedName>
    <definedName name="NOCONFLICT_1_4_1_3" hidden="1">{#N/A,#N/A,FALSE,"TMCOMP96";#N/A,#N/A,FALSE,"MAT96";#N/A,#N/A,FALSE,"FANDA96";#N/A,#N/A,FALSE,"INTRAN96";#N/A,#N/A,FALSE,"NAA9697";#N/A,#N/A,FALSE,"ECWEBB";#N/A,#N/A,FALSE,"MFT96";#N/A,#N/A,FALSE,"CTrecon"}</definedName>
    <definedName name="NOCONFLICT_1_4_1_4" hidden="1">{#N/A,#N/A,FALSE,"TMCOMP96";#N/A,#N/A,FALSE,"MAT96";#N/A,#N/A,FALSE,"FANDA96";#N/A,#N/A,FALSE,"INTRAN96";#N/A,#N/A,FALSE,"NAA9697";#N/A,#N/A,FALSE,"ECWEBB";#N/A,#N/A,FALSE,"MFT96";#N/A,#N/A,FALSE,"CTrecon"}</definedName>
    <definedName name="NOCONFLICT_1_4_1_5" hidden="1">{#N/A,#N/A,FALSE,"TMCOMP96";#N/A,#N/A,FALSE,"MAT96";#N/A,#N/A,FALSE,"FANDA96";#N/A,#N/A,FALSE,"INTRAN96";#N/A,#N/A,FALSE,"NAA9697";#N/A,#N/A,FALSE,"ECWEBB";#N/A,#N/A,FALSE,"MFT96";#N/A,#N/A,FALSE,"CTrecon"}</definedName>
    <definedName name="NOCONFLICT_1_4_2" hidden="1">{#N/A,#N/A,FALSE,"TMCOMP96";#N/A,#N/A,FALSE,"MAT96";#N/A,#N/A,FALSE,"FANDA96";#N/A,#N/A,FALSE,"INTRAN96";#N/A,#N/A,FALSE,"NAA9697";#N/A,#N/A,FALSE,"ECWEBB";#N/A,#N/A,FALSE,"MFT96";#N/A,#N/A,FALSE,"CTrecon"}</definedName>
    <definedName name="NOCONFLICT_1_4_3" hidden="1">{#N/A,#N/A,FALSE,"TMCOMP96";#N/A,#N/A,FALSE,"MAT96";#N/A,#N/A,FALSE,"FANDA96";#N/A,#N/A,FALSE,"INTRAN96";#N/A,#N/A,FALSE,"NAA9697";#N/A,#N/A,FALSE,"ECWEBB";#N/A,#N/A,FALSE,"MFT96";#N/A,#N/A,FALSE,"CTrecon"}</definedName>
    <definedName name="NOCONFLICT_1_4_4" hidden="1">{#N/A,#N/A,FALSE,"TMCOMP96";#N/A,#N/A,FALSE,"MAT96";#N/A,#N/A,FALSE,"FANDA96";#N/A,#N/A,FALSE,"INTRAN96";#N/A,#N/A,FALSE,"NAA9697";#N/A,#N/A,FALSE,"ECWEBB";#N/A,#N/A,FALSE,"MFT96";#N/A,#N/A,FALSE,"CTrecon"}</definedName>
    <definedName name="NOCONFLICT_1_4_5" hidden="1">{#N/A,#N/A,FALSE,"TMCOMP96";#N/A,#N/A,FALSE,"MAT96";#N/A,#N/A,FALSE,"FANDA96";#N/A,#N/A,FALSE,"INTRAN96";#N/A,#N/A,FALSE,"NAA9697";#N/A,#N/A,FALSE,"ECWEBB";#N/A,#N/A,FALSE,"MFT96";#N/A,#N/A,FALSE,"CTrecon"}</definedName>
    <definedName name="NOCONFLICT_1_5" hidden="1">{#N/A,#N/A,FALSE,"TMCOMP96";#N/A,#N/A,FALSE,"MAT96";#N/A,#N/A,FALSE,"FANDA96";#N/A,#N/A,FALSE,"INTRAN96";#N/A,#N/A,FALSE,"NAA9697";#N/A,#N/A,FALSE,"ECWEBB";#N/A,#N/A,FALSE,"MFT96";#N/A,#N/A,FALSE,"CTrecon"}</definedName>
    <definedName name="NOCONFLICT_1_5_1" hidden="1">{#N/A,#N/A,FALSE,"TMCOMP96";#N/A,#N/A,FALSE,"MAT96";#N/A,#N/A,FALSE,"FANDA96";#N/A,#N/A,FALSE,"INTRAN96";#N/A,#N/A,FALSE,"NAA9697";#N/A,#N/A,FALSE,"ECWEBB";#N/A,#N/A,FALSE,"MFT96";#N/A,#N/A,FALSE,"CTrecon"}</definedName>
    <definedName name="NOCONFLICT_1_5_2" hidden="1">{#N/A,#N/A,FALSE,"TMCOMP96";#N/A,#N/A,FALSE,"MAT96";#N/A,#N/A,FALSE,"FANDA96";#N/A,#N/A,FALSE,"INTRAN96";#N/A,#N/A,FALSE,"NAA9697";#N/A,#N/A,FALSE,"ECWEBB";#N/A,#N/A,FALSE,"MFT96";#N/A,#N/A,FALSE,"CTrecon"}</definedName>
    <definedName name="NOCONFLICT_1_5_3" hidden="1">{#N/A,#N/A,FALSE,"TMCOMP96";#N/A,#N/A,FALSE,"MAT96";#N/A,#N/A,FALSE,"FANDA96";#N/A,#N/A,FALSE,"INTRAN96";#N/A,#N/A,FALSE,"NAA9697";#N/A,#N/A,FALSE,"ECWEBB";#N/A,#N/A,FALSE,"MFT96";#N/A,#N/A,FALSE,"CTrecon"}</definedName>
    <definedName name="NOCONFLICT_1_5_4" hidden="1">{#N/A,#N/A,FALSE,"TMCOMP96";#N/A,#N/A,FALSE,"MAT96";#N/A,#N/A,FALSE,"FANDA96";#N/A,#N/A,FALSE,"INTRAN96";#N/A,#N/A,FALSE,"NAA9697";#N/A,#N/A,FALSE,"ECWEBB";#N/A,#N/A,FALSE,"MFT96";#N/A,#N/A,FALSE,"CTrecon"}</definedName>
    <definedName name="NOCONFLICT_1_5_5" hidden="1">{#N/A,#N/A,FALSE,"TMCOMP96";#N/A,#N/A,FALSE,"MAT96";#N/A,#N/A,FALSE,"FANDA96";#N/A,#N/A,FALSE,"INTRAN96";#N/A,#N/A,FALSE,"NAA9697";#N/A,#N/A,FALSE,"ECWEBB";#N/A,#N/A,FALSE,"MFT96";#N/A,#N/A,FALSE,"CTrecon"}</definedName>
    <definedName name="NOCONFLICT_2_1" hidden="1">{#N/A,#N/A,FALSE,"TMCOMP96";#N/A,#N/A,FALSE,"MAT96";#N/A,#N/A,FALSE,"FANDA96";#N/A,#N/A,FALSE,"INTRAN96";#N/A,#N/A,FALSE,"NAA9697";#N/A,#N/A,FALSE,"ECWEBB";#N/A,#N/A,FALSE,"MFT96";#N/A,#N/A,FALSE,"CTrecon"}</definedName>
    <definedName name="NOCONFLICT_2_1_1" hidden="1">{#N/A,#N/A,FALSE,"TMCOMP96";#N/A,#N/A,FALSE,"MAT96";#N/A,#N/A,FALSE,"FANDA96";#N/A,#N/A,FALSE,"INTRAN96";#N/A,#N/A,FALSE,"NAA9697";#N/A,#N/A,FALSE,"ECWEBB";#N/A,#N/A,FALSE,"MFT96";#N/A,#N/A,FALSE,"CTrecon"}</definedName>
    <definedName name="NOCONFLICT_2_1_1_1" hidden="1">{#N/A,#N/A,FALSE,"TMCOMP96";#N/A,#N/A,FALSE,"MAT96";#N/A,#N/A,FALSE,"FANDA96";#N/A,#N/A,FALSE,"INTRAN96";#N/A,#N/A,FALSE,"NAA9697";#N/A,#N/A,FALSE,"ECWEBB";#N/A,#N/A,FALSE,"MFT96";#N/A,#N/A,FALSE,"CTrecon"}</definedName>
    <definedName name="NOCONFLICT_2_1_1_2" hidden="1">{#N/A,#N/A,FALSE,"TMCOMP96";#N/A,#N/A,FALSE,"MAT96";#N/A,#N/A,FALSE,"FANDA96";#N/A,#N/A,FALSE,"INTRAN96";#N/A,#N/A,FALSE,"NAA9697";#N/A,#N/A,FALSE,"ECWEBB";#N/A,#N/A,FALSE,"MFT96";#N/A,#N/A,FALSE,"CTrecon"}</definedName>
    <definedName name="NOCONFLICT_2_1_2" hidden="1">{#N/A,#N/A,FALSE,"TMCOMP96";#N/A,#N/A,FALSE,"MAT96";#N/A,#N/A,FALSE,"FANDA96";#N/A,#N/A,FALSE,"INTRAN96";#N/A,#N/A,FALSE,"NAA9697";#N/A,#N/A,FALSE,"ECWEBB";#N/A,#N/A,FALSE,"MFT96";#N/A,#N/A,FALSE,"CTrecon"}</definedName>
    <definedName name="NOCONFLICT_2_1_3" hidden="1">{#N/A,#N/A,FALSE,"TMCOMP96";#N/A,#N/A,FALSE,"MAT96";#N/A,#N/A,FALSE,"FANDA96";#N/A,#N/A,FALSE,"INTRAN96";#N/A,#N/A,FALSE,"NAA9697";#N/A,#N/A,FALSE,"ECWEBB";#N/A,#N/A,FALSE,"MFT96";#N/A,#N/A,FALSE,"CTrecon"}</definedName>
    <definedName name="NOCONFLICT_2_1_4" hidden="1">{#N/A,#N/A,FALSE,"TMCOMP96";#N/A,#N/A,FALSE,"MAT96";#N/A,#N/A,FALSE,"FANDA96";#N/A,#N/A,FALSE,"INTRAN96";#N/A,#N/A,FALSE,"NAA9697";#N/A,#N/A,FALSE,"ECWEBB";#N/A,#N/A,FALSE,"MFT96";#N/A,#N/A,FALSE,"CTrecon"}</definedName>
    <definedName name="NOCONFLICT_2_1_5" hidden="1">{#N/A,#N/A,FALSE,"TMCOMP96";#N/A,#N/A,FALSE,"MAT96";#N/A,#N/A,FALSE,"FANDA96";#N/A,#N/A,FALSE,"INTRAN96";#N/A,#N/A,FALSE,"NAA9697";#N/A,#N/A,FALSE,"ECWEBB";#N/A,#N/A,FALSE,"MFT96";#N/A,#N/A,FALSE,"CTrecon"}</definedName>
    <definedName name="NOCONFLICT_2_2" hidden="1">{#N/A,#N/A,FALSE,"TMCOMP96";#N/A,#N/A,FALSE,"MAT96";#N/A,#N/A,FALSE,"FANDA96";#N/A,#N/A,FALSE,"INTRAN96";#N/A,#N/A,FALSE,"NAA9697";#N/A,#N/A,FALSE,"ECWEBB";#N/A,#N/A,FALSE,"MFT96";#N/A,#N/A,FALSE,"CTrecon"}</definedName>
    <definedName name="NOCONFLICT_2_3" hidden="1">{#N/A,#N/A,FALSE,"TMCOMP96";#N/A,#N/A,FALSE,"MAT96";#N/A,#N/A,FALSE,"FANDA96";#N/A,#N/A,FALSE,"INTRAN96";#N/A,#N/A,FALSE,"NAA9697";#N/A,#N/A,FALSE,"ECWEBB";#N/A,#N/A,FALSE,"MFT96";#N/A,#N/A,FALSE,"CTrecon"}</definedName>
    <definedName name="NOCONFLICT_2_4" hidden="1">{#N/A,#N/A,FALSE,"TMCOMP96";#N/A,#N/A,FALSE,"MAT96";#N/A,#N/A,FALSE,"FANDA96";#N/A,#N/A,FALSE,"INTRAN96";#N/A,#N/A,FALSE,"NAA9697";#N/A,#N/A,FALSE,"ECWEBB";#N/A,#N/A,FALSE,"MFT96";#N/A,#N/A,FALSE,"CTrecon"}</definedName>
    <definedName name="NOCONFLICT_2_5" hidden="1">{#N/A,#N/A,FALSE,"TMCOMP96";#N/A,#N/A,FALSE,"MAT96";#N/A,#N/A,FALSE,"FANDA96";#N/A,#N/A,FALSE,"INTRAN96";#N/A,#N/A,FALSE,"NAA9697";#N/A,#N/A,FALSE,"ECWEBB";#N/A,#N/A,FALSE,"MFT96";#N/A,#N/A,FALSE,"CTrecon"}</definedName>
    <definedName name="NOCONFLICT_3" hidden="1">{#N/A,#N/A,FALSE,"TMCOMP96";#N/A,#N/A,FALSE,"MAT96";#N/A,#N/A,FALSE,"FANDA96";#N/A,#N/A,FALSE,"INTRAN96";#N/A,#N/A,FALSE,"NAA9697";#N/A,#N/A,FALSE,"ECWEBB";#N/A,#N/A,FALSE,"MFT96";#N/A,#N/A,FALSE,"CTrecon"}</definedName>
    <definedName name="NOCONFLICT_3_1" hidden="1">{#N/A,#N/A,FALSE,"TMCOMP96";#N/A,#N/A,FALSE,"MAT96";#N/A,#N/A,FALSE,"FANDA96";#N/A,#N/A,FALSE,"INTRAN96";#N/A,#N/A,FALSE,"NAA9697";#N/A,#N/A,FALSE,"ECWEBB";#N/A,#N/A,FALSE,"MFT96";#N/A,#N/A,FALSE,"CTrecon"}</definedName>
    <definedName name="NOCONFLICT_3_1_1" hidden="1">{#N/A,#N/A,FALSE,"TMCOMP96";#N/A,#N/A,FALSE,"MAT96";#N/A,#N/A,FALSE,"FANDA96";#N/A,#N/A,FALSE,"INTRAN96";#N/A,#N/A,FALSE,"NAA9697";#N/A,#N/A,FALSE,"ECWEBB";#N/A,#N/A,FALSE,"MFT96";#N/A,#N/A,FALSE,"CTrecon"}</definedName>
    <definedName name="NOCONFLICT_3_1_1_1" hidden="1">{#N/A,#N/A,FALSE,"TMCOMP96";#N/A,#N/A,FALSE,"MAT96";#N/A,#N/A,FALSE,"FANDA96";#N/A,#N/A,FALSE,"INTRAN96";#N/A,#N/A,FALSE,"NAA9697";#N/A,#N/A,FALSE,"ECWEBB";#N/A,#N/A,FALSE,"MFT96";#N/A,#N/A,FALSE,"CTrecon"}</definedName>
    <definedName name="NOCONFLICT_3_1_1_2" hidden="1">{#N/A,#N/A,FALSE,"TMCOMP96";#N/A,#N/A,FALSE,"MAT96";#N/A,#N/A,FALSE,"FANDA96";#N/A,#N/A,FALSE,"INTRAN96";#N/A,#N/A,FALSE,"NAA9697";#N/A,#N/A,FALSE,"ECWEBB";#N/A,#N/A,FALSE,"MFT96";#N/A,#N/A,FALSE,"CTrecon"}</definedName>
    <definedName name="NOCONFLICT_3_1_2" hidden="1">{#N/A,#N/A,FALSE,"TMCOMP96";#N/A,#N/A,FALSE,"MAT96";#N/A,#N/A,FALSE,"FANDA96";#N/A,#N/A,FALSE,"INTRAN96";#N/A,#N/A,FALSE,"NAA9697";#N/A,#N/A,FALSE,"ECWEBB";#N/A,#N/A,FALSE,"MFT96";#N/A,#N/A,FALSE,"CTrecon"}</definedName>
    <definedName name="NOCONFLICT_3_1_3" hidden="1">{#N/A,#N/A,FALSE,"TMCOMP96";#N/A,#N/A,FALSE,"MAT96";#N/A,#N/A,FALSE,"FANDA96";#N/A,#N/A,FALSE,"INTRAN96";#N/A,#N/A,FALSE,"NAA9697";#N/A,#N/A,FALSE,"ECWEBB";#N/A,#N/A,FALSE,"MFT96";#N/A,#N/A,FALSE,"CTrecon"}</definedName>
    <definedName name="NOCONFLICT_3_1_4" hidden="1">{#N/A,#N/A,FALSE,"TMCOMP96";#N/A,#N/A,FALSE,"MAT96";#N/A,#N/A,FALSE,"FANDA96";#N/A,#N/A,FALSE,"INTRAN96";#N/A,#N/A,FALSE,"NAA9697";#N/A,#N/A,FALSE,"ECWEBB";#N/A,#N/A,FALSE,"MFT96";#N/A,#N/A,FALSE,"CTrecon"}</definedName>
    <definedName name="NOCONFLICT_3_1_5" hidden="1">{#N/A,#N/A,FALSE,"TMCOMP96";#N/A,#N/A,FALSE,"MAT96";#N/A,#N/A,FALSE,"FANDA96";#N/A,#N/A,FALSE,"INTRAN96";#N/A,#N/A,FALSE,"NAA9697";#N/A,#N/A,FALSE,"ECWEBB";#N/A,#N/A,FALSE,"MFT96";#N/A,#N/A,FALSE,"CTrecon"}</definedName>
    <definedName name="NOCONFLICT_3_2" hidden="1">{#N/A,#N/A,FALSE,"TMCOMP96";#N/A,#N/A,FALSE,"MAT96";#N/A,#N/A,FALSE,"FANDA96";#N/A,#N/A,FALSE,"INTRAN96";#N/A,#N/A,FALSE,"NAA9697";#N/A,#N/A,FALSE,"ECWEBB";#N/A,#N/A,FALSE,"MFT96";#N/A,#N/A,FALSE,"CTrecon"}</definedName>
    <definedName name="NOCONFLICT_3_3" hidden="1">{#N/A,#N/A,FALSE,"TMCOMP96";#N/A,#N/A,FALSE,"MAT96";#N/A,#N/A,FALSE,"FANDA96";#N/A,#N/A,FALSE,"INTRAN96";#N/A,#N/A,FALSE,"NAA9697";#N/A,#N/A,FALSE,"ECWEBB";#N/A,#N/A,FALSE,"MFT96";#N/A,#N/A,FALSE,"CTrecon"}</definedName>
    <definedName name="NOCONFLICT_3_4" hidden="1">{#N/A,#N/A,FALSE,"TMCOMP96";#N/A,#N/A,FALSE,"MAT96";#N/A,#N/A,FALSE,"FANDA96";#N/A,#N/A,FALSE,"INTRAN96";#N/A,#N/A,FALSE,"NAA9697";#N/A,#N/A,FALSE,"ECWEBB";#N/A,#N/A,FALSE,"MFT96";#N/A,#N/A,FALSE,"CTrecon"}</definedName>
    <definedName name="NOCONFLICT_3_5" hidden="1">{#N/A,#N/A,FALSE,"TMCOMP96";#N/A,#N/A,FALSE,"MAT96";#N/A,#N/A,FALSE,"FANDA96";#N/A,#N/A,FALSE,"INTRAN96";#N/A,#N/A,FALSE,"NAA9697";#N/A,#N/A,FALSE,"ECWEBB";#N/A,#N/A,FALSE,"MFT96";#N/A,#N/A,FALSE,"CTrecon"}</definedName>
    <definedName name="NOCONFLICT_4" hidden="1">{#N/A,#N/A,FALSE,"TMCOMP96";#N/A,#N/A,FALSE,"MAT96";#N/A,#N/A,FALSE,"FANDA96";#N/A,#N/A,FALSE,"INTRAN96";#N/A,#N/A,FALSE,"NAA9697";#N/A,#N/A,FALSE,"ECWEBB";#N/A,#N/A,FALSE,"MFT96";#N/A,#N/A,FALSE,"CTrecon"}</definedName>
    <definedName name="NOCONFLICT_4_1" hidden="1">{#N/A,#N/A,FALSE,"TMCOMP96";#N/A,#N/A,FALSE,"MAT96";#N/A,#N/A,FALSE,"FANDA96";#N/A,#N/A,FALSE,"INTRAN96";#N/A,#N/A,FALSE,"NAA9697";#N/A,#N/A,FALSE,"ECWEBB";#N/A,#N/A,FALSE,"MFT96";#N/A,#N/A,FALSE,"CTrecon"}</definedName>
    <definedName name="NOCONFLICT_4_1_1" hidden="1">{#N/A,#N/A,FALSE,"TMCOMP96";#N/A,#N/A,FALSE,"MAT96";#N/A,#N/A,FALSE,"FANDA96";#N/A,#N/A,FALSE,"INTRAN96";#N/A,#N/A,FALSE,"NAA9697";#N/A,#N/A,FALSE,"ECWEBB";#N/A,#N/A,FALSE,"MFT96";#N/A,#N/A,FALSE,"CTrecon"}</definedName>
    <definedName name="NOCONFLICT_4_1_1_1" hidden="1">{#N/A,#N/A,FALSE,"TMCOMP96";#N/A,#N/A,FALSE,"MAT96";#N/A,#N/A,FALSE,"FANDA96";#N/A,#N/A,FALSE,"INTRAN96";#N/A,#N/A,FALSE,"NAA9697";#N/A,#N/A,FALSE,"ECWEBB";#N/A,#N/A,FALSE,"MFT96";#N/A,#N/A,FALSE,"CTrecon"}</definedName>
    <definedName name="NOCONFLICT_4_1_1_2" hidden="1">{#N/A,#N/A,FALSE,"TMCOMP96";#N/A,#N/A,FALSE,"MAT96";#N/A,#N/A,FALSE,"FANDA96";#N/A,#N/A,FALSE,"INTRAN96";#N/A,#N/A,FALSE,"NAA9697";#N/A,#N/A,FALSE,"ECWEBB";#N/A,#N/A,FALSE,"MFT96";#N/A,#N/A,FALSE,"CTrecon"}</definedName>
    <definedName name="NOCONFLICT_4_1_2" hidden="1">{#N/A,#N/A,FALSE,"TMCOMP96";#N/A,#N/A,FALSE,"MAT96";#N/A,#N/A,FALSE,"FANDA96";#N/A,#N/A,FALSE,"INTRAN96";#N/A,#N/A,FALSE,"NAA9697";#N/A,#N/A,FALSE,"ECWEBB";#N/A,#N/A,FALSE,"MFT96";#N/A,#N/A,FALSE,"CTrecon"}</definedName>
    <definedName name="NOCONFLICT_4_1_3" hidden="1">{#N/A,#N/A,FALSE,"TMCOMP96";#N/A,#N/A,FALSE,"MAT96";#N/A,#N/A,FALSE,"FANDA96";#N/A,#N/A,FALSE,"INTRAN96";#N/A,#N/A,FALSE,"NAA9697";#N/A,#N/A,FALSE,"ECWEBB";#N/A,#N/A,FALSE,"MFT96";#N/A,#N/A,FALSE,"CTrecon"}</definedName>
    <definedName name="NOCONFLICT_4_1_4" hidden="1">{#N/A,#N/A,FALSE,"TMCOMP96";#N/A,#N/A,FALSE,"MAT96";#N/A,#N/A,FALSE,"FANDA96";#N/A,#N/A,FALSE,"INTRAN96";#N/A,#N/A,FALSE,"NAA9697";#N/A,#N/A,FALSE,"ECWEBB";#N/A,#N/A,FALSE,"MFT96";#N/A,#N/A,FALSE,"CTrecon"}</definedName>
    <definedName name="NOCONFLICT_4_1_5" hidden="1">{#N/A,#N/A,FALSE,"TMCOMP96";#N/A,#N/A,FALSE,"MAT96";#N/A,#N/A,FALSE,"FANDA96";#N/A,#N/A,FALSE,"INTRAN96";#N/A,#N/A,FALSE,"NAA9697";#N/A,#N/A,FALSE,"ECWEBB";#N/A,#N/A,FALSE,"MFT96";#N/A,#N/A,FALSE,"CTrecon"}</definedName>
    <definedName name="NOCONFLICT_4_2" hidden="1">{#N/A,#N/A,FALSE,"TMCOMP96";#N/A,#N/A,FALSE,"MAT96";#N/A,#N/A,FALSE,"FANDA96";#N/A,#N/A,FALSE,"INTRAN96";#N/A,#N/A,FALSE,"NAA9697";#N/A,#N/A,FALSE,"ECWEBB";#N/A,#N/A,FALSE,"MFT96";#N/A,#N/A,FALSE,"CTrecon"}</definedName>
    <definedName name="NOCONFLICT_4_3" hidden="1">{#N/A,#N/A,FALSE,"TMCOMP96";#N/A,#N/A,FALSE,"MAT96";#N/A,#N/A,FALSE,"FANDA96";#N/A,#N/A,FALSE,"INTRAN96";#N/A,#N/A,FALSE,"NAA9697";#N/A,#N/A,FALSE,"ECWEBB";#N/A,#N/A,FALSE,"MFT96";#N/A,#N/A,FALSE,"CTrecon"}</definedName>
    <definedName name="NOCONFLICT_4_4" hidden="1">{#N/A,#N/A,FALSE,"TMCOMP96";#N/A,#N/A,FALSE,"MAT96";#N/A,#N/A,FALSE,"FANDA96";#N/A,#N/A,FALSE,"INTRAN96";#N/A,#N/A,FALSE,"NAA9697";#N/A,#N/A,FALSE,"ECWEBB";#N/A,#N/A,FALSE,"MFT96";#N/A,#N/A,FALSE,"CTrecon"}</definedName>
    <definedName name="NOCONFLICT_4_5" hidden="1">{#N/A,#N/A,FALSE,"TMCOMP96";#N/A,#N/A,FALSE,"MAT96";#N/A,#N/A,FALSE,"FANDA96";#N/A,#N/A,FALSE,"INTRAN96";#N/A,#N/A,FALSE,"NAA9697";#N/A,#N/A,FALSE,"ECWEBB";#N/A,#N/A,FALSE,"MFT96";#N/A,#N/A,FALSE,"CTrecon"}</definedName>
    <definedName name="NOCONFLICT_5" hidden="1">{#N/A,#N/A,FALSE,"TMCOMP96";#N/A,#N/A,FALSE,"MAT96";#N/A,#N/A,FALSE,"FANDA96";#N/A,#N/A,FALSE,"INTRAN96";#N/A,#N/A,FALSE,"NAA9697";#N/A,#N/A,FALSE,"ECWEBB";#N/A,#N/A,FALSE,"MFT96";#N/A,#N/A,FALSE,"CTrecon"}</definedName>
    <definedName name="NOCONFLICT_5_1" hidden="1">{#N/A,#N/A,FALSE,"TMCOMP96";#N/A,#N/A,FALSE,"MAT96";#N/A,#N/A,FALSE,"FANDA96";#N/A,#N/A,FALSE,"INTRAN96";#N/A,#N/A,FALSE,"NAA9697";#N/A,#N/A,FALSE,"ECWEBB";#N/A,#N/A,FALSE,"MFT96";#N/A,#N/A,FALSE,"CTrecon"}</definedName>
    <definedName name="NOCONFLICT_5_1_1" hidden="1">{#N/A,#N/A,FALSE,"TMCOMP96";#N/A,#N/A,FALSE,"MAT96";#N/A,#N/A,FALSE,"FANDA96";#N/A,#N/A,FALSE,"INTRAN96";#N/A,#N/A,FALSE,"NAA9697";#N/A,#N/A,FALSE,"ECWEBB";#N/A,#N/A,FALSE,"MFT96";#N/A,#N/A,FALSE,"CTrecon"}</definedName>
    <definedName name="NOCONFLICT_5_1_1_1" hidden="1">{#N/A,#N/A,FALSE,"TMCOMP96";#N/A,#N/A,FALSE,"MAT96";#N/A,#N/A,FALSE,"FANDA96";#N/A,#N/A,FALSE,"INTRAN96";#N/A,#N/A,FALSE,"NAA9697";#N/A,#N/A,FALSE,"ECWEBB";#N/A,#N/A,FALSE,"MFT96";#N/A,#N/A,FALSE,"CTrecon"}</definedName>
    <definedName name="NOCONFLICT_5_1_1_2" hidden="1">{#N/A,#N/A,FALSE,"TMCOMP96";#N/A,#N/A,FALSE,"MAT96";#N/A,#N/A,FALSE,"FANDA96";#N/A,#N/A,FALSE,"INTRAN96";#N/A,#N/A,FALSE,"NAA9697";#N/A,#N/A,FALSE,"ECWEBB";#N/A,#N/A,FALSE,"MFT96";#N/A,#N/A,FALSE,"CTrecon"}</definedName>
    <definedName name="NOCONFLICT_5_1_2" hidden="1">{#N/A,#N/A,FALSE,"TMCOMP96";#N/A,#N/A,FALSE,"MAT96";#N/A,#N/A,FALSE,"FANDA96";#N/A,#N/A,FALSE,"INTRAN96";#N/A,#N/A,FALSE,"NAA9697";#N/A,#N/A,FALSE,"ECWEBB";#N/A,#N/A,FALSE,"MFT96";#N/A,#N/A,FALSE,"CTrecon"}</definedName>
    <definedName name="NOCONFLICT_5_1_3" hidden="1">{#N/A,#N/A,FALSE,"TMCOMP96";#N/A,#N/A,FALSE,"MAT96";#N/A,#N/A,FALSE,"FANDA96";#N/A,#N/A,FALSE,"INTRAN96";#N/A,#N/A,FALSE,"NAA9697";#N/A,#N/A,FALSE,"ECWEBB";#N/A,#N/A,FALSE,"MFT96";#N/A,#N/A,FALSE,"CTrecon"}</definedName>
    <definedName name="NOCONFLICT_5_1_4" hidden="1">{#N/A,#N/A,FALSE,"TMCOMP96";#N/A,#N/A,FALSE,"MAT96";#N/A,#N/A,FALSE,"FANDA96";#N/A,#N/A,FALSE,"INTRAN96";#N/A,#N/A,FALSE,"NAA9697";#N/A,#N/A,FALSE,"ECWEBB";#N/A,#N/A,FALSE,"MFT96";#N/A,#N/A,FALSE,"CTrecon"}</definedName>
    <definedName name="NOCONFLICT_5_1_5" hidden="1">{#N/A,#N/A,FALSE,"TMCOMP96";#N/A,#N/A,FALSE,"MAT96";#N/A,#N/A,FALSE,"FANDA96";#N/A,#N/A,FALSE,"INTRAN96";#N/A,#N/A,FALSE,"NAA9697";#N/A,#N/A,FALSE,"ECWEBB";#N/A,#N/A,FALSE,"MFT96";#N/A,#N/A,FALSE,"CTrecon"}</definedName>
    <definedName name="NOCONFLICT_5_2" hidden="1">{#N/A,#N/A,FALSE,"TMCOMP96";#N/A,#N/A,FALSE,"MAT96";#N/A,#N/A,FALSE,"FANDA96";#N/A,#N/A,FALSE,"INTRAN96";#N/A,#N/A,FALSE,"NAA9697";#N/A,#N/A,FALSE,"ECWEBB";#N/A,#N/A,FALSE,"MFT96";#N/A,#N/A,FALSE,"CTrecon"}</definedName>
    <definedName name="NOCONFLICT_5_3" hidden="1">{#N/A,#N/A,FALSE,"TMCOMP96";#N/A,#N/A,FALSE,"MAT96";#N/A,#N/A,FALSE,"FANDA96";#N/A,#N/A,FALSE,"INTRAN96";#N/A,#N/A,FALSE,"NAA9697";#N/A,#N/A,FALSE,"ECWEBB";#N/A,#N/A,FALSE,"MFT96";#N/A,#N/A,FALSE,"CTrecon"}</definedName>
    <definedName name="NOCONFLICT_5_4" hidden="1">{#N/A,#N/A,FALSE,"TMCOMP96";#N/A,#N/A,FALSE,"MAT96";#N/A,#N/A,FALSE,"FANDA96";#N/A,#N/A,FALSE,"INTRAN96";#N/A,#N/A,FALSE,"NAA9697";#N/A,#N/A,FALSE,"ECWEBB";#N/A,#N/A,FALSE,"MFT96";#N/A,#N/A,FALSE,"CTrecon"}</definedName>
    <definedName name="NOCONFLICT_5_5" hidden="1">{#N/A,#N/A,FALSE,"TMCOMP96";#N/A,#N/A,FALSE,"MAT96";#N/A,#N/A,FALSE,"FANDA96";#N/A,#N/A,FALSE,"INTRAN96";#N/A,#N/A,FALSE,"NAA9697";#N/A,#N/A,FALSE,"ECWEBB";#N/A,#N/A,FALSE,"MFT96";#N/A,#N/A,FALSE,"CTrecon"}</definedName>
    <definedName name="numberhered">#REF!</definedName>
    <definedName name="Option2"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1_1_1" hidden="1">{#N/A,#N/A,FALSE,"TMCOMP96";#N/A,#N/A,FALSE,"MAT96";#N/A,#N/A,FALSE,"FANDA96";#N/A,#N/A,FALSE,"INTRAN96";#N/A,#N/A,FALSE,"NAA9697";#N/A,#N/A,FALSE,"ECWEBB";#N/A,#N/A,FALSE,"MFT96";#N/A,#N/A,FALSE,"CTrecon"}</definedName>
    <definedName name="Option2_1_1_1_1" hidden="1">{#N/A,#N/A,FALSE,"TMCOMP96";#N/A,#N/A,FALSE,"MAT96";#N/A,#N/A,FALSE,"FANDA96";#N/A,#N/A,FALSE,"INTRAN96";#N/A,#N/A,FALSE,"NAA9697";#N/A,#N/A,FALSE,"ECWEBB";#N/A,#N/A,FALSE,"MFT96";#N/A,#N/A,FALSE,"CTrecon"}</definedName>
    <definedName name="Option2_1_1_1_1_1" hidden="1">{#N/A,#N/A,FALSE,"TMCOMP96";#N/A,#N/A,FALSE,"MAT96";#N/A,#N/A,FALSE,"FANDA96";#N/A,#N/A,FALSE,"INTRAN96";#N/A,#N/A,FALSE,"NAA9697";#N/A,#N/A,FALSE,"ECWEBB";#N/A,#N/A,FALSE,"MFT96";#N/A,#N/A,FALSE,"CTrecon"}</definedName>
    <definedName name="Option2_1_1_1_1_2" hidden="1">{#N/A,#N/A,FALSE,"TMCOMP96";#N/A,#N/A,FALSE,"MAT96";#N/A,#N/A,FALSE,"FANDA96";#N/A,#N/A,FALSE,"INTRAN96";#N/A,#N/A,FALSE,"NAA9697";#N/A,#N/A,FALSE,"ECWEBB";#N/A,#N/A,FALSE,"MFT96";#N/A,#N/A,FALSE,"CTrecon"}</definedName>
    <definedName name="Option2_1_1_1_2" hidden="1">{#N/A,#N/A,FALSE,"TMCOMP96";#N/A,#N/A,FALSE,"MAT96";#N/A,#N/A,FALSE,"FANDA96";#N/A,#N/A,FALSE,"INTRAN96";#N/A,#N/A,FALSE,"NAA9697";#N/A,#N/A,FALSE,"ECWEBB";#N/A,#N/A,FALSE,"MFT96";#N/A,#N/A,FALSE,"CTrecon"}</definedName>
    <definedName name="Option2_1_1_1_3" hidden="1">{#N/A,#N/A,FALSE,"TMCOMP96";#N/A,#N/A,FALSE,"MAT96";#N/A,#N/A,FALSE,"FANDA96";#N/A,#N/A,FALSE,"INTRAN96";#N/A,#N/A,FALSE,"NAA9697";#N/A,#N/A,FALSE,"ECWEBB";#N/A,#N/A,FALSE,"MFT96";#N/A,#N/A,FALSE,"CTrecon"}</definedName>
    <definedName name="Option2_1_1_1_4" hidden="1">{#N/A,#N/A,FALSE,"TMCOMP96";#N/A,#N/A,FALSE,"MAT96";#N/A,#N/A,FALSE,"FANDA96";#N/A,#N/A,FALSE,"INTRAN96";#N/A,#N/A,FALSE,"NAA9697";#N/A,#N/A,FALSE,"ECWEBB";#N/A,#N/A,FALSE,"MFT96";#N/A,#N/A,FALSE,"CTrecon"}</definedName>
    <definedName name="Option2_1_1_1_5" hidden="1">{#N/A,#N/A,FALSE,"TMCOMP96";#N/A,#N/A,FALSE,"MAT96";#N/A,#N/A,FALSE,"FANDA96";#N/A,#N/A,FALSE,"INTRAN96";#N/A,#N/A,FALSE,"NAA9697";#N/A,#N/A,FALSE,"ECWEBB";#N/A,#N/A,FALSE,"MFT96";#N/A,#N/A,FALSE,"CTrecon"}</definedName>
    <definedName name="Option2_1_1_2" hidden="1">{#N/A,#N/A,FALSE,"TMCOMP96";#N/A,#N/A,FALSE,"MAT96";#N/A,#N/A,FALSE,"FANDA96";#N/A,#N/A,FALSE,"INTRAN96";#N/A,#N/A,FALSE,"NAA9697";#N/A,#N/A,FALSE,"ECWEBB";#N/A,#N/A,FALSE,"MFT96";#N/A,#N/A,FALSE,"CTrecon"}</definedName>
    <definedName name="Option2_1_1_3" hidden="1">{#N/A,#N/A,FALSE,"TMCOMP96";#N/A,#N/A,FALSE,"MAT96";#N/A,#N/A,FALSE,"FANDA96";#N/A,#N/A,FALSE,"INTRAN96";#N/A,#N/A,FALSE,"NAA9697";#N/A,#N/A,FALSE,"ECWEBB";#N/A,#N/A,FALSE,"MFT96";#N/A,#N/A,FALSE,"CTrecon"}</definedName>
    <definedName name="Option2_1_1_4" hidden="1">{#N/A,#N/A,FALSE,"TMCOMP96";#N/A,#N/A,FALSE,"MAT96";#N/A,#N/A,FALSE,"FANDA96";#N/A,#N/A,FALSE,"INTRAN96";#N/A,#N/A,FALSE,"NAA9697";#N/A,#N/A,FALSE,"ECWEBB";#N/A,#N/A,FALSE,"MFT96";#N/A,#N/A,FALSE,"CTrecon"}</definedName>
    <definedName name="Option2_1_1_5" hidden="1">{#N/A,#N/A,FALSE,"TMCOMP96";#N/A,#N/A,FALSE,"MAT96";#N/A,#N/A,FALSE,"FANDA96";#N/A,#N/A,FALSE,"INTRAN96";#N/A,#N/A,FALSE,"NAA9697";#N/A,#N/A,FALSE,"ECWEBB";#N/A,#N/A,FALSE,"MFT96";#N/A,#N/A,FALSE,"CTrecon"}</definedName>
    <definedName name="Option2_1_2" hidden="1">{#N/A,#N/A,FALSE,"TMCOMP96";#N/A,#N/A,FALSE,"MAT96";#N/A,#N/A,FALSE,"FANDA96";#N/A,#N/A,FALSE,"INTRAN96";#N/A,#N/A,FALSE,"NAA9697";#N/A,#N/A,FALSE,"ECWEBB";#N/A,#N/A,FALSE,"MFT96";#N/A,#N/A,FALSE,"CTrecon"}</definedName>
    <definedName name="Option2_1_2_1" hidden="1">{#N/A,#N/A,FALSE,"TMCOMP96";#N/A,#N/A,FALSE,"MAT96";#N/A,#N/A,FALSE,"FANDA96";#N/A,#N/A,FALSE,"INTRAN96";#N/A,#N/A,FALSE,"NAA9697";#N/A,#N/A,FALSE,"ECWEBB";#N/A,#N/A,FALSE,"MFT96";#N/A,#N/A,FALSE,"CTrecon"}</definedName>
    <definedName name="Option2_1_2_1_1" hidden="1">{#N/A,#N/A,FALSE,"TMCOMP96";#N/A,#N/A,FALSE,"MAT96";#N/A,#N/A,FALSE,"FANDA96";#N/A,#N/A,FALSE,"INTRAN96";#N/A,#N/A,FALSE,"NAA9697";#N/A,#N/A,FALSE,"ECWEBB";#N/A,#N/A,FALSE,"MFT96";#N/A,#N/A,FALSE,"CTrecon"}</definedName>
    <definedName name="Option2_1_2_1_1_1" hidden="1">{#N/A,#N/A,FALSE,"TMCOMP96";#N/A,#N/A,FALSE,"MAT96";#N/A,#N/A,FALSE,"FANDA96";#N/A,#N/A,FALSE,"INTRAN96";#N/A,#N/A,FALSE,"NAA9697";#N/A,#N/A,FALSE,"ECWEBB";#N/A,#N/A,FALSE,"MFT96";#N/A,#N/A,FALSE,"CTrecon"}</definedName>
    <definedName name="Option2_1_2_1_1_2" hidden="1">{#N/A,#N/A,FALSE,"TMCOMP96";#N/A,#N/A,FALSE,"MAT96";#N/A,#N/A,FALSE,"FANDA96";#N/A,#N/A,FALSE,"INTRAN96";#N/A,#N/A,FALSE,"NAA9697";#N/A,#N/A,FALSE,"ECWEBB";#N/A,#N/A,FALSE,"MFT96";#N/A,#N/A,FALSE,"CTrecon"}</definedName>
    <definedName name="Option2_1_2_1_2" hidden="1">{#N/A,#N/A,FALSE,"TMCOMP96";#N/A,#N/A,FALSE,"MAT96";#N/A,#N/A,FALSE,"FANDA96";#N/A,#N/A,FALSE,"INTRAN96";#N/A,#N/A,FALSE,"NAA9697";#N/A,#N/A,FALSE,"ECWEBB";#N/A,#N/A,FALSE,"MFT96";#N/A,#N/A,FALSE,"CTrecon"}</definedName>
    <definedName name="Option2_1_2_1_3" hidden="1">{#N/A,#N/A,FALSE,"TMCOMP96";#N/A,#N/A,FALSE,"MAT96";#N/A,#N/A,FALSE,"FANDA96";#N/A,#N/A,FALSE,"INTRAN96";#N/A,#N/A,FALSE,"NAA9697";#N/A,#N/A,FALSE,"ECWEBB";#N/A,#N/A,FALSE,"MFT96";#N/A,#N/A,FALSE,"CTrecon"}</definedName>
    <definedName name="Option2_1_2_1_4" hidden="1">{#N/A,#N/A,FALSE,"TMCOMP96";#N/A,#N/A,FALSE,"MAT96";#N/A,#N/A,FALSE,"FANDA96";#N/A,#N/A,FALSE,"INTRAN96";#N/A,#N/A,FALSE,"NAA9697";#N/A,#N/A,FALSE,"ECWEBB";#N/A,#N/A,FALSE,"MFT96";#N/A,#N/A,FALSE,"CTrecon"}</definedName>
    <definedName name="Option2_1_2_1_5" hidden="1">{#N/A,#N/A,FALSE,"TMCOMP96";#N/A,#N/A,FALSE,"MAT96";#N/A,#N/A,FALSE,"FANDA96";#N/A,#N/A,FALSE,"INTRAN96";#N/A,#N/A,FALSE,"NAA9697";#N/A,#N/A,FALSE,"ECWEBB";#N/A,#N/A,FALSE,"MFT96";#N/A,#N/A,FALSE,"CTrecon"}</definedName>
    <definedName name="Option2_1_2_2" hidden="1">{#N/A,#N/A,FALSE,"TMCOMP96";#N/A,#N/A,FALSE,"MAT96";#N/A,#N/A,FALSE,"FANDA96";#N/A,#N/A,FALSE,"INTRAN96";#N/A,#N/A,FALSE,"NAA9697";#N/A,#N/A,FALSE,"ECWEBB";#N/A,#N/A,FALSE,"MFT96";#N/A,#N/A,FALSE,"CTrecon"}</definedName>
    <definedName name="Option2_1_2_3" hidden="1">{#N/A,#N/A,FALSE,"TMCOMP96";#N/A,#N/A,FALSE,"MAT96";#N/A,#N/A,FALSE,"FANDA96";#N/A,#N/A,FALSE,"INTRAN96";#N/A,#N/A,FALSE,"NAA9697";#N/A,#N/A,FALSE,"ECWEBB";#N/A,#N/A,FALSE,"MFT96";#N/A,#N/A,FALSE,"CTrecon"}</definedName>
    <definedName name="Option2_1_2_4" hidden="1">{#N/A,#N/A,FALSE,"TMCOMP96";#N/A,#N/A,FALSE,"MAT96";#N/A,#N/A,FALSE,"FANDA96";#N/A,#N/A,FALSE,"INTRAN96";#N/A,#N/A,FALSE,"NAA9697";#N/A,#N/A,FALSE,"ECWEBB";#N/A,#N/A,FALSE,"MFT96";#N/A,#N/A,FALSE,"CTrecon"}</definedName>
    <definedName name="Option2_1_2_5" hidden="1">{#N/A,#N/A,FALSE,"TMCOMP96";#N/A,#N/A,FALSE,"MAT96";#N/A,#N/A,FALSE,"FANDA96";#N/A,#N/A,FALSE,"INTRAN96";#N/A,#N/A,FALSE,"NAA9697";#N/A,#N/A,FALSE,"ECWEBB";#N/A,#N/A,FALSE,"MFT96";#N/A,#N/A,FALSE,"CTrecon"}</definedName>
    <definedName name="Option2_1_3" hidden="1">{#N/A,#N/A,FALSE,"TMCOMP96";#N/A,#N/A,FALSE,"MAT96";#N/A,#N/A,FALSE,"FANDA96";#N/A,#N/A,FALSE,"INTRAN96";#N/A,#N/A,FALSE,"NAA9697";#N/A,#N/A,FALSE,"ECWEBB";#N/A,#N/A,FALSE,"MFT96";#N/A,#N/A,FALSE,"CTrecon"}</definedName>
    <definedName name="Option2_1_3_1" hidden="1">{#N/A,#N/A,FALSE,"TMCOMP96";#N/A,#N/A,FALSE,"MAT96";#N/A,#N/A,FALSE,"FANDA96";#N/A,#N/A,FALSE,"INTRAN96";#N/A,#N/A,FALSE,"NAA9697";#N/A,#N/A,FALSE,"ECWEBB";#N/A,#N/A,FALSE,"MFT96";#N/A,#N/A,FALSE,"CTrecon"}</definedName>
    <definedName name="Option2_1_3_1_1" hidden="1">{#N/A,#N/A,FALSE,"TMCOMP96";#N/A,#N/A,FALSE,"MAT96";#N/A,#N/A,FALSE,"FANDA96";#N/A,#N/A,FALSE,"INTRAN96";#N/A,#N/A,FALSE,"NAA9697";#N/A,#N/A,FALSE,"ECWEBB";#N/A,#N/A,FALSE,"MFT96";#N/A,#N/A,FALSE,"CTrecon"}</definedName>
    <definedName name="Option2_1_3_1_1_1" hidden="1">{#N/A,#N/A,FALSE,"TMCOMP96";#N/A,#N/A,FALSE,"MAT96";#N/A,#N/A,FALSE,"FANDA96";#N/A,#N/A,FALSE,"INTRAN96";#N/A,#N/A,FALSE,"NAA9697";#N/A,#N/A,FALSE,"ECWEBB";#N/A,#N/A,FALSE,"MFT96";#N/A,#N/A,FALSE,"CTrecon"}</definedName>
    <definedName name="Option2_1_3_1_1_2" hidden="1">{#N/A,#N/A,FALSE,"TMCOMP96";#N/A,#N/A,FALSE,"MAT96";#N/A,#N/A,FALSE,"FANDA96";#N/A,#N/A,FALSE,"INTRAN96";#N/A,#N/A,FALSE,"NAA9697";#N/A,#N/A,FALSE,"ECWEBB";#N/A,#N/A,FALSE,"MFT96";#N/A,#N/A,FALSE,"CTrecon"}</definedName>
    <definedName name="Option2_1_3_1_2" hidden="1">{#N/A,#N/A,FALSE,"TMCOMP96";#N/A,#N/A,FALSE,"MAT96";#N/A,#N/A,FALSE,"FANDA96";#N/A,#N/A,FALSE,"INTRAN96";#N/A,#N/A,FALSE,"NAA9697";#N/A,#N/A,FALSE,"ECWEBB";#N/A,#N/A,FALSE,"MFT96";#N/A,#N/A,FALSE,"CTrecon"}</definedName>
    <definedName name="Option2_1_3_1_3" hidden="1">{#N/A,#N/A,FALSE,"TMCOMP96";#N/A,#N/A,FALSE,"MAT96";#N/A,#N/A,FALSE,"FANDA96";#N/A,#N/A,FALSE,"INTRAN96";#N/A,#N/A,FALSE,"NAA9697";#N/A,#N/A,FALSE,"ECWEBB";#N/A,#N/A,FALSE,"MFT96";#N/A,#N/A,FALSE,"CTrecon"}</definedName>
    <definedName name="Option2_1_3_1_4" hidden="1">{#N/A,#N/A,FALSE,"TMCOMP96";#N/A,#N/A,FALSE,"MAT96";#N/A,#N/A,FALSE,"FANDA96";#N/A,#N/A,FALSE,"INTRAN96";#N/A,#N/A,FALSE,"NAA9697";#N/A,#N/A,FALSE,"ECWEBB";#N/A,#N/A,FALSE,"MFT96";#N/A,#N/A,FALSE,"CTrecon"}</definedName>
    <definedName name="Option2_1_3_1_5" hidden="1">{#N/A,#N/A,FALSE,"TMCOMP96";#N/A,#N/A,FALSE,"MAT96";#N/A,#N/A,FALSE,"FANDA96";#N/A,#N/A,FALSE,"INTRAN96";#N/A,#N/A,FALSE,"NAA9697";#N/A,#N/A,FALSE,"ECWEBB";#N/A,#N/A,FALSE,"MFT96";#N/A,#N/A,FALSE,"CTrecon"}</definedName>
    <definedName name="Option2_1_3_2" hidden="1">{#N/A,#N/A,FALSE,"TMCOMP96";#N/A,#N/A,FALSE,"MAT96";#N/A,#N/A,FALSE,"FANDA96";#N/A,#N/A,FALSE,"INTRAN96";#N/A,#N/A,FALSE,"NAA9697";#N/A,#N/A,FALSE,"ECWEBB";#N/A,#N/A,FALSE,"MFT96";#N/A,#N/A,FALSE,"CTrecon"}</definedName>
    <definedName name="Option2_1_3_3" hidden="1">{#N/A,#N/A,FALSE,"TMCOMP96";#N/A,#N/A,FALSE,"MAT96";#N/A,#N/A,FALSE,"FANDA96";#N/A,#N/A,FALSE,"INTRAN96";#N/A,#N/A,FALSE,"NAA9697";#N/A,#N/A,FALSE,"ECWEBB";#N/A,#N/A,FALSE,"MFT96";#N/A,#N/A,FALSE,"CTrecon"}</definedName>
    <definedName name="Option2_1_3_4" hidden="1">{#N/A,#N/A,FALSE,"TMCOMP96";#N/A,#N/A,FALSE,"MAT96";#N/A,#N/A,FALSE,"FANDA96";#N/A,#N/A,FALSE,"INTRAN96";#N/A,#N/A,FALSE,"NAA9697";#N/A,#N/A,FALSE,"ECWEBB";#N/A,#N/A,FALSE,"MFT96";#N/A,#N/A,FALSE,"CTrecon"}</definedName>
    <definedName name="Option2_1_3_5" hidden="1">{#N/A,#N/A,FALSE,"TMCOMP96";#N/A,#N/A,FALSE,"MAT96";#N/A,#N/A,FALSE,"FANDA96";#N/A,#N/A,FALSE,"INTRAN96";#N/A,#N/A,FALSE,"NAA9697";#N/A,#N/A,FALSE,"ECWEBB";#N/A,#N/A,FALSE,"MFT96";#N/A,#N/A,FALSE,"CTrecon"}</definedName>
    <definedName name="Option2_1_4" hidden="1">{#N/A,#N/A,FALSE,"TMCOMP96";#N/A,#N/A,FALSE,"MAT96";#N/A,#N/A,FALSE,"FANDA96";#N/A,#N/A,FALSE,"INTRAN96";#N/A,#N/A,FALSE,"NAA9697";#N/A,#N/A,FALSE,"ECWEBB";#N/A,#N/A,FALSE,"MFT96";#N/A,#N/A,FALSE,"CTrecon"}</definedName>
    <definedName name="Option2_1_4_1" hidden="1">{#N/A,#N/A,FALSE,"TMCOMP96";#N/A,#N/A,FALSE,"MAT96";#N/A,#N/A,FALSE,"FANDA96";#N/A,#N/A,FALSE,"INTRAN96";#N/A,#N/A,FALSE,"NAA9697";#N/A,#N/A,FALSE,"ECWEBB";#N/A,#N/A,FALSE,"MFT96";#N/A,#N/A,FALSE,"CTrecon"}</definedName>
    <definedName name="Option2_1_4_1_1" hidden="1">{#N/A,#N/A,FALSE,"TMCOMP96";#N/A,#N/A,FALSE,"MAT96";#N/A,#N/A,FALSE,"FANDA96";#N/A,#N/A,FALSE,"INTRAN96";#N/A,#N/A,FALSE,"NAA9697";#N/A,#N/A,FALSE,"ECWEBB";#N/A,#N/A,FALSE,"MFT96";#N/A,#N/A,FALSE,"CTrecon"}</definedName>
    <definedName name="Option2_1_4_1_2" hidden="1">{#N/A,#N/A,FALSE,"TMCOMP96";#N/A,#N/A,FALSE,"MAT96";#N/A,#N/A,FALSE,"FANDA96";#N/A,#N/A,FALSE,"INTRAN96";#N/A,#N/A,FALSE,"NAA9697";#N/A,#N/A,FALSE,"ECWEBB";#N/A,#N/A,FALSE,"MFT96";#N/A,#N/A,FALSE,"CTrecon"}</definedName>
    <definedName name="Option2_1_4_1_3" hidden="1">{#N/A,#N/A,FALSE,"TMCOMP96";#N/A,#N/A,FALSE,"MAT96";#N/A,#N/A,FALSE,"FANDA96";#N/A,#N/A,FALSE,"INTRAN96";#N/A,#N/A,FALSE,"NAA9697";#N/A,#N/A,FALSE,"ECWEBB";#N/A,#N/A,FALSE,"MFT96";#N/A,#N/A,FALSE,"CTrecon"}</definedName>
    <definedName name="Option2_1_4_1_4" hidden="1">{#N/A,#N/A,FALSE,"TMCOMP96";#N/A,#N/A,FALSE,"MAT96";#N/A,#N/A,FALSE,"FANDA96";#N/A,#N/A,FALSE,"INTRAN96";#N/A,#N/A,FALSE,"NAA9697";#N/A,#N/A,FALSE,"ECWEBB";#N/A,#N/A,FALSE,"MFT96";#N/A,#N/A,FALSE,"CTrecon"}</definedName>
    <definedName name="Option2_1_4_1_5" hidden="1">{#N/A,#N/A,FALSE,"TMCOMP96";#N/A,#N/A,FALSE,"MAT96";#N/A,#N/A,FALSE,"FANDA96";#N/A,#N/A,FALSE,"INTRAN96";#N/A,#N/A,FALSE,"NAA9697";#N/A,#N/A,FALSE,"ECWEBB";#N/A,#N/A,FALSE,"MFT96";#N/A,#N/A,FALSE,"CTrecon"}</definedName>
    <definedName name="Option2_1_4_2" hidden="1">{#N/A,#N/A,FALSE,"TMCOMP96";#N/A,#N/A,FALSE,"MAT96";#N/A,#N/A,FALSE,"FANDA96";#N/A,#N/A,FALSE,"INTRAN96";#N/A,#N/A,FALSE,"NAA9697";#N/A,#N/A,FALSE,"ECWEBB";#N/A,#N/A,FALSE,"MFT96";#N/A,#N/A,FALSE,"CTrecon"}</definedName>
    <definedName name="Option2_1_4_3" hidden="1">{#N/A,#N/A,FALSE,"TMCOMP96";#N/A,#N/A,FALSE,"MAT96";#N/A,#N/A,FALSE,"FANDA96";#N/A,#N/A,FALSE,"INTRAN96";#N/A,#N/A,FALSE,"NAA9697";#N/A,#N/A,FALSE,"ECWEBB";#N/A,#N/A,FALSE,"MFT96";#N/A,#N/A,FALSE,"CTrecon"}</definedName>
    <definedName name="Option2_1_4_4" hidden="1">{#N/A,#N/A,FALSE,"TMCOMP96";#N/A,#N/A,FALSE,"MAT96";#N/A,#N/A,FALSE,"FANDA96";#N/A,#N/A,FALSE,"INTRAN96";#N/A,#N/A,FALSE,"NAA9697";#N/A,#N/A,FALSE,"ECWEBB";#N/A,#N/A,FALSE,"MFT96";#N/A,#N/A,FALSE,"CTrecon"}</definedName>
    <definedName name="Option2_1_4_5" hidden="1">{#N/A,#N/A,FALSE,"TMCOMP96";#N/A,#N/A,FALSE,"MAT96";#N/A,#N/A,FALSE,"FANDA96";#N/A,#N/A,FALSE,"INTRAN96";#N/A,#N/A,FALSE,"NAA9697";#N/A,#N/A,FALSE,"ECWEBB";#N/A,#N/A,FALSE,"MFT96";#N/A,#N/A,FALSE,"CTrecon"}</definedName>
    <definedName name="Option2_1_5" hidden="1">{#N/A,#N/A,FALSE,"TMCOMP96";#N/A,#N/A,FALSE,"MAT96";#N/A,#N/A,FALSE,"FANDA96";#N/A,#N/A,FALSE,"INTRAN96";#N/A,#N/A,FALSE,"NAA9697";#N/A,#N/A,FALSE,"ECWEBB";#N/A,#N/A,FALSE,"MFT96";#N/A,#N/A,FALSE,"CTrecon"}</definedName>
    <definedName name="Option2_1_5_1" hidden="1">{#N/A,#N/A,FALSE,"TMCOMP96";#N/A,#N/A,FALSE,"MAT96";#N/A,#N/A,FALSE,"FANDA96";#N/A,#N/A,FALSE,"INTRAN96";#N/A,#N/A,FALSE,"NAA9697";#N/A,#N/A,FALSE,"ECWEBB";#N/A,#N/A,FALSE,"MFT96";#N/A,#N/A,FALSE,"CTrecon"}</definedName>
    <definedName name="Option2_1_5_2" hidden="1">{#N/A,#N/A,FALSE,"TMCOMP96";#N/A,#N/A,FALSE,"MAT96";#N/A,#N/A,FALSE,"FANDA96";#N/A,#N/A,FALSE,"INTRAN96";#N/A,#N/A,FALSE,"NAA9697";#N/A,#N/A,FALSE,"ECWEBB";#N/A,#N/A,FALSE,"MFT96";#N/A,#N/A,FALSE,"CTrecon"}</definedName>
    <definedName name="Option2_1_5_3" hidden="1">{#N/A,#N/A,FALSE,"TMCOMP96";#N/A,#N/A,FALSE,"MAT96";#N/A,#N/A,FALSE,"FANDA96";#N/A,#N/A,FALSE,"INTRAN96";#N/A,#N/A,FALSE,"NAA9697";#N/A,#N/A,FALSE,"ECWEBB";#N/A,#N/A,FALSE,"MFT96";#N/A,#N/A,FALSE,"CTrecon"}</definedName>
    <definedName name="Option2_1_5_4" hidden="1">{#N/A,#N/A,FALSE,"TMCOMP96";#N/A,#N/A,FALSE,"MAT96";#N/A,#N/A,FALSE,"FANDA96";#N/A,#N/A,FALSE,"INTRAN96";#N/A,#N/A,FALSE,"NAA9697";#N/A,#N/A,FALSE,"ECWEBB";#N/A,#N/A,FALSE,"MFT96";#N/A,#N/A,FALSE,"CTrecon"}</definedName>
    <definedName name="Option2_1_5_5" hidden="1">{#N/A,#N/A,FALSE,"TMCOMP96";#N/A,#N/A,FALSE,"MAT96";#N/A,#N/A,FALSE,"FANDA96";#N/A,#N/A,FALSE,"INTRAN96";#N/A,#N/A,FALSE,"NAA9697";#N/A,#N/A,FALSE,"ECWEBB";#N/A,#N/A,FALSE,"MFT96";#N/A,#N/A,FALSE,"CTrecon"}</definedName>
    <definedName name="Option2_2_1_1" hidden="1">{#N/A,#N/A,FALSE,"TMCOMP96";#N/A,#N/A,FALSE,"MAT96";#N/A,#N/A,FALSE,"FANDA96";#N/A,#N/A,FALSE,"INTRAN96";#N/A,#N/A,FALSE,"NAA9697";#N/A,#N/A,FALSE,"ECWEBB";#N/A,#N/A,FALSE,"MFT96";#N/A,#N/A,FALSE,"CTrecon"}</definedName>
    <definedName name="Option2_2_1_1_1" hidden="1">{#N/A,#N/A,FALSE,"TMCOMP96";#N/A,#N/A,FALSE,"MAT96";#N/A,#N/A,FALSE,"FANDA96";#N/A,#N/A,FALSE,"INTRAN96";#N/A,#N/A,FALSE,"NAA9697";#N/A,#N/A,FALSE,"ECWEBB";#N/A,#N/A,FALSE,"MFT96";#N/A,#N/A,FALSE,"CTrecon"}</definedName>
    <definedName name="Option2_2_1_1_2" hidden="1">{#N/A,#N/A,FALSE,"TMCOMP96";#N/A,#N/A,FALSE,"MAT96";#N/A,#N/A,FALSE,"FANDA96";#N/A,#N/A,FALSE,"INTRAN96";#N/A,#N/A,FALSE,"NAA9697";#N/A,#N/A,FALSE,"ECWEBB";#N/A,#N/A,FALSE,"MFT96";#N/A,#N/A,FALSE,"CTrecon"}</definedName>
    <definedName name="Option2_2_1_2" hidden="1">{#N/A,#N/A,FALSE,"TMCOMP96";#N/A,#N/A,FALSE,"MAT96";#N/A,#N/A,FALSE,"FANDA96";#N/A,#N/A,FALSE,"INTRAN96";#N/A,#N/A,FALSE,"NAA9697";#N/A,#N/A,FALSE,"ECWEBB";#N/A,#N/A,FALSE,"MFT96";#N/A,#N/A,FALSE,"CTrecon"}</definedName>
    <definedName name="Option2_2_1_3" hidden="1">{#N/A,#N/A,FALSE,"TMCOMP96";#N/A,#N/A,FALSE,"MAT96";#N/A,#N/A,FALSE,"FANDA96";#N/A,#N/A,FALSE,"INTRAN96";#N/A,#N/A,FALSE,"NAA9697";#N/A,#N/A,FALSE,"ECWEBB";#N/A,#N/A,FALSE,"MFT96";#N/A,#N/A,FALSE,"CTrecon"}</definedName>
    <definedName name="Option2_2_1_4" hidden="1">{#N/A,#N/A,FALSE,"TMCOMP96";#N/A,#N/A,FALSE,"MAT96";#N/A,#N/A,FALSE,"FANDA96";#N/A,#N/A,FALSE,"INTRAN96";#N/A,#N/A,FALSE,"NAA9697";#N/A,#N/A,FALSE,"ECWEBB";#N/A,#N/A,FALSE,"MFT96";#N/A,#N/A,FALSE,"CTrecon"}</definedName>
    <definedName name="Option2_2_1_5" hidden="1">{#N/A,#N/A,FALSE,"TMCOMP96";#N/A,#N/A,FALSE,"MAT96";#N/A,#N/A,FALSE,"FANDA96";#N/A,#N/A,FALSE,"INTRAN96";#N/A,#N/A,FALSE,"NAA9697";#N/A,#N/A,FALSE,"ECWEBB";#N/A,#N/A,FALSE,"MFT96";#N/A,#N/A,FALSE,"CTrecon"}</definedName>
    <definedName name="Option2_2_2" hidden="1">{#N/A,#N/A,FALSE,"TMCOMP96";#N/A,#N/A,FALSE,"MAT96";#N/A,#N/A,FALSE,"FANDA96";#N/A,#N/A,FALSE,"INTRAN96";#N/A,#N/A,FALSE,"NAA9697";#N/A,#N/A,FALSE,"ECWEBB";#N/A,#N/A,FALSE,"MFT96";#N/A,#N/A,FALSE,"CTrecon"}</definedName>
    <definedName name="Option2_2_3" hidden="1">{#N/A,#N/A,FALSE,"TMCOMP96";#N/A,#N/A,FALSE,"MAT96";#N/A,#N/A,FALSE,"FANDA96";#N/A,#N/A,FALSE,"INTRAN96";#N/A,#N/A,FALSE,"NAA9697";#N/A,#N/A,FALSE,"ECWEBB";#N/A,#N/A,FALSE,"MFT96";#N/A,#N/A,FALSE,"CTrecon"}</definedName>
    <definedName name="Option2_2_4" hidden="1">{#N/A,#N/A,FALSE,"TMCOMP96";#N/A,#N/A,FALSE,"MAT96";#N/A,#N/A,FALSE,"FANDA96";#N/A,#N/A,FALSE,"INTRAN96";#N/A,#N/A,FALSE,"NAA9697";#N/A,#N/A,FALSE,"ECWEBB";#N/A,#N/A,FALSE,"MFT96";#N/A,#N/A,FALSE,"CTrecon"}</definedName>
    <definedName name="Option2_2_5" hidden="1">{#N/A,#N/A,FALSE,"TMCOMP96";#N/A,#N/A,FALSE,"MAT96";#N/A,#N/A,FALSE,"FANDA96";#N/A,#N/A,FALSE,"INTRAN96";#N/A,#N/A,FALSE,"NAA9697";#N/A,#N/A,FALSE,"ECWEBB";#N/A,#N/A,FALSE,"MFT96";#N/A,#N/A,FALSE,"CTrecon"}</definedName>
    <definedName name="Option2_3" hidden="1">{#N/A,#N/A,FALSE,"TMCOMP96";#N/A,#N/A,FALSE,"MAT96";#N/A,#N/A,FALSE,"FANDA96";#N/A,#N/A,FALSE,"INTRAN96";#N/A,#N/A,FALSE,"NAA9697";#N/A,#N/A,FALSE,"ECWEBB";#N/A,#N/A,FALSE,"MFT96";#N/A,#N/A,FALSE,"CTrecon"}</definedName>
    <definedName name="Option2_3_1" hidden="1">{#N/A,#N/A,FALSE,"TMCOMP96";#N/A,#N/A,FALSE,"MAT96";#N/A,#N/A,FALSE,"FANDA96";#N/A,#N/A,FALSE,"INTRAN96";#N/A,#N/A,FALSE,"NAA9697";#N/A,#N/A,FALSE,"ECWEBB";#N/A,#N/A,FALSE,"MFT96";#N/A,#N/A,FALSE,"CTrecon"}</definedName>
    <definedName name="Option2_3_1_1" hidden="1">{#N/A,#N/A,FALSE,"TMCOMP96";#N/A,#N/A,FALSE,"MAT96";#N/A,#N/A,FALSE,"FANDA96";#N/A,#N/A,FALSE,"INTRAN96";#N/A,#N/A,FALSE,"NAA9697";#N/A,#N/A,FALSE,"ECWEBB";#N/A,#N/A,FALSE,"MFT96";#N/A,#N/A,FALSE,"CTrecon"}</definedName>
    <definedName name="Option2_3_1_1_1" hidden="1">{#N/A,#N/A,FALSE,"TMCOMP96";#N/A,#N/A,FALSE,"MAT96";#N/A,#N/A,FALSE,"FANDA96";#N/A,#N/A,FALSE,"INTRAN96";#N/A,#N/A,FALSE,"NAA9697";#N/A,#N/A,FALSE,"ECWEBB";#N/A,#N/A,FALSE,"MFT96";#N/A,#N/A,FALSE,"CTrecon"}</definedName>
    <definedName name="Option2_3_1_1_2" hidden="1">{#N/A,#N/A,FALSE,"TMCOMP96";#N/A,#N/A,FALSE,"MAT96";#N/A,#N/A,FALSE,"FANDA96";#N/A,#N/A,FALSE,"INTRAN96";#N/A,#N/A,FALSE,"NAA9697";#N/A,#N/A,FALSE,"ECWEBB";#N/A,#N/A,FALSE,"MFT96";#N/A,#N/A,FALSE,"CTrecon"}</definedName>
    <definedName name="Option2_3_1_2" hidden="1">{#N/A,#N/A,FALSE,"TMCOMP96";#N/A,#N/A,FALSE,"MAT96";#N/A,#N/A,FALSE,"FANDA96";#N/A,#N/A,FALSE,"INTRAN96";#N/A,#N/A,FALSE,"NAA9697";#N/A,#N/A,FALSE,"ECWEBB";#N/A,#N/A,FALSE,"MFT96";#N/A,#N/A,FALSE,"CTrecon"}</definedName>
    <definedName name="Option2_3_1_3" hidden="1">{#N/A,#N/A,FALSE,"TMCOMP96";#N/A,#N/A,FALSE,"MAT96";#N/A,#N/A,FALSE,"FANDA96";#N/A,#N/A,FALSE,"INTRAN96";#N/A,#N/A,FALSE,"NAA9697";#N/A,#N/A,FALSE,"ECWEBB";#N/A,#N/A,FALSE,"MFT96";#N/A,#N/A,FALSE,"CTrecon"}</definedName>
    <definedName name="Option2_3_1_4" hidden="1">{#N/A,#N/A,FALSE,"TMCOMP96";#N/A,#N/A,FALSE,"MAT96";#N/A,#N/A,FALSE,"FANDA96";#N/A,#N/A,FALSE,"INTRAN96";#N/A,#N/A,FALSE,"NAA9697";#N/A,#N/A,FALSE,"ECWEBB";#N/A,#N/A,FALSE,"MFT96";#N/A,#N/A,FALSE,"CTrecon"}</definedName>
    <definedName name="Option2_3_1_5" hidden="1">{#N/A,#N/A,FALSE,"TMCOMP96";#N/A,#N/A,FALSE,"MAT96";#N/A,#N/A,FALSE,"FANDA96";#N/A,#N/A,FALSE,"INTRAN96";#N/A,#N/A,FALSE,"NAA9697";#N/A,#N/A,FALSE,"ECWEBB";#N/A,#N/A,FALSE,"MFT96";#N/A,#N/A,FALSE,"CTrecon"}</definedName>
    <definedName name="Option2_3_2" hidden="1">{#N/A,#N/A,FALSE,"TMCOMP96";#N/A,#N/A,FALSE,"MAT96";#N/A,#N/A,FALSE,"FANDA96";#N/A,#N/A,FALSE,"INTRAN96";#N/A,#N/A,FALSE,"NAA9697";#N/A,#N/A,FALSE,"ECWEBB";#N/A,#N/A,FALSE,"MFT96";#N/A,#N/A,FALSE,"CTrecon"}</definedName>
    <definedName name="Option2_3_3" hidden="1">{#N/A,#N/A,FALSE,"TMCOMP96";#N/A,#N/A,FALSE,"MAT96";#N/A,#N/A,FALSE,"FANDA96";#N/A,#N/A,FALSE,"INTRAN96";#N/A,#N/A,FALSE,"NAA9697";#N/A,#N/A,FALSE,"ECWEBB";#N/A,#N/A,FALSE,"MFT96";#N/A,#N/A,FALSE,"CTrecon"}</definedName>
    <definedName name="Option2_3_4" hidden="1">{#N/A,#N/A,FALSE,"TMCOMP96";#N/A,#N/A,FALSE,"MAT96";#N/A,#N/A,FALSE,"FANDA96";#N/A,#N/A,FALSE,"INTRAN96";#N/A,#N/A,FALSE,"NAA9697";#N/A,#N/A,FALSE,"ECWEBB";#N/A,#N/A,FALSE,"MFT96";#N/A,#N/A,FALSE,"CTrecon"}</definedName>
    <definedName name="Option2_3_5" hidden="1">{#N/A,#N/A,FALSE,"TMCOMP96";#N/A,#N/A,FALSE,"MAT96";#N/A,#N/A,FALSE,"FANDA96";#N/A,#N/A,FALSE,"INTRAN96";#N/A,#N/A,FALSE,"NAA9697";#N/A,#N/A,FALSE,"ECWEBB";#N/A,#N/A,FALSE,"MFT96";#N/A,#N/A,FALSE,"CTrecon"}</definedName>
    <definedName name="Option2_4" hidden="1">{#N/A,#N/A,FALSE,"TMCOMP96";#N/A,#N/A,FALSE,"MAT96";#N/A,#N/A,FALSE,"FANDA96";#N/A,#N/A,FALSE,"INTRAN96";#N/A,#N/A,FALSE,"NAA9697";#N/A,#N/A,FALSE,"ECWEBB";#N/A,#N/A,FALSE,"MFT96";#N/A,#N/A,FALSE,"CTrecon"}</definedName>
    <definedName name="Option2_4_1" hidden="1">{#N/A,#N/A,FALSE,"TMCOMP96";#N/A,#N/A,FALSE,"MAT96";#N/A,#N/A,FALSE,"FANDA96";#N/A,#N/A,FALSE,"INTRAN96";#N/A,#N/A,FALSE,"NAA9697";#N/A,#N/A,FALSE,"ECWEBB";#N/A,#N/A,FALSE,"MFT96";#N/A,#N/A,FALSE,"CTrecon"}</definedName>
    <definedName name="Option2_4_1_1" hidden="1">{#N/A,#N/A,FALSE,"TMCOMP96";#N/A,#N/A,FALSE,"MAT96";#N/A,#N/A,FALSE,"FANDA96";#N/A,#N/A,FALSE,"INTRAN96";#N/A,#N/A,FALSE,"NAA9697";#N/A,#N/A,FALSE,"ECWEBB";#N/A,#N/A,FALSE,"MFT96";#N/A,#N/A,FALSE,"CTrecon"}</definedName>
    <definedName name="Option2_4_1_1_1" hidden="1">{#N/A,#N/A,FALSE,"TMCOMP96";#N/A,#N/A,FALSE,"MAT96";#N/A,#N/A,FALSE,"FANDA96";#N/A,#N/A,FALSE,"INTRAN96";#N/A,#N/A,FALSE,"NAA9697";#N/A,#N/A,FALSE,"ECWEBB";#N/A,#N/A,FALSE,"MFT96";#N/A,#N/A,FALSE,"CTrecon"}</definedName>
    <definedName name="Option2_4_1_1_2" hidden="1">{#N/A,#N/A,FALSE,"TMCOMP96";#N/A,#N/A,FALSE,"MAT96";#N/A,#N/A,FALSE,"FANDA96";#N/A,#N/A,FALSE,"INTRAN96";#N/A,#N/A,FALSE,"NAA9697";#N/A,#N/A,FALSE,"ECWEBB";#N/A,#N/A,FALSE,"MFT96";#N/A,#N/A,FALSE,"CTrecon"}</definedName>
    <definedName name="Option2_4_1_2" hidden="1">{#N/A,#N/A,FALSE,"TMCOMP96";#N/A,#N/A,FALSE,"MAT96";#N/A,#N/A,FALSE,"FANDA96";#N/A,#N/A,FALSE,"INTRAN96";#N/A,#N/A,FALSE,"NAA9697";#N/A,#N/A,FALSE,"ECWEBB";#N/A,#N/A,FALSE,"MFT96";#N/A,#N/A,FALSE,"CTrecon"}</definedName>
    <definedName name="Option2_4_1_3" hidden="1">{#N/A,#N/A,FALSE,"TMCOMP96";#N/A,#N/A,FALSE,"MAT96";#N/A,#N/A,FALSE,"FANDA96";#N/A,#N/A,FALSE,"INTRAN96";#N/A,#N/A,FALSE,"NAA9697";#N/A,#N/A,FALSE,"ECWEBB";#N/A,#N/A,FALSE,"MFT96";#N/A,#N/A,FALSE,"CTrecon"}</definedName>
    <definedName name="Option2_4_1_4" hidden="1">{#N/A,#N/A,FALSE,"TMCOMP96";#N/A,#N/A,FALSE,"MAT96";#N/A,#N/A,FALSE,"FANDA96";#N/A,#N/A,FALSE,"INTRAN96";#N/A,#N/A,FALSE,"NAA9697";#N/A,#N/A,FALSE,"ECWEBB";#N/A,#N/A,FALSE,"MFT96";#N/A,#N/A,FALSE,"CTrecon"}</definedName>
    <definedName name="Option2_4_1_5" hidden="1">{#N/A,#N/A,FALSE,"TMCOMP96";#N/A,#N/A,FALSE,"MAT96";#N/A,#N/A,FALSE,"FANDA96";#N/A,#N/A,FALSE,"INTRAN96";#N/A,#N/A,FALSE,"NAA9697";#N/A,#N/A,FALSE,"ECWEBB";#N/A,#N/A,FALSE,"MFT96";#N/A,#N/A,FALSE,"CTrecon"}</definedName>
    <definedName name="Option2_4_2" hidden="1">{#N/A,#N/A,FALSE,"TMCOMP96";#N/A,#N/A,FALSE,"MAT96";#N/A,#N/A,FALSE,"FANDA96";#N/A,#N/A,FALSE,"INTRAN96";#N/A,#N/A,FALSE,"NAA9697";#N/A,#N/A,FALSE,"ECWEBB";#N/A,#N/A,FALSE,"MFT96";#N/A,#N/A,FALSE,"CTrecon"}</definedName>
    <definedName name="Option2_4_3" hidden="1">{#N/A,#N/A,FALSE,"TMCOMP96";#N/A,#N/A,FALSE,"MAT96";#N/A,#N/A,FALSE,"FANDA96";#N/A,#N/A,FALSE,"INTRAN96";#N/A,#N/A,FALSE,"NAA9697";#N/A,#N/A,FALSE,"ECWEBB";#N/A,#N/A,FALSE,"MFT96";#N/A,#N/A,FALSE,"CTrecon"}</definedName>
    <definedName name="Option2_4_4" hidden="1">{#N/A,#N/A,FALSE,"TMCOMP96";#N/A,#N/A,FALSE,"MAT96";#N/A,#N/A,FALSE,"FANDA96";#N/A,#N/A,FALSE,"INTRAN96";#N/A,#N/A,FALSE,"NAA9697";#N/A,#N/A,FALSE,"ECWEBB";#N/A,#N/A,FALSE,"MFT96";#N/A,#N/A,FALSE,"CTrecon"}</definedName>
    <definedName name="Option2_4_5" hidden="1">{#N/A,#N/A,FALSE,"TMCOMP96";#N/A,#N/A,FALSE,"MAT96";#N/A,#N/A,FALSE,"FANDA96";#N/A,#N/A,FALSE,"INTRAN96";#N/A,#N/A,FALSE,"NAA9697";#N/A,#N/A,FALSE,"ECWEBB";#N/A,#N/A,FALSE,"MFT96";#N/A,#N/A,FALSE,"CTrecon"}</definedName>
    <definedName name="Option2_5" hidden="1">{#N/A,#N/A,FALSE,"TMCOMP96";#N/A,#N/A,FALSE,"MAT96";#N/A,#N/A,FALSE,"FANDA96";#N/A,#N/A,FALSE,"INTRAN96";#N/A,#N/A,FALSE,"NAA9697";#N/A,#N/A,FALSE,"ECWEBB";#N/A,#N/A,FALSE,"MFT96";#N/A,#N/A,FALSE,"CTrecon"}</definedName>
    <definedName name="Option2_5_1" hidden="1">{#N/A,#N/A,FALSE,"TMCOMP96";#N/A,#N/A,FALSE,"MAT96";#N/A,#N/A,FALSE,"FANDA96";#N/A,#N/A,FALSE,"INTRAN96";#N/A,#N/A,FALSE,"NAA9697";#N/A,#N/A,FALSE,"ECWEBB";#N/A,#N/A,FALSE,"MFT96";#N/A,#N/A,FALSE,"CTrecon"}</definedName>
    <definedName name="Option2_5_1_1" hidden="1">{#N/A,#N/A,FALSE,"TMCOMP96";#N/A,#N/A,FALSE,"MAT96";#N/A,#N/A,FALSE,"FANDA96";#N/A,#N/A,FALSE,"INTRAN96";#N/A,#N/A,FALSE,"NAA9697";#N/A,#N/A,FALSE,"ECWEBB";#N/A,#N/A,FALSE,"MFT96";#N/A,#N/A,FALSE,"CTrecon"}</definedName>
    <definedName name="Option2_5_1_1_1" hidden="1">{#N/A,#N/A,FALSE,"TMCOMP96";#N/A,#N/A,FALSE,"MAT96";#N/A,#N/A,FALSE,"FANDA96";#N/A,#N/A,FALSE,"INTRAN96";#N/A,#N/A,FALSE,"NAA9697";#N/A,#N/A,FALSE,"ECWEBB";#N/A,#N/A,FALSE,"MFT96";#N/A,#N/A,FALSE,"CTrecon"}</definedName>
    <definedName name="Option2_5_1_1_2" hidden="1">{#N/A,#N/A,FALSE,"TMCOMP96";#N/A,#N/A,FALSE,"MAT96";#N/A,#N/A,FALSE,"FANDA96";#N/A,#N/A,FALSE,"INTRAN96";#N/A,#N/A,FALSE,"NAA9697";#N/A,#N/A,FALSE,"ECWEBB";#N/A,#N/A,FALSE,"MFT96";#N/A,#N/A,FALSE,"CTrecon"}</definedName>
    <definedName name="Option2_5_1_2" hidden="1">{#N/A,#N/A,FALSE,"TMCOMP96";#N/A,#N/A,FALSE,"MAT96";#N/A,#N/A,FALSE,"FANDA96";#N/A,#N/A,FALSE,"INTRAN96";#N/A,#N/A,FALSE,"NAA9697";#N/A,#N/A,FALSE,"ECWEBB";#N/A,#N/A,FALSE,"MFT96";#N/A,#N/A,FALSE,"CTrecon"}</definedName>
    <definedName name="Option2_5_1_3" hidden="1">{#N/A,#N/A,FALSE,"TMCOMP96";#N/A,#N/A,FALSE,"MAT96";#N/A,#N/A,FALSE,"FANDA96";#N/A,#N/A,FALSE,"INTRAN96";#N/A,#N/A,FALSE,"NAA9697";#N/A,#N/A,FALSE,"ECWEBB";#N/A,#N/A,FALSE,"MFT96";#N/A,#N/A,FALSE,"CTrecon"}</definedName>
    <definedName name="Option2_5_1_4" hidden="1">{#N/A,#N/A,FALSE,"TMCOMP96";#N/A,#N/A,FALSE,"MAT96";#N/A,#N/A,FALSE,"FANDA96";#N/A,#N/A,FALSE,"INTRAN96";#N/A,#N/A,FALSE,"NAA9697";#N/A,#N/A,FALSE,"ECWEBB";#N/A,#N/A,FALSE,"MFT96";#N/A,#N/A,FALSE,"CTrecon"}</definedName>
    <definedName name="Option2_5_1_5" hidden="1">{#N/A,#N/A,FALSE,"TMCOMP96";#N/A,#N/A,FALSE,"MAT96";#N/A,#N/A,FALSE,"FANDA96";#N/A,#N/A,FALSE,"INTRAN96";#N/A,#N/A,FALSE,"NAA9697";#N/A,#N/A,FALSE,"ECWEBB";#N/A,#N/A,FALSE,"MFT96";#N/A,#N/A,FALSE,"CTrecon"}</definedName>
    <definedName name="Option2_5_2" hidden="1">{#N/A,#N/A,FALSE,"TMCOMP96";#N/A,#N/A,FALSE,"MAT96";#N/A,#N/A,FALSE,"FANDA96";#N/A,#N/A,FALSE,"INTRAN96";#N/A,#N/A,FALSE,"NAA9697";#N/A,#N/A,FALSE,"ECWEBB";#N/A,#N/A,FALSE,"MFT96";#N/A,#N/A,FALSE,"CTrecon"}</definedName>
    <definedName name="Option2_5_3" hidden="1">{#N/A,#N/A,FALSE,"TMCOMP96";#N/A,#N/A,FALSE,"MAT96";#N/A,#N/A,FALSE,"FANDA96";#N/A,#N/A,FALSE,"INTRAN96";#N/A,#N/A,FALSE,"NAA9697";#N/A,#N/A,FALSE,"ECWEBB";#N/A,#N/A,FALSE,"MFT96";#N/A,#N/A,FALSE,"CTrecon"}</definedName>
    <definedName name="Option2_5_4" hidden="1">{#N/A,#N/A,FALSE,"TMCOMP96";#N/A,#N/A,FALSE,"MAT96";#N/A,#N/A,FALSE,"FANDA96";#N/A,#N/A,FALSE,"INTRAN96";#N/A,#N/A,FALSE,"NAA9697";#N/A,#N/A,FALSE,"ECWEBB";#N/A,#N/A,FALSE,"MFT96";#N/A,#N/A,FALSE,"CTrecon"}</definedName>
    <definedName name="Option2_5_5"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#REF!</definedName>
    <definedName name="Population" hidden="1">#REF!</definedName>
    <definedName name="pp" hidden="1">#REF!</definedName>
    <definedName name="_xlnm.Print_Area">#REF!</definedName>
    <definedName name="Prodtest" hidden="1">#REF!</definedName>
    <definedName name="Profiles" hidden="1">#REF!</definedName>
    <definedName name="Projections" hidden="1">#REF!</definedName>
    <definedName name="Results"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4" hidden="1">_xll.RiskCellHasTokens(262144+512+524288)</definedName>
    <definedName name="RiskIsInput" hidden="1">_xll.RiskCellHasTokens(262144+512+524288)</definedName>
    <definedName name="RiskIsOutput" localSheetId="4" hidden="1">_xll.RiskCellHasTokens(1024)</definedName>
    <definedName name="RiskIsOutput" hidden="1">_xll.RiskCellHasTokens(1024)</definedName>
    <definedName name="RiskIsStatistics" localSheetId="4"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1_1_1" hidden="1">{#N/A,#N/A,FALSE,"TMCOMP96";#N/A,#N/A,FALSE,"MAT96";#N/A,#N/A,FALSE,"FANDA96";#N/A,#N/A,FALSE,"INTRAN96";#N/A,#N/A,FALSE,"NAA9697";#N/A,#N/A,FALSE,"ECWEBB";#N/A,#N/A,FALSE,"MFT96";#N/A,#N/A,FALSE,"CTrecon"}</definedName>
    <definedName name="sdf_1_1_1_1" hidden="1">{#N/A,#N/A,FALSE,"TMCOMP96";#N/A,#N/A,FALSE,"MAT96";#N/A,#N/A,FALSE,"FANDA96";#N/A,#N/A,FALSE,"INTRAN96";#N/A,#N/A,FALSE,"NAA9697";#N/A,#N/A,FALSE,"ECWEBB";#N/A,#N/A,FALSE,"MFT96";#N/A,#N/A,FALSE,"CTrecon"}</definedName>
    <definedName name="sdf_1_1_1_1_1" hidden="1">{#N/A,#N/A,FALSE,"TMCOMP96";#N/A,#N/A,FALSE,"MAT96";#N/A,#N/A,FALSE,"FANDA96";#N/A,#N/A,FALSE,"INTRAN96";#N/A,#N/A,FALSE,"NAA9697";#N/A,#N/A,FALSE,"ECWEBB";#N/A,#N/A,FALSE,"MFT96";#N/A,#N/A,FALSE,"CTrecon"}</definedName>
    <definedName name="sdf_1_1_1_1_2" hidden="1">{#N/A,#N/A,FALSE,"TMCOMP96";#N/A,#N/A,FALSE,"MAT96";#N/A,#N/A,FALSE,"FANDA96";#N/A,#N/A,FALSE,"INTRAN96";#N/A,#N/A,FALSE,"NAA9697";#N/A,#N/A,FALSE,"ECWEBB";#N/A,#N/A,FALSE,"MFT96";#N/A,#N/A,FALSE,"CTrecon"}</definedName>
    <definedName name="sdf_1_1_1_2" hidden="1">{#N/A,#N/A,FALSE,"TMCOMP96";#N/A,#N/A,FALSE,"MAT96";#N/A,#N/A,FALSE,"FANDA96";#N/A,#N/A,FALSE,"INTRAN96";#N/A,#N/A,FALSE,"NAA9697";#N/A,#N/A,FALSE,"ECWEBB";#N/A,#N/A,FALSE,"MFT96";#N/A,#N/A,FALSE,"CTrecon"}</definedName>
    <definedName name="sdf_1_1_1_3" hidden="1">{#N/A,#N/A,FALSE,"TMCOMP96";#N/A,#N/A,FALSE,"MAT96";#N/A,#N/A,FALSE,"FANDA96";#N/A,#N/A,FALSE,"INTRAN96";#N/A,#N/A,FALSE,"NAA9697";#N/A,#N/A,FALSE,"ECWEBB";#N/A,#N/A,FALSE,"MFT96";#N/A,#N/A,FALSE,"CTrecon"}</definedName>
    <definedName name="sdf_1_1_1_4" hidden="1">{#N/A,#N/A,FALSE,"TMCOMP96";#N/A,#N/A,FALSE,"MAT96";#N/A,#N/A,FALSE,"FANDA96";#N/A,#N/A,FALSE,"INTRAN96";#N/A,#N/A,FALSE,"NAA9697";#N/A,#N/A,FALSE,"ECWEBB";#N/A,#N/A,FALSE,"MFT96";#N/A,#N/A,FALSE,"CTrecon"}</definedName>
    <definedName name="sdf_1_1_1_5" hidden="1">{#N/A,#N/A,FALSE,"TMCOMP96";#N/A,#N/A,FALSE,"MAT96";#N/A,#N/A,FALSE,"FANDA96";#N/A,#N/A,FALSE,"INTRAN96";#N/A,#N/A,FALSE,"NAA9697";#N/A,#N/A,FALSE,"ECWEBB";#N/A,#N/A,FALSE,"MFT96";#N/A,#N/A,FALSE,"CTrecon"}</definedName>
    <definedName name="sdf_1_1_2" hidden="1">{#N/A,#N/A,FALSE,"TMCOMP96";#N/A,#N/A,FALSE,"MAT96";#N/A,#N/A,FALSE,"FANDA96";#N/A,#N/A,FALSE,"INTRAN96";#N/A,#N/A,FALSE,"NAA9697";#N/A,#N/A,FALSE,"ECWEBB";#N/A,#N/A,FALSE,"MFT96";#N/A,#N/A,FALSE,"CTrecon"}</definedName>
    <definedName name="sdf_1_1_3" hidden="1">{#N/A,#N/A,FALSE,"TMCOMP96";#N/A,#N/A,FALSE,"MAT96";#N/A,#N/A,FALSE,"FANDA96";#N/A,#N/A,FALSE,"INTRAN96";#N/A,#N/A,FALSE,"NAA9697";#N/A,#N/A,FALSE,"ECWEBB";#N/A,#N/A,FALSE,"MFT96";#N/A,#N/A,FALSE,"CTrecon"}</definedName>
    <definedName name="sdf_1_1_4" hidden="1">{#N/A,#N/A,FALSE,"TMCOMP96";#N/A,#N/A,FALSE,"MAT96";#N/A,#N/A,FALSE,"FANDA96";#N/A,#N/A,FALSE,"INTRAN96";#N/A,#N/A,FALSE,"NAA9697";#N/A,#N/A,FALSE,"ECWEBB";#N/A,#N/A,FALSE,"MFT96";#N/A,#N/A,FALSE,"CTrecon"}</definedName>
    <definedName name="sdf_1_1_5" hidden="1">{#N/A,#N/A,FALSE,"TMCOMP96";#N/A,#N/A,FALSE,"MAT96";#N/A,#N/A,FALSE,"FANDA96";#N/A,#N/A,FALSE,"INTRAN96";#N/A,#N/A,FALSE,"NAA9697";#N/A,#N/A,FALSE,"ECWEBB";#N/A,#N/A,FALSE,"MFT96";#N/A,#N/A,FALSE,"CTrecon"}</definedName>
    <definedName name="sdf_1_2" hidden="1">{#N/A,#N/A,FALSE,"TMCOMP96";#N/A,#N/A,FALSE,"MAT96";#N/A,#N/A,FALSE,"FANDA96";#N/A,#N/A,FALSE,"INTRAN96";#N/A,#N/A,FALSE,"NAA9697";#N/A,#N/A,FALSE,"ECWEBB";#N/A,#N/A,FALSE,"MFT96";#N/A,#N/A,FALSE,"CTrecon"}</definedName>
    <definedName name="sdf_1_2_1" hidden="1">{#N/A,#N/A,FALSE,"TMCOMP96";#N/A,#N/A,FALSE,"MAT96";#N/A,#N/A,FALSE,"FANDA96";#N/A,#N/A,FALSE,"INTRAN96";#N/A,#N/A,FALSE,"NAA9697";#N/A,#N/A,FALSE,"ECWEBB";#N/A,#N/A,FALSE,"MFT96";#N/A,#N/A,FALSE,"CTrecon"}</definedName>
    <definedName name="sdf_1_2_1_1" hidden="1">{#N/A,#N/A,FALSE,"TMCOMP96";#N/A,#N/A,FALSE,"MAT96";#N/A,#N/A,FALSE,"FANDA96";#N/A,#N/A,FALSE,"INTRAN96";#N/A,#N/A,FALSE,"NAA9697";#N/A,#N/A,FALSE,"ECWEBB";#N/A,#N/A,FALSE,"MFT96";#N/A,#N/A,FALSE,"CTrecon"}</definedName>
    <definedName name="sdf_1_2_1_1_1" hidden="1">{#N/A,#N/A,FALSE,"TMCOMP96";#N/A,#N/A,FALSE,"MAT96";#N/A,#N/A,FALSE,"FANDA96";#N/A,#N/A,FALSE,"INTRAN96";#N/A,#N/A,FALSE,"NAA9697";#N/A,#N/A,FALSE,"ECWEBB";#N/A,#N/A,FALSE,"MFT96";#N/A,#N/A,FALSE,"CTrecon"}</definedName>
    <definedName name="sdf_1_2_1_1_2" hidden="1">{#N/A,#N/A,FALSE,"TMCOMP96";#N/A,#N/A,FALSE,"MAT96";#N/A,#N/A,FALSE,"FANDA96";#N/A,#N/A,FALSE,"INTRAN96";#N/A,#N/A,FALSE,"NAA9697";#N/A,#N/A,FALSE,"ECWEBB";#N/A,#N/A,FALSE,"MFT96";#N/A,#N/A,FALSE,"CTrecon"}</definedName>
    <definedName name="sdf_1_2_1_2" hidden="1">{#N/A,#N/A,FALSE,"TMCOMP96";#N/A,#N/A,FALSE,"MAT96";#N/A,#N/A,FALSE,"FANDA96";#N/A,#N/A,FALSE,"INTRAN96";#N/A,#N/A,FALSE,"NAA9697";#N/A,#N/A,FALSE,"ECWEBB";#N/A,#N/A,FALSE,"MFT96";#N/A,#N/A,FALSE,"CTrecon"}</definedName>
    <definedName name="sdf_1_2_1_3" hidden="1">{#N/A,#N/A,FALSE,"TMCOMP96";#N/A,#N/A,FALSE,"MAT96";#N/A,#N/A,FALSE,"FANDA96";#N/A,#N/A,FALSE,"INTRAN96";#N/A,#N/A,FALSE,"NAA9697";#N/A,#N/A,FALSE,"ECWEBB";#N/A,#N/A,FALSE,"MFT96";#N/A,#N/A,FALSE,"CTrecon"}</definedName>
    <definedName name="sdf_1_2_1_4" hidden="1">{#N/A,#N/A,FALSE,"TMCOMP96";#N/A,#N/A,FALSE,"MAT96";#N/A,#N/A,FALSE,"FANDA96";#N/A,#N/A,FALSE,"INTRAN96";#N/A,#N/A,FALSE,"NAA9697";#N/A,#N/A,FALSE,"ECWEBB";#N/A,#N/A,FALSE,"MFT96";#N/A,#N/A,FALSE,"CTrecon"}</definedName>
    <definedName name="sdf_1_2_1_5" hidden="1">{#N/A,#N/A,FALSE,"TMCOMP96";#N/A,#N/A,FALSE,"MAT96";#N/A,#N/A,FALSE,"FANDA96";#N/A,#N/A,FALSE,"INTRAN96";#N/A,#N/A,FALSE,"NAA9697";#N/A,#N/A,FALSE,"ECWEBB";#N/A,#N/A,FALSE,"MFT96";#N/A,#N/A,FALSE,"CTrecon"}</definedName>
    <definedName name="sdf_1_2_2" hidden="1">{#N/A,#N/A,FALSE,"TMCOMP96";#N/A,#N/A,FALSE,"MAT96";#N/A,#N/A,FALSE,"FANDA96";#N/A,#N/A,FALSE,"INTRAN96";#N/A,#N/A,FALSE,"NAA9697";#N/A,#N/A,FALSE,"ECWEBB";#N/A,#N/A,FALSE,"MFT96";#N/A,#N/A,FALSE,"CTrecon"}</definedName>
    <definedName name="sdf_1_2_3" hidden="1">{#N/A,#N/A,FALSE,"TMCOMP96";#N/A,#N/A,FALSE,"MAT96";#N/A,#N/A,FALSE,"FANDA96";#N/A,#N/A,FALSE,"INTRAN96";#N/A,#N/A,FALSE,"NAA9697";#N/A,#N/A,FALSE,"ECWEBB";#N/A,#N/A,FALSE,"MFT96";#N/A,#N/A,FALSE,"CTrecon"}</definedName>
    <definedName name="sdf_1_2_4" hidden="1">{#N/A,#N/A,FALSE,"TMCOMP96";#N/A,#N/A,FALSE,"MAT96";#N/A,#N/A,FALSE,"FANDA96";#N/A,#N/A,FALSE,"INTRAN96";#N/A,#N/A,FALSE,"NAA9697";#N/A,#N/A,FALSE,"ECWEBB";#N/A,#N/A,FALSE,"MFT96";#N/A,#N/A,FALSE,"CTrecon"}</definedName>
    <definedName name="sdf_1_2_5" hidden="1">{#N/A,#N/A,FALSE,"TMCOMP96";#N/A,#N/A,FALSE,"MAT96";#N/A,#N/A,FALSE,"FANDA96";#N/A,#N/A,FALSE,"INTRAN96";#N/A,#N/A,FALSE,"NAA9697";#N/A,#N/A,FALSE,"ECWEBB";#N/A,#N/A,FALSE,"MFT96";#N/A,#N/A,FALSE,"CTrecon"}</definedName>
    <definedName name="sdf_1_3" hidden="1">{#N/A,#N/A,FALSE,"TMCOMP96";#N/A,#N/A,FALSE,"MAT96";#N/A,#N/A,FALSE,"FANDA96";#N/A,#N/A,FALSE,"INTRAN96";#N/A,#N/A,FALSE,"NAA9697";#N/A,#N/A,FALSE,"ECWEBB";#N/A,#N/A,FALSE,"MFT96";#N/A,#N/A,FALSE,"CTrecon"}</definedName>
    <definedName name="sdf_1_3_1" hidden="1">{#N/A,#N/A,FALSE,"TMCOMP96";#N/A,#N/A,FALSE,"MAT96";#N/A,#N/A,FALSE,"FANDA96";#N/A,#N/A,FALSE,"INTRAN96";#N/A,#N/A,FALSE,"NAA9697";#N/A,#N/A,FALSE,"ECWEBB";#N/A,#N/A,FALSE,"MFT96";#N/A,#N/A,FALSE,"CTrecon"}</definedName>
    <definedName name="sdf_1_3_1_1" hidden="1">{#N/A,#N/A,FALSE,"TMCOMP96";#N/A,#N/A,FALSE,"MAT96";#N/A,#N/A,FALSE,"FANDA96";#N/A,#N/A,FALSE,"INTRAN96";#N/A,#N/A,FALSE,"NAA9697";#N/A,#N/A,FALSE,"ECWEBB";#N/A,#N/A,FALSE,"MFT96";#N/A,#N/A,FALSE,"CTrecon"}</definedName>
    <definedName name="sdf_1_3_1_1_1" hidden="1">{#N/A,#N/A,FALSE,"TMCOMP96";#N/A,#N/A,FALSE,"MAT96";#N/A,#N/A,FALSE,"FANDA96";#N/A,#N/A,FALSE,"INTRAN96";#N/A,#N/A,FALSE,"NAA9697";#N/A,#N/A,FALSE,"ECWEBB";#N/A,#N/A,FALSE,"MFT96";#N/A,#N/A,FALSE,"CTrecon"}</definedName>
    <definedName name="sdf_1_3_1_1_2" hidden="1">{#N/A,#N/A,FALSE,"TMCOMP96";#N/A,#N/A,FALSE,"MAT96";#N/A,#N/A,FALSE,"FANDA96";#N/A,#N/A,FALSE,"INTRAN96";#N/A,#N/A,FALSE,"NAA9697";#N/A,#N/A,FALSE,"ECWEBB";#N/A,#N/A,FALSE,"MFT96";#N/A,#N/A,FALSE,"CTrecon"}</definedName>
    <definedName name="sdf_1_3_1_2" hidden="1">{#N/A,#N/A,FALSE,"TMCOMP96";#N/A,#N/A,FALSE,"MAT96";#N/A,#N/A,FALSE,"FANDA96";#N/A,#N/A,FALSE,"INTRAN96";#N/A,#N/A,FALSE,"NAA9697";#N/A,#N/A,FALSE,"ECWEBB";#N/A,#N/A,FALSE,"MFT96";#N/A,#N/A,FALSE,"CTrecon"}</definedName>
    <definedName name="sdf_1_3_1_3" hidden="1">{#N/A,#N/A,FALSE,"TMCOMP96";#N/A,#N/A,FALSE,"MAT96";#N/A,#N/A,FALSE,"FANDA96";#N/A,#N/A,FALSE,"INTRAN96";#N/A,#N/A,FALSE,"NAA9697";#N/A,#N/A,FALSE,"ECWEBB";#N/A,#N/A,FALSE,"MFT96";#N/A,#N/A,FALSE,"CTrecon"}</definedName>
    <definedName name="sdf_1_3_1_4" hidden="1">{#N/A,#N/A,FALSE,"TMCOMP96";#N/A,#N/A,FALSE,"MAT96";#N/A,#N/A,FALSE,"FANDA96";#N/A,#N/A,FALSE,"INTRAN96";#N/A,#N/A,FALSE,"NAA9697";#N/A,#N/A,FALSE,"ECWEBB";#N/A,#N/A,FALSE,"MFT96";#N/A,#N/A,FALSE,"CTrecon"}</definedName>
    <definedName name="sdf_1_3_1_5" hidden="1">{#N/A,#N/A,FALSE,"TMCOMP96";#N/A,#N/A,FALSE,"MAT96";#N/A,#N/A,FALSE,"FANDA96";#N/A,#N/A,FALSE,"INTRAN96";#N/A,#N/A,FALSE,"NAA9697";#N/A,#N/A,FALSE,"ECWEBB";#N/A,#N/A,FALSE,"MFT96";#N/A,#N/A,FALSE,"CTrecon"}</definedName>
    <definedName name="sdf_1_3_2" hidden="1">{#N/A,#N/A,FALSE,"TMCOMP96";#N/A,#N/A,FALSE,"MAT96";#N/A,#N/A,FALSE,"FANDA96";#N/A,#N/A,FALSE,"INTRAN96";#N/A,#N/A,FALSE,"NAA9697";#N/A,#N/A,FALSE,"ECWEBB";#N/A,#N/A,FALSE,"MFT96";#N/A,#N/A,FALSE,"CTrecon"}</definedName>
    <definedName name="sdf_1_3_3" hidden="1">{#N/A,#N/A,FALSE,"TMCOMP96";#N/A,#N/A,FALSE,"MAT96";#N/A,#N/A,FALSE,"FANDA96";#N/A,#N/A,FALSE,"INTRAN96";#N/A,#N/A,FALSE,"NAA9697";#N/A,#N/A,FALSE,"ECWEBB";#N/A,#N/A,FALSE,"MFT96";#N/A,#N/A,FALSE,"CTrecon"}</definedName>
    <definedName name="sdf_1_3_4" hidden="1">{#N/A,#N/A,FALSE,"TMCOMP96";#N/A,#N/A,FALSE,"MAT96";#N/A,#N/A,FALSE,"FANDA96";#N/A,#N/A,FALSE,"INTRAN96";#N/A,#N/A,FALSE,"NAA9697";#N/A,#N/A,FALSE,"ECWEBB";#N/A,#N/A,FALSE,"MFT96";#N/A,#N/A,FALSE,"CTrecon"}</definedName>
    <definedName name="sdf_1_3_5" hidden="1">{#N/A,#N/A,FALSE,"TMCOMP96";#N/A,#N/A,FALSE,"MAT96";#N/A,#N/A,FALSE,"FANDA96";#N/A,#N/A,FALSE,"INTRAN96";#N/A,#N/A,FALSE,"NAA9697";#N/A,#N/A,FALSE,"ECWEBB";#N/A,#N/A,FALSE,"MFT96";#N/A,#N/A,FALSE,"CTrecon"}</definedName>
    <definedName name="sdf_1_4" hidden="1">{#N/A,#N/A,FALSE,"TMCOMP96";#N/A,#N/A,FALSE,"MAT96";#N/A,#N/A,FALSE,"FANDA96";#N/A,#N/A,FALSE,"INTRAN96";#N/A,#N/A,FALSE,"NAA9697";#N/A,#N/A,FALSE,"ECWEBB";#N/A,#N/A,FALSE,"MFT96";#N/A,#N/A,FALSE,"CTrecon"}</definedName>
    <definedName name="sdf_1_4_1" hidden="1">{#N/A,#N/A,FALSE,"TMCOMP96";#N/A,#N/A,FALSE,"MAT96";#N/A,#N/A,FALSE,"FANDA96";#N/A,#N/A,FALSE,"INTRAN96";#N/A,#N/A,FALSE,"NAA9697";#N/A,#N/A,FALSE,"ECWEBB";#N/A,#N/A,FALSE,"MFT96";#N/A,#N/A,FALSE,"CTrecon"}</definedName>
    <definedName name="sdf_1_4_1_1" hidden="1">{#N/A,#N/A,FALSE,"TMCOMP96";#N/A,#N/A,FALSE,"MAT96";#N/A,#N/A,FALSE,"FANDA96";#N/A,#N/A,FALSE,"INTRAN96";#N/A,#N/A,FALSE,"NAA9697";#N/A,#N/A,FALSE,"ECWEBB";#N/A,#N/A,FALSE,"MFT96";#N/A,#N/A,FALSE,"CTrecon"}</definedName>
    <definedName name="sdf_1_4_1_2" hidden="1">{#N/A,#N/A,FALSE,"TMCOMP96";#N/A,#N/A,FALSE,"MAT96";#N/A,#N/A,FALSE,"FANDA96";#N/A,#N/A,FALSE,"INTRAN96";#N/A,#N/A,FALSE,"NAA9697";#N/A,#N/A,FALSE,"ECWEBB";#N/A,#N/A,FALSE,"MFT96";#N/A,#N/A,FALSE,"CTrecon"}</definedName>
    <definedName name="sdf_1_4_1_3" hidden="1">{#N/A,#N/A,FALSE,"TMCOMP96";#N/A,#N/A,FALSE,"MAT96";#N/A,#N/A,FALSE,"FANDA96";#N/A,#N/A,FALSE,"INTRAN96";#N/A,#N/A,FALSE,"NAA9697";#N/A,#N/A,FALSE,"ECWEBB";#N/A,#N/A,FALSE,"MFT96";#N/A,#N/A,FALSE,"CTrecon"}</definedName>
    <definedName name="sdf_1_4_1_4" hidden="1">{#N/A,#N/A,FALSE,"TMCOMP96";#N/A,#N/A,FALSE,"MAT96";#N/A,#N/A,FALSE,"FANDA96";#N/A,#N/A,FALSE,"INTRAN96";#N/A,#N/A,FALSE,"NAA9697";#N/A,#N/A,FALSE,"ECWEBB";#N/A,#N/A,FALSE,"MFT96";#N/A,#N/A,FALSE,"CTrecon"}</definedName>
    <definedName name="sdf_1_4_1_5" hidden="1">{#N/A,#N/A,FALSE,"TMCOMP96";#N/A,#N/A,FALSE,"MAT96";#N/A,#N/A,FALSE,"FANDA96";#N/A,#N/A,FALSE,"INTRAN96";#N/A,#N/A,FALSE,"NAA9697";#N/A,#N/A,FALSE,"ECWEBB";#N/A,#N/A,FALSE,"MFT96";#N/A,#N/A,FALSE,"CTrecon"}</definedName>
    <definedName name="sdf_1_4_2" hidden="1">{#N/A,#N/A,FALSE,"TMCOMP96";#N/A,#N/A,FALSE,"MAT96";#N/A,#N/A,FALSE,"FANDA96";#N/A,#N/A,FALSE,"INTRAN96";#N/A,#N/A,FALSE,"NAA9697";#N/A,#N/A,FALSE,"ECWEBB";#N/A,#N/A,FALSE,"MFT96";#N/A,#N/A,FALSE,"CTrecon"}</definedName>
    <definedName name="sdf_1_4_3" hidden="1">{#N/A,#N/A,FALSE,"TMCOMP96";#N/A,#N/A,FALSE,"MAT96";#N/A,#N/A,FALSE,"FANDA96";#N/A,#N/A,FALSE,"INTRAN96";#N/A,#N/A,FALSE,"NAA9697";#N/A,#N/A,FALSE,"ECWEBB";#N/A,#N/A,FALSE,"MFT96";#N/A,#N/A,FALSE,"CTrecon"}</definedName>
    <definedName name="sdf_1_4_4" hidden="1">{#N/A,#N/A,FALSE,"TMCOMP96";#N/A,#N/A,FALSE,"MAT96";#N/A,#N/A,FALSE,"FANDA96";#N/A,#N/A,FALSE,"INTRAN96";#N/A,#N/A,FALSE,"NAA9697";#N/A,#N/A,FALSE,"ECWEBB";#N/A,#N/A,FALSE,"MFT96";#N/A,#N/A,FALSE,"CTrecon"}</definedName>
    <definedName name="sdf_1_4_5" hidden="1">{#N/A,#N/A,FALSE,"TMCOMP96";#N/A,#N/A,FALSE,"MAT96";#N/A,#N/A,FALSE,"FANDA96";#N/A,#N/A,FALSE,"INTRAN96";#N/A,#N/A,FALSE,"NAA9697";#N/A,#N/A,FALSE,"ECWEBB";#N/A,#N/A,FALSE,"MFT96";#N/A,#N/A,FALSE,"CTrecon"}</definedName>
    <definedName name="sdf_1_5" hidden="1">{#N/A,#N/A,FALSE,"TMCOMP96";#N/A,#N/A,FALSE,"MAT96";#N/A,#N/A,FALSE,"FANDA96";#N/A,#N/A,FALSE,"INTRAN96";#N/A,#N/A,FALSE,"NAA9697";#N/A,#N/A,FALSE,"ECWEBB";#N/A,#N/A,FALSE,"MFT96";#N/A,#N/A,FALSE,"CTrecon"}</definedName>
    <definedName name="sdf_1_5_1" hidden="1">{#N/A,#N/A,FALSE,"TMCOMP96";#N/A,#N/A,FALSE,"MAT96";#N/A,#N/A,FALSE,"FANDA96";#N/A,#N/A,FALSE,"INTRAN96";#N/A,#N/A,FALSE,"NAA9697";#N/A,#N/A,FALSE,"ECWEBB";#N/A,#N/A,FALSE,"MFT96";#N/A,#N/A,FALSE,"CTrecon"}</definedName>
    <definedName name="sdf_1_5_2" hidden="1">{#N/A,#N/A,FALSE,"TMCOMP96";#N/A,#N/A,FALSE,"MAT96";#N/A,#N/A,FALSE,"FANDA96";#N/A,#N/A,FALSE,"INTRAN96";#N/A,#N/A,FALSE,"NAA9697";#N/A,#N/A,FALSE,"ECWEBB";#N/A,#N/A,FALSE,"MFT96";#N/A,#N/A,FALSE,"CTrecon"}</definedName>
    <definedName name="sdf_1_5_3" hidden="1">{#N/A,#N/A,FALSE,"TMCOMP96";#N/A,#N/A,FALSE,"MAT96";#N/A,#N/A,FALSE,"FANDA96";#N/A,#N/A,FALSE,"INTRAN96";#N/A,#N/A,FALSE,"NAA9697";#N/A,#N/A,FALSE,"ECWEBB";#N/A,#N/A,FALSE,"MFT96";#N/A,#N/A,FALSE,"CTrecon"}</definedName>
    <definedName name="sdf_1_5_4" hidden="1">{#N/A,#N/A,FALSE,"TMCOMP96";#N/A,#N/A,FALSE,"MAT96";#N/A,#N/A,FALSE,"FANDA96";#N/A,#N/A,FALSE,"INTRAN96";#N/A,#N/A,FALSE,"NAA9697";#N/A,#N/A,FALSE,"ECWEBB";#N/A,#N/A,FALSE,"MFT96";#N/A,#N/A,FALSE,"CTrecon"}</definedName>
    <definedName name="sdf_1_5_5" hidden="1">{#N/A,#N/A,FALSE,"TMCOMP96";#N/A,#N/A,FALSE,"MAT96";#N/A,#N/A,FALSE,"FANDA96";#N/A,#N/A,FALSE,"INTRAN96";#N/A,#N/A,FALSE,"NAA9697";#N/A,#N/A,FALSE,"ECWEBB";#N/A,#N/A,FALSE,"MFT96";#N/A,#N/A,FALSE,"CTrecon"}</definedName>
    <definedName name="sdf_2_1_1" hidden="1">{#N/A,#N/A,FALSE,"TMCOMP96";#N/A,#N/A,FALSE,"MAT96";#N/A,#N/A,FALSE,"FANDA96";#N/A,#N/A,FALSE,"INTRAN96";#N/A,#N/A,FALSE,"NAA9697";#N/A,#N/A,FALSE,"ECWEBB";#N/A,#N/A,FALSE,"MFT96";#N/A,#N/A,FALSE,"CTrecon"}</definedName>
    <definedName name="sdf_2_1_1_1" hidden="1">{#N/A,#N/A,FALSE,"TMCOMP96";#N/A,#N/A,FALSE,"MAT96";#N/A,#N/A,FALSE,"FANDA96";#N/A,#N/A,FALSE,"INTRAN96";#N/A,#N/A,FALSE,"NAA9697";#N/A,#N/A,FALSE,"ECWEBB";#N/A,#N/A,FALSE,"MFT96";#N/A,#N/A,FALSE,"CTrecon"}</definedName>
    <definedName name="sdf_2_1_1_2" hidden="1">{#N/A,#N/A,FALSE,"TMCOMP96";#N/A,#N/A,FALSE,"MAT96";#N/A,#N/A,FALSE,"FANDA96";#N/A,#N/A,FALSE,"INTRAN96";#N/A,#N/A,FALSE,"NAA9697";#N/A,#N/A,FALSE,"ECWEBB";#N/A,#N/A,FALSE,"MFT96";#N/A,#N/A,FALSE,"CTrecon"}</definedName>
    <definedName name="sdf_2_1_2" hidden="1">{#N/A,#N/A,FALSE,"TMCOMP96";#N/A,#N/A,FALSE,"MAT96";#N/A,#N/A,FALSE,"FANDA96";#N/A,#N/A,FALSE,"INTRAN96";#N/A,#N/A,FALSE,"NAA9697";#N/A,#N/A,FALSE,"ECWEBB";#N/A,#N/A,FALSE,"MFT96";#N/A,#N/A,FALSE,"CTrecon"}</definedName>
    <definedName name="sdf_2_1_3" hidden="1">{#N/A,#N/A,FALSE,"TMCOMP96";#N/A,#N/A,FALSE,"MAT96";#N/A,#N/A,FALSE,"FANDA96";#N/A,#N/A,FALSE,"INTRAN96";#N/A,#N/A,FALSE,"NAA9697";#N/A,#N/A,FALSE,"ECWEBB";#N/A,#N/A,FALSE,"MFT96";#N/A,#N/A,FALSE,"CTrecon"}</definedName>
    <definedName name="sdf_2_1_4" hidden="1">{#N/A,#N/A,FALSE,"TMCOMP96";#N/A,#N/A,FALSE,"MAT96";#N/A,#N/A,FALSE,"FANDA96";#N/A,#N/A,FALSE,"INTRAN96";#N/A,#N/A,FALSE,"NAA9697";#N/A,#N/A,FALSE,"ECWEBB";#N/A,#N/A,FALSE,"MFT96";#N/A,#N/A,FALSE,"CTrecon"}</definedName>
    <definedName name="sdf_2_1_5" hidden="1">{#N/A,#N/A,FALSE,"TMCOMP96";#N/A,#N/A,FALSE,"MAT96";#N/A,#N/A,FALSE,"FANDA96";#N/A,#N/A,FALSE,"INTRAN96";#N/A,#N/A,FALSE,"NAA9697";#N/A,#N/A,FALSE,"ECWEBB";#N/A,#N/A,FALSE,"MFT96";#N/A,#N/A,FALSE,"CTrecon"}</definedName>
    <definedName name="sdf_2_2" hidden="1">{#N/A,#N/A,FALSE,"TMCOMP96";#N/A,#N/A,FALSE,"MAT96";#N/A,#N/A,FALSE,"FANDA96";#N/A,#N/A,FALSE,"INTRAN96";#N/A,#N/A,FALSE,"NAA9697";#N/A,#N/A,FALSE,"ECWEBB";#N/A,#N/A,FALSE,"MFT96";#N/A,#N/A,FALSE,"CTrecon"}</definedName>
    <definedName name="sdf_2_3" hidden="1">{#N/A,#N/A,FALSE,"TMCOMP96";#N/A,#N/A,FALSE,"MAT96";#N/A,#N/A,FALSE,"FANDA96";#N/A,#N/A,FALSE,"INTRAN96";#N/A,#N/A,FALSE,"NAA9697";#N/A,#N/A,FALSE,"ECWEBB";#N/A,#N/A,FALSE,"MFT96";#N/A,#N/A,FALSE,"CTrecon"}</definedName>
    <definedName name="sdf_2_4" hidden="1">{#N/A,#N/A,FALSE,"TMCOMP96";#N/A,#N/A,FALSE,"MAT96";#N/A,#N/A,FALSE,"FANDA96";#N/A,#N/A,FALSE,"INTRAN96";#N/A,#N/A,FALSE,"NAA9697";#N/A,#N/A,FALSE,"ECWEBB";#N/A,#N/A,FALSE,"MFT96";#N/A,#N/A,FALSE,"CTrecon"}</definedName>
    <definedName name="sdf_2_5" hidden="1">{#N/A,#N/A,FALSE,"TMCOMP96";#N/A,#N/A,FALSE,"MAT96";#N/A,#N/A,FALSE,"FANDA96";#N/A,#N/A,FALSE,"INTRAN96";#N/A,#N/A,FALSE,"NAA9697";#N/A,#N/A,FALSE,"ECWEBB";#N/A,#N/A,FALSE,"MFT96";#N/A,#N/A,FALSE,"CTrecon"}</definedName>
    <definedName name="sdf_3" hidden="1">{#N/A,#N/A,FALSE,"TMCOMP96";#N/A,#N/A,FALSE,"MAT96";#N/A,#N/A,FALSE,"FANDA96";#N/A,#N/A,FALSE,"INTRAN96";#N/A,#N/A,FALSE,"NAA9697";#N/A,#N/A,FALSE,"ECWEBB";#N/A,#N/A,FALSE,"MFT96";#N/A,#N/A,FALSE,"CTrecon"}</definedName>
    <definedName name="sdf_3_1" hidden="1">{#N/A,#N/A,FALSE,"TMCOMP96";#N/A,#N/A,FALSE,"MAT96";#N/A,#N/A,FALSE,"FANDA96";#N/A,#N/A,FALSE,"INTRAN96";#N/A,#N/A,FALSE,"NAA9697";#N/A,#N/A,FALSE,"ECWEBB";#N/A,#N/A,FALSE,"MFT96";#N/A,#N/A,FALSE,"CTrecon"}</definedName>
    <definedName name="sdf_3_1_1" hidden="1">{#N/A,#N/A,FALSE,"TMCOMP96";#N/A,#N/A,FALSE,"MAT96";#N/A,#N/A,FALSE,"FANDA96";#N/A,#N/A,FALSE,"INTRAN96";#N/A,#N/A,FALSE,"NAA9697";#N/A,#N/A,FALSE,"ECWEBB";#N/A,#N/A,FALSE,"MFT96";#N/A,#N/A,FALSE,"CTrecon"}</definedName>
    <definedName name="sdf_3_1_1_1" hidden="1">{#N/A,#N/A,FALSE,"TMCOMP96";#N/A,#N/A,FALSE,"MAT96";#N/A,#N/A,FALSE,"FANDA96";#N/A,#N/A,FALSE,"INTRAN96";#N/A,#N/A,FALSE,"NAA9697";#N/A,#N/A,FALSE,"ECWEBB";#N/A,#N/A,FALSE,"MFT96";#N/A,#N/A,FALSE,"CTrecon"}</definedName>
    <definedName name="sdf_3_1_1_2" hidden="1">{#N/A,#N/A,FALSE,"TMCOMP96";#N/A,#N/A,FALSE,"MAT96";#N/A,#N/A,FALSE,"FANDA96";#N/A,#N/A,FALSE,"INTRAN96";#N/A,#N/A,FALSE,"NAA9697";#N/A,#N/A,FALSE,"ECWEBB";#N/A,#N/A,FALSE,"MFT96";#N/A,#N/A,FALSE,"CTrecon"}</definedName>
    <definedName name="sdf_3_1_2" hidden="1">{#N/A,#N/A,FALSE,"TMCOMP96";#N/A,#N/A,FALSE,"MAT96";#N/A,#N/A,FALSE,"FANDA96";#N/A,#N/A,FALSE,"INTRAN96";#N/A,#N/A,FALSE,"NAA9697";#N/A,#N/A,FALSE,"ECWEBB";#N/A,#N/A,FALSE,"MFT96";#N/A,#N/A,FALSE,"CTrecon"}</definedName>
    <definedName name="sdf_3_1_3" hidden="1">{#N/A,#N/A,FALSE,"TMCOMP96";#N/A,#N/A,FALSE,"MAT96";#N/A,#N/A,FALSE,"FANDA96";#N/A,#N/A,FALSE,"INTRAN96";#N/A,#N/A,FALSE,"NAA9697";#N/A,#N/A,FALSE,"ECWEBB";#N/A,#N/A,FALSE,"MFT96";#N/A,#N/A,FALSE,"CTrecon"}</definedName>
    <definedName name="sdf_3_1_4" hidden="1">{#N/A,#N/A,FALSE,"TMCOMP96";#N/A,#N/A,FALSE,"MAT96";#N/A,#N/A,FALSE,"FANDA96";#N/A,#N/A,FALSE,"INTRAN96";#N/A,#N/A,FALSE,"NAA9697";#N/A,#N/A,FALSE,"ECWEBB";#N/A,#N/A,FALSE,"MFT96";#N/A,#N/A,FALSE,"CTrecon"}</definedName>
    <definedName name="sdf_3_1_5" hidden="1">{#N/A,#N/A,FALSE,"TMCOMP96";#N/A,#N/A,FALSE,"MAT96";#N/A,#N/A,FALSE,"FANDA96";#N/A,#N/A,FALSE,"INTRAN96";#N/A,#N/A,FALSE,"NAA9697";#N/A,#N/A,FALSE,"ECWEBB";#N/A,#N/A,FALSE,"MFT96";#N/A,#N/A,FALSE,"CTrecon"}</definedName>
    <definedName name="sdf_3_2" hidden="1">{#N/A,#N/A,FALSE,"TMCOMP96";#N/A,#N/A,FALSE,"MAT96";#N/A,#N/A,FALSE,"FANDA96";#N/A,#N/A,FALSE,"INTRAN96";#N/A,#N/A,FALSE,"NAA9697";#N/A,#N/A,FALSE,"ECWEBB";#N/A,#N/A,FALSE,"MFT96";#N/A,#N/A,FALSE,"CTrecon"}</definedName>
    <definedName name="sdf_3_3" hidden="1">{#N/A,#N/A,FALSE,"TMCOMP96";#N/A,#N/A,FALSE,"MAT96";#N/A,#N/A,FALSE,"FANDA96";#N/A,#N/A,FALSE,"INTRAN96";#N/A,#N/A,FALSE,"NAA9697";#N/A,#N/A,FALSE,"ECWEBB";#N/A,#N/A,FALSE,"MFT96";#N/A,#N/A,FALSE,"CTrecon"}</definedName>
    <definedName name="sdf_3_4" hidden="1">{#N/A,#N/A,FALSE,"TMCOMP96";#N/A,#N/A,FALSE,"MAT96";#N/A,#N/A,FALSE,"FANDA96";#N/A,#N/A,FALSE,"INTRAN96";#N/A,#N/A,FALSE,"NAA9697";#N/A,#N/A,FALSE,"ECWEBB";#N/A,#N/A,FALSE,"MFT96";#N/A,#N/A,FALSE,"CTrecon"}</definedName>
    <definedName name="sdf_3_5" hidden="1">{#N/A,#N/A,FALSE,"TMCOMP96";#N/A,#N/A,FALSE,"MAT96";#N/A,#N/A,FALSE,"FANDA96";#N/A,#N/A,FALSE,"INTRAN96";#N/A,#N/A,FALSE,"NAA9697";#N/A,#N/A,FALSE,"ECWEBB";#N/A,#N/A,FALSE,"MFT96";#N/A,#N/A,FALSE,"CTrecon"}</definedName>
    <definedName name="sdf_4" hidden="1">{#N/A,#N/A,FALSE,"TMCOMP96";#N/A,#N/A,FALSE,"MAT96";#N/A,#N/A,FALSE,"FANDA96";#N/A,#N/A,FALSE,"INTRAN96";#N/A,#N/A,FALSE,"NAA9697";#N/A,#N/A,FALSE,"ECWEBB";#N/A,#N/A,FALSE,"MFT96";#N/A,#N/A,FALSE,"CTrecon"}</definedName>
    <definedName name="sdf_4_1" hidden="1">{#N/A,#N/A,FALSE,"TMCOMP96";#N/A,#N/A,FALSE,"MAT96";#N/A,#N/A,FALSE,"FANDA96";#N/A,#N/A,FALSE,"INTRAN96";#N/A,#N/A,FALSE,"NAA9697";#N/A,#N/A,FALSE,"ECWEBB";#N/A,#N/A,FALSE,"MFT96";#N/A,#N/A,FALSE,"CTrecon"}</definedName>
    <definedName name="sdf_4_1_1" hidden="1">{#N/A,#N/A,FALSE,"TMCOMP96";#N/A,#N/A,FALSE,"MAT96";#N/A,#N/A,FALSE,"FANDA96";#N/A,#N/A,FALSE,"INTRAN96";#N/A,#N/A,FALSE,"NAA9697";#N/A,#N/A,FALSE,"ECWEBB";#N/A,#N/A,FALSE,"MFT96";#N/A,#N/A,FALSE,"CTrecon"}</definedName>
    <definedName name="sdf_4_1_1_1" hidden="1">{#N/A,#N/A,FALSE,"TMCOMP96";#N/A,#N/A,FALSE,"MAT96";#N/A,#N/A,FALSE,"FANDA96";#N/A,#N/A,FALSE,"INTRAN96";#N/A,#N/A,FALSE,"NAA9697";#N/A,#N/A,FALSE,"ECWEBB";#N/A,#N/A,FALSE,"MFT96";#N/A,#N/A,FALSE,"CTrecon"}</definedName>
    <definedName name="sdf_4_1_1_2" hidden="1">{#N/A,#N/A,FALSE,"TMCOMP96";#N/A,#N/A,FALSE,"MAT96";#N/A,#N/A,FALSE,"FANDA96";#N/A,#N/A,FALSE,"INTRAN96";#N/A,#N/A,FALSE,"NAA9697";#N/A,#N/A,FALSE,"ECWEBB";#N/A,#N/A,FALSE,"MFT96";#N/A,#N/A,FALSE,"CTrecon"}</definedName>
    <definedName name="sdf_4_1_2" hidden="1">{#N/A,#N/A,FALSE,"TMCOMP96";#N/A,#N/A,FALSE,"MAT96";#N/A,#N/A,FALSE,"FANDA96";#N/A,#N/A,FALSE,"INTRAN96";#N/A,#N/A,FALSE,"NAA9697";#N/A,#N/A,FALSE,"ECWEBB";#N/A,#N/A,FALSE,"MFT96";#N/A,#N/A,FALSE,"CTrecon"}</definedName>
    <definedName name="sdf_4_1_3" hidden="1">{#N/A,#N/A,FALSE,"TMCOMP96";#N/A,#N/A,FALSE,"MAT96";#N/A,#N/A,FALSE,"FANDA96";#N/A,#N/A,FALSE,"INTRAN96";#N/A,#N/A,FALSE,"NAA9697";#N/A,#N/A,FALSE,"ECWEBB";#N/A,#N/A,FALSE,"MFT96";#N/A,#N/A,FALSE,"CTrecon"}</definedName>
    <definedName name="sdf_4_1_4" hidden="1">{#N/A,#N/A,FALSE,"TMCOMP96";#N/A,#N/A,FALSE,"MAT96";#N/A,#N/A,FALSE,"FANDA96";#N/A,#N/A,FALSE,"INTRAN96";#N/A,#N/A,FALSE,"NAA9697";#N/A,#N/A,FALSE,"ECWEBB";#N/A,#N/A,FALSE,"MFT96";#N/A,#N/A,FALSE,"CTrecon"}</definedName>
    <definedName name="sdf_4_1_5" hidden="1">{#N/A,#N/A,FALSE,"TMCOMP96";#N/A,#N/A,FALSE,"MAT96";#N/A,#N/A,FALSE,"FANDA96";#N/A,#N/A,FALSE,"INTRAN96";#N/A,#N/A,FALSE,"NAA9697";#N/A,#N/A,FALSE,"ECWEBB";#N/A,#N/A,FALSE,"MFT96";#N/A,#N/A,FALSE,"CTrecon"}</definedName>
    <definedName name="sdf_4_2" hidden="1">{#N/A,#N/A,FALSE,"TMCOMP96";#N/A,#N/A,FALSE,"MAT96";#N/A,#N/A,FALSE,"FANDA96";#N/A,#N/A,FALSE,"INTRAN96";#N/A,#N/A,FALSE,"NAA9697";#N/A,#N/A,FALSE,"ECWEBB";#N/A,#N/A,FALSE,"MFT96";#N/A,#N/A,FALSE,"CTrecon"}</definedName>
    <definedName name="sdf_4_3" hidden="1">{#N/A,#N/A,FALSE,"TMCOMP96";#N/A,#N/A,FALSE,"MAT96";#N/A,#N/A,FALSE,"FANDA96";#N/A,#N/A,FALSE,"INTRAN96";#N/A,#N/A,FALSE,"NAA9697";#N/A,#N/A,FALSE,"ECWEBB";#N/A,#N/A,FALSE,"MFT96";#N/A,#N/A,FALSE,"CTrecon"}</definedName>
    <definedName name="sdf_4_4" hidden="1">{#N/A,#N/A,FALSE,"TMCOMP96";#N/A,#N/A,FALSE,"MAT96";#N/A,#N/A,FALSE,"FANDA96";#N/A,#N/A,FALSE,"INTRAN96";#N/A,#N/A,FALSE,"NAA9697";#N/A,#N/A,FALSE,"ECWEBB";#N/A,#N/A,FALSE,"MFT96";#N/A,#N/A,FALSE,"CTrecon"}</definedName>
    <definedName name="sdf_4_5" hidden="1">{#N/A,#N/A,FALSE,"TMCOMP96";#N/A,#N/A,FALSE,"MAT96";#N/A,#N/A,FALSE,"FANDA96";#N/A,#N/A,FALSE,"INTRAN96";#N/A,#N/A,FALSE,"NAA9697";#N/A,#N/A,FALSE,"ECWEBB";#N/A,#N/A,FALSE,"MFT96";#N/A,#N/A,FALSE,"CTrecon"}</definedName>
    <definedName name="sdf_5" hidden="1">{#N/A,#N/A,FALSE,"TMCOMP96";#N/A,#N/A,FALSE,"MAT96";#N/A,#N/A,FALSE,"FANDA96";#N/A,#N/A,FALSE,"INTRAN96";#N/A,#N/A,FALSE,"NAA9697";#N/A,#N/A,FALSE,"ECWEBB";#N/A,#N/A,FALSE,"MFT96";#N/A,#N/A,FALSE,"CTrecon"}</definedName>
    <definedName name="sdf_5_1" hidden="1">{#N/A,#N/A,FALSE,"TMCOMP96";#N/A,#N/A,FALSE,"MAT96";#N/A,#N/A,FALSE,"FANDA96";#N/A,#N/A,FALSE,"INTRAN96";#N/A,#N/A,FALSE,"NAA9697";#N/A,#N/A,FALSE,"ECWEBB";#N/A,#N/A,FALSE,"MFT96";#N/A,#N/A,FALSE,"CTrecon"}</definedName>
    <definedName name="sdf_5_1_1" hidden="1">{#N/A,#N/A,FALSE,"TMCOMP96";#N/A,#N/A,FALSE,"MAT96";#N/A,#N/A,FALSE,"FANDA96";#N/A,#N/A,FALSE,"INTRAN96";#N/A,#N/A,FALSE,"NAA9697";#N/A,#N/A,FALSE,"ECWEBB";#N/A,#N/A,FALSE,"MFT96";#N/A,#N/A,FALSE,"CTrecon"}</definedName>
    <definedName name="sdf_5_1_1_1" hidden="1">{#N/A,#N/A,FALSE,"TMCOMP96";#N/A,#N/A,FALSE,"MAT96";#N/A,#N/A,FALSE,"FANDA96";#N/A,#N/A,FALSE,"INTRAN96";#N/A,#N/A,FALSE,"NAA9697";#N/A,#N/A,FALSE,"ECWEBB";#N/A,#N/A,FALSE,"MFT96";#N/A,#N/A,FALSE,"CTrecon"}</definedName>
    <definedName name="sdf_5_1_1_2" hidden="1">{#N/A,#N/A,FALSE,"TMCOMP96";#N/A,#N/A,FALSE,"MAT96";#N/A,#N/A,FALSE,"FANDA96";#N/A,#N/A,FALSE,"INTRAN96";#N/A,#N/A,FALSE,"NAA9697";#N/A,#N/A,FALSE,"ECWEBB";#N/A,#N/A,FALSE,"MFT96";#N/A,#N/A,FALSE,"CTrecon"}</definedName>
    <definedName name="sdf_5_1_2" hidden="1">{#N/A,#N/A,FALSE,"TMCOMP96";#N/A,#N/A,FALSE,"MAT96";#N/A,#N/A,FALSE,"FANDA96";#N/A,#N/A,FALSE,"INTRAN96";#N/A,#N/A,FALSE,"NAA9697";#N/A,#N/A,FALSE,"ECWEBB";#N/A,#N/A,FALSE,"MFT96";#N/A,#N/A,FALSE,"CTrecon"}</definedName>
    <definedName name="sdf_5_1_3" hidden="1">{#N/A,#N/A,FALSE,"TMCOMP96";#N/A,#N/A,FALSE,"MAT96";#N/A,#N/A,FALSE,"FANDA96";#N/A,#N/A,FALSE,"INTRAN96";#N/A,#N/A,FALSE,"NAA9697";#N/A,#N/A,FALSE,"ECWEBB";#N/A,#N/A,FALSE,"MFT96";#N/A,#N/A,FALSE,"CTrecon"}</definedName>
    <definedName name="sdf_5_1_4" hidden="1">{#N/A,#N/A,FALSE,"TMCOMP96";#N/A,#N/A,FALSE,"MAT96";#N/A,#N/A,FALSE,"FANDA96";#N/A,#N/A,FALSE,"INTRAN96";#N/A,#N/A,FALSE,"NAA9697";#N/A,#N/A,FALSE,"ECWEBB";#N/A,#N/A,FALSE,"MFT96";#N/A,#N/A,FALSE,"CTrecon"}</definedName>
    <definedName name="sdf_5_1_5" hidden="1">{#N/A,#N/A,FALSE,"TMCOMP96";#N/A,#N/A,FALSE,"MAT96";#N/A,#N/A,FALSE,"FANDA96";#N/A,#N/A,FALSE,"INTRAN96";#N/A,#N/A,FALSE,"NAA9697";#N/A,#N/A,FALSE,"ECWEBB";#N/A,#N/A,FALSE,"MFT96";#N/A,#N/A,FALSE,"CTrecon"}</definedName>
    <definedName name="sdf_5_2" hidden="1">{#N/A,#N/A,FALSE,"TMCOMP96";#N/A,#N/A,FALSE,"MAT96";#N/A,#N/A,FALSE,"FANDA96";#N/A,#N/A,FALSE,"INTRAN96";#N/A,#N/A,FALSE,"NAA9697";#N/A,#N/A,FALSE,"ECWEBB";#N/A,#N/A,FALSE,"MFT96";#N/A,#N/A,FALSE,"CTrecon"}</definedName>
    <definedName name="sdf_5_3" hidden="1">{#N/A,#N/A,FALSE,"TMCOMP96";#N/A,#N/A,FALSE,"MAT96";#N/A,#N/A,FALSE,"FANDA96";#N/A,#N/A,FALSE,"INTRAN96";#N/A,#N/A,FALSE,"NAA9697";#N/A,#N/A,FALSE,"ECWEBB";#N/A,#N/A,FALSE,"MFT96";#N/A,#N/A,FALSE,"CTrecon"}</definedName>
    <definedName name="sdf_5_4" hidden="1">{#N/A,#N/A,FALSE,"TMCOMP96";#N/A,#N/A,FALSE,"MAT96";#N/A,#N/A,FALSE,"FANDA96";#N/A,#N/A,FALSE,"INTRAN96";#N/A,#N/A,FALSE,"NAA9697";#N/A,#N/A,FALSE,"ECWEBB";#N/A,#N/A,FALSE,"MFT96";#N/A,#N/A,FALSE,"CTrecon"}</definedName>
    <definedName name="sdf_5_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1_1_1" hidden="1">{#N/A,#N/A,FALSE,"TMCOMP96";#N/A,#N/A,FALSE,"MAT96";#N/A,#N/A,FALSE,"FANDA96";#N/A,#N/A,FALSE,"INTRAN96";#N/A,#N/A,FALSE,"NAA9697";#N/A,#N/A,FALSE,"ECWEBB";#N/A,#N/A,FALSE,"MFT96";#N/A,#N/A,FALSE,"CTrecon"}</definedName>
    <definedName name="sdff_1_1_1_1" hidden="1">{#N/A,#N/A,FALSE,"TMCOMP96";#N/A,#N/A,FALSE,"MAT96";#N/A,#N/A,FALSE,"FANDA96";#N/A,#N/A,FALSE,"INTRAN96";#N/A,#N/A,FALSE,"NAA9697";#N/A,#N/A,FALSE,"ECWEBB";#N/A,#N/A,FALSE,"MFT96";#N/A,#N/A,FALSE,"CTrecon"}</definedName>
    <definedName name="sdff_1_1_1_1_1" hidden="1">{#N/A,#N/A,FALSE,"TMCOMP96";#N/A,#N/A,FALSE,"MAT96";#N/A,#N/A,FALSE,"FANDA96";#N/A,#N/A,FALSE,"INTRAN96";#N/A,#N/A,FALSE,"NAA9697";#N/A,#N/A,FALSE,"ECWEBB";#N/A,#N/A,FALSE,"MFT96";#N/A,#N/A,FALSE,"CTrecon"}</definedName>
    <definedName name="sdff_1_1_1_1_2" hidden="1">{#N/A,#N/A,FALSE,"TMCOMP96";#N/A,#N/A,FALSE,"MAT96";#N/A,#N/A,FALSE,"FANDA96";#N/A,#N/A,FALSE,"INTRAN96";#N/A,#N/A,FALSE,"NAA9697";#N/A,#N/A,FALSE,"ECWEBB";#N/A,#N/A,FALSE,"MFT96";#N/A,#N/A,FALSE,"CTrecon"}</definedName>
    <definedName name="sdff_1_1_1_2" hidden="1">{#N/A,#N/A,FALSE,"TMCOMP96";#N/A,#N/A,FALSE,"MAT96";#N/A,#N/A,FALSE,"FANDA96";#N/A,#N/A,FALSE,"INTRAN96";#N/A,#N/A,FALSE,"NAA9697";#N/A,#N/A,FALSE,"ECWEBB";#N/A,#N/A,FALSE,"MFT96";#N/A,#N/A,FALSE,"CTrecon"}</definedName>
    <definedName name="sdff_1_1_1_3" hidden="1">{#N/A,#N/A,FALSE,"TMCOMP96";#N/A,#N/A,FALSE,"MAT96";#N/A,#N/A,FALSE,"FANDA96";#N/A,#N/A,FALSE,"INTRAN96";#N/A,#N/A,FALSE,"NAA9697";#N/A,#N/A,FALSE,"ECWEBB";#N/A,#N/A,FALSE,"MFT96";#N/A,#N/A,FALSE,"CTrecon"}</definedName>
    <definedName name="sdff_1_1_1_4" hidden="1">{#N/A,#N/A,FALSE,"TMCOMP96";#N/A,#N/A,FALSE,"MAT96";#N/A,#N/A,FALSE,"FANDA96";#N/A,#N/A,FALSE,"INTRAN96";#N/A,#N/A,FALSE,"NAA9697";#N/A,#N/A,FALSE,"ECWEBB";#N/A,#N/A,FALSE,"MFT96";#N/A,#N/A,FALSE,"CTrecon"}</definedName>
    <definedName name="sdff_1_1_1_5" hidden="1">{#N/A,#N/A,FALSE,"TMCOMP96";#N/A,#N/A,FALSE,"MAT96";#N/A,#N/A,FALSE,"FANDA96";#N/A,#N/A,FALSE,"INTRAN96";#N/A,#N/A,FALSE,"NAA9697";#N/A,#N/A,FALSE,"ECWEBB";#N/A,#N/A,FALSE,"MFT96";#N/A,#N/A,FALSE,"CTrecon"}</definedName>
    <definedName name="sdff_1_1_2" hidden="1">{#N/A,#N/A,FALSE,"TMCOMP96";#N/A,#N/A,FALSE,"MAT96";#N/A,#N/A,FALSE,"FANDA96";#N/A,#N/A,FALSE,"INTRAN96";#N/A,#N/A,FALSE,"NAA9697";#N/A,#N/A,FALSE,"ECWEBB";#N/A,#N/A,FALSE,"MFT96";#N/A,#N/A,FALSE,"CTrecon"}</definedName>
    <definedName name="sdff_1_1_3" hidden="1">{#N/A,#N/A,FALSE,"TMCOMP96";#N/A,#N/A,FALSE,"MAT96";#N/A,#N/A,FALSE,"FANDA96";#N/A,#N/A,FALSE,"INTRAN96";#N/A,#N/A,FALSE,"NAA9697";#N/A,#N/A,FALSE,"ECWEBB";#N/A,#N/A,FALSE,"MFT96";#N/A,#N/A,FALSE,"CTrecon"}</definedName>
    <definedName name="sdff_1_1_4" hidden="1">{#N/A,#N/A,FALSE,"TMCOMP96";#N/A,#N/A,FALSE,"MAT96";#N/A,#N/A,FALSE,"FANDA96";#N/A,#N/A,FALSE,"INTRAN96";#N/A,#N/A,FALSE,"NAA9697";#N/A,#N/A,FALSE,"ECWEBB";#N/A,#N/A,FALSE,"MFT96";#N/A,#N/A,FALSE,"CTrecon"}</definedName>
    <definedName name="sdff_1_1_5" hidden="1">{#N/A,#N/A,FALSE,"TMCOMP96";#N/A,#N/A,FALSE,"MAT96";#N/A,#N/A,FALSE,"FANDA96";#N/A,#N/A,FALSE,"INTRAN96";#N/A,#N/A,FALSE,"NAA9697";#N/A,#N/A,FALSE,"ECWEBB";#N/A,#N/A,FALSE,"MFT96";#N/A,#N/A,FALSE,"CTrecon"}</definedName>
    <definedName name="sdff_1_2" hidden="1">{#N/A,#N/A,FALSE,"TMCOMP96";#N/A,#N/A,FALSE,"MAT96";#N/A,#N/A,FALSE,"FANDA96";#N/A,#N/A,FALSE,"INTRAN96";#N/A,#N/A,FALSE,"NAA9697";#N/A,#N/A,FALSE,"ECWEBB";#N/A,#N/A,FALSE,"MFT96";#N/A,#N/A,FALSE,"CTrecon"}</definedName>
    <definedName name="sdff_1_2_1" hidden="1">{#N/A,#N/A,FALSE,"TMCOMP96";#N/A,#N/A,FALSE,"MAT96";#N/A,#N/A,FALSE,"FANDA96";#N/A,#N/A,FALSE,"INTRAN96";#N/A,#N/A,FALSE,"NAA9697";#N/A,#N/A,FALSE,"ECWEBB";#N/A,#N/A,FALSE,"MFT96";#N/A,#N/A,FALSE,"CTrecon"}</definedName>
    <definedName name="sdff_1_2_1_1" hidden="1">{#N/A,#N/A,FALSE,"TMCOMP96";#N/A,#N/A,FALSE,"MAT96";#N/A,#N/A,FALSE,"FANDA96";#N/A,#N/A,FALSE,"INTRAN96";#N/A,#N/A,FALSE,"NAA9697";#N/A,#N/A,FALSE,"ECWEBB";#N/A,#N/A,FALSE,"MFT96";#N/A,#N/A,FALSE,"CTrecon"}</definedName>
    <definedName name="sdff_1_2_1_1_1" hidden="1">{#N/A,#N/A,FALSE,"TMCOMP96";#N/A,#N/A,FALSE,"MAT96";#N/A,#N/A,FALSE,"FANDA96";#N/A,#N/A,FALSE,"INTRAN96";#N/A,#N/A,FALSE,"NAA9697";#N/A,#N/A,FALSE,"ECWEBB";#N/A,#N/A,FALSE,"MFT96";#N/A,#N/A,FALSE,"CTrecon"}</definedName>
    <definedName name="sdff_1_2_1_1_2" hidden="1">{#N/A,#N/A,FALSE,"TMCOMP96";#N/A,#N/A,FALSE,"MAT96";#N/A,#N/A,FALSE,"FANDA96";#N/A,#N/A,FALSE,"INTRAN96";#N/A,#N/A,FALSE,"NAA9697";#N/A,#N/A,FALSE,"ECWEBB";#N/A,#N/A,FALSE,"MFT96";#N/A,#N/A,FALSE,"CTrecon"}</definedName>
    <definedName name="sdff_1_2_1_2" hidden="1">{#N/A,#N/A,FALSE,"TMCOMP96";#N/A,#N/A,FALSE,"MAT96";#N/A,#N/A,FALSE,"FANDA96";#N/A,#N/A,FALSE,"INTRAN96";#N/A,#N/A,FALSE,"NAA9697";#N/A,#N/A,FALSE,"ECWEBB";#N/A,#N/A,FALSE,"MFT96";#N/A,#N/A,FALSE,"CTrecon"}</definedName>
    <definedName name="sdff_1_2_1_3" hidden="1">{#N/A,#N/A,FALSE,"TMCOMP96";#N/A,#N/A,FALSE,"MAT96";#N/A,#N/A,FALSE,"FANDA96";#N/A,#N/A,FALSE,"INTRAN96";#N/A,#N/A,FALSE,"NAA9697";#N/A,#N/A,FALSE,"ECWEBB";#N/A,#N/A,FALSE,"MFT96";#N/A,#N/A,FALSE,"CTrecon"}</definedName>
    <definedName name="sdff_1_2_1_4" hidden="1">{#N/A,#N/A,FALSE,"TMCOMP96";#N/A,#N/A,FALSE,"MAT96";#N/A,#N/A,FALSE,"FANDA96";#N/A,#N/A,FALSE,"INTRAN96";#N/A,#N/A,FALSE,"NAA9697";#N/A,#N/A,FALSE,"ECWEBB";#N/A,#N/A,FALSE,"MFT96";#N/A,#N/A,FALSE,"CTrecon"}</definedName>
    <definedName name="sdff_1_2_1_5" hidden="1">{#N/A,#N/A,FALSE,"TMCOMP96";#N/A,#N/A,FALSE,"MAT96";#N/A,#N/A,FALSE,"FANDA96";#N/A,#N/A,FALSE,"INTRAN96";#N/A,#N/A,FALSE,"NAA9697";#N/A,#N/A,FALSE,"ECWEBB";#N/A,#N/A,FALSE,"MFT96";#N/A,#N/A,FALSE,"CTrecon"}</definedName>
    <definedName name="sdff_1_2_2" hidden="1">{#N/A,#N/A,FALSE,"TMCOMP96";#N/A,#N/A,FALSE,"MAT96";#N/A,#N/A,FALSE,"FANDA96";#N/A,#N/A,FALSE,"INTRAN96";#N/A,#N/A,FALSE,"NAA9697";#N/A,#N/A,FALSE,"ECWEBB";#N/A,#N/A,FALSE,"MFT96";#N/A,#N/A,FALSE,"CTrecon"}</definedName>
    <definedName name="sdff_1_2_3" hidden="1">{#N/A,#N/A,FALSE,"TMCOMP96";#N/A,#N/A,FALSE,"MAT96";#N/A,#N/A,FALSE,"FANDA96";#N/A,#N/A,FALSE,"INTRAN96";#N/A,#N/A,FALSE,"NAA9697";#N/A,#N/A,FALSE,"ECWEBB";#N/A,#N/A,FALSE,"MFT96";#N/A,#N/A,FALSE,"CTrecon"}</definedName>
    <definedName name="sdff_1_2_4" hidden="1">{#N/A,#N/A,FALSE,"TMCOMP96";#N/A,#N/A,FALSE,"MAT96";#N/A,#N/A,FALSE,"FANDA96";#N/A,#N/A,FALSE,"INTRAN96";#N/A,#N/A,FALSE,"NAA9697";#N/A,#N/A,FALSE,"ECWEBB";#N/A,#N/A,FALSE,"MFT96";#N/A,#N/A,FALSE,"CTrecon"}</definedName>
    <definedName name="sdff_1_2_5" hidden="1">{#N/A,#N/A,FALSE,"TMCOMP96";#N/A,#N/A,FALSE,"MAT96";#N/A,#N/A,FALSE,"FANDA96";#N/A,#N/A,FALSE,"INTRAN96";#N/A,#N/A,FALSE,"NAA9697";#N/A,#N/A,FALSE,"ECWEBB";#N/A,#N/A,FALSE,"MFT96";#N/A,#N/A,FALSE,"CTrecon"}</definedName>
    <definedName name="sdff_1_3" hidden="1">{#N/A,#N/A,FALSE,"TMCOMP96";#N/A,#N/A,FALSE,"MAT96";#N/A,#N/A,FALSE,"FANDA96";#N/A,#N/A,FALSE,"INTRAN96";#N/A,#N/A,FALSE,"NAA9697";#N/A,#N/A,FALSE,"ECWEBB";#N/A,#N/A,FALSE,"MFT96";#N/A,#N/A,FALSE,"CTrecon"}</definedName>
    <definedName name="sdff_1_3_1" hidden="1">{#N/A,#N/A,FALSE,"TMCOMP96";#N/A,#N/A,FALSE,"MAT96";#N/A,#N/A,FALSE,"FANDA96";#N/A,#N/A,FALSE,"INTRAN96";#N/A,#N/A,FALSE,"NAA9697";#N/A,#N/A,FALSE,"ECWEBB";#N/A,#N/A,FALSE,"MFT96";#N/A,#N/A,FALSE,"CTrecon"}</definedName>
    <definedName name="sdff_1_3_1_1" hidden="1">{#N/A,#N/A,FALSE,"TMCOMP96";#N/A,#N/A,FALSE,"MAT96";#N/A,#N/A,FALSE,"FANDA96";#N/A,#N/A,FALSE,"INTRAN96";#N/A,#N/A,FALSE,"NAA9697";#N/A,#N/A,FALSE,"ECWEBB";#N/A,#N/A,FALSE,"MFT96";#N/A,#N/A,FALSE,"CTrecon"}</definedName>
    <definedName name="sdff_1_3_1_1_1" hidden="1">{#N/A,#N/A,FALSE,"TMCOMP96";#N/A,#N/A,FALSE,"MAT96";#N/A,#N/A,FALSE,"FANDA96";#N/A,#N/A,FALSE,"INTRAN96";#N/A,#N/A,FALSE,"NAA9697";#N/A,#N/A,FALSE,"ECWEBB";#N/A,#N/A,FALSE,"MFT96";#N/A,#N/A,FALSE,"CTrecon"}</definedName>
    <definedName name="sdff_1_3_1_1_2" hidden="1">{#N/A,#N/A,FALSE,"TMCOMP96";#N/A,#N/A,FALSE,"MAT96";#N/A,#N/A,FALSE,"FANDA96";#N/A,#N/A,FALSE,"INTRAN96";#N/A,#N/A,FALSE,"NAA9697";#N/A,#N/A,FALSE,"ECWEBB";#N/A,#N/A,FALSE,"MFT96";#N/A,#N/A,FALSE,"CTrecon"}</definedName>
    <definedName name="sdff_1_3_1_2" hidden="1">{#N/A,#N/A,FALSE,"TMCOMP96";#N/A,#N/A,FALSE,"MAT96";#N/A,#N/A,FALSE,"FANDA96";#N/A,#N/A,FALSE,"INTRAN96";#N/A,#N/A,FALSE,"NAA9697";#N/A,#N/A,FALSE,"ECWEBB";#N/A,#N/A,FALSE,"MFT96";#N/A,#N/A,FALSE,"CTrecon"}</definedName>
    <definedName name="sdff_1_3_1_3" hidden="1">{#N/A,#N/A,FALSE,"TMCOMP96";#N/A,#N/A,FALSE,"MAT96";#N/A,#N/A,FALSE,"FANDA96";#N/A,#N/A,FALSE,"INTRAN96";#N/A,#N/A,FALSE,"NAA9697";#N/A,#N/A,FALSE,"ECWEBB";#N/A,#N/A,FALSE,"MFT96";#N/A,#N/A,FALSE,"CTrecon"}</definedName>
    <definedName name="sdff_1_3_1_4" hidden="1">{#N/A,#N/A,FALSE,"TMCOMP96";#N/A,#N/A,FALSE,"MAT96";#N/A,#N/A,FALSE,"FANDA96";#N/A,#N/A,FALSE,"INTRAN96";#N/A,#N/A,FALSE,"NAA9697";#N/A,#N/A,FALSE,"ECWEBB";#N/A,#N/A,FALSE,"MFT96";#N/A,#N/A,FALSE,"CTrecon"}</definedName>
    <definedName name="sdff_1_3_1_5" hidden="1">{#N/A,#N/A,FALSE,"TMCOMP96";#N/A,#N/A,FALSE,"MAT96";#N/A,#N/A,FALSE,"FANDA96";#N/A,#N/A,FALSE,"INTRAN96";#N/A,#N/A,FALSE,"NAA9697";#N/A,#N/A,FALSE,"ECWEBB";#N/A,#N/A,FALSE,"MFT96";#N/A,#N/A,FALSE,"CTrecon"}</definedName>
    <definedName name="sdff_1_3_2" hidden="1">{#N/A,#N/A,FALSE,"TMCOMP96";#N/A,#N/A,FALSE,"MAT96";#N/A,#N/A,FALSE,"FANDA96";#N/A,#N/A,FALSE,"INTRAN96";#N/A,#N/A,FALSE,"NAA9697";#N/A,#N/A,FALSE,"ECWEBB";#N/A,#N/A,FALSE,"MFT96";#N/A,#N/A,FALSE,"CTrecon"}</definedName>
    <definedName name="sdff_1_3_3" hidden="1">{#N/A,#N/A,FALSE,"TMCOMP96";#N/A,#N/A,FALSE,"MAT96";#N/A,#N/A,FALSE,"FANDA96";#N/A,#N/A,FALSE,"INTRAN96";#N/A,#N/A,FALSE,"NAA9697";#N/A,#N/A,FALSE,"ECWEBB";#N/A,#N/A,FALSE,"MFT96";#N/A,#N/A,FALSE,"CTrecon"}</definedName>
    <definedName name="sdff_1_3_4" hidden="1">{#N/A,#N/A,FALSE,"TMCOMP96";#N/A,#N/A,FALSE,"MAT96";#N/A,#N/A,FALSE,"FANDA96";#N/A,#N/A,FALSE,"INTRAN96";#N/A,#N/A,FALSE,"NAA9697";#N/A,#N/A,FALSE,"ECWEBB";#N/A,#N/A,FALSE,"MFT96";#N/A,#N/A,FALSE,"CTrecon"}</definedName>
    <definedName name="sdff_1_3_5" hidden="1">{#N/A,#N/A,FALSE,"TMCOMP96";#N/A,#N/A,FALSE,"MAT96";#N/A,#N/A,FALSE,"FANDA96";#N/A,#N/A,FALSE,"INTRAN96";#N/A,#N/A,FALSE,"NAA9697";#N/A,#N/A,FALSE,"ECWEBB";#N/A,#N/A,FALSE,"MFT96";#N/A,#N/A,FALSE,"CTrecon"}</definedName>
    <definedName name="sdff_1_4" hidden="1">{#N/A,#N/A,FALSE,"TMCOMP96";#N/A,#N/A,FALSE,"MAT96";#N/A,#N/A,FALSE,"FANDA96";#N/A,#N/A,FALSE,"INTRAN96";#N/A,#N/A,FALSE,"NAA9697";#N/A,#N/A,FALSE,"ECWEBB";#N/A,#N/A,FALSE,"MFT96";#N/A,#N/A,FALSE,"CTrecon"}</definedName>
    <definedName name="sdff_1_4_1" hidden="1">{#N/A,#N/A,FALSE,"TMCOMP96";#N/A,#N/A,FALSE,"MAT96";#N/A,#N/A,FALSE,"FANDA96";#N/A,#N/A,FALSE,"INTRAN96";#N/A,#N/A,FALSE,"NAA9697";#N/A,#N/A,FALSE,"ECWEBB";#N/A,#N/A,FALSE,"MFT96";#N/A,#N/A,FALSE,"CTrecon"}</definedName>
    <definedName name="sdff_1_4_1_1" hidden="1">{#N/A,#N/A,FALSE,"TMCOMP96";#N/A,#N/A,FALSE,"MAT96";#N/A,#N/A,FALSE,"FANDA96";#N/A,#N/A,FALSE,"INTRAN96";#N/A,#N/A,FALSE,"NAA9697";#N/A,#N/A,FALSE,"ECWEBB";#N/A,#N/A,FALSE,"MFT96";#N/A,#N/A,FALSE,"CTrecon"}</definedName>
    <definedName name="sdff_1_4_1_2" hidden="1">{#N/A,#N/A,FALSE,"TMCOMP96";#N/A,#N/A,FALSE,"MAT96";#N/A,#N/A,FALSE,"FANDA96";#N/A,#N/A,FALSE,"INTRAN96";#N/A,#N/A,FALSE,"NAA9697";#N/A,#N/A,FALSE,"ECWEBB";#N/A,#N/A,FALSE,"MFT96";#N/A,#N/A,FALSE,"CTrecon"}</definedName>
    <definedName name="sdff_1_4_1_3" hidden="1">{#N/A,#N/A,FALSE,"TMCOMP96";#N/A,#N/A,FALSE,"MAT96";#N/A,#N/A,FALSE,"FANDA96";#N/A,#N/A,FALSE,"INTRAN96";#N/A,#N/A,FALSE,"NAA9697";#N/A,#N/A,FALSE,"ECWEBB";#N/A,#N/A,FALSE,"MFT96";#N/A,#N/A,FALSE,"CTrecon"}</definedName>
    <definedName name="sdff_1_4_1_4" hidden="1">{#N/A,#N/A,FALSE,"TMCOMP96";#N/A,#N/A,FALSE,"MAT96";#N/A,#N/A,FALSE,"FANDA96";#N/A,#N/A,FALSE,"INTRAN96";#N/A,#N/A,FALSE,"NAA9697";#N/A,#N/A,FALSE,"ECWEBB";#N/A,#N/A,FALSE,"MFT96";#N/A,#N/A,FALSE,"CTrecon"}</definedName>
    <definedName name="sdff_1_4_1_5" hidden="1">{#N/A,#N/A,FALSE,"TMCOMP96";#N/A,#N/A,FALSE,"MAT96";#N/A,#N/A,FALSE,"FANDA96";#N/A,#N/A,FALSE,"INTRAN96";#N/A,#N/A,FALSE,"NAA9697";#N/A,#N/A,FALSE,"ECWEBB";#N/A,#N/A,FALSE,"MFT96";#N/A,#N/A,FALSE,"CTrecon"}</definedName>
    <definedName name="sdff_1_4_2" hidden="1">{#N/A,#N/A,FALSE,"TMCOMP96";#N/A,#N/A,FALSE,"MAT96";#N/A,#N/A,FALSE,"FANDA96";#N/A,#N/A,FALSE,"INTRAN96";#N/A,#N/A,FALSE,"NAA9697";#N/A,#N/A,FALSE,"ECWEBB";#N/A,#N/A,FALSE,"MFT96";#N/A,#N/A,FALSE,"CTrecon"}</definedName>
    <definedName name="sdff_1_4_3" hidden="1">{#N/A,#N/A,FALSE,"TMCOMP96";#N/A,#N/A,FALSE,"MAT96";#N/A,#N/A,FALSE,"FANDA96";#N/A,#N/A,FALSE,"INTRAN96";#N/A,#N/A,FALSE,"NAA9697";#N/A,#N/A,FALSE,"ECWEBB";#N/A,#N/A,FALSE,"MFT96";#N/A,#N/A,FALSE,"CTrecon"}</definedName>
    <definedName name="sdff_1_4_4" hidden="1">{#N/A,#N/A,FALSE,"TMCOMP96";#N/A,#N/A,FALSE,"MAT96";#N/A,#N/A,FALSE,"FANDA96";#N/A,#N/A,FALSE,"INTRAN96";#N/A,#N/A,FALSE,"NAA9697";#N/A,#N/A,FALSE,"ECWEBB";#N/A,#N/A,FALSE,"MFT96";#N/A,#N/A,FALSE,"CTrecon"}</definedName>
    <definedName name="sdff_1_4_5" hidden="1">{#N/A,#N/A,FALSE,"TMCOMP96";#N/A,#N/A,FALSE,"MAT96";#N/A,#N/A,FALSE,"FANDA96";#N/A,#N/A,FALSE,"INTRAN96";#N/A,#N/A,FALSE,"NAA9697";#N/A,#N/A,FALSE,"ECWEBB";#N/A,#N/A,FALSE,"MFT96";#N/A,#N/A,FALSE,"CTrecon"}</definedName>
    <definedName name="sdff_1_5" hidden="1">{#N/A,#N/A,FALSE,"TMCOMP96";#N/A,#N/A,FALSE,"MAT96";#N/A,#N/A,FALSE,"FANDA96";#N/A,#N/A,FALSE,"INTRAN96";#N/A,#N/A,FALSE,"NAA9697";#N/A,#N/A,FALSE,"ECWEBB";#N/A,#N/A,FALSE,"MFT96";#N/A,#N/A,FALSE,"CTrecon"}</definedName>
    <definedName name="sdff_1_5_1" hidden="1">{#N/A,#N/A,FALSE,"TMCOMP96";#N/A,#N/A,FALSE,"MAT96";#N/A,#N/A,FALSE,"FANDA96";#N/A,#N/A,FALSE,"INTRAN96";#N/A,#N/A,FALSE,"NAA9697";#N/A,#N/A,FALSE,"ECWEBB";#N/A,#N/A,FALSE,"MFT96";#N/A,#N/A,FALSE,"CTrecon"}</definedName>
    <definedName name="sdff_1_5_2" hidden="1">{#N/A,#N/A,FALSE,"TMCOMP96";#N/A,#N/A,FALSE,"MAT96";#N/A,#N/A,FALSE,"FANDA96";#N/A,#N/A,FALSE,"INTRAN96";#N/A,#N/A,FALSE,"NAA9697";#N/A,#N/A,FALSE,"ECWEBB";#N/A,#N/A,FALSE,"MFT96";#N/A,#N/A,FALSE,"CTrecon"}</definedName>
    <definedName name="sdff_1_5_3" hidden="1">{#N/A,#N/A,FALSE,"TMCOMP96";#N/A,#N/A,FALSE,"MAT96";#N/A,#N/A,FALSE,"FANDA96";#N/A,#N/A,FALSE,"INTRAN96";#N/A,#N/A,FALSE,"NAA9697";#N/A,#N/A,FALSE,"ECWEBB";#N/A,#N/A,FALSE,"MFT96";#N/A,#N/A,FALSE,"CTrecon"}</definedName>
    <definedName name="sdff_1_5_4" hidden="1">{#N/A,#N/A,FALSE,"TMCOMP96";#N/A,#N/A,FALSE,"MAT96";#N/A,#N/A,FALSE,"FANDA96";#N/A,#N/A,FALSE,"INTRAN96";#N/A,#N/A,FALSE,"NAA9697";#N/A,#N/A,FALSE,"ECWEBB";#N/A,#N/A,FALSE,"MFT96";#N/A,#N/A,FALSE,"CTrecon"}</definedName>
    <definedName name="sdff_1_5_5" hidden="1">{#N/A,#N/A,FALSE,"TMCOMP96";#N/A,#N/A,FALSE,"MAT96";#N/A,#N/A,FALSE,"FANDA96";#N/A,#N/A,FALSE,"INTRAN96";#N/A,#N/A,FALSE,"NAA9697";#N/A,#N/A,FALSE,"ECWEBB";#N/A,#N/A,FALSE,"MFT96";#N/A,#N/A,FALSE,"CTrecon"}</definedName>
    <definedName name="sdff_2_1_1" hidden="1">{#N/A,#N/A,FALSE,"TMCOMP96";#N/A,#N/A,FALSE,"MAT96";#N/A,#N/A,FALSE,"FANDA96";#N/A,#N/A,FALSE,"INTRAN96";#N/A,#N/A,FALSE,"NAA9697";#N/A,#N/A,FALSE,"ECWEBB";#N/A,#N/A,FALSE,"MFT96";#N/A,#N/A,FALSE,"CTrecon"}</definedName>
    <definedName name="sdff_2_1_1_1" hidden="1">{#N/A,#N/A,FALSE,"TMCOMP96";#N/A,#N/A,FALSE,"MAT96";#N/A,#N/A,FALSE,"FANDA96";#N/A,#N/A,FALSE,"INTRAN96";#N/A,#N/A,FALSE,"NAA9697";#N/A,#N/A,FALSE,"ECWEBB";#N/A,#N/A,FALSE,"MFT96";#N/A,#N/A,FALSE,"CTrecon"}</definedName>
    <definedName name="sdff_2_1_1_2" hidden="1">{#N/A,#N/A,FALSE,"TMCOMP96";#N/A,#N/A,FALSE,"MAT96";#N/A,#N/A,FALSE,"FANDA96";#N/A,#N/A,FALSE,"INTRAN96";#N/A,#N/A,FALSE,"NAA9697";#N/A,#N/A,FALSE,"ECWEBB";#N/A,#N/A,FALSE,"MFT96";#N/A,#N/A,FALSE,"CTrecon"}</definedName>
    <definedName name="sdff_2_1_2" hidden="1">{#N/A,#N/A,FALSE,"TMCOMP96";#N/A,#N/A,FALSE,"MAT96";#N/A,#N/A,FALSE,"FANDA96";#N/A,#N/A,FALSE,"INTRAN96";#N/A,#N/A,FALSE,"NAA9697";#N/A,#N/A,FALSE,"ECWEBB";#N/A,#N/A,FALSE,"MFT96";#N/A,#N/A,FALSE,"CTrecon"}</definedName>
    <definedName name="sdff_2_1_3" hidden="1">{#N/A,#N/A,FALSE,"TMCOMP96";#N/A,#N/A,FALSE,"MAT96";#N/A,#N/A,FALSE,"FANDA96";#N/A,#N/A,FALSE,"INTRAN96";#N/A,#N/A,FALSE,"NAA9697";#N/A,#N/A,FALSE,"ECWEBB";#N/A,#N/A,FALSE,"MFT96";#N/A,#N/A,FALSE,"CTrecon"}</definedName>
    <definedName name="sdff_2_1_4" hidden="1">{#N/A,#N/A,FALSE,"TMCOMP96";#N/A,#N/A,FALSE,"MAT96";#N/A,#N/A,FALSE,"FANDA96";#N/A,#N/A,FALSE,"INTRAN96";#N/A,#N/A,FALSE,"NAA9697";#N/A,#N/A,FALSE,"ECWEBB";#N/A,#N/A,FALSE,"MFT96";#N/A,#N/A,FALSE,"CTrecon"}</definedName>
    <definedName name="sdff_2_1_5" hidden="1">{#N/A,#N/A,FALSE,"TMCOMP96";#N/A,#N/A,FALSE,"MAT96";#N/A,#N/A,FALSE,"FANDA96";#N/A,#N/A,FALSE,"INTRAN96";#N/A,#N/A,FALSE,"NAA9697";#N/A,#N/A,FALSE,"ECWEBB";#N/A,#N/A,FALSE,"MFT96";#N/A,#N/A,FALSE,"CTrecon"}</definedName>
    <definedName name="sdff_2_2" hidden="1">{#N/A,#N/A,FALSE,"TMCOMP96";#N/A,#N/A,FALSE,"MAT96";#N/A,#N/A,FALSE,"FANDA96";#N/A,#N/A,FALSE,"INTRAN96";#N/A,#N/A,FALSE,"NAA9697";#N/A,#N/A,FALSE,"ECWEBB";#N/A,#N/A,FALSE,"MFT96";#N/A,#N/A,FALSE,"CTrecon"}</definedName>
    <definedName name="sdff_2_3" hidden="1">{#N/A,#N/A,FALSE,"TMCOMP96";#N/A,#N/A,FALSE,"MAT96";#N/A,#N/A,FALSE,"FANDA96";#N/A,#N/A,FALSE,"INTRAN96";#N/A,#N/A,FALSE,"NAA9697";#N/A,#N/A,FALSE,"ECWEBB";#N/A,#N/A,FALSE,"MFT96";#N/A,#N/A,FALSE,"CTrecon"}</definedName>
    <definedName name="sdff_2_4" hidden="1">{#N/A,#N/A,FALSE,"TMCOMP96";#N/A,#N/A,FALSE,"MAT96";#N/A,#N/A,FALSE,"FANDA96";#N/A,#N/A,FALSE,"INTRAN96";#N/A,#N/A,FALSE,"NAA9697";#N/A,#N/A,FALSE,"ECWEBB";#N/A,#N/A,FALSE,"MFT96";#N/A,#N/A,FALSE,"CTrecon"}</definedName>
    <definedName name="sdff_2_5" hidden="1">{#N/A,#N/A,FALSE,"TMCOMP96";#N/A,#N/A,FALSE,"MAT96";#N/A,#N/A,FALSE,"FANDA96";#N/A,#N/A,FALSE,"INTRAN96";#N/A,#N/A,FALSE,"NAA9697";#N/A,#N/A,FALSE,"ECWEBB";#N/A,#N/A,FALSE,"MFT96";#N/A,#N/A,FALSE,"CTrecon"}</definedName>
    <definedName name="sdff_3" hidden="1">{#N/A,#N/A,FALSE,"TMCOMP96";#N/A,#N/A,FALSE,"MAT96";#N/A,#N/A,FALSE,"FANDA96";#N/A,#N/A,FALSE,"INTRAN96";#N/A,#N/A,FALSE,"NAA9697";#N/A,#N/A,FALSE,"ECWEBB";#N/A,#N/A,FALSE,"MFT96";#N/A,#N/A,FALSE,"CTrecon"}</definedName>
    <definedName name="sdff_3_1" hidden="1">{#N/A,#N/A,FALSE,"TMCOMP96";#N/A,#N/A,FALSE,"MAT96";#N/A,#N/A,FALSE,"FANDA96";#N/A,#N/A,FALSE,"INTRAN96";#N/A,#N/A,FALSE,"NAA9697";#N/A,#N/A,FALSE,"ECWEBB";#N/A,#N/A,FALSE,"MFT96";#N/A,#N/A,FALSE,"CTrecon"}</definedName>
    <definedName name="sdff_3_1_1" hidden="1">{#N/A,#N/A,FALSE,"TMCOMP96";#N/A,#N/A,FALSE,"MAT96";#N/A,#N/A,FALSE,"FANDA96";#N/A,#N/A,FALSE,"INTRAN96";#N/A,#N/A,FALSE,"NAA9697";#N/A,#N/A,FALSE,"ECWEBB";#N/A,#N/A,FALSE,"MFT96";#N/A,#N/A,FALSE,"CTrecon"}</definedName>
    <definedName name="sdff_3_1_1_1" hidden="1">{#N/A,#N/A,FALSE,"TMCOMP96";#N/A,#N/A,FALSE,"MAT96";#N/A,#N/A,FALSE,"FANDA96";#N/A,#N/A,FALSE,"INTRAN96";#N/A,#N/A,FALSE,"NAA9697";#N/A,#N/A,FALSE,"ECWEBB";#N/A,#N/A,FALSE,"MFT96";#N/A,#N/A,FALSE,"CTrecon"}</definedName>
    <definedName name="sdff_3_1_1_2" hidden="1">{#N/A,#N/A,FALSE,"TMCOMP96";#N/A,#N/A,FALSE,"MAT96";#N/A,#N/A,FALSE,"FANDA96";#N/A,#N/A,FALSE,"INTRAN96";#N/A,#N/A,FALSE,"NAA9697";#N/A,#N/A,FALSE,"ECWEBB";#N/A,#N/A,FALSE,"MFT96";#N/A,#N/A,FALSE,"CTrecon"}</definedName>
    <definedName name="sdff_3_1_2" hidden="1">{#N/A,#N/A,FALSE,"TMCOMP96";#N/A,#N/A,FALSE,"MAT96";#N/A,#N/A,FALSE,"FANDA96";#N/A,#N/A,FALSE,"INTRAN96";#N/A,#N/A,FALSE,"NAA9697";#N/A,#N/A,FALSE,"ECWEBB";#N/A,#N/A,FALSE,"MFT96";#N/A,#N/A,FALSE,"CTrecon"}</definedName>
    <definedName name="sdff_3_1_3" hidden="1">{#N/A,#N/A,FALSE,"TMCOMP96";#N/A,#N/A,FALSE,"MAT96";#N/A,#N/A,FALSE,"FANDA96";#N/A,#N/A,FALSE,"INTRAN96";#N/A,#N/A,FALSE,"NAA9697";#N/A,#N/A,FALSE,"ECWEBB";#N/A,#N/A,FALSE,"MFT96";#N/A,#N/A,FALSE,"CTrecon"}</definedName>
    <definedName name="sdff_3_1_4" hidden="1">{#N/A,#N/A,FALSE,"TMCOMP96";#N/A,#N/A,FALSE,"MAT96";#N/A,#N/A,FALSE,"FANDA96";#N/A,#N/A,FALSE,"INTRAN96";#N/A,#N/A,FALSE,"NAA9697";#N/A,#N/A,FALSE,"ECWEBB";#N/A,#N/A,FALSE,"MFT96";#N/A,#N/A,FALSE,"CTrecon"}</definedName>
    <definedName name="sdff_3_1_5" hidden="1">{#N/A,#N/A,FALSE,"TMCOMP96";#N/A,#N/A,FALSE,"MAT96";#N/A,#N/A,FALSE,"FANDA96";#N/A,#N/A,FALSE,"INTRAN96";#N/A,#N/A,FALSE,"NAA9697";#N/A,#N/A,FALSE,"ECWEBB";#N/A,#N/A,FALSE,"MFT96";#N/A,#N/A,FALSE,"CTrecon"}</definedName>
    <definedName name="sdff_3_2" hidden="1">{#N/A,#N/A,FALSE,"TMCOMP96";#N/A,#N/A,FALSE,"MAT96";#N/A,#N/A,FALSE,"FANDA96";#N/A,#N/A,FALSE,"INTRAN96";#N/A,#N/A,FALSE,"NAA9697";#N/A,#N/A,FALSE,"ECWEBB";#N/A,#N/A,FALSE,"MFT96";#N/A,#N/A,FALSE,"CTrecon"}</definedName>
    <definedName name="sdff_3_3" hidden="1">{#N/A,#N/A,FALSE,"TMCOMP96";#N/A,#N/A,FALSE,"MAT96";#N/A,#N/A,FALSE,"FANDA96";#N/A,#N/A,FALSE,"INTRAN96";#N/A,#N/A,FALSE,"NAA9697";#N/A,#N/A,FALSE,"ECWEBB";#N/A,#N/A,FALSE,"MFT96";#N/A,#N/A,FALSE,"CTrecon"}</definedName>
    <definedName name="sdff_3_4" hidden="1">{#N/A,#N/A,FALSE,"TMCOMP96";#N/A,#N/A,FALSE,"MAT96";#N/A,#N/A,FALSE,"FANDA96";#N/A,#N/A,FALSE,"INTRAN96";#N/A,#N/A,FALSE,"NAA9697";#N/A,#N/A,FALSE,"ECWEBB";#N/A,#N/A,FALSE,"MFT96";#N/A,#N/A,FALSE,"CTrecon"}</definedName>
    <definedName name="sdff_3_5" hidden="1">{#N/A,#N/A,FALSE,"TMCOMP96";#N/A,#N/A,FALSE,"MAT96";#N/A,#N/A,FALSE,"FANDA96";#N/A,#N/A,FALSE,"INTRAN96";#N/A,#N/A,FALSE,"NAA9697";#N/A,#N/A,FALSE,"ECWEBB";#N/A,#N/A,FALSE,"MFT96";#N/A,#N/A,FALSE,"CTrecon"}</definedName>
    <definedName name="sdff_4" hidden="1">{#N/A,#N/A,FALSE,"TMCOMP96";#N/A,#N/A,FALSE,"MAT96";#N/A,#N/A,FALSE,"FANDA96";#N/A,#N/A,FALSE,"INTRAN96";#N/A,#N/A,FALSE,"NAA9697";#N/A,#N/A,FALSE,"ECWEBB";#N/A,#N/A,FALSE,"MFT96";#N/A,#N/A,FALSE,"CTrecon"}</definedName>
    <definedName name="sdff_4_1" hidden="1">{#N/A,#N/A,FALSE,"TMCOMP96";#N/A,#N/A,FALSE,"MAT96";#N/A,#N/A,FALSE,"FANDA96";#N/A,#N/A,FALSE,"INTRAN96";#N/A,#N/A,FALSE,"NAA9697";#N/A,#N/A,FALSE,"ECWEBB";#N/A,#N/A,FALSE,"MFT96";#N/A,#N/A,FALSE,"CTrecon"}</definedName>
    <definedName name="sdff_4_1_1" hidden="1">{#N/A,#N/A,FALSE,"TMCOMP96";#N/A,#N/A,FALSE,"MAT96";#N/A,#N/A,FALSE,"FANDA96";#N/A,#N/A,FALSE,"INTRAN96";#N/A,#N/A,FALSE,"NAA9697";#N/A,#N/A,FALSE,"ECWEBB";#N/A,#N/A,FALSE,"MFT96";#N/A,#N/A,FALSE,"CTrecon"}</definedName>
    <definedName name="sdff_4_1_1_1" hidden="1">{#N/A,#N/A,FALSE,"TMCOMP96";#N/A,#N/A,FALSE,"MAT96";#N/A,#N/A,FALSE,"FANDA96";#N/A,#N/A,FALSE,"INTRAN96";#N/A,#N/A,FALSE,"NAA9697";#N/A,#N/A,FALSE,"ECWEBB";#N/A,#N/A,FALSE,"MFT96";#N/A,#N/A,FALSE,"CTrecon"}</definedName>
    <definedName name="sdff_4_1_1_2" hidden="1">{#N/A,#N/A,FALSE,"TMCOMP96";#N/A,#N/A,FALSE,"MAT96";#N/A,#N/A,FALSE,"FANDA96";#N/A,#N/A,FALSE,"INTRAN96";#N/A,#N/A,FALSE,"NAA9697";#N/A,#N/A,FALSE,"ECWEBB";#N/A,#N/A,FALSE,"MFT96";#N/A,#N/A,FALSE,"CTrecon"}</definedName>
    <definedName name="sdff_4_1_2" hidden="1">{#N/A,#N/A,FALSE,"TMCOMP96";#N/A,#N/A,FALSE,"MAT96";#N/A,#N/A,FALSE,"FANDA96";#N/A,#N/A,FALSE,"INTRAN96";#N/A,#N/A,FALSE,"NAA9697";#N/A,#N/A,FALSE,"ECWEBB";#N/A,#N/A,FALSE,"MFT96";#N/A,#N/A,FALSE,"CTrecon"}</definedName>
    <definedName name="sdff_4_1_3" hidden="1">{#N/A,#N/A,FALSE,"TMCOMP96";#N/A,#N/A,FALSE,"MAT96";#N/A,#N/A,FALSE,"FANDA96";#N/A,#N/A,FALSE,"INTRAN96";#N/A,#N/A,FALSE,"NAA9697";#N/A,#N/A,FALSE,"ECWEBB";#N/A,#N/A,FALSE,"MFT96";#N/A,#N/A,FALSE,"CTrecon"}</definedName>
    <definedName name="sdff_4_1_4" hidden="1">{#N/A,#N/A,FALSE,"TMCOMP96";#N/A,#N/A,FALSE,"MAT96";#N/A,#N/A,FALSE,"FANDA96";#N/A,#N/A,FALSE,"INTRAN96";#N/A,#N/A,FALSE,"NAA9697";#N/A,#N/A,FALSE,"ECWEBB";#N/A,#N/A,FALSE,"MFT96";#N/A,#N/A,FALSE,"CTrecon"}</definedName>
    <definedName name="sdff_4_1_5" hidden="1">{#N/A,#N/A,FALSE,"TMCOMP96";#N/A,#N/A,FALSE,"MAT96";#N/A,#N/A,FALSE,"FANDA96";#N/A,#N/A,FALSE,"INTRAN96";#N/A,#N/A,FALSE,"NAA9697";#N/A,#N/A,FALSE,"ECWEBB";#N/A,#N/A,FALSE,"MFT96";#N/A,#N/A,FALSE,"CTrecon"}</definedName>
    <definedName name="sdff_4_2" hidden="1">{#N/A,#N/A,FALSE,"TMCOMP96";#N/A,#N/A,FALSE,"MAT96";#N/A,#N/A,FALSE,"FANDA96";#N/A,#N/A,FALSE,"INTRAN96";#N/A,#N/A,FALSE,"NAA9697";#N/A,#N/A,FALSE,"ECWEBB";#N/A,#N/A,FALSE,"MFT96";#N/A,#N/A,FALSE,"CTrecon"}</definedName>
    <definedName name="sdff_4_3" hidden="1">{#N/A,#N/A,FALSE,"TMCOMP96";#N/A,#N/A,FALSE,"MAT96";#N/A,#N/A,FALSE,"FANDA96";#N/A,#N/A,FALSE,"INTRAN96";#N/A,#N/A,FALSE,"NAA9697";#N/A,#N/A,FALSE,"ECWEBB";#N/A,#N/A,FALSE,"MFT96";#N/A,#N/A,FALSE,"CTrecon"}</definedName>
    <definedName name="sdff_4_4" hidden="1">{#N/A,#N/A,FALSE,"TMCOMP96";#N/A,#N/A,FALSE,"MAT96";#N/A,#N/A,FALSE,"FANDA96";#N/A,#N/A,FALSE,"INTRAN96";#N/A,#N/A,FALSE,"NAA9697";#N/A,#N/A,FALSE,"ECWEBB";#N/A,#N/A,FALSE,"MFT96";#N/A,#N/A,FALSE,"CTrecon"}</definedName>
    <definedName name="sdff_4_5" hidden="1">{#N/A,#N/A,FALSE,"TMCOMP96";#N/A,#N/A,FALSE,"MAT96";#N/A,#N/A,FALSE,"FANDA96";#N/A,#N/A,FALSE,"INTRAN96";#N/A,#N/A,FALSE,"NAA9697";#N/A,#N/A,FALSE,"ECWEBB";#N/A,#N/A,FALSE,"MFT96";#N/A,#N/A,FALSE,"CTrecon"}</definedName>
    <definedName name="sdff_5" hidden="1">{#N/A,#N/A,FALSE,"TMCOMP96";#N/A,#N/A,FALSE,"MAT96";#N/A,#N/A,FALSE,"FANDA96";#N/A,#N/A,FALSE,"INTRAN96";#N/A,#N/A,FALSE,"NAA9697";#N/A,#N/A,FALSE,"ECWEBB";#N/A,#N/A,FALSE,"MFT96";#N/A,#N/A,FALSE,"CTrecon"}</definedName>
    <definedName name="sdff_5_1" hidden="1">{#N/A,#N/A,FALSE,"TMCOMP96";#N/A,#N/A,FALSE,"MAT96";#N/A,#N/A,FALSE,"FANDA96";#N/A,#N/A,FALSE,"INTRAN96";#N/A,#N/A,FALSE,"NAA9697";#N/A,#N/A,FALSE,"ECWEBB";#N/A,#N/A,FALSE,"MFT96";#N/A,#N/A,FALSE,"CTrecon"}</definedName>
    <definedName name="sdff_5_1_1" hidden="1">{#N/A,#N/A,FALSE,"TMCOMP96";#N/A,#N/A,FALSE,"MAT96";#N/A,#N/A,FALSE,"FANDA96";#N/A,#N/A,FALSE,"INTRAN96";#N/A,#N/A,FALSE,"NAA9697";#N/A,#N/A,FALSE,"ECWEBB";#N/A,#N/A,FALSE,"MFT96";#N/A,#N/A,FALSE,"CTrecon"}</definedName>
    <definedName name="sdff_5_1_1_1" hidden="1">{#N/A,#N/A,FALSE,"TMCOMP96";#N/A,#N/A,FALSE,"MAT96";#N/A,#N/A,FALSE,"FANDA96";#N/A,#N/A,FALSE,"INTRAN96";#N/A,#N/A,FALSE,"NAA9697";#N/A,#N/A,FALSE,"ECWEBB";#N/A,#N/A,FALSE,"MFT96";#N/A,#N/A,FALSE,"CTrecon"}</definedName>
    <definedName name="sdff_5_1_1_2" hidden="1">{#N/A,#N/A,FALSE,"TMCOMP96";#N/A,#N/A,FALSE,"MAT96";#N/A,#N/A,FALSE,"FANDA96";#N/A,#N/A,FALSE,"INTRAN96";#N/A,#N/A,FALSE,"NAA9697";#N/A,#N/A,FALSE,"ECWEBB";#N/A,#N/A,FALSE,"MFT96";#N/A,#N/A,FALSE,"CTrecon"}</definedName>
    <definedName name="sdff_5_1_2" hidden="1">{#N/A,#N/A,FALSE,"TMCOMP96";#N/A,#N/A,FALSE,"MAT96";#N/A,#N/A,FALSE,"FANDA96";#N/A,#N/A,FALSE,"INTRAN96";#N/A,#N/A,FALSE,"NAA9697";#N/A,#N/A,FALSE,"ECWEBB";#N/A,#N/A,FALSE,"MFT96";#N/A,#N/A,FALSE,"CTrecon"}</definedName>
    <definedName name="sdff_5_1_3" hidden="1">{#N/A,#N/A,FALSE,"TMCOMP96";#N/A,#N/A,FALSE,"MAT96";#N/A,#N/A,FALSE,"FANDA96";#N/A,#N/A,FALSE,"INTRAN96";#N/A,#N/A,FALSE,"NAA9697";#N/A,#N/A,FALSE,"ECWEBB";#N/A,#N/A,FALSE,"MFT96";#N/A,#N/A,FALSE,"CTrecon"}</definedName>
    <definedName name="sdff_5_1_4" hidden="1">{#N/A,#N/A,FALSE,"TMCOMP96";#N/A,#N/A,FALSE,"MAT96";#N/A,#N/A,FALSE,"FANDA96";#N/A,#N/A,FALSE,"INTRAN96";#N/A,#N/A,FALSE,"NAA9697";#N/A,#N/A,FALSE,"ECWEBB";#N/A,#N/A,FALSE,"MFT96";#N/A,#N/A,FALSE,"CTrecon"}</definedName>
    <definedName name="sdff_5_1_5" hidden="1">{#N/A,#N/A,FALSE,"TMCOMP96";#N/A,#N/A,FALSE,"MAT96";#N/A,#N/A,FALSE,"FANDA96";#N/A,#N/A,FALSE,"INTRAN96";#N/A,#N/A,FALSE,"NAA9697";#N/A,#N/A,FALSE,"ECWEBB";#N/A,#N/A,FALSE,"MFT96";#N/A,#N/A,FALSE,"CTrecon"}</definedName>
    <definedName name="sdff_5_2" hidden="1">{#N/A,#N/A,FALSE,"TMCOMP96";#N/A,#N/A,FALSE,"MAT96";#N/A,#N/A,FALSE,"FANDA96";#N/A,#N/A,FALSE,"INTRAN96";#N/A,#N/A,FALSE,"NAA9697";#N/A,#N/A,FALSE,"ECWEBB";#N/A,#N/A,FALSE,"MFT96";#N/A,#N/A,FALSE,"CTrecon"}</definedName>
    <definedName name="sdff_5_3" hidden="1">{#N/A,#N/A,FALSE,"TMCOMP96";#N/A,#N/A,FALSE,"MAT96";#N/A,#N/A,FALSE,"FANDA96";#N/A,#N/A,FALSE,"INTRAN96";#N/A,#N/A,FALSE,"NAA9697";#N/A,#N/A,FALSE,"ECWEBB";#N/A,#N/A,FALSE,"MFT96";#N/A,#N/A,FALSE,"CTrecon"}</definedName>
    <definedName name="sdff_5_4" hidden="1">{#N/A,#N/A,FALSE,"TMCOMP96";#N/A,#N/A,FALSE,"MAT96";#N/A,#N/A,FALSE,"FANDA96";#N/A,#N/A,FALSE,"INTRAN96";#N/A,#N/A,FALSE,"NAA9697";#N/A,#N/A,FALSE,"ECWEBB";#N/A,#N/A,FALSE,"MFT96";#N/A,#N/A,FALSE,"CTrecon"}</definedName>
    <definedName name="sdff_5_5"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1_1_1" hidden="1">{#N/A,#N/A,FALSE,"TMCOMP96";#N/A,#N/A,FALSE,"MAT96";#N/A,#N/A,FALSE,"FANDA96";#N/A,#N/A,FALSE,"INTRAN96";#N/A,#N/A,FALSE,"NAA9697";#N/A,#N/A,FALSE,"ECWEBB";#N/A,#N/A,FALSE,"MFT96";#N/A,#N/A,FALSE,"CTrecon"}</definedName>
    <definedName name="sfad_1_1_1_1" hidden="1">{#N/A,#N/A,FALSE,"TMCOMP96";#N/A,#N/A,FALSE,"MAT96";#N/A,#N/A,FALSE,"FANDA96";#N/A,#N/A,FALSE,"INTRAN96";#N/A,#N/A,FALSE,"NAA9697";#N/A,#N/A,FALSE,"ECWEBB";#N/A,#N/A,FALSE,"MFT96";#N/A,#N/A,FALSE,"CTrecon"}</definedName>
    <definedName name="sfad_1_1_1_1_1" hidden="1">{#N/A,#N/A,FALSE,"TMCOMP96";#N/A,#N/A,FALSE,"MAT96";#N/A,#N/A,FALSE,"FANDA96";#N/A,#N/A,FALSE,"INTRAN96";#N/A,#N/A,FALSE,"NAA9697";#N/A,#N/A,FALSE,"ECWEBB";#N/A,#N/A,FALSE,"MFT96";#N/A,#N/A,FALSE,"CTrecon"}</definedName>
    <definedName name="sfad_1_1_1_1_2" hidden="1">{#N/A,#N/A,FALSE,"TMCOMP96";#N/A,#N/A,FALSE,"MAT96";#N/A,#N/A,FALSE,"FANDA96";#N/A,#N/A,FALSE,"INTRAN96";#N/A,#N/A,FALSE,"NAA9697";#N/A,#N/A,FALSE,"ECWEBB";#N/A,#N/A,FALSE,"MFT96";#N/A,#N/A,FALSE,"CTrecon"}</definedName>
    <definedName name="sfad_1_1_1_2" hidden="1">{#N/A,#N/A,FALSE,"TMCOMP96";#N/A,#N/A,FALSE,"MAT96";#N/A,#N/A,FALSE,"FANDA96";#N/A,#N/A,FALSE,"INTRAN96";#N/A,#N/A,FALSE,"NAA9697";#N/A,#N/A,FALSE,"ECWEBB";#N/A,#N/A,FALSE,"MFT96";#N/A,#N/A,FALSE,"CTrecon"}</definedName>
    <definedName name="sfad_1_1_1_3" hidden="1">{#N/A,#N/A,FALSE,"TMCOMP96";#N/A,#N/A,FALSE,"MAT96";#N/A,#N/A,FALSE,"FANDA96";#N/A,#N/A,FALSE,"INTRAN96";#N/A,#N/A,FALSE,"NAA9697";#N/A,#N/A,FALSE,"ECWEBB";#N/A,#N/A,FALSE,"MFT96";#N/A,#N/A,FALSE,"CTrecon"}</definedName>
    <definedName name="sfad_1_1_1_4" hidden="1">{#N/A,#N/A,FALSE,"TMCOMP96";#N/A,#N/A,FALSE,"MAT96";#N/A,#N/A,FALSE,"FANDA96";#N/A,#N/A,FALSE,"INTRAN96";#N/A,#N/A,FALSE,"NAA9697";#N/A,#N/A,FALSE,"ECWEBB";#N/A,#N/A,FALSE,"MFT96";#N/A,#N/A,FALSE,"CTrecon"}</definedName>
    <definedName name="sfad_1_1_1_5" hidden="1">{#N/A,#N/A,FALSE,"TMCOMP96";#N/A,#N/A,FALSE,"MAT96";#N/A,#N/A,FALSE,"FANDA96";#N/A,#N/A,FALSE,"INTRAN96";#N/A,#N/A,FALSE,"NAA9697";#N/A,#N/A,FALSE,"ECWEBB";#N/A,#N/A,FALSE,"MFT96";#N/A,#N/A,FALSE,"CTrecon"}</definedName>
    <definedName name="sfad_1_1_2" hidden="1">{#N/A,#N/A,FALSE,"TMCOMP96";#N/A,#N/A,FALSE,"MAT96";#N/A,#N/A,FALSE,"FANDA96";#N/A,#N/A,FALSE,"INTRAN96";#N/A,#N/A,FALSE,"NAA9697";#N/A,#N/A,FALSE,"ECWEBB";#N/A,#N/A,FALSE,"MFT96";#N/A,#N/A,FALSE,"CTrecon"}</definedName>
    <definedName name="sfad_1_1_3" hidden="1">{#N/A,#N/A,FALSE,"TMCOMP96";#N/A,#N/A,FALSE,"MAT96";#N/A,#N/A,FALSE,"FANDA96";#N/A,#N/A,FALSE,"INTRAN96";#N/A,#N/A,FALSE,"NAA9697";#N/A,#N/A,FALSE,"ECWEBB";#N/A,#N/A,FALSE,"MFT96";#N/A,#N/A,FALSE,"CTrecon"}</definedName>
    <definedName name="sfad_1_1_4" hidden="1">{#N/A,#N/A,FALSE,"TMCOMP96";#N/A,#N/A,FALSE,"MAT96";#N/A,#N/A,FALSE,"FANDA96";#N/A,#N/A,FALSE,"INTRAN96";#N/A,#N/A,FALSE,"NAA9697";#N/A,#N/A,FALSE,"ECWEBB";#N/A,#N/A,FALSE,"MFT96";#N/A,#N/A,FALSE,"CTrecon"}</definedName>
    <definedName name="sfad_1_1_5" hidden="1">{#N/A,#N/A,FALSE,"TMCOMP96";#N/A,#N/A,FALSE,"MAT96";#N/A,#N/A,FALSE,"FANDA96";#N/A,#N/A,FALSE,"INTRAN96";#N/A,#N/A,FALSE,"NAA9697";#N/A,#N/A,FALSE,"ECWEBB";#N/A,#N/A,FALSE,"MFT96";#N/A,#N/A,FALSE,"CTrecon"}</definedName>
    <definedName name="sfad_1_2" hidden="1">{#N/A,#N/A,FALSE,"TMCOMP96";#N/A,#N/A,FALSE,"MAT96";#N/A,#N/A,FALSE,"FANDA96";#N/A,#N/A,FALSE,"INTRAN96";#N/A,#N/A,FALSE,"NAA9697";#N/A,#N/A,FALSE,"ECWEBB";#N/A,#N/A,FALSE,"MFT96";#N/A,#N/A,FALSE,"CTrecon"}</definedName>
    <definedName name="sfad_1_2_1" hidden="1">{#N/A,#N/A,FALSE,"TMCOMP96";#N/A,#N/A,FALSE,"MAT96";#N/A,#N/A,FALSE,"FANDA96";#N/A,#N/A,FALSE,"INTRAN96";#N/A,#N/A,FALSE,"NAA9697";#N/A,#N/A,FALSE,"ECWEBB";#N/A,#N/A,FALSE,"MFT96";#N/A,#N/A,FALSE,"CTrecon"}</definedName>
    <definedName name="sfad_1_2_1_1" hidden="1">{#N/A,#N/A,FALSE,"TMCOMP96";#N/A,#N/A,FALSE,"MAT96";#N/A,#N/A,FALSE,"FANDA96";#N/A,#N/A,FALSE,"INTRAN96";#N/A,#N/A,FALSE,"NAA9697";#N/A,#N/A,FALSE,"ECWEBB";#N/A,#N/A,FALSE,"MFT96";#N/A,#N/A,FALSE,"CTrecon"}</definedName>
    <definedName name="sfad_1_2_1_1_1" hidden="1">{#N/A,#N/A,FALSE,"TMCOMP96";#N/A,#N/A,FALSE,"MAT96";#N/A,#N/A,FALSE,"FANDA96";#N/A,#N/A,FALSE,"INTRAN96";#N/A,#N/A,FALSE,"NAA9697";#N/A,#N/A,FALSE,"ECWEBB";#N/A,#N/A,FALSE,"MFT96";#N/A,#N/A,FALSE,"CTrecon"}</definedName>
    <definedName name="sfad_1_2_1_1_2" hidden="1">{#N/A,#N/A,FALSE,"TMCOMP96";#N/A,#N/A,FALSE,"MAT96";#N/A,#N/A,FALSE,"FANDA96";#N/A,#N/A,FALSE,"INTRAN96";#N/A,#N/A,FALSE,"NAA9697";#N/A,#N/A,FALSE,"ECWEBB";#N/A,#N/A,FALSE,"MFT96";#N/A,#N/A,FALSE,"CTrecon"}</definedName>
    <definedName name="sfad_1_2_1_2" hidden="1">{#N/A,#N/A,FALSE,"TMCOMP96";#N/A,#N/A,FALSE,"MAT96";#N/A,#N/A,FALSE,"FANDA96";#N/A,#N/A,FALSE,"INTRAN96";#N/A,#N/A,FALSE,"NAA9697";#N/A,#N/A,FALSE,"ECWEBB";#N/A,#N/A,FALSE,"MFT96";#N/A,#N/A,FALSE,"CTrecon"}</definedName>
    <definedName name="sfad_1_2_1_3" hidden="1">{#N/A,#N/A,FALSE,"TMCOMP96";#N/A,#N/A,FALSE,"MAT96";#N/A,#N/A,FALSE,"FANDA96";#N/A,#N/A,FALSE,"INTRAN96";#N/A,#N/A,FALSE,"NAA9697";#N/A,#N/A,FALSE,"ECWEBB";#N/A,#N/A,FALSE,"MFT96";#N/A,#N/A,FALSE,"CTrecon"}</definedName>
    <definedName name="sfad_1_2_1_4" hidden="1">{#N/A,#N/A,FALSE,"TMCOMP96";#N/A,#N/A,FALSE,"MAT96";#N/A,#N/A,FALSE,"FANDA96";#N/A,#N/A,FALSE,"INTRAN96";#N/A,#N/A,FALSE,"NAA9697";#N/A,#N/A,FALSE,"ECWEBB";#N/A,#N/A,FALSE,"MFT96";#N/A,#N/A,FALSE,"CTrecon"}</definedName>
    <definedName name="sfad_1_2_1_5" hidden="1">{#N/A,#N/A,FALSE,"TMCOMP96";#N/A,#N/A,FALSE,"MAT96";#N/A,#N/A,FALSE,"FANDA96";#N/A,#N/A,FALSE,"INTRAN96";#N/A,#N/A,FALSE,"NAA9697";#N/A,#N/A,FALSE,"ECWEBB";#N/A,#N/A,FALSE,"MFT96";#N/A,#N/A,FALSE,"CTrecon"}</definedName>
    <definedName name="sfad_1_2_2" hidden="1">{#N/A,#N/A,FALSE,"TMCOMP96";#N/A,#N/A,FALSE,"MAT96";#N/A,#N/A,FALSE,"FANDA96";#N/A,#N/A,FALSE,"INTRAN96";#N/A,#N/A,FALSE,"NAA9697";#N/A,#N/A,FALSE,"ECWEBB";#N/A,#N/A,FALSE,"MFT96";#N/A,#N/A,FALSE,"CTrecon"}</definedName>
    <definedName name="sfad_1_2_3" hidden="1">{#N/A,#N/A,FALSE,"TMCOMP96";#N/A,#N/A,FALSE,"MAT96";#N/A,#N/A,FALSE,"FANDA96";#N/A,#N/A,FALSE,"INTRAN96";#N/A,#N/A,FALSE,"NAA9697";#N/A,#N/A,FALSE,"ECWEBB";#N/A,#N/A,FALSE,"MFT96";#N/A,#N/A,FALSE,"CTrecon"}</definedName>
    <definedName name="sfad_1_2_4" hidden="1">{#N/A,#N/A,FALSE,"TMCOMP96";#N/A,#N/A,FALSE,"MAT96";#N/A,#N/A,FALSE,"FANDA96";#N/A,#N/A,FALSE,"INTRAN96";#N/A,#N/A,FALSE,"NAA9697";#N/A,#N/A,FALSE,"ECWEBB";#N/A,#N/A,FALSE,"MFT96";#N/A,#N/A,FALSE,"CTrecon"}</definedName>
    <definedName name="sfad_1_2_5" hidden="1">{#N/A,#N/A,FALSE,"TMCOMP96";#N/A,#N/A,FALSE,"MAT96";#N/A,#N/A,FALSE,"FANDA96";#N/A,#N/A,FALSE,"INTRAN96";#N/A,#N/A,FALSE,"NAA9697";#N/A,#N/A,FALSE,"ECWEBB";#N/A,#N/A,FALSE,"MFT96";#N/A,#N/A,FALSE,"CTrecon"}</definedName>
    <definedName name="sfad_1_3" hidden="1">{#N/A,#N/A,FALSE,"TMCOMP96";#N/A,#N/A,FALSE,"MAT96";#N/A,#N/A,FALSE,"FANDA96";#N/A,#N/A,FALSE,"INTRAN96";#N/A,#N/A,FALSE,"NAA9697";#N/A,#N/A,FALSE,"ECWEBB";#N/A,#N/A,FALSE,"MFT96";#N/A,#N/A,FALSE,"CTrecon"}</definedName>
    <definedName name="sfad_1_3_1" hidden="1">{#N/A,#N/A,FALSE,"TMCOMP96";#N/A,#N/A,FALSE,"MAT96";#N/A,#N/A,FALSE,"FANDA96";#N/A,#N/A,FALSE,"INTRAN96";#N/A,#N/A,FALSE,"NAA9697";#N/A,#N/A,FALSE,"ECWEBB";#N/A,#N/A,FALSE,"MFT96";#N/A,#N/A,FALSE,"CTrecon"}</definedName>
    <definedName name="sfad_1_3_1_1" hidden="1">{#N/A,#N/A,FALSE,"TMCOMP96";#N/A,#N/A,FALSE,"MAT96";#N/A,#N/A,FALSE,"FANDA96";#N/A,#N/A,FALSE,"INTRAN96";#N/A,#N/A,FALSE,"NAA9697";#N/A,#N/A,FALSE,"ECWEBB";#N/A,#N/A,FALSE,"MFT96";#N/A,#N/A,FALSE,"CTrecon"}</definedName>
    <definedName name="sfad_1_3_1_1_1" hidden="1">{#N/A,#N/A,FALSE,"TMCOMP96";#N/A,#N/A,FALSE,"MAT96";#N/A,#N/A,FALSE,"FANDA96";#N/A,#N/A,FALSE,"INTRAN96";#N/A,#N/A,FALSE,"NAA9697";#N/A,#N/A,FALSE,"ECWEBB";#N/A,#N/A,FALSE,"MFT96";#N/A,#N/A,FALSE,"CTrecon"}</definedName>
    <definedName name="sfad_1_3_1_1_2" hidden="1">{#N/A,#N/A,FALSE,"TMCOMP96";#N/A,#N/A,FALSE,"MAT96";#N/A,#N/A,FALSE,"FANDA96";#N/A,#N/A,FALSE,"INTRAN96";#N/A,#N/A,FALSE,"NAA9697";#N/A,#N/A,FALSE,"ECWEBB";#N/A,#N/A,FALSE,"MFT96";#N/A,#N/A,FALSE,"CTrecon"}</definedName>
    <definedName name="sfad_1_3_1_2" hidden="1">{#N/A,#N/A,FALSE,"TMCOMP96";#N/A,#N/A,FALSE,"MAT96";#N/A,#N/A,FALSE,"FANDA96";#N/A,#N/A,FALSE,"INTRAN96";#N/A,#N/A,FALSE,"NAA9697";#N/A,#N/A,FALSE,"ECWEBB";#N/A,#N/A,FALSE,"MFT96";#N/A,#N/A,FALSE,"CTrecon"}</definedName>
    <definedName name="sfad_1_3_1_3" hidden="1">{#N/A,#N/A,FALSE,"TMCOMP96";#N/A,#N/A,FALSE,"MAT96";#N/A,#N/A,FALSE,"FANDA96";#N/A,#N/A,FALSE,"INTRAN96";#N/A,#N/A,FALSE,"NAA9697";#N/A,#N/A,FALSE,"ECWEBB";#N/A,#N/A,FALSE,"MFT96";#N/A,#N/A,FALSE,"CTrecon"}</definedName>
    <definedName name="sfad_1_3_1_4" hidden="1">{#N/A,#N/A,FALSE,"TMCOMP96";#N/A,#N/A,FALSE,"MAT96";#N/A,#N/A,FALSE,"FANDA96";#N/A,#N/A,FALSE,"INTRAN96";#N/A,#N/A,FALSE,"NAA9697";#N/A,#N/A,FALSE,"ECWEBB";#N/A,#N/A,FALSE,"MFT96";#N/A,#N/A,FALSE,"CTrecon"}</definedName>
    <definedName name="sfad_1_3_1_5" hidden="1">{#N/A,#N/A,FALSE,"TMCOMP96";#N/A,#N/A,FALSE,"MAT96";#N/A,#N/A,FALSE,"FANDA96";#N/A,#N/A,FALSE,"INTRAN96";#N/A,#N/A,FALSE,"NAA9697";#N/A,#N/A,FALSE,"ECWEBB";#N/A,#N/A,FALSE,"MFT96";#N/A,#N/A,FALSE,"CTrecon"}</definedName>
    <definedName name="sfad_1_3_2" hidden="1">{#N/A,#N/A,FALSE,"TMCOMP96";#N/A,#N/A,FALSE,"MAT96";#N/A,#N/A,FALSE,"FANDA96";#N/A,#N/A,FALSE,"INTRAN96";#N/A,#N/A,FALSE,"NAA9697";#N/A,#N/A,FALSE,"ECWEBB";#N/A,#N/A,FALSE,"MFT96";#N/A,#N/A,FALSE,"CTrecon"}</definedName>
    <definedName name="sfad_1_3_3" hidden="1">{#N/A,#N/A,FALSE,"TMCOMP96";#N/A,#N/A,FALSE,"MAT96";#N/A,#N/A,FALSE,"FANDA96";#N/A,#N/A,FALSE,"INTRAN96";#N/A,#N/A,FALSE,"NAA9697";#N/A,#N/A,FALSE,"ECWEBB";#N/A,#N/A,FALSE,"MFT96";#N/A,#N/A,FALSE,"CTrecon"}</definedName>
    <definedName name="sfad_1_3_4" hidden="1">{#N/A,#N/A,FALSE,"TMCOMP96";#N/A,#N/A,FALSE,"MAT96";#N/A,#N/A,FALSE,"FANDA96";#N/A,#N/A,FALSE,"INTRAN96";#N/A,#N/A,FALSE,"NAA9697";#N/A,#N/A,FALSE,"ECWEBB";#N/A,#N/A,FALSE,"MFT96";#N/A,#N/A,FALSE,"CTrecon"}</definedName>
    <definedName name="sfad_1_3_5" hidden="1">{#N/A,#N/A,FALSE,"TMCOMP96";#N/A,#N/A,FALSE,"MAT96";#N/A,#N/A,FALSE,"FANDA96";#N/A,#N/A,FALSE,"INTRAN96";#N/A,#N/A,FALSE,"NAA9697";#N/A,#N/A,FALSE,"ECWEBB";#N/A,#N/A,FALSE,"MFT96";#N/A,#N/A,FALSE,"CTrecon"}</definedName>
    <definedName name="sfad_1_4" hidden="1">{#N/A,#N/A,FALSE,"TMCOMP96";#N/A,#N/A,FALSE,"MAT96";#N/A,#N/A,FALSE,"FANDA96";#N/A,#N/A,FALSE,"INTRAN96";#N/A,#N/A,FALSE,"NAA9697";#N/A,#N/A,FALSE,"ECWEBB";#N/A,#N/A,FALSE,"MFT96";#N/A,#N/A,FALSE,"CTrecon"}</definedName>
    <definedName name="sfad_1_4_1" hidden="1">{#N/A,#N/A,FALSE,"TMCOMP96";#N/A,#N/A,FALSE,"MAT96";#N/A,#N/A,FALSE,"FANDA96";#N/A,#N/A,FALSE,"INTRAN96";#N/A,#N/A,FALSE,"NAA9697";#N/A,#N/A,FALSE,"ECWEBB";#N/A,#N/A,FALSE,"MFT96";#N/A,#N/A,FALSE,"CTrecon"}</definedName>
    <definedName name="sfad_1_4_1_1" hidden="1">{#N/A,#N/A,FALSE,"TMCOMP96";#N/A,#N/A,FALSE,"MAT96";#N/A,#N/A,FALSE,"FANDA96";#N/A,#N/A,FALSE,"INTRAN96";#N/A,#N/A,FALSE,"NAA9697";#N/A,#N/A,FALSE,"ECWEBB";#N/A,#N/A,FALSE,"MFT96";#N/A,#N/A,FALSE,"CTrecon"}</definedName>
    <definedName name="sfad_1_4_1_2" hidden="1">{#N/A,#N/A,FALSE,"TMCOMP96";#N/A,#N/A,FALSE,"MAT96";#N/A,#N/A,FALSE,"FANDA96";#N/A,#N/A,FALSE,"INTRAN96";#N/A,#N/A,FALSE,"NAA9697";#N/A,#N/A,FALSE,"ECWEBB";#N/A,#N/A,FALSE,"MFT96";#N/A,#N/A,FALSE,"CTrecon"}</definedName>
    <definedName name="sfad_1_4_1_3" hidden="1">{#N/A,#N/A,FALSE,"TMCOMP96";#N/A,#N/A,FALSE,"MAT96";#N/A,#N/A,FALSE,"FANDA96";#N/A,#N/A,FALSE,"INTRAN96";#N/A,#N/A,FALSE,"NAA9697";#N/A,#N/A,FALSE,"ECWEBB";#N/A,#N/A,FALSE,"MFT96";#N/A,#N/A,FALSE,"CTrecon"}</definedName>
    <definedName name="sfad_1_4_1_4" hidden="1">{#N/A,#N/A,FALSE,"TMCOMP96";#N/A,#N/A,FALSE,"MAT96";#N/A,#N/A,FALSE,"FANDA96";#N/A,#N/A,FALSE,"INTRAN96";#N/A,#N/A,FALSE,"NAA9697";#N/A,#N/A,FALSE,"ECWEBB";#N/A,#N/A,FALSE,"MFT96";#N/A,#N/A,FALSE,"CTrecon"}</definedName>
    <definedName name="sfad_1_4_1_5" hidden="1">{#N/A,#N/A,FALSE,"TMCOMP96";#N/A,#N/A,FALSE,"MAT96";#N/A,#N/A,FALSE,"FANDA96";#N/A,#N/A,FALSE,"INTRAN96";#N/A,#N/A,FALSE,"NAA9697";#N/A,#N/A,FALSE,"ECWEBB";#N/A,#N/A,FALSE,"MFT96";#N/A,#N/A,FALSE,"CTrecon"}</definedName>
    <definedName name="sfad_1_4_2" hidden="1">{#N/A,#N/A,FALSE,"TMCOMP96";#N/A,#N/A,FALSE,"MAT96";#N/A,#N/A,FALSE,"FANDA96";#N/A,#N/A,FALSE,"INTRAN96";#N/A,#N/A,FALSE,"NAA9697";#N/A,#N/A,FALSE,"ECWEBB";#N/A,#N/A,FALSE,"MFT96";#N/A,#N/A,FALSE,"CTrecon"}</definedName>
    <definedName name="sfad_1_4_3" hidden="1">{#N/A,#N/A,FALSE,"TMCOMP96";#N/A,#N/A,FALSE,"MAT96";#N/A,#N/A,FALSE,"FANDA96";#N/A,#N/A,FALSE,"INTRAN96";#N/A,#N/A,FALSE,"NAA9697";#N/A,#N/A,FALSE,"ECWEBB";#N/A,#N/A,FALSE,"MFT96";#N/A,#N/A,FALSE,"CTrecon"}</definedName>
    <definedName name="sfad_1_4_4" hidden="1">{#N/A,#N/A,FALSE,"TMCOMP96";#N/A,#N/A,FALSE,"MAT96";#N/A,#N/A,FALSE,"FANDA96";#N/A,#N/A,FALSE,"INTRAN96";#N/A,#N/A,FALSE,"NAA9697";#N/A,#N/A,FALSE,"ECWEBB";#N/A,#N/A,FALSE,"MFT96";#N/A,#N/A,FALSE,"CTrecon"}</definedName>
    <definedName name="sfad_1_4_5" hidden="1">{#N/A,#N/A,FALSE,"TMCOMP96";#N/A,#N/A,FALSE,"MAT96";#N/A,#N/A,FALSE,"FANDA96";#N/A,#N/A,FALSE,"INTRAN96";#N/A,#N/A,FALSE,"NAA9697";#N/A,#N/A,FALSE,"ECWEBB";#N/A,#N/A,FALSE,"MFT96";#N/A,#N/A,FALSE,"CTrecon"}</definedName>
    <definedName name="sfad_1_5" hidden="1">{#N/A,#N/A,FALSE,"TMCOMP96";#N/A,#N/A,FALSE,"MAT96";#N/A,#N/A,FALSE,"FANDA96";#N/A,#N/A,FALSE,"INTRAN96";#N/A,#N/A,FALSE,"NAA9697";#N/A,#N/A,FALSE,"ECWEBB";#N/A,#N/A,FALSE,"MFT96";#N/A,#N/A,FALSE,"CTrecon"}</definedName>
    <definedName name="sfad_1_5_1" hidden="1">{#N/A,#N/A,FALSE,"TMCOMP96";#N/A,#N/A,FALSE,"MAT96";#N/A,#N/A,FALSE,"FANDA96";#N/A,#N/A,FALSE,"INTRAN96";#N/A,#N/A,FALSE,"NAA9697";#N/A,#N/A,FALSE,"ECWEBB";#N/A,#N/A,FALSE,"MFT96";#N/A,#N/A,FALSE,"CTrecon"}</definedName>
    <definedName name="sfad_1_5_2" hidden="1">{#N/A,#N/A,FALSE,"TMCOMP96";#N/A,#N/A,FALSE,"MAT96";#N/A,#N/A,FALSE,"FANDA96";#N/A,#N/A,FALSE,"INTRAN96";#N/A,#N/A,FALSE,"NAA9697";#N/A,#N/A,FALSE,"ECWEBB";#N/A,#N/A,FALSE,"MFT96";#N/A,#N/A,FALSE,"CTrecon"}</definedName>
    <definedName name="sfad_1_5_3" hidden="1">{#N/A,#N/A,FALSE,"TMCOMP96";#N/A,#N/A,FALSE,"MAT96";#N/A,#N/A,FALSE,"FANDA96";#N/A,#N/A,FALSE,"INTRAN96";#N/A,#N/A,FALSE,"NAA9697";#N/A,#N/A,FALSE,"ECWEBB";#N/A,#N/A,FALSE,"MFT96";#N/A,#N/A,FALSE,"CTrecon"}</definedName>
    <definedName name="sfad_1_5_4" hidden="1">{#N/A,#N/A,FALSE,"TMCOMP96";#N/A,#N/A,FALSE,"MAT96";#N/A,#N/A,FALSE,"FANDA96";#N/A,#N/A,FALSE,"INTRAN96";#N/A,#N/A,FALSE,"NAA9697";#N/A,#N/A,FALSE,"ECWEBB";#N/A,#N/A,FALSE,"MFT96";#N/A,#N/A,FALSE,"CTrecon"}</definedName>
    <definedName name="sfad_1_5_5" hidden="1">{#N/A,#N/A,FALSE,"TMCOMP96";#N/A,#N/A,FALSE,"MAT96";#N/A,#N/A,FALSE,"FANDA96";#N/A,#N/A,FALSE,"INTRAN96";#N/A,#N/A,FALSE,"NAA9697";#N/A,#N/A,FALSE,"ECWEBB";#N/A,#N/A,FALSE,"MFT96";#N/A,#N/A,FALSE,"CTrecon"}</definedName>
    <definedName name="sfad_2_1_1" hidden="1">{#N/A,#N/A,FALSE,"TMCOMP96";#N/A,#N/A,FALSE,"MAT96";#N/A,#N/A,FALSE,"FANDA96";#N/A,#N/A,FALSE,"INTRAN96";#N/A,#N/A,FALSE,"NAA9697";#N/A,#N/A,FALSE,"ECWEBB";#N/A,#N/A,FALSE,"MFT96";#N/A,#N/A,FALSE,"CTrecon"}</definedName>
    <definedName name="sfad_2_1_1_1" hidden="1">{#N/A,#N/A,FALSE,"TMCOMP96";#N/A,#N/A,FALSE,"MAT96";#N/A,#N/A,FALSE,"FANDA96";#N/A,#N/A,FALSE,"INTRAN96";#N/A,#N/A,FALSE,"NAA9697";#N/A,#N/A,FALSE,"ECWEBB";#N/A,#N/A,FALSE,"MFT96";#N/A,#N/A,FALSE,"CTrecon"}</definedName>
    <definedName name="sfad_2_1_1_2" hidden="1">{#N/A,#N/A,FALSE,"TMCOMP96";#N/A,#N/A,FALSE,"MAT96";#N/A,#N/A,FALSE,"FANDA96";#N/A,#N/A,FALSE,"INTRAN96";#N/A,#N/A,FALSE,"NAA9697";#N/A,#N/A,FALSE,"ECWEBB";#N/A,#N/A,FALSE,"MFT96";#N/A,#N/A,FALSE,"CTrecon"}</definedName>
    <definedName name="sfad_2_1_2" hidden="1">{#N/A,#N/A,FALSE,"TMCOMP96";#N/A,#N/A,FALSE,"MAT96";#N/A,#N/A,FALSE,"FANDA96";#N/A,#N/A,FALSE,"INTRAN96";#N/A,#N/A,FALSE,"NAA9697";#N/A,#N/A,FALSE,"ECWEBB";#N/A,#N/A,FALSE,"MFT96";#N/A,#N/A,FALSE,"CTrecon"}</definedName>
    <definedName name="sfad_2_1_3" hidden="1">{#N/A,#N/A,FALSE,"TMCOMP96";#N/A,#N/A,FALSE,"MAT96";#N/A,#N/A,FALSE,"FANDA96";#N/A,#N/A,FALSE,"INTRAN96";#N/A,#N/A,FALSE,"NAA9697";#N/A,#N/A,FALSE,"ECWEBB";#N/A,#N/A,FALSE,"MFT96";#N/A,#N/A,FALSE,"CTrecon"}</definedName>
    <definedName name="sfad_2_1_4" hidden="1">{#N/A,#N/A,FALSE,"TMCOMP96";#N/A,#N/A,FALSE,"MAT96";#N/A,#N/A,FALSE,"FANDA96";#N/A,#N/A,FALSE,"INTRAN96";#N/A,#N/A,FALSE,"NAA9697";#N/A,#N/A,FALSE,"ECWEBB";#N/A,#N/A,FALSE,"MFT96";#N/A,#N/A,FALSE,"CTrecon"}</definedName>
    <definedName name="sfad_2_1_5" hidden="1">{#N/A,#N/A,FALSE,"TMCOMP96";#N/A,#N/A,FALSE,"MAT96";#N/A,#N/A,FALSE,"FANDA96";#N/A,#N/A,FALSE,"INTRAN96";#N/A,#N/A,FALSE,"NAA9697";#N/A,#N/A,FALSE,"ECWEBB";#N/A,#N/A,FALSE,"MFT96";#N/A,#N/A,FALSE,"CTrecon"}</definedName>
    <definedName name="sfad_2_2" hidden="1">{#N/A,#N/A,FALSE,"TMCOMP96";#N/A,#N/A,FALSE,"MAT96";#N/A,#N/A,FALSE,"FANDA96";#N/A,#N/A,FALSE,"INTRAN96";#N/A,#N/A,FALSE,"NAA9697";#N/A,#N/A,FALSE,"ECWEBB";#N/A,#N/A,FALSE,"MFT96";#N/A,#N/A,FALSE,"CTrecon"}</definedName>
    <definedName name="sfad_2_3" hidden="1">{#N/A,#N/A,FALSE,"TMCOMP96";#N/A,#N/A,FALSE,"MAT96";#N/A,#N/A,FALSE,"FANDA96";#N/A,#N/A,FALSE,"INTRAN96";#N/A,#N/A,FALSE,"NAA9697";#N/A,#N/A,FALSE,"ECWEBB";#N/A,#N/A,FALSE,"MFT96";#N/A,#N/A,FALSE,"CTrecon"}</definedName>
    <definedName name="sfad_2_4" hidden="1">{#N/A,#N/A,FALSE,"TMCOMP96";#N/A,#N/A,FALSE,"MAT96";#N/A,#N/A,FALSE,"FANDA96";#N/A,#N/A,FALSE,"INTRAN96";#N/A,#N/A,FALSE,"NAA9697";#N/A,#N/A,FALSE,"ECWEBB";#N/A,#N/A,FALSE,"MFT96";#N/A,#N/A,FALSE,"CTrecon"}</definedName>
    <definedName name="sfad_2_5" hidden="1">{#N/A,#N/A,FALSE,"TMCOMP96";#N/A,#N/A,FALSE,"MAT96";#N/A,#N/A,FALSE,"FANDA96";#N/A,#N/A,FALSE,"INTRAN96";#N/A,#N/A,FALSE,"NAA9697";#N/A,#N/A,FALSE,"ECWEBB";#N/A,#N/A,FALSE,"MFT96";#N/A,#N/A,FALSE,"CTrecon"}</definedName>
    <definedName name="sfad_3" hidden="1">{#N/A,#N/A,FALSE,"TMCOMP96";#N/A,#N/A,FALSE,"MAT96";#N/A,#N/A,FALSE,"FANDA96";#N/A,#N/A,FALSE,"INTRAN96";#N/A,#N/A,FALSE,"NAA9697";#N/A,#N/A,FALSE,"ECWEBB";#N/A,#N/A,FALSE,"MFT96";#N/A,#N/A,FALSE,"CTrecon"}</definedName>
    <definedName name="sfad_3_1" hidden="1">{#N/A,#N/A,FALSE,"TMCOMP96";#N/A,#N/A,FALSE,"MAT96";#N/A,#N/A,FALSE,"FANDA96";#N/A,#N/A,FALSE,"INTRAN96";#N/A,#N/A,FALSE,"NAA9697";#N/A,#N/A,FALSE,"ECWEBB";#N/A,#N/A,FALSE,"MFT96";#N/A,#N/A,FALSE,"CTrecon"}</definedName>
    <definedName name="sfad_3_1_1" hidden="1">{#N/A,#N/A,FALSE,"TMCOMP96";#N/A,#N/A,FALSE,"MAT96";#N/A,#N/A,FALSE,"FANDA96";#N/A,#N/A,FALSE,"INTRAN96";#N/A,#N/A,FALSE,"NAA9697";#N/A,#N/A,FALSE,"ECWEBB";#N/A,#N/A,FALSE,"MFT96";#N/A,#N/A,FALSE,"CTrecon"}</definedName>
    <definedName name="sfad_3_1_1_1" hidden="1">{#N/A,#N/A,FALSE,"TMCOMP96";#N/A,#N/A,FALSE,"MAT96";#N/A,#N/A,FALSE,"FANDA96";#N/A,#N/A,FALSE,"INTRAN96";#N/A,#N/A,FALSE,"NAA9697";#N/A,#N/A,FALSE,"ECWEBB";#N/A,#N/A,FALSE,"MFT96";#N/A,#N/A,FALSE,"CTrecon"}</definedName>
    <definedName name="sfad_3_1_1_2" hidden="1">{#N/A,#N/A,FALSE,"TMCOMP96";#N/A,#N/A,FALSE,"MAT96";#N/A,#N/A,FALSE,"FANDA96";#N/A,#N/A,FALSE,"INTRAN96";#N/A,#N/A,FALSE,"NAA9697";#N/A,#N/A,FALSE,"ECWEBB";#N/A,#N/A,FALSE,"MFT96";#N/A,#N/A,FALSE,"CTrecon"}</definedName>
    <definedName name="sfad_3_1_2" hidden="1">{#N/A,#N/A,FALSE,"TMCOMP96";#N/A,#N/A,FALSE,"MAT96";#N/A,#N/A,FALSE,"FANDA96";#N/A,#N/A,FALSE,"INTRAN96";#N/A,#N/A,FALSE,"NAA9697";#N/A,#N/A,FALSE,"ECWEBB";#N/A,#N/A,FALSE,"MFT96";#N/A,#N/A,FALSE,"CTrecon"}</definedName>
    <definedName name="sfad_3_1_3" hidden="1">{#N/A,#N/A,FALSE,"TMCOMP96";#N/A,#N/A,FALSE,"MAT96";#N/A,#N/A,FALSE,"FANDA96";#N/A,#N/A,FALSE,"INTRAN96";#N/A,#N/A,FALSE,"NAA9697";#N/A,#N/A,FALSE,"ECWEBB";#N/A,#N/A,FALSE,"MFT96";#N/A,#N/A,FALSE,"CTrecon"}</definedName>
    <definedName name="sfad_3_1_4" hidden="1">{#N/A,#N/A,FALSE,"TMCOMP96";#N/A,#N/A,FALSE,"MAT96";#N/A,#N/A,FALSE,"FANDA96";#N/A,#N/A,FALSE,"INTRAN96";#N/A,#N/A,FALSE,"NAA9697";#N/A,#N/A,FALSE,"ECWEBB";#N/A,#N/A,FALSE,"MFT96";#N/A,#N/A,FALSE,"CTrecon"}</definedName>
    <definedName name="sfad_3_1_5" hidden="1">{#N/A,#N/A,FALSE,"TMCOMP96";#N/A,#N/A,FALSE,"MAT96";#N/A,#N/A,FALSE,"FANDA96";#N/A,#N/A,FALSE,"INTRAN96";#N/A,#N/A,FALSE,"NAA9697";#N/A,#N/A,FALSE,"ECWEBB";#N/A,#N/A,FALSE,"MFT96";#N/A,#N/A,FALSE,"CTrecon"}</definedName>
    <definedName name="sfad_3_2" hidden="1">{#N/A,#N/A,FALSE,"TMCOMP96";#N/A,#N/A,FALSE,"MAT96";#N/A,#N/A,FALSE,"FANDA96";#N/A,#N/A,FALSE,"INTRAN96";#N/A,#N/A,FALSE,"NAA9697";#N/A,#N/A,FALSE,"ECWEBB";#N/A,#N/A,FALSE,"MFT96";#N/A,#N/A,FALSE,"CTrecon"}</definedName>
    <definedName name="sfad_3_3" hidden="1">{#N/A,#N/A,FALSE,"TMCOMP96";#N/A,#N/A,FALSE,"MAT96";#N/A,#N/A,FALSE,"FANDA96";#N/A,#N/A,FALSE,"INTRAN96";#N/A,#N/A,FALSE,"NAA9697";#N/A,#N/A,FALSE,"ECWEBB";#N/A,#N/A,FALSE,"MFT96";#N/A,#N/A,FALSE,"CTrecon"}</definedName>
    <definedName name="sfad_3_4" hidden="1">{#N/A,#N/A,FALSE,"TMCOMP96";#N/A,#N/A,FALSE,"MAT96";#N/A,#N/A,FALSE,"FANDA96";#N/A,#N/A,FALSE,"INTRAN96";#N/A,#N/A,FALSE,"NAA9697";#N/A,#N/A,FALSE,"ECWEBB";#N/A,#N/A,FALSE,"MFT96";#N/A,#N/A,FALSE,"CTrecon"}</definedName>
    <definedName name="sfad_3_5" hidden="1">{#N/A,#N/A,FALSE,"TMCOMP96";#N/A,#N/A,FALSE,"MAT96";#N/A,#N/A,FALSE,"FANDA96";#N/A,#N/A,FALSE,"INTRAN96";#N/A,#N/A,FALSE,"NAA9697";#N/A,#N/A,FALSE,"ECWEBB";#N/A,#N/A,FALSE,"MFT96";#N/A,#N/A,FALSE,"CTrecon"}</definedName>
    <definedName name="sfad_4" hidden="1">{#N/A,#N/A,FALSE,"TMCOMP96";#N/A,#N/A,FALSE,"MAT96";#N/A,#N/A,FALSE,"FANDA96";#N/A,#N/A,FALSE,"INTRAN96";#N/A,#N/A,FALSE,"NAA9697";#N/A,#N/A,FALSE,"ECWEBB";#N/A,#N/A,FALSE,"MFT96";#N/A,#N/A,FALSE,"CTrecon"}</definedName>
    <definedName name="sfad_4_1" hidden="1">{#N/A,#N/A,FALSE,"TMCOMP96";#N/A,#N/A,FALSE,"MAT96";#N/A,#N/A,FALSE,"FANDA96";#N/A,#N/A,FALSE,"INTRAN96";#N/A,#N/A,FALSE,"NAA9697";#N/A,#N/A,FALSE,"ECWEBB";#N/A,#N/A,FALSE,"MFT96";#N/A,#N/A,FALSE,"CTrecon"}</definedName>
    <definedName name="sfad_4_1_1" hidden="1">{#N/A,#N/A,FALSE,"TMCOMP96";#N/A,#N/A,FALSE,"MAT96";#N/A,#N/A,FALSE,"FANDA96";#N/A,#N/A,FALSE,"INTRAN96";#N/A,#N/A,FALSE,"NAA9697";#N/A,#N/A,FALSE,"ECWEBB";#N/A,#N/A,FALSE,"MFT96";#N/A,#N/A,FALSE,"CTrecon"}</definedName>
    <definedName name="sfad_4_1_1_1" hidden="1">{#N/A,#N/A,FALSE,"TMCOMP96";#N/A,#N/A,FALSE,"MAT96";#N/A,#N/A,FALSE,"FANDA96";#N/A,#N/A,FALSE,"INTRAN96";#N/A,#N/A,FALSE,"NAA9697";#N/A,#N/A,FALSE,"ECWEBB";#N/A,#N/A,FALSE,"MFT96";#N/A,#N/A,FALSE,"CTrecon"}</definedName>
    <definedName name="sfad_4_1_1_2" hidden="1">{#N/A,#N/A,FALSE,"TMCOMP96";#N/A,#N/A,FALSE,"MAT96";#N/A,#N/A,FALSE,"FANDA96";#N/A,#N/A,FALSE,"INTRAN96";#N/A,#N/A,FALSE,"NAA9697";#N/A,#N/A,FALSE,"ECWEBB";#N/A,#N/A,FALSE,"MFT96";#N/A,#N/A,FALSE,"CTrecon"}</definedName>
    <definedName name="sfad_4_1_2" hidden="1">{#N/A,#N/A,FALSE,"TMCOMP96";#N/A,#N/A,FALSE,"MAT96";#N/A,#N/A,FALSE,"FANDA96";#N/A,#N/A,FALSE,"INTRAN96";#N/A,#N/A,FALSE,"NAA9697";#N/A,#N/A,FALSE,"ECWEBB";#N/A,#N/A,FALSE,"MFT96";#N/A,#N/A,FALSE,"CTrecon"}</definedName>
    <definedName name="sfad_4_1_3" hidden="1">{#N/A,#N/A,FALSE,"TMCOMP96";#N/A,#N/A,FALSE,"MAT96";#N/A,#N/A,FALSE,"FANDA96";#N/A,#N/A,FALSE,"INTRAN96";#N/A,#N/A,FALSE,"NAA9697";#N/A,#N/A,FALSE,"ECWEBB";#N/A,#N/A,FALSE,"MFT96";#N/A,#N/A,FALSE,"CTrecon"}</definedName>
    <definedName name="sfad_4_1_4" hidden="1">{#N/A,#N/A,FALSE,"TMCOMP96";#N/A,#N/A,FALSE,"MAT96";#N/A,#N/A,FALSE,"FANDA96";#N/A,#N/A,FALSE,"INTRAN96";#N/A,#N/A,FALSE,"NAA9697";#N/A,#N/A,FALSE,"ECWEBB";#N/A,#N/A,FALSE,"MFT96";#N/A,#N/A,FALSE,"CTrecon"}</definedName>
    <definedName name="sfad_4_1_5" hidden="1">{#N/A,#N/A,FALSE,"TMCOMP96";#N/A,#N/A,FALSE,"MAT96";#N/A,#N/A,FALSE,"FANDA96";#N/A,#N/A,FALSE,"INTRAN96";#N/A,#N/A,FALSE,"NAA9697";#N/A,#N/A,FALSE,"ECWEBB";#N/A,#N/A,FALSE,"MFT96";#N/A,#N/A,FALSE,"CTrecon"}</definedName>
    <definedName name="sfad_4_2" hidden="1">{#N/A,#N/A,FALSE,"TMCOMP96";#N/A,#N/A,FALSE,"MAT96";#N/A,#N/A,FALSE,"FANDA96";#N/A,#N/A,FALSE,"INTRAN96";#N/A,#N/A,FALSE,"NAA9697";#N/A,#N/A,FALSE,"ECWEBB";#N/A,#N/A,FALSE,"MFT96";#N/A,#N/A,FALSE,"CTrecon"}</definedName>
    <definedName name="sfad_4_3" hidden="1">{#N/A,#N/A,FALSE,"TMCOMP96";#N/A,#N/A,FALSE,"MAT96";#N/A,#N/A,FALSE,"FANDA96";#N/A,#N/A,FALSE,"INTRAN96";#N/A,#N/A,FALSE,"NAA9697";#N/A,#N/A,FALSE,"ECWEBB";#N/A,#N/A,FALSE,"MFT96";#N/A,#N/A,FALSE,"CTrecon"}</definedName>
    <definedName name="sfad_4_4" hidden="1">{#N/A,#N/A,FALSE,"TMCOMP96";#N/A,#N/A,FALSE,"MAT96";#N/A,#N/A,FALSE,"FANDA96";#N/A,#N/A,FALSE,"INTRAN96";#N/A,#N/A,FALSE,"NAA9697";#N/A,#N/A,FALSE,"ECWEBB";#N/A,#N/A,FALSE,"MFT96";#N/A,#N/A,FALSE,"CTrecon"}</definedName>
    <definedName name="sfad_4_5" hidden="1">{#N/A,#N/A,FALSE,"TMCOMP96";#N/A,#N/A,FALSE,"MAT96";#N/A,#N/A,FALSE,"FANDA96";#N/A,#N/A,FALSE,"INTRAN96";#N/A,#N/A,FALSE,"NAA9697";#N/A,#N/A,FALSE,"ECWEBB";#N/A,#N/A,FALSE,"MFT96";#N/A,#N/A,FALSE,"CTrecon"}</definedName>
    <definedName name="sfad_5" hidden="1">{#N/A,#N/A,FALSE,"TMCOMP96";#N/A,#N/A,FALSE,"MAT96";#N/A,#N/A,FALSE,"FANDA96";#N/A,#N/A,FALSE,"INTRAN96";#N/A,#N/A,FALSE,"NAA9697";#N/A,#N/A,FALSE,"ECWEBB";#N/A,#N/A,FALSE,"MFT96";#N/A,#N/A,FALSE,"CTrecon"}</definedName>
    <definedName name="sfad_5_1" hidden="1">{#N/A,#N/A,FALSE,"TMCOMP96";#N/A,#N/A,FALSE,"MAT96";#N/A,#N/A,FALSE,"FANDA96";#N/A,#N/A,FALSE,"INTRAN96";#N/A,#N/A,FALSE,"NAA9697";#N/A,#N/A,FALSE,"ECWEBB";#N/A,#N/A,FALSE,"MFT96";#N/A,#N/A,FALSE,"CTrecon"}</definedName>
    <definedName name="sfad_5_1_1" hidden="1">{#N/A,#N/A,FALSE,"TMCOMP96";#N/A,#N/A,FALSE,"MAT96";#N/A,#N/A,FALSE,"FANDA96";#N/A,#N/A,FALSE,"INTRAN96";#N/A,#N/A,FALSE,"NAA9697";#N/A,#N/A,FALSE,"ECWEBB";#N/A,#N/A,FALSE,"MFT96";#N/A,#N/A,FALSE,"CTrecon"}</definedName>
    <definedName name="sfad_5_1_1_1" hidden="1">{#N/A,#N/A,FALSE,"TMCOMP96";#N/A,#N/A,FALSE,"MAT96";#N/A,#N/A,FALSE,"FANDA96";#N/A,#N/A,FALSE,"INTRAN96";#N/A,#N/A,FALSE,"NAA9697";#N/A,#N/A,FALSE,"ECWEBB";#N/A,#N/A,FALSE,"MFT96";#N/A,#N/A,FALSE,"CTrecon"}</definedName>
    <definedName name="sfad_5_1_1_2" hidden="1">{#N/A,#N/A,FALSE,"TMCOMP96";#N/A,#N/A,FALSE,"MAT96";#N/A,#N/A,FALSE,"FANDA96";#N/A,#N/A,FALSE,"INTRAN96";#N/A,#N/A,FALSE,"NAA9697";#N/A,#N/A,FALSE,"ECWEBB";#N/A,#N/A,FALSE,"MFT96";#N/A,#N/A,FALSE,"CTrecon"}</definedName>
    <definedName name="sfad_5_1_2" hidden="1">{#N/A,#N/A,FALSE,"TMCOMP96";#N/A,#N/A,FALSE,"MAT96";#N/A,#N/A,FALSE,"FANDA96";#N/A,#N/A,FALSE,"INTRAN96";#N/A,#N/A,FALSE,"NAA9697";#N/A,#N/A,FALSE,"ECWEBB";#N/A,#N/A,FALSE,"MFT96";#N/A,#N/A,FALSE,"CTrecon"}</definedName>
    <definedName name="sfad_5_1_3" hidden="1">{#N/A,#N/A,FALSE,"TMCOMP96";#N/A,#N/A,FALSE,"MAT96";#N/A,#N/A,FALSE,"FANDA96";#N/A,#N/A,FALSE,"INTRAN96";#N/A,#N/A,FALSE,"NAA9697";#N/A,#N/A,FALSE,"ECWEBB";#N/A,#N/A,FALSE,"MFT96";#N/A,#N/A,FALSE,"CTrecon"}</definedName>
    <definedName name="sfad_5_1_4" hidden="1">{#N/A,#N/A,FALSE,"TMCOMP96";#N/A,#N/A,FALSE,"MAT96";#N/A,#N/A,FALSE,"FANDA96";#N/A,#N/A,FALSE,"INTRAN96";#N/A,#N/A,FALSE,"NAA9697";#N/A,#N/A,FALSE,"ECWEBB";#N/A,#N/A,FALSE,"MFT96";#N/A,#N/A,FALSE,"CTrecon"}</definedName>
    <definedName name="sfad_5_1_5" hidden="1">{#N/A,#N/A,FALSE,"TMCOMP96";#N/A,#N/A,FALSE,"MAT96";#N/A,#N/A,FALSE,"FANDA96";#N/A,#N/A,FALSE,"INTRAN96";#N/A,#N/A,FALSE,"NAA9697";#N/A,#N/A,FALSE,"ECWEBB";#N/A,#N/A,FALSE,"MFT96";#N/A,#N/A,FALSE,"CTrecon"}</definedName>
    <definedName name="sfad_5_2" hidden="1">{#N/A,#N/A,FALSE,"TMCOMP96";#N/A,#N/A,FALSE,"MAT96";#N/A,#N/A,FALSE,"FANDA96";#N/A,#N/A,FALSE,"INTRAN96";#N/A,#N/A,FALSE,"NAA9697";#N/A,#N/A,FALSE,"ECWEBB";#N/A,#N/A,FALSE,"MFT96";#N/A,#N/A,FALSE,"CTrecon"}</definedName>
    <definedName name="sfad_5_3" hidden="1">{#N/A,#N/A,FALSE,"TMCOMP96";#N/A,#N/A,FALSE,"MAT96";#N/A,#N/A,FALSE,"FANDA96";#N/A,#N/A,FALSE,"INTRAN96";#N/A,#N/A,FALSE,"NAA9697";#N/A,#N/A,FALSE,"ECWEBB";#N/A,#N/A,FALSE,"MFT96";#N/A,#N/A,FALSE,"CTrecon"}</definedName>
    <definedName name="sfad_5_4" hidden="1">{#N/A,#N/A,FALSE,"TMCOMP96";#N/A,#N/A,FALSE,"MAT96";#N/A,#N/A,FALSE,"FANDA96";#N/A,#N/A,FALSE,"INTRAN96";#N/A,#N/A,FALSE,"NAA9697";#N/A,#N/A,FALSE,"ECWEBB";#N/A,#N/A,FALSE,"MFT96";#N/A,#N/A,FALSE,"CTrecon"}</definedName>
    <definedName name="sfad_5_5"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i_1_1" hidden="1">{#N/A,#N/A,FALSE,"TMCOMP96";#N/A,#N/A,FALSE,"MAT96";#N/A,#N/A,FALSE,"FANDA96";#N/A,#N/A,FALSE,"INTRAN96";#N/A,#N/A,FALSE,"NAA9697";#N/A,#N/A,FALSE,"ECWEBB";#N/A,#N/A,FALSE,"MFT96";#N/A,#N/A,FALSE,"CTrecon"}</definedName>
    <definedName name="T4.9i_1_1_1" hidden="1">{#N/A,#N/A,FALSE,"TMCOMP96";#N/A,#N/A,FALSE,"MAT96";#N/A,#N/A,FALSE,"FANDA96";#N/A,#N/A,FALSE,"INTRAN96";#N/A,#N/A,FALSE,"NAA9697";#N/A,#N/A,FALSE,"ECWEBB";#N/A,#N/A,FALSE,"MFT96";#N/A,#N/A,FALSE,"CTrecon"}</definedName>
    <definedName name="T4.9i_1_1_1_1" hidden="1">{#N/A,#N/A,FALSE,"TMCOMP96";#N/A,#N/A,FALSE,"MAT96";#N/A,#N/A,FALSE,"FANDA96";#N/A,#N/A,FALSE,"INTRAN96";#N/A,#N/A,FALSE,"NAA9697";#N/A,#N/A,FALSE,"ECWEBB";#N/A,#N/A,FALSE,"MFT96";#N/A,#N/A,FALSE,"CTrecon"}</definedName>
    <definedName name="T4.9i_1_1_1_1_1" hidden="1">{#N/A,#N/A,FALSE,"TMCOMP96";#N/A,#N/A,FALSE,"MAT96";#N/A,#N/A,FALSE,"FANDA96";#N/A,#N/A,FALSE,"INTRAN96";#N/A,#N/A,FALSE,"NAA9697";#N/A,#N/A,FALSE,"ECWEBB";#N/A,#N/A,FALSE,"MFT96";#N/A,#N/A,FALSE,"CTrecon"}</definedName>
    <definedName name="T4.9i_1_1_1_1_2" hidden="1">{#N/A,#N/A,FALSE,"TMCOMP96";#N/A,#N/A,FALSE,"MAT96";#N/A,#N/A,FALSE,"FANDA96";#N/A,#N/A,FALSE,"INTRAN96";#N/A,#N/A,FALSE,"NAA9697";#N/A,#N/A,FALSE,"ECWEBB";#N/A,#N/A,FALSE,"MFT96";#N/A,#N/A,FALSE,"CTrecon"}</definedName>
    <definedName name="T4.9i_1_1_1_2" hidden="1">{#N/A,#N/A,FALSE,"TMCOMP96";#N/A,#N/A,FALSE,"MAT96";#N/A,#N/A,FALSE,"FANDA96";#N/A,#N/A,FALSE,"INTRAN96";#N/A,#N/A,FALSE,"NAA9697";#N/A,#N/A,FALSE,"ECWEBB";#N/A,#N/A,FALSE,"MFT96";#N/A,#N/A,FALSE,"CTrecon"}</definedName>
    <definedName name="T4.9i_1_1_1_3" hidden="1">{#N/A,#N/A,FALSE,"TMCOMP96";#N/A,#N/A,FALSE,"MAT96";#N/A,#N/A,FALSE,"FANDA96";#N/A,#N/A,FALSE,"INTRAN96";#N/A,#N/A,FALSE,"NAA9697";#N/A,#N/A,FALSE,"ECWEBB";#N/A,#N/A,FALSE,"MFT96";#N/A,#N/A,FALSE,"CTrecon"}</definedName>
    <definedName name="T4.9i_1_1_1_4" hidden="1">{#N/A,#N/A,FALSE,"TMCOMP96";#N/A,#N/A,FALSE,"MAT96";#N/A,#N/A,FALSE,"FANDA96";#N/A,#N/A,FALSE,"INTRAN96";#N/A,#N/A,FALSE,"NAA9697";#N/A,#N/A,FALSE,"ECWEBB";#N/A,#N/A,FALSE,"MFT96";#N/A,#N/A,FALSE,"CTrecon"}</definedName>
    <definedName name="T4.9i_1_1_1_5" hidden="1">{#N/A,#N/A,FALSE,"TMCOMP96";#N/A,#N/A,FALSE,"MAT96";#N/A,#N/A,FALSE,"FANDA96";#N/A,#N/A,FALSE,"INTRAN96";#N/A,#N/A,FALSE,"NAA9697";#N/A,#N/A,FALSE,"ECWEBB";#N/A,#N/A,FALSE,"MFT96";#N/A,#N/A,FALSE,"CTrecon"}</definedName>
    <definedName name="T4.9i_1_1_2" hidden="1">{#N/A,#N/A,FALSE,"TMCOMP96";#N/A,#N/A,FALSE,"MAT96";#N/A,#N/A,FALSE,"FANDA96";#N/A,#N/A,FALSE,"INTRAN96";#N/A,#N/A,FALSE,"NAA9697";#N/A,#N/A,FALSE,"ECWEBB";#N/A,#N/A,FALSE,"MFT96";#N/A,#N/A,FALSE,"CTrecon"}</definedName>
    <definedName name="T4.9i_1_1_3" hidden="1">{#N/A,#N/A,FALSE,"TMCOMP96";#N/A,#N/A,FALSE,"MAT96";#N/A,#N/A,FALSE,"FANDA96";#N/A,#N/A,FALSE,"INTRAN96";#N/A,#N/A,FALSE,"NAA9697";#N/A,#N/A,FALSE,"ECWEBB";#N/A,#N/A,FALSE,"MFT96";#N/A,#N/A,FALSE,"CTrecon"}</definedName>
    <definedName name="T4.9i_1_1_4" hidden="1">{#N/A,#N/A,FALSE,"TMCOMP96";#N/A,#N/A,FALSE,"MAT96";#N/A,#N/A,FALSE,"FANDA96";#N/A,#N/A,FALSE,"INTRAN96";#N/A,#N/A,FALSE,"NAA9697";#N/A,#N/A,FALSE,"ECWEBB";#N/A,#N/A,FALSE,"MFT96";#N/A,#N/A,FALSE,"CTrecon"}</definedName>
    <definedName name="T4.9i_1_1_5" hidden="1">{#N/A,#N/A,FALSE,"TMCOMP96";#N/A,#N/A,FALSE,"MAT96";#N/A,#N/A,FALSE,"FANDA96";#N/A,#N/A,FALSE,"INTRAN96";#N/A,#N/A,FALSE,"NAA9697";#N/A,#N/A,FALSE,"ECWEBB";#N/A,#N/A,FALSE,"MFT96";#N/A,#N/A,FALSE,"CTrecon"}</definedName>
    <definedName name="T4.9i_1_2" hidden="1">{#N/A,#N/A,FALSE,"TMCOMP96";#N/A,#N/A,FALSE,"MAT96";#N/A,#N/A,FALSE,"FANDA96";#N/A,#N/A,FALSE,"INTRAN96";#N/A,#N/A,FALSE,"NAA9697";#N/A,#N/A,FALSE,"ECWEBB";#N/A,#N/A,FALSE,"MFT96";#N/A,#N/A,FALSE,"CTrecon"}</definedName>
    <definedName name="T4.9i_1_2_1" hidden="1">{#N/A,#N/A,FALSE,"TMCOMP96";#N/A,#N/A,FALSE,"MAT96";#N/A,#N/A,FALSE,"FANDA96";#N/A,#N/A,FALSE,"INTRAN96";#N/A,#N/A,FALSE,"NAA9697";#N/A,#N/A,FALSE,"ECWEBB";#N/A,#N/A,FALSE,"MFT96";#N/A,#N/A,FALSE,"CTrecon"}</definedName>
    <definedName name="T4.9i_1_2_1_1" hidden="1">{#N/A,#N/A,FALSE,"TMCOMP96";#N/A,#N/A,FALSE,"MAT96";#N/A,#N/A,FALSE,"FANDA96";#N/A,#N/A,FALSE,"INTRAN96";#N/A,#N/A,FALSE,"NAA9697";#N/A,#N/A,FALSE,"ECWEBB";#N/A,#N/A,FALSE,"MFT96";#N/A,#N/A,FALSE,"CTrecon"}</definedName>
    <definedName name="T4.9i_1_2_1_1_1" hidden="1">{#N/A,#N/A,FALSE,"TMCOMP96";#N/A,#N/A,FALSE,"MAT96";#N/A,#N/A,FALSE,"FANDA96";#N/A,#N/A,FALSE,"INTRAN96";#N/A,#N/A,FALSE,"NAA9697";#N/A,#N/A,FALSE,"ECWEBB";#N/A,#N/A,FALSE,"MFT96";#N/A,#N/A,FALSE,"CTrecon"}</definedName>
    <definedName name="T4.9i_1_2_1_1_2" hidden="1">{#N/A,#N/A,FALSE,"TMCOMP96";#N/A,#N/A,FALSE,"MAT96";#N/A,#N/A,FALSE,"FANDA96";#N/A,#N/A,FALSE,"INTRAN96";#N/A,#N/A,FALSE,"NAA9697";#N/A,#N/A,FALSE,"ECWEBB";#N/A,#N/A,FALSE,"MFT96";#N/A,#N/A,FALSE,"CTrecon"}</definedName>
    <definedName name="T4.9i_1_2_1_2" hidden="1">{#N/A,#N/A,FALSE,"TMCOMP96";#N/A,#N/A,FALSE,"MAT96";#N/A,#N/A,FALSE,"FANDA96";#N/A,#N/A,FALSE,"INTRAN96";#N/A,#N/A,FALSE,"NAA9697";#N/A,#N/A,FALSE,"ECWEBB";#N/A,#N/A,FALSE,"MFT96";#N/A,#N/A,FALSE,"CTrecon"}</definedName>
    <definedName name="T4.9i_1_2_1_3" hidden="1">{#N/A,#N/A,FALSE,"TMCOMP96";#N/A,#N/A,FALSE,"MAT96";#N/A,#N/A,FALSE,"FANDA96";#N/A,#N/A,FALSE,"INTRAN96";#N/A,#N/A,FALSE,"NAA9697";#N/A,#N/A,FALSE,"ECWEBB";#N/A,#N/A,FALSE,"MFT96";#N/A,#N/A,FALSE,"CTrecon"}</definedName>
    <definedName name="T4.9i_1_2_1_4" hidden="1">{#N/A,#N/A,FALSE,"TMCOMP96";#N/A,#N/A,FALSE,"MAT96";#N/A,#N/A,FALSE,"FANDA96";#N/A,#N/A,FALSE,"INTRAN96";#N/A,#N/A,FALSE,"NAA9697";#N/A,#N/A,FALSE,"ECWEBB";#N/A,#N/A,FALSE,"MFT96";#N/A,#N/A,FALSE,"CTrecon"}</definedName>
    <definedName name="T4.9i_1_2_1_5" hidden="1">{#N/A,#N/A,FALSE,"TMCOMP96";#N/A,#N/A,FALSE,"MAT96";#N/A,#N/A,FALSE,"FANDA96";#N/A,#N/A,FALSE,"INTRAN96";#N/A,#N/A,FALSE,"NAA9697";#N/A,#N/A,FALSE,"ECWEBB";#N/A,#N/A,FALSE,"MFT96";#N/A,#N/A,FALSE,"CTrecon"}</definedName>
    <definedName name="T4.9i_1_2_2" hidden="1">{#N/A,#N/A,FALSE,"TMCOMP96";#N/A,#N/A,FALSE,"MAT96";#N/A,#N/A,FALSE,"FANDA96";#N/A,#N/A,FALSE,"INTRAN96";#N/A,#N/A,FALSE,"NAA9697";#N/A,#N/A,FALSE,"ECWEBB";#N/A,#N/A,FALSE,"MFT96";#N/A,#N/A,FALSE,"CTrecon"}</definedName>
    <definedName name="T4.9i_1_2_3" hidden="1">{#N/A,#N/A,FALSE,"TMCOMP96";#N/A,#N/A,FALSE,"MAT96";#N/A,#N/A,FALSE,"FANDA96";#N/A,#N/A,FALSE,"INTRAN96";#N/A,#N/A,FALSE,"NAA9697";#N/A,#N/A,FALSE,"ECWEBB";#N/A,#N/A,FALSE,"MFT96";#N/A,#N/A,FALSE,"CTrecon"}</definedName>
    <definedName name="T4.9i_1_2_4" hidden="1">{#N/A,#N/A,FALSE,"TMCOMP96";#N/A,#N/A,FALSE,"MAT96";#N/A,#N/A,FALSE,"FANDA96";#N/A,#N/A,FALSE,"INTRAN96";#N/A,#N/A,FALSE,"NAA9697";#N/A,#N/A,FALSE,"ECWEBB";#N/A,#N/A,FALSE,"MFT96";#N/A,#N/A,FALSE,"CTrecon"}</definedName>
    <definedName name="T4.9i_1_2_5" hidden="1">{#N/A,#N/A,FALSE,"TMCOMP96";#N/A,#N/A,FALSE,"MAT96";#N/A,#N/A,FALSE,"FANDA96";#N/A,#N/A,FALSE,"INTRAN96";#N/A,#N/A,FALSE,"NAA9697";#N/A,#N/A,FALSE,"ECWEBB";#N/A,#N/A,FALSE,"MFT96";#N/A,#N/A,FALSE,"CTrecon"}</definedName>
    <definedName name="T4.9i_1_3" hidden="1">{#N/A,#N/A,FALSE,"TMCOMP96";#N/A,#N/A,FALSE,"MAT96";#N/A,#N/A,FALSE,"FANDA96";#N/A,#N/A,FALSE,"INTRAN96";#N/A,#N/A,FALSE,"NAA9697";#N/A,#N/A,FALSE,"ECWEBB";#N/A,#N/A,FALSE,"MFT96";#N/A,#N/A,FALSE,"CTrecon"}</definedName>
    <definedName name="T4.9i_1_3_1" hidden="1">{#N/A,#N/A,FALSE,"TMCOMP96";#N/A,#N/A,FALSE,"MAT96";#N/A,#N/A,FALSE,"FANDA96";#N/A,#N/A,FALSE,"INTRAN96";#N/A,#N/A,FALSE,"NAA9697";#N/A,#N/A,FALSE,"ECWEBB";#N/A,#N/A,FALSE,"MFT96";#N/A,#N/A,FALSE,"CTrecon"}</definedName>
    <definedName name="T4.9i_1_3_1_1" hidden="1">{#N/A,#N/A,FALSE,"TMCOMP96";#N/A,#N/A,FALSE,"MAT96";#N/A,#N/A,FALSE,"FANDA96";#N/A,#N/A,FALSE,"INTRAN96";#N/A,#N/A,FALSE,"NAA9697";#N/A,#N/A,FALSE,"ECWEBB";#N/A,#N/A,FALSE,"MFT96";#N/A,#N/A,FALSE,"CTrecon"}</definedName>
    <definedName name="T4.9i_1_3_1_1_1" hidden="1">{#N/A,#N/A,FALSE,"TMCOMP96";#N/A,#N/A,FALSE,"MAT96";#N/A,#N/A,FALSE,"FANDA96";#N/A,#N/A,FALSE,"INTRAN96";#N/A,#N/A,FALSE,"NAA9697";#N/A,#N/A,FALSE,"ECWEBB";#N/A,#N/A,FALSE,"MFT96";#N/A,#N/A,FALSE,"CTrecon"}</definedName>
    <definedName name="T4.9i_1_3_1_1_2" hidden="1">{#N/A,#N/A,FALSE,"TMCOMP96";#N/A,#N/A,FALSE,"MAT96";#N/A,#N/A,FALSE,"FANDA96";#N/A,#N/A,FALSE,"INTRAN96";#N/A,#N/A,FALSE,"NAA9697";#N/A,#N/A,FALSE,"ECWEBB";#N/A,#N/A,FALSE,"MFT96";#N/A,#N/A,FALSE,"CTrecon"}</definedName>
    <definedName name="T4.9i_1_3_1_2" hidden="1">{#N/A,#N/A,FALSE,"TMCOMP96";#N/A,#N/A,FALSE,"MAT96";#N/A,#N/A,FALSE,"FANDA96";#N/A,#N/A,FALSE,"INTRAN96";#N/A,#N/A,FALSE,"NAA9697";#N/A,#N/A,FALSE,"ECWEBB";#N/A,#N/A,FALSE,"MFT96";#N/A,#N/A,FALSE,"CTrecon"}</definedName>
    <definedName name="T4.9i_1_3_1_3" hidden="1">{#N/A,#N/A,FALSE,"TMCOMP96";#N/A,#N/A,FALSE,"MAT96";#N/A,#N/A,FALSE,"FANDA96";#N/A,#N/A,FALSE,"INTRAN96";#N/A,#N/A,FALSE,"NAA9697";#N/A,#N/A,FALSE,"ECWEBB";#N/A,#N/A,FALSE,"MFT96";#N/A,#N/A,FALSE,"CTrecon"}</definedName>
    <definedName name="T4.9i_1_3_1_4" hidden="1">{#N/A,#N/A,FALSE,"TMCOMP96";#N/A,#N/A,FALSE,"MAT96";#N/A,#N/A,FALSE,"FANDA96";#N/A,#N/A,FALSE,"INTRAN96";#N/A,#N/A,FALSE,"NAA9697";#N/A,#N/A,FALSE,"ECWEBB";#N/A,#N/A,FALSE,"MFT96";#N/A,#N/A,FALSE,"CTrecon"}</definedName>
    <definedName name="T4.9i_1_3_1_5" hidden="1">{#N/A,#N/A,FALSE,"TMCOMP96";#N/A,#N/A,FALSE,"MAT96";#N/A,#N/A,FALSE,"FANDA96";#N/A,#N/A,FALSE,"INTRAN96";#N/A,#N/A,FALSE,"NAA9697";#N/A,#N/A,FALSE,"ECWEBB";#N/A,#N/A,FALSE,"MFT96";#N/A,#N/A,FALSE,"CTrecon"}</definedName>
    <definedName name="T4.9i_1_3_2" hidden="1">{#N/A,#N/A,FALSE,"TMCOMP96";#N/A,#N/A,FALSE,"MAT96";#N/A,#N/A,FALSE,"FANDA96";#N/A,#N/A,FALSE,"INTRAN96";#N/A,#N/A,FALSE,"NAA9697";#N/A,#N/A,FALSE,"ECWEBB";#N/A,#N/A,FALSE,"MFT96";#N/A,#N/A,FALSE,"CTrecon"}</definedName>
    <definedName name="T4.9i_1_3_3" hidden="1">{#N/A,#N/A,FALSE,"TMCOMP96";#N/A,#N/A,FALSE,"MAT96";#N/A,#N/A,FALSE,"FANDA96";#N/A,#N/A,FALSE,"INTRAN96";#N/A,#N/A,FALSE,"NAA9697";#N/A,#N/A,FALSE,"ECWEBB";#N/A,#N/A,FALSE,"MFT96";#N/A,#N/A,FALSE,"CTrecon"}</definedName>
    <definedName name="T4.9i_1_3_4" hidden="1">{#N/A,#N/A,FALSE,"TMCOMP96";#N/A,#N/A,FALSE,"MAT96";#N/A,#N/A,FALSE,"FANDA96";#N/A,#N/A,FALSE,"INTRAN96";#N/A,#N/A,FALSE,"NAA9697";#N/A,#N/A,FALSE,"ECWEBB";#N/A,#N/A,FALSE,"MFT96";#N/A,#N/A,FALSE,"CTrecon"}</definedName>
    <definedName name="T4.9i_1_3_5" hidden="1">{#N/A,#N/A,FALSE,"TMCOMP96";#N/A,#N/A,FALSE,"MAT96";#N/A,#N/A,FALSE,"FANDA96";#N/A,#N/A,FALSE,"INTRAN96";#N/A,#N/A,FALSE,"NAA9697";#N/A,#N/A,FALSE,"ECWEBB";#N/A,#N/A,FALSE,"MFT96";#N/A,#N/A,FALSE,"CTrecon"}</definedName>
    <definedName name="T4.9i_1_4" hidden="1">{#N/A,#N/A,FALSE,"TMCOMP96";#N/A,#N/A,FALSE,"MAT96";#N/A,#N/A,FALSE,"FANDA96";#N/A,#N/A,FALSE,"INTRAN96";#N/A,#N/A,FALSE,"NAA9697";#N/A,#N/A,FALSE,"ECWEBB";#N/A,#N/A,FALSE,"MFT96";#N/A,#N/A,FALSE,"CTrecon"}</definedName>
    <definedName name="T4.9i_1_4_1" hidden="1">{#N/A,#N/A,FALSE,"TMCOMP96";#N/A,#N/A,FALSE,"MAT96";#N/A,#N/A,FALSE,"FANDA96";#N/A,#N/A,FALSE,"INTRAN96";#N/A,#N/A,FALSE,"NAA9697";#N/A,#N/A,FALSE,"ECWEBB";#N/A,#N/A,FALSE,"MFT96";#N/A,#N/A,FALSE,"CTrecon"}</definedName>
    <definedName name="T4.9i_1_4_1_1" hidden="1">{#N/A,#N/A,FALSE,"TMCOMP96";#N/A,#N/A,FALSE,"MAT96";#N/A,#N/A,FALSE,"FANDA96";#N/A,#N/A,FALSE,"INTRAN96";#N/A,#N/A,FALSE,"NAA9697";#N/A,#N/A,FALSE,"ECWEBB";#N/A,#N/A,FALSE,"MFT96";#N/A,#N/A,FALSE,"CTrecon"}</definedName>
    <definedName name="T4.9i_1_4_1_2" hidden="1">{#N/A,#N/A,FALSE,"TMCOMP96";#N/A,#N/A,FALSE,"MAT96";#N/A,#N/A,FALSE,"FANDA96";#N/A,#N/A,FALSE,"INTRAN96";#N/A,#N/A,FALSE,"NAA9697";#N/A,#N/A,FALSE,"ECWEBB";#N/A,#N/A,FALSE,"MFT96";#N/A,#N/A,FALSE,"CTrecon"}</definedName>
    <definedName name="T4.9i_1_4_1_3" hidden="1">{#N/A,#N/A,FALSE,"TMCOMP96";#N/A,#N/A,FALSE,"MAT96";#N/A,#N/A,FALSE,"FANDA96";#N/A,#N/A,FALSE,"INTRAN96";#N/A,#N/A,FALSE,"NAA9697";#N/A,#N/A,FALSE,"ECWEBB";#N/A,#N/A,FALSE,"MFT96";#N/A,#N/A,FALSE,"CTrecon"}</definedName>
    <definedName name="T4.9i_1_4_1_4" hidden="1">{#N/A,#N/A,FALSE,"TMCOMP96";#N/A,#N/A,FALSE,"MAT96";#N/A,#N/A,FALSE,"FANDA96";#N/A,#N/A,FALSE,"INTRAN96";#N/A,#N/A,FALSE,"NAA9697";#N/A,#N/A,FALSE,"ECWEBB";#N/A,#N/A,FALSE,"MFT96";#N/A,#N/A,FALSE,"CTrecon"}</definedName>
    <definedName name="T4.9i_1_4_1_5" hidden="1">{#N/A,#N/A,FALSE,"TMCOMP96";#N/A,#N/A,FALSE,"MAT96";#N/A,#N/A,FALSE,"FANDA96";#N/A,#N/A,FALSE,"INTRAN96";#N/A,#N/A,FALSE,"NAA9697";#N/A,#N/A,FALSE,"ECWEBB";#N/A,#N/A,FALSE,"MFT96";#N/A,#N/A,FALSE,"CTrecon"}</definedName>
    <definedName name="T4.9i_1_4_2" hidden="1">{#N/A,#N/A,FALSE,"TMCOMP96";#N/A,#N/A,FALSE,"MAT96";#N/A,#N/A,FALSE,"FANDA96";#N/A,#N/A,FALSE,"INTRAN96";#N/A,#N/A,FALSE,"NAA9697";#N/A,#N/A,FALSE,"ECWEBB";#N/A,#N/A,FALSE,"MFT96";#N/A,#N/A,FALSE,"CTrecon"}</definedName>
    <definedName name="T4.9i_1_4_3" hidden="1">{#N/A,#N/A,FALSE,"TMCOMP96";#N/A,#N/A,FALSE,"MAT96";#N/A,#N/A,FALSE,"FANDA96";#N/A,#N/A,FALSE,"INTRAN96";#N/A,#N/A,FALSE,"NAA9697";#N/A,#N/A,FALSE,"ECWEBB";#N/A,#N/A,FALSE,"MFT96";#N/A,#N/A,FALSE,"CTrecon"}</definedName>
    <definedName name="T4.9i_1_4_4" hidden="1">{#N/A,#N/A,FALSE,"TMCOMP96";#N/A,#N/A,FALSE,"MAT96";#N/A,#N/A,FALSE,"FANDA96";#N/A,#N/A,FALSE,"INTRAN96";#N/A,#N/A,FALSE,"NAA9697";#N/A,#N/A,FALSE,"ECWEBB";#N/A,#N/A,FALSE,"MFT96";#N/A,#N/A,FALSE,"CTrecon"}</definedName>
    <definedName name="T4.9i_1_4_5" hidden="1">{#N/A,#N/A,FALSE,"TMCOMP96";#N/A,#N/A,FALSE,"MAT96";#N/A,#N/A,FALSE,"FANDA96";#N/A,#N/A,FALSE,"INTRAN96";#N/A,#N/A,FALSE,"NAA9697";#N/A,#N/A,FALSE,"ECWEBB";#N/A,#N/A,FALSE,"MFT96";#N/A,#N/A,FALSE,"CTrecon"}</definedName>
    <definedName name="T4.9i_1_5" hidden="1">{#N/A,#N/A,FALSE,"TMCOMP96";#N/A,#N/A,FALSE,"MAT96";#N/A,#N/A,FALSE,"FANDA96";#N/A,#N/A,FALSE,"INTRAN96";#N/A,#N/A,FALSE,"NAA9697";#N/A,#N/A,FALSE,"ECWEBB";#N/A,#N/A,FALSE,"MFT96";#N/A,#N/A,FALSE,"CTrecon"}</definedName>
    <definedName name="T4.9i_1_5_1" hidden="1">{#N/A,#N/A,FALSE,"TMCOMP96";#N/A,#N/A,FALSE,"MAT96";#N/A,#N/A,FALSE,"FANDA96";#N/A,#N/A,FALSE,"INTRAN96";#N/A,#N/A,FALSE,"NAA9697";#N/A,#N/A,FALSE,"ECWEBB";#N/A,#N/A,FALSE,"MFT96";#N/A,#N/A,FALSE,"CTrecon"}</definedName>
    <definedName name="T4.9i_1_5_2" hidden="1">{#N/A,#N/A,FALSE,"TMCOMP96";#N/A,#N/A,FALSE,"MAT96";#N/A,#N/A,FALSE,"FANDA96";#N/A,#N/A,FALSE,"INTRAN96";#N/A,#N/A,FALSE,"NAA9697";#N/A,#N/A,FALSE,"ECWEBB";#N/A,#N/A,FALSE,"MFT96";#N/A,#N/A,FALSE,"CTrecon"}</definedName>
    <definedName name="T4.9i_1_5_3" hidden="1">{#N/A,#N/A,FALSE,"TMCOMP96";#N/A,#N/A,FALSE,"MAT96";#N/A,#N/A,FALSE,"FANDA96";#N/A,#N/A,FALSE,"INTRAN96";#N/A,#N/A,FALSE,"NAA9697";#N/A,#N/A,FALSE,"ECWEBB";#N/A,#N/A,FALSE,"MFT96";#N/A,#N/A,FALSE,"CTrecon"}</definedName>
    <definedName name="T4.9i_1_5_4" hidden="1">{#N/A,#N/A,FALSE,"TMCOMP96";#N/A,#N/A,FALSE,"MAT96";#N/A,#N/A,FALSE,"FANDA96";#N/A,#N/A,FALSE,"INTRAN96";#N/A,#N/A,FALSE,"NAA9697";#N/A,#N/A,FALSE,"ECWEBB";#N/A,#N/A,FALSE,"MFT96";#N/A,#N/A,FALSE,"CTrecon"}</definedName>
    <definedName name="T4.9i_1_5_5" hidden="1">{#N/A,#N/A,FALSE,"TMCOMP96";#N/A,#N/A,FALSE,"MAT96";#N/A,#N/A,FALSE,"FANDA96";#N/A,#N/A,FALSE,"INTRAN96";#N/A,#N/A,FALSE,"NAA9697";#N/A,#N/A,FALSE,"ECWEBB";#N/A,#N/A,FALSE,"MFT96";#N/A,#N/A,FALSE,"CTrecon"}</definedName>
    <definedName name="T4.9i_2_1" hidden="1">{#N/A,#N/A,FALSE,"TMCOMP96";#N/A,#N/A,FALSE,"MAT96";#N/A,#N/A,FALSE,"FANDA96";#N/A,#N/A,FALSE,"INTRAN96";#N/A,#N/A,FALSE,"NAA9697";#N/A,#N/A,FALSE,"ECWEBB";#N/A,#N/A,FALSE,"MFT96";#N/A,#N/A,FALSE,"CTrecon"}</definedName>
    <definedName name="T4.9i_2_1_1" hidden="1">{#N/A,#N/A,FALSE,"TMCOMP96";#N/A,#N/A,FALSE,"MAT96";#N/A,#N/A,FALSE,"FANDA96";#N/A,#N/A,FALSE,"INTRAN96";#N/A,#N/A,FALSE,"NAA9697";#N/A,#N/A,FALSE,"ECWEBB";#N/A,#N/A,FALSE,"MFT96";#N/A,#N/A,FALSE,"CTrecon"}</definedName>
    <definedName name="T4.9i_2_1_1_1" hidden="1">{#N/A,#N/A,FALSE,"TMCOMP96";#N/A,#N/A,FALSE,"MAT96";#N/A,#N/A,FALSE,"FANDA96";#N/A,#N/A,FALSE,"INTRAN96";#N/A,#N/A,FALSE,"NAA9697";#N/A,#N/A,FALSE,"ECWEBB";#N/A,#N/A,FALSE,"MFT96";#N/A,#N/A,FALSE,"CTrecon"}</definedName>
    <definedName name="T4.9i_2_1_1_2" hidden="1">{#N/A,#N/A,FALSE,"TMCOMP96";#N/A,#N/A,FALSE,"MAT96";#N/A,#N/A,FALSE,"FANDA96";#N/A,#N/A,FALSE,"INTRAN96";#N/A,#N/A,FALSE,"NAA9697";#N/A,#N/A,FALSE,"ECWEBB";#N/A,#N/A,FALSE,"MFT96";#N/A,#N/A,FALSE,"CTrecon"}</definedName>
    <definedName name="T4.9i_2_1_2" hidden="1">{#N/A,#N/A,FALSE,"TMCOMP96";#N/A,#N/A,FALSE,"MAT96";#N/A,#N/A,FALSE,"FANDA96";#N/A,#N/A,FALSE,"INTRAN96";#N/A,#N/A,FALSE,"NAA9697";#N/A,#N/A,FALSE,"ECWEBB";#N/A,#N/A,FALSE,"MFT96";#N/A,#N/A,FALSE,"CTrecon"}</definedName>
    <definedName name="T4.9i_2_1_3" hidden="1">{#N/A,#N/A,FALSE,"TMCOMP96";#N/A,#N/A,FALSE,"MAT96";#N/A,#N/A,FALSE,"FANDA96";#N/A,#N/A,FALSE,"INTRAN96";#N/A,#N/A,FALSE,"NAA9697";#N/A,#N/A,FALSE,"ECWEBB";#N/A,#N/A,FALSE,"MFT96";#N/A,#N/A,FALSE,"CTrecon"}</definedName>
    <definedName name="T4.9i_2_1_4" hidden="1">{#N/A,#N/A,FALSE,"TMCOMP96";#N/A,#N/A,FALSE,"MAT96";#N/A,#N/A,FALSE,"FANDA96";#N/A,#N/A,FALSE,"INTRAN96";#N/A,#N/A,FALSE,"NAA9697";#N/A,#N/A,FALSE,"ECWEBB";#N/A,#N/A,FALSE,"MFT96";#N/A,#N/A,FALSE,"CTrecon"}</definedName>
    <definedName name="T4.9i_2_1_5" hidden="1">{#N/A,#N/A,FALSE,"TMCOMP96";#N/A,#N/A,FALSE,"MAT96";#N/A,#N/A,FALSE,"FANDA96";#N/A,#N/A,FALSE,"INTRAN96";#N/A,#N/A,FALSE,"NAA9697";#N/A,#N/A,FALSE,"ECWEBB";#N/A,#N/A,FALSE,"MFT96";#N/A,#N/A,FALSE,"CTrecon"}</definedName>
    <definedName name="T4.9i_2_2" hidden="1">{#N/A,#N/A,FALSE,"TMCOMP96";#N/A,#N/A,FALSE,"MAT96";#N/A,#N/A,FALSE,"FANDA96";#N/A,#N/A,FALSE,"INTRAN96";#N/A,#N/A,FALSE,"NAA9697";#N/A,#N/A,FALSE,"ECWEBB";#N/A,#N/A,FALSE,"MFT96";#N/A,#N/A,FALSE,"CTrecon"}</definedName>
    <definedName name="T4.9i_2_3" hidden="1">{#N/A,#N/A,FALSE,"TMCOMP96";#N/A,#N/A,FALSE,"MAT96";#N/A,#N/A,FALSE,"FANDA96";#N/A,#N/A,FALSE,"INTRAN96";#N/A,#N/A,FALSE,"NAA9697";#N/A,#N/A,FALSE,"ECWEBB";#N/A,#N/A,FALSE,"MFT96";#N/A,#N/A,FALSE,"CTrecon"}</definedName>
    <definedName name="T4.9i_2_4" hidden="1">{#N/A,#N/A,FALSE,"TMCOMP96";#N/A,#N/A,FALSE,"MAT96";#N/A,#N/A,FALSE,"FANDA96";#N/A,#N/A,FALSE,"INTRAN96";#N/A,#N/A,FALSE,"NAA9697";#N/A,#N/A,FALSE,"ECWEBB";#N/A,#N/A,FALSE,"MFT96";#N/A,#N/A,FALSE,"CTrecon"}</definedName>
    <definedName name="T4.9i_2_5" hidden="1">{#N/A,#N/A,FALSE,"TMCOMP96";#N/A,#N/A,FALSE,"MAT96";#N/A,#N/A,FALSE,"FANDA96";#N/A,#N/A,FALSE,"INTRAN96";#N/A,#N/A,FALSE,"NAA9697";#N/A,#N/A,FALSE,"ECWEBB";#N/A,#N/A,FALSE,"MFT96";#N/A,#N/A,FALSE,"CTrecon"}</definedName>
    <definedName name="T4.9i_3" hidden="1">{#N/A,#N/A,FALSE,"TMCOMP96";#N/A,#N/A,FALSE,"MAT96";#N/A,#N/A,FALSE,"FANDA96";#N/A,#N/A,FALSE,"INTRAN96";#N/A,#N/A,FALSE,"NAA9697";#N/A,#N/A,FALSE,"ECWEBB";#N/A,#N/A,FALSE,"MFT96";#N/A,#N/A,FALSE,"CTrecon"}</definedName>
    <definedName name="T4.9i_3_1" hidden="1">{#N/A,#N/A,FALSE,"TMCOMP96";#N/A,#N/A,FALSE,"MAT96";#N/A,#N/A,FALSE,"FANDA96";#N/A,#N/A,FALSE,"INTRAN96";#N/A,#N/A,FALSE,"NAA9697";#N/A,#N/A,FALSE,"ECWEBB";#N/A,#N/A,FALSE,"MFT96";#N/A,#N/A,FALSE,"CTrecon"}</definedName>
    <definedName name="T4.9i_3_1_1" hidden="1">{#N/A,#N/A,FALSE,"TMCOMP96";#N/A,#N/A,FALSE,"MAT96";#N/A,#N/A,FALSE,"FANDA96";#N/A,#N/A,FALSE,"INTRAN96";#N/A,#N/A,FALSE,"NAA9697";#N/A,#N/A,FALSE,"ECWEBB";#N/A,#N/A,FALSE,"MFT96";#N/A,#N/A,FALSE,"CTrecon"}</definedName>
    <definedName name="T4.9i_3_1_1_1" hidden="1">{#N/A,#N/A,FALSE,"TMCOMP96";#N/A,#N/A,FALSE,"MAT96";#N/A,#N/A,FALSE,"FANDA96";#N/A,#N/A,FALSE,"INTRAN96";#N/A,#N/A,FALSE,"NAA9697";#N/A,#N/A,FALSE,"ECWEBB";#N/A,#N/A,FALSE,"MFT96";#N/A,#N/A,FALSE,"CTrecon"}</definedName>
    <definedName name="T4.9i_3_1_1_2" hidden="1">{#N/A,#N/A,FALSE,"TMCOMP96";#N/A,#N/A,FALSE,"MAT96";#N/A,#N/A,FALSE,"FANDA96";#N/A,#N/A,FALSE,"INTRAN96";#N/A,#N/A,FALSE,"NAA9697";#N/A,#N/A,FALSE,"ECWEBB";#N/A,#N/A,FALSE,"MFT96";#N/A,#N/A,FALSE,"CTrecon"}</definedName>
    <definedName name="T4.9i_3_1_2" hidden="1">{#N/A,#N/A,FALSE,"TMCOMP96";#N/A,#N/A,FALSE,"MAT96";#N/A,#N/A,FALSE,"FANDA96";#N/A,#N/A,FALSE,"INTRAN96";#N/A,#N/A,FALSE,"NAA9697";#N/A,#N/A,FALSE,"ECWEBB";#N/A,#N/A,FALSE,"MFT96";#N/A,#N/A,FALSE,"CTrecon"}</definedName>
    <definedName name="T4.9i_3_1_3" hidden="1">{#N/A,#N/A,FALSE,"TMCOMP96";#N/A,#N/A,FALSE,"MAT96";#N/A,#N/A,FALSE,"FANDA96";#N/A,#N/A,FALSE,"INTRAN96";#N/A,#N/A,FALSE,"NAA9697";#N/A,#N/A,FALSE,"ECWEBB";#N/A,#N/A,FALSE,"MFT96";#N/A,#N/A,FALSE,"CTrecon"}</definedName>
    <definedName name="T4.9i_3_1_4" hidden="1">{#N/A,#N/A,FALSE,"TMCOMP96";#N/A,#N/A,FALSE,"MAT96";#N/A,#N/A,FALSE,"FANDA96";#N/A,#N/A,FALSE,"INTRAN96";#N/A,#N/A,FALSE,"NAA9697";#N/A,#N/A,FALSE,"ECWEBB";#N/A,#N/A,FALSE,"MFT96";#N/A,#N/A,FALSE,"CTrecon"}</definedName>
    <definedName name="T4.9i_3_1_5" hidden="1">{#N/A,#N/A,FALSE,"TMCOMP96";#N/A,#N/A,FALSE,"MAT96";#N/A,#N/A,FALSE,"FANDA96";#N/A,#N/A,FALSE,"INTRAN96";#N/A,#N/A,FALSE,"NAA9697";#N/A,#N/A,FALSE,"ECWEBB";#N/A,#N/A,FALSE,"MFT96";#N/A,#N/A,FALSE,"CTrecon"}</definedName>
    <definedName name="T4.9i_3_2" hidden="1">{#N/A,#N/A,FALSE,"TMCOMP96";#N/A,#N/A,FALSE,"MAT96";#N/A,#N/A,FALSE,"FANDA96";#N/A,#N/A,FALSE,"INTRAN96";#N/A,#N/A,FALSE,"NAA9697";#N/A,#N/A,FALSE,"ECWEBB";#N/A,#N/A,FALSE,"MFT96";#N/A,#N/A,FALSE,"CTrecon"}</definedName>
    <definedName name="T4.9i_3_3" hidden="1">{#N/A,#N/A,FALSE,"TMCOMP96";#N/A,#N/A,FALSE,"MAT96";#N/A,#N/A,FALSE,"FANDA96";#N/A,#N/A,FALSE,"INTRAN96";#N/A,#N/A,FALSE,"NAA9697";#N/A,#N/A,FALSE,"ECWEBB";#N/A,#N/A,FALSE,"MFT96";#N/A,#N/A,FALSE,"CTrecon"}</definedName>
    <definedName name="T4.9i_3_4" hidden="1">{#N/A,#N/A,FALSE,"TMCOMP96";#N/A,#N/A,FALSE,"MAT96";#N/A,#N/A,FALSE,"FANDA96";#N/A,#N/A,FALSE,"INTRAN96";#N/A,#N/A,FALSE,"NAA9697";#N/A,#N/A,FALSE,"ECWEBB";#N/A,#N/A,FALSE,"MFT96";#N/A,#N/A,FALSE,"CTrecon"}</definedName>
    <definedName name="T4.9i_3_5" hidden="1">{#N/A,#N/A,FALSE,"TMCOMP96";#N/A,#N/A,FALSE,"MAT96";#N/A,#N/A,FALSE,"FANDA96";#N/A,#N/A,FALSE,"INTRAN96";#N/A,#N/A,FALSE,"NAA9697";#N/A,#N/A,FALSE,"ECWEBB";#N/A,#N/A,FALSE,"MFT96";#N/A,#N/A,FALSE,"CTrecon"}</definedName>
    <definedName name="T4.9i_4" hidden="1">{#N/A,#N/A,FALSE,"TMCOMP96";#N/A,#N/A,FALSE,"MAT96";#N/A,#N/A,FALSE,"FANDA96";#N/A,#N/A,FALSE,"INTRAN96";#N/A,#N/A,FALSE,"NAA9697";#N/A,#N/A,FALSE,"ECWEBB";#N/A,#N/A,FALSE,"MFT96";#N/A,#N/A,FALSE,"CTrecon"}</definedName>
    <definedName name="T4.9i_4_1" hidden="1">{#N/A,#N/A,FALSE,"TMCOMP96";#N/A,#N/A,FALSE,"MAT96";#N/A,#N/A,FALSE,"FANDA96";#N/A,#N/A,FALSE,"INTRAN96";#N/A,#N/A,FALSE,"NAA9697";#N/A,#N/A,FALSE,"ECWEBB";#N/A,#N/A,FALSE,"MFT96";#N/A,#N/A,FALSE,"CTrecon"}</definedName>
    <definedName name="T4.9i_4_1_1" hidden="1">{#N/A,#N/A,FALSE,"TMCOMP96";#N/A,#N/A,FALSE,"MAT96";#N/A,#N/A,FALSE,"FANDA96";#N/A,#N/A,FALSE,"INTRAN96";#N/A,#N/A,FALSE,"NAA9697";#N/A,#N/A,FALSE,"ECWEBB";#N/A,#N/A,FALSE,"MFT96";#N/A,#N/A,FALSE,"CTrecon"}</definedName>
    <definedName name="T4.9i_4_1_1_1" hidden="1">{#N/A,#N/A,FALSE,"TMCOMP96";#N/A,#N/A,FALSE,"MAT96";#N/A,#N/A,FALSE,"FANDA96";#N/A,#N/A,FALSE,"INTRAN96";#N/A,#N/A,FALSE,"NAA9697";#N/A,#N/A,FALSE,"ECWEBB";#N/A,#N/A,FALSE,"MFT96";#N/A,#N/A,FALSE,"CTrecon"}</definedName>
    <definedName name="T4.9i_4_1_1_2" hidden="1">{#N/A,#N/A,FALSE,"TMCOMP96";#N/A,#N/A,FALSE,"MAT96";#N/A,#N/A,FALSE,"FANDA96";#N/A,#N/A,FALSE,"INTRAN96";#N/A,#N/A,FALSE,"NAA9697";#N/A,#N/A,FALSE,"ECWEBB";#N/A,#N/A,FALSE,"MFT96";#N/A,#N/A,FALSE,"CTrecon"}</definedName>
    <definedName name="T4.9i_4_1_2" hidden="1">{#N/A,#N/A,FALSE,"TMCOMP96";#N/A,#N/A,FALSE,"MAT96";#N/A,#N/A,FALSE,"FANDA96";#N/A,#N/A,FALSE,"INTRAN96";#N/A,#N/A,FALSE,"NAA9697";#N/A,#N/A,FALSE,"ECWEBB";#N/A,#N/A,FALSE,"MFT96";#N/A,#N/A,FALSE,"CTrecon"}</definedName>
    <definedName name="T4.9i_4_1_3" hidden="1">{#N/A,#N/A,FALSE,"TMCOMP96";#N/A,#N/A,FALSE,"MAT96";#N/A,#N/A,FALSE,"FANDA96";#N/A,#N/A,FALSE,"INTRAN96";#N/A,#N/A,FALSE,"NAA9697";#N/A,#N/A,FALSE,"ECWEBB";#N/A,#N/A,FALSE,"MFT96";#N/A,#N/A,FALSE,"CTrecon"}</definedName>
    <definedName name="T4.9i_4_1_4" hidden="1">{#N/A,#N/A,FALSE,"TMCOMP96";#N/A,#N/A,FALSE,"MAT96";#N/A,#N/A,FALSE,"FANDA96";#N/A,#N/A,FALSE,"INTRAN96";#N/A,#N/A,FALSE,"NAA9697";#N/A,#N/A,FALSE,"ECWEBB";#N/A,#N/A,FALSE,"MFT96";#N/A,#N/A,FALSE,"CTrecon"}</definedName>
    <definedName name="T4.9i_4_1_5" hidden="1">{#N/A,#N/A,FALSE,"TMCOMP96";#N/A,#N/A,FALSE,"MAT96";#N/A,#N/A,FALSE,"FANDA96";#N/A,#N/A,FALSE,"INTRAN96";#N/A,#N/A,FALSE,"NAA9697";#N/A,#N/A,FALSE,"ECWEBB";#N/A,#N/A,FALSE,"MFT96";#N/A,#N/A,FALSE,"CTrecon"}</definedName>
    <definedName name="T4.9i_4_2" hidden="1">{#N/A,#N/A,FALSE,"TMCOMP96";#N/A,#N/A,FALSE,"MAT96";#N/A,#N/A,FALSE,"FANDA96";#N/A,#N/A,FALSE,"INTRAN96";#N/A,#N/A,FALSE,"NAA9697";#N/A,#N/A,FALSE,"ECWEBB";#N/A,#N/A,FALSE,"MFT96";#N/A,#N/A,FALSE,"CTrecon"}</definedName>
    <definedName name="T4.9i_4_3" hidden="1">{#N/A,#N/A,FALSE,"TMCOMP96";#N/A,#N/A,FALSE,"MAT96";#N/A,#N/A,FALSE,"FANDA96";#N/A,#N/A,FALSE,"INTRAN96";#N/A,#N/A,FALSE,"NAA9697";#N/A,#N/A,FALSE,"ECWEBB";#N/A,#N/A,FALSE,"MFT96";#N/A,#N/A,FALSE,"CTrecon"}</definedName>
    <definedName name="T4.9i_4_4" hidden="1">{#N/A,#N/A,FALSE,"TMCOMP96";#N/A,#N/A,FALSE,"MAT96";#N/A,#N/A,FALSE,"FANDA96";#N/A,#N/A,FALSE,"INTRAN96";#N/A,#N/A,FALSE,"NAA9697";#N/A,#N/A,FALSE,"ECWEBB";#N/A,#N/A,FALSE,"MFT96";#N/A,#N/A,FALSE,"CTrecon"}</definedName>
    <definedName name="T4.9i_4_5" hidden="1">{#N/A,#N/A,FALSE,"TMCOMP96";#N/A,#N/A,FALSE,"MAT96";#N/A,#N/A,FALSE,"FANDA96";#N/A,#N/A,FALSE,"INTRAN96";#N/A,#N/A,FALSE,"NAA9697";#N/A,#N/A,FALSE,"ECWEBB";#N/A,#N/A,FALSE,"MFT96";#N/A,#N/A,FALSE,"CTrecon"}</definedName>
    <definedName name="T4.9i_5" hidden="1">{#N/A,#N/A,FALSE,"TMCOMP96";#N/A,#N/A,FALSE,"MAT96";#N/A,#N/A,FALSE,"FANDA96";#N/A,#N/A,FALSE,"INTRAN96";#N/A,#N/A,FALSE,"NAA9697";#N/A,#N/A,FALSE,"ECWEBB";#N/A,#N/A,FALSE,"MFT96";#N/A,#N/A,FALSE,"CTrecon"}</definedName>
    <definedName name="T4.9i_5_1" hidden="1">{#N/A,#N/A,FALSE,"TMCOMP96";#N/A,#N/A,FALSE,"MAT96";#N/A,#N/A,FALSE,"FANDA96";#N/A,#N/A,FALSE,"INTRAN96";#N/A,#N/A,FALSE,"NAA9697";#N/A,#N/A,FALSE,"ECWEBB";#N/A,#N/A,FALSE,"MFT96";#N/A,#N/A,FALSE,"CTrecon"}</definedName>
    <definedName name="T4.9i_5_1_1" hidden="1">{#N/A,#N/A,FALSE,"TMCOMP96";#N/A,#N/A,FALSE,"MAT96";#N/A,#N/A,FALSE,"FANDA96";#N/A,#N/A,FALSE,"INTRAN96";#N/A,#N/A,FALSE,"NAA9697";#N/A,#N/A,FALSE,"ECWEBB";#N/A,#N/A,FALSE,"MFT96";#N/A,#N/A,FALSE,"CTrecon"}</definedName>
    <definedName name="T4.9i_5_1_1_1" hidden="1">{#N/A,#N/A,FALSE,"TMCOMP96";#N/A,#N/A,FALSE,"MAT96";#N/A,#N/A,FALSE,"FANDA96";#N/A,#N/A,FALSE,"INTRAN96";#N/A,#N/A,FALSE,"NAA9697";#N/A,#N/A,FALSE,"ECWEBB";#N/A,#N/A,FALSE,"MFT96";#N/A,#N/A,FALSE,"CTrecon"}</definedName>
    <definedName name="T4.9i_5_1_1_2" hidden="1">{#N/A,#N/A,FALSE,"TMCOMP96";#N/A,#N/A,FALSE,"MAT96";#N/A,#N/A,FALSE,"FANDA96";#N/A,#N/A,FALSE,"INTRAN96";#N/A,#N/A,FALSE,"NAA9697";#N/A,#N/A,FALSE,"ECWEBB";#N/A,#N/A,FALSE,"MFT96";#N/A,#N/A,FALSE,"CTrecon"}</definedName>
    <definedName name="T4.9i_5_1_2" hidden="1">{#N/A,#N/A,FALSE,"TMCOMP96";#N/A,#N/A,FALSE,"MAT96";#N/A,#N/A,FALSE,"FANDA96";#N/A,#N/A,FALSE,"INTRAN96";#N/A,#N/A,FALSE,"NAA9697";#N/A,#N/A,FALSE,"ECWEBB";#N/A,#N/A,FALSE,"MFT96";#N/A,#N/A,FALSE,"CTrecon"}</definedName>
    <definedName name="T4.9i_5_1_3" hidden="1">{#N/A,#N/A,FALSE,"TMCOMP96";#N/A,#N/A,FALSE,"MAT96";#N/A,#N/A,FALSE,"FANDA96";#N/A,#N/A,FALSE,"INTRAN96";#N/A,#N/A,FALSE,"NAA9697";#N/A,#N/A,FALSE,"ECWEBB";#N/A,#N/A,FALSE,"MFT96";#N/A,#N/A,FALSE,"CTrecon"}</definedName>
    <definedName name="T4.9i_5_1_4" hidden="1">{#N/A,#N/A,FALSE,"TMCOMP96";#N/A,#N/A,FALSE,"MAT96";#N/A,#N/A,FALSE,"FANDA96";#N/A,#N/A,FALSE,"INTRAN96";#N/A,#N/A,FALSE,"NAA9697";#N/A,#N/A,FALSE,"ECWEBB";#N/A,#N/A,FALSE,"MFT96";#N/A,#N/A,FALSE,"CTrecon"}</definedName>
    <definedName name="T4.9i_5_1_5" hidden="1">{#N/A,#N/A,FALSE,"TMCOMP96";#N/A,#N/A,FALSE,"MAT96";#N/A,#N/A,FALSE,"FANDA96";#N/A,#N/A,FALSE,"INTRAN96";#N/A,#N/A,FALSE,"NAA9697";#N/A,#N/A,FALSE,"ECWEBB";#N/A,#N/A,FALSE,"MFT96";#N/A,#N/A,FALSE,"CTrecon"}</definedName>
    <definedName name="T4.9i_5_2" hidden="1">{#N/A,#N/A,FALSE,"TMCOMP96";#N/A,#N/A,FALSE,"MAT96";#N/A,#N/A,FALSE,"FANDA96";#N/A,#N/A,FALSE,"INTRAN96";#N/A,#N/A,FALSE,"NAA9697";#N/A,#N/A,FALSE,"ECWEBB";#N/A,#N/A,FALSE,"MFT96";#N/A,#N/A,FALSE,"CTrecon"}</definedName>
    <definedName name="T4.9i_5_3" hidden="1">{#N/A,#N/A,FALSE,"TMCOMP96";#N/A,#N/A,FALSE,"MAT96";#N/A,#N/A,FALSE,"FANDA96";#N/A,#N/A,FALSE,"INTRAN96";#N/A,#N/A,FALSE,"NAA9697";#N/A,#N/A,FALSE,"ECWEBB";#N/A,#N/A,FALSE,"MFT96";#N/A,#N/A,FALSE,"CTrecon"}</definedName>
    <definedName name="T4.9i_5_4" hidden="1">{#N/A,#N/A,FALSE,"TMCOMP96";#N/A,#N/A,FALSE,"MAT96";#N/A,#N/A,FALSE,"FANDA96";#N/A,#N/A,FALSE,"INTRAN96";#N/A,#N/A,FALSE,"NAA9697";#N/A,#N/A,FALSE,"ECWEBB";#N/A,#N/A,FALSE,"MFT96";#N/A,#N/A,FALSE,"CTrecon"}</definedName>
    <definedName name="T4.9i_5_5"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4.9j_1_1" hidden="1">{#N/A,#N/A,FALSE,"TMCOMP96";#N/A,#N/A,FALSE,"MAT96";#N/A,#N/A,FALSE,"FANDA96";#N/A,#N/A,FALSE,"INTRAN96";#N/A,#N/A,FALSE,"NAA9697";#N/A,#N/A,FALSE,"ECWEBB";#N/A,#N/A,FALSE,"MFT96";#N/A,#N/A,FALSE,"CTrecon"}</definedName>
    <definedName name="T4.9j_1_1_1" hidden="1">{#N/A,#N/A,FALSE,"TMCOMP96";#N/A,#N/A,FALSE,"MAT96";#N/A,#N/A,FALSE,"FANDA96";#N/A,#N/A,FALSE,"INTRAN96";#N/A,#N/A,FALSE,"NAA9697";#N/A,#N/A,FALSE,"ECWEBB";#N/A,#N/A,FALSE,"MFT96";#N/A,#N/A,FALSE,"CTrecon"}</definedName>
    <definedName name="T4.9j_1_1_1_1" hidden="1">{#N/A,#N/A,FALSE,"TMCOMP96";#N/A,#N/A,FALSE,"MAT96";#N/A,#N/A,FALSE,"FANDA96";#N/A,#N/A,FALSE,"INTRAN96";#N/A,#N/A,FALSE,"NAA9697";#N/A,#N/A,FALSE,"ECWEBB";#N/A,#N/A,FALSE,"MFT96";#N/A,#N/A,FALSE,"CTrecon"}</definedName>
    <definedName name="T4.9j_1_1_1_1_1" hidden="1">{#N/A,#N/A,FALSE,"TMCOMP96";#N/A,#N/A,FALSE,"MAT96";#N/A,#N/A,FALSE,"FANDA96";#N/A,#N/A,FALSE,"INTRAN96";#N/A,#N/A,FALSE,"NAA9697";#N/A,#N/A,FALSE,"ECWEBB";#N/A,#N/A,FALSE,"MFT96";#N/A,#N/A,FALSE,"CTrecon"}</definedName>
    <definedName name="T4.9j_1_1_1_1_2" hidden="1">{#N/A,#N/A,FALSE,"TMCOMP96";#N/A,#N/A,FALSE,"MAT96";#N/A,#N/A,FALSE,"FANDA96";#N/A,#N/A,FALSE,"INTRAN96";#N/A,#N/A,FALSE,"NAA9697";#N/A,#N/A,FALSE,"ECWEBB";#N/A,#N/A,FALSE,"MFT96";#N/A,#N/A,FALSE,"CTrecon"}</definedName>
    <definedName name="T4.9j_1_1_1_2" hidden="1">{#N/A,#N/A,FALSE,"TMCOMP96";#N/A,#N/A,FALSE,"MAT96";#N/A,#N/A,FALSE,"FANDA96";#N/A,#N/A,FALSE,"INTRAN96";#N/A,#N/A,FALSE,"NAA9697";#N/A,#N/A,FALSE,"ECWEBB";#N/A,#N/A,FALSE,"MFT96";#N/A,#N/A,FALSE,"CTrecon"}</definedName>
    <definedName name="T4.9j_1_1_1_3" hidden="1">{#N/A,#N/A,FALSE,"TMCOMP96";#N/A,#N/A,FALSE,"MAT96";#N/A,#N/A,FALSE,"FANDA96";#N/A,#N/A,FALSE,"INTRAN96";#N/A,#N/A,FALSE,"NAA9697";#N/A,#N/A,FALSE,"ECWEBB";#N/A,#N/A,FALSE,"MFT96";#N/A,#N/A,FALSE,"CTrecon"}</definedName>
    <definedName name="T4.9j_1_1_1_4" hidden="1">{#N/A,#N/A,FALSE,"TMCOMP96";#N/A,#N/A,FALSE,"MAT96";#N/A,#N/A,FALSE,"FANDA96";#N/A,#N/A,FALSE,"INTRAN96";#N/A,#N/A,FALSE,"NAA9697";#N/A,#N/A,FALSE,"ECWEBB";#N/A,#N/A,FALSE,"MFT96";#N/A,#N/A,FALSE,"CTrecon"}</definedName>
    <definedName name="T4.9j_1_1_1_5" hidden="1">{#N/A,#N/A,FALSE,"TMCOMP96";#N/A,#N/A,FALSE,"MAT96";#N/A,#N/A,FALSE,"FANDA96";#N/A,#N/A,FALSE,"INTRAN96";#N/A,#N/A,FALSE,"NAA9697";#N/A,#N/A,FALSE,"ECWEBB";#N/A,#N/A,FALSE,"MFT96";#N/A,#N/A,FALSE,"CTrecon"}</definedName>
    <definedName name="T4.9j_1_1_2" hidden="1">{#N/A,#N/A,FALSE,"TMCOMP96";#N/A,#N/A,FALSE,"MAT96";#N/A,#N/A,FALSE,"FANDA96";#N/A,#N/A,FALSE,"INTRAN96";#N/A,#N/A,FALSE,"NAA9697";#N/A,#N/A,FALSE,"ECWEBB";#N/A,#N/A,FALSE,"MFT96";#N/A,#N/A,FALSE,"CTrecon"}</definedName>
    <definedName name="T4.9j_1_1_3" hidden="1">{#N/A,#N/A,FALSE,"TMCOMP96";#N/A,#N/A,FALSE,"MAT96";#N/A,#N/A,FALSE,"FANDA96";#N/A,#N/A,FALSE,"INTRAN96";#N/A,#N/A,FALSE,"NAA9697";#N/A,#N/A,FALSE,"ECWEBB";#N/A,#N/A,FALSE,"MFT96";#N/A,#N/A,FALSE,"CTrecon"}</definedName>
    <definedName name="T4.9j_1_1_4" hidden="1">{#N/A,#N/A,FALSE,"TMCOMP96";#N/A,#N/A,FALSE,"MAT96";#N/A,#N/A,FALSE,"FANDA96";#N/A,#N/A,FALSE,"INTRAN96";#N/A,#N/A,FALSE,"NAA9697";#N/A,#N/A,FALSE,"ECWEBB";#N/A,#N/A,FALSE,"MFT96";#N/A,#N/A,FALSE,"CTrecon"}</definedName>
    <definedName name="T4.9j_1_1_5" hidden="1">{#N/A,#N/A,FALSE,"TMCOMP96";#N/A,#N/A,FALSE,"MAT96";#N/A,#N/A,FALSE,"FANDA96";#N/A,#N/A,FALSE,"INTRAN96";#N/A,#N/A,FALSE,"NAA9697";#N/A,#N/A,FALSE,"ECWEBB";#N/A,#N/A,FALSE,"MFT96";#N/A,#N/A,FALSE,"CTrecon"}</definedName>
    <definedName name="T4.9j_1_2" hidden="1">{#N/A,#N/A,FALSE,"TMCOMP96";#N/A,#N/A,FALSE,"MAT96";#N/A,#N/A,FALSE,"FANDA96";#N/A,#N/A,FALSE,"INTRAN96";#N/A,#N/A,FALSE,"NAA9697";#N/A,#N/A,FALSE,"ECWEBB";#N/A,#N/A,FALSE,"MFT96";#N/A,#N/A,FALSE,"CTrecon"}</definedName>
    <definedName name="T4.9j_1_2_1" hidden="1">{#N/A,#N/A,FALSE,"TMCOMP96";#N/A,#N/A,FALSE,"MAT96";#N/A,#N/A,FALSE,"FANDA96";#N/A,#N/A,FALSE,"INTRAN96";#N/A,#N/A,FALSE,"NAA9697";#N/A,#N/A,FALSE,"ECWEBB";#N/A,#N/A,FALSE,"MFT96";#N/A,#N/A,FALSE,"CTrecon"}</definedName>
    <definedName name="T4.9j_1_2_1_1" hidden="1">{#N/A,#N/A,FALSE,"TMCOMP96";#N/A,#N/A,FALSE,"MAT96";#N/A,#N/A,FALSE,"FANDA96";#N/A,#N/A,FALSE,"INTRAN96";#N/A,#N/A,FALSE,"NAA9697";#N/A,#N/A,FALSE,"ECWEBB";#N/A,#N/A,FALSE,"MFT96";#N/A,#N/A,FALSE,"CTrecon"}</definedName>
    <definedName name="T4.9j_1_2_1_1_1" hidden="1">{#N/A,#N/A,FALSE,"TMCOMP96";#N/A,#N/A,FALSE,"MAT96";#N/A,#N/A,FALSE,"FANDA96";#N/A,#N/A,FALSE,"INTRAN96";#N/A,#N/A,FALSE,"NAA9697";#N/A,#N/A,FALSE,"ECWEBB";#N/A,#N/A,FALSE,"MFT96";#N/A,#N/A,FALSE,"CTrecon"}</definedName>
    <definedName name="T4.9j_1_2_1_1_2" hidden="1">{#N/A,#N/A,FALSE,"TMCOMP96";#N/A,#N/A,FALSE,"MAT96";#N/A,#N/A,FALSE,"FANDA96";#N/A,#N/A,FALSE,"INTRAN96";#N/A,#N/A,FALSE,"NAA9697";#N/A,#N/A,FALSE,"ECWEBB";#N/A,#N/A,FALSE,"MFT96";#N/A,#N/A,FALSE,"CTrecon"}</definedName>
    <definedName name="T4.9j_1_2_1_2" hidden="1">{#N/A,#N/A,FALSE,"TMCOMP96";#N/A,#N/A,FALSE,"MAT96";#N/A,#N/A,FALSE,"FANDA96";#N/A,#N/A,FALSE,"INTRAN96";#N/A,#N/A,FALSE,"NAA9697";#N/A,#N/A,FALSE,"ECWEBB";#N/A,#N/A,FALSE,"MFT96";#N/A,#N/A,FALSE,"CTrecon"}</definedName>
    <definedName name="T4.9j_1_2_1_3" hidden="1">{#N/A,#N/A,FALSE,"TMCOMP96";#N/A,#N/A,FALSE,"MAT96";#N/A,#N/A,FALSE,"FANDA96";#N/A,#N/A,FALSE,"INTRAN96";#N/A,#N/A,FALSE,"NAA9697";#N/A,#N/A,FALSE,"ECWEBB";#N/A,#N/A,FALSE,"MFT96";#N/A,#N/A,FALSE,"CTrecon"}</definedName>
    <definedName name="T4.9j_1_2_1_4" hidden="1">{#N/A,#N/A,FALSE,"TMCOMP96";#N/A,#N/A,FALSE,"MAT96";#N/A,#N/A,FALSE,"FANDA96";#N/A,#N/A,FALSE,"INTRAN96";#N/A,#N/A,FALSE,"NAA9697";#N/A,#N/A,FALSE,"ECWEBB";#N/A,#N/A,FALSE,"MFT96";#N/A,#N/A,FALSE,"CTrecon"}</definedName>
    <definedName name="T4.9j_1_2_1_5" hidden="1">{#N/A,#N/A,FALSE,"TMCOMP96";#N/A,#N/A,FALSE,"MAT96";#N/A,#N/A,FALSE,"FANDA96";#N/A,#N/A,FALSE,"INTRAN96";#N/A,#N/A,FALSE,"NAA9697";#N/A,#N/A,FALSE,"ECWEBB";#N/A,#N/A,FALSE,"MFT96";#N/A,#N/A,FALSE,"CTrecon"}</definedName>
    <definedName name="T4.9j_1_2_2" hidden="1">{#N/A,#N/A,FALSE,"TMCOMP96";#N/A,#N/A,FALSE,"MAT96";#N/A,#N/A,FALSE,"FANDA96";#N/A,#N/A,FALSE,"INTRAN96";#N/A,#N/A,FALSE,"NAA9697";#N/A,#N/A,FALSE,"ECWEBB";#N/A,#N/A,FALSE,"MFT96";#N/A,#N/A,FALSE,"CTrecon"}</definedName>
    <definedName name="T4.9j_1_2_3" hidden="1">{#N/A,#N/A,FALSE,"TMCOMP96";#N/A,#N/A,FALSE,"MAT96";#N/A,#N/A,FALSE,"FANDA96";#N/A,#N/A,FALSE,"INTRAN96";#N/A,#N/A,FALSE,"NAA9697";#N/A,#N/A,FALSE,"ECWEBB";#N/A,#N/A,FALSE,"MFT96";#N/A,#N/A,FALSE,"CTrecon"}</definedName>
    <definedName name="T4.9j_1_2_4" hidden="1">{#N/A,#N/A,FALSE,"TMCOMP96";#N/A,#N/A,FALSE,"MAT96";#N/A,#N/A,FALSE,"FANDA96";#N/A,#N/A,FALSE,"INTRAN96";#N/A,#N/A,FALSE,"NAA9697";#N/A,#N/A,FALSE,"ECWEBB";#N/A,#N/A,FALSE,"MFT96";#N/A,#N/A,FALSE,"CTrecon"}</definedName>
    <definedName name="T4.9j_1_2_5" hidden="1">{#N/A,#N/A,FALSE,"TMCOMP96";#N/A,#N/A,FALSE,"MAT96";#N/A,#N/A,FALSE,"FANDA96";#N/A,#N/A,FALSE,"INTRAN96";#N/A,#N/A,FALSE,"NAA9697";#N/A,#N/A,FALSE,"ECWEBB";#N/A,#N/A,FALSE,"MFT96";#N/A,#N/A,FALSE,"CTrecon"}</definedName>
    <definedName name="T4.9j_1_3" hidden="1">{#N/A,#N/A,FALSE,"TMCOMP96";#N/A,#N/A,FALSE,"MAT96";#N/A,#N/A,FALSE,"FANDA96";#N/A,#N/A,FALSE,"INTRAN96";#N/A,#N/A,FALSE,"NAA9697";#N/A,#N/A,FALSE,"ECWEBB";#N/A,#N/A,FALSE,"MFT96";#N/A,#N/A,FALSE,"CTrecon"}</definedName>
    <definedName name="T4.9j_1_3_1" hidden="1">{#N/A,#N/A,FALSE,"TMCOMP96";#N/A,#N/A,FALSE,"MAT96";#N/A,#N/A,FALSE,"FANDA96";#N/A,#N/A,FALSE,"INTRAN96";#N/A,#N/A,FALSE,"NAA9697";#N/A,#N/A,FALSE,"ECWEBB";#N/A,#N/A,FALSE,"MFT96";#N/A,#N/A,FALSE,"CTrecon"}</definedName>
    <definedName name="T4.9j_1_3_1_1" hidden="1">{#N/A,#N/A,FALSE,"TMCOMP96";#N/A,#N/A,FALSE,"MAT96";#N/A,#N/A,FALSE,"FANDA96";#N/A,#N/A,FALSE,"INTRAN96";#N/A,#N/A,FALSE,"NAA9697";#N/A,#N/A,FALSE,"ECWEBB";#N/A,#N/A,FALSE,"MFT96";#N/A,#N/A,FALSE,"CTrecon"}</definedName>
    <definedName name="T4.9j_1_3_1_1_1" hidden="1">{#N/A,#N/A,FALSE,"TMCOMP96";#N/A,#N/A,FALSE,"MAT96";#N/A,#N/A,FALSE,"FANDA96";#N/A,#N/A,FALSE,"INTRAN96";#N/A,#N/A,FALSE,"NAA9697";#N/A,#N/A,FALSE,"ECWEBB";#N/A,#N/A,FALSE,"MFT96";#N/A,#N/A,FALSE,"CTrecon"}</definedName>
    <definedName name="T4.9j_1_3_1_1_2" hidden="1">{#N/A,#N/A,FALSE,"TMCOMP96";#N/A,#N/A,FALSE,"MAT96";#N/A,#N/A,FALSE,"FANDA96";#N/A,#N/A,FALSE,"INTRAN96";#N/A,#N/A,FALSE,"NAA9697";#N/A,#N/A,FALSE,"ECWEBB";#N/A,#N/A,FALSE,"MFT96";#N/A,#N/A,FALSE,"CTrecon"}</definedName>
    <definedName name="T4.9j_1_3_1_2" hidden="1">{#N/A,#N/A,FALSE,"TMCOMP96";#N/A,#N/A,FALSE,"MAT96";#N/A,#N/A,FALSE,"FANDA96";#N/A,#N/A,FALSE,"INTRAN96";#N/A,#N/A,FALSE,"NAA9697";#N/A,#N/A,FALSE,"ECWEBB";#N/A,#N/A,FALSE,"MFT96";#N/A,#N/A,FALSE,"CTrecon"}</definedName>
    <definedName name="T4.9j_1_3_1_3" hidden="1">{#N/A,#N/A,FALSE,"TMCOMP96";#N/A,#N/A,FALSE,"MAT96";#N/A,#N/A,FALSE,"FANDA96";#N/A,#N/A,FALSE,"INTRAN96";#N/A,#N/A,FALSE,"NAA9697";#N/A,#N/A,FALSE,"ECWEBB";#N/A,#N/A,FALSE,"MFT96";#N/A,#N/A,FALSE,"CTrecon"}</definedName>
    <definedName name="T4.9j_1_3_1_4" hidden="1">{#N/A,#N/A,FALSE,"TMCOMP96";#N/A,#N/A,FALSE,"MAT96";#N/A,#N/A,FALSE,"FANDA96";#N/A,#N/A,FALSE,"INTRAN96";#N/A,#N/A,FALSE,"NAA9697";#N/A,#N/A,FALSE,"ECWEBB";#N/A,#N/A,FALSE,"MFT96";#N/A,#N/A,FALSE,"CTrecon"}</definedName>
    <definedName name="T4.9j_1_3_1_5" hidden="1">{#N/A,#N/A,FALSE,"TMCOMP96";#N/A,#N/A,FALSE,"MAT96";#N/A,#N/A,FALSE,"FANDA96";#N/A,#N/A,FALSE,"INTRAN96";#N/A,#N/A,FALSE,"NAA9697";#N/A,#N/A,FALSE,"ECWEBB";#N/A,#N/A,FALSE,"MFT96";#N/A,#N/A,FALSE,"CTrecon"}</definedName>
    <definedName name="T4.9j_1_3_2" hidden="1">{#N/A,#N/A,FALSE,"TMCOMP96";#N/A,#N/A,FALSE,"MAT96";#N/A,#N/A,FALSE,"FANDA96";#N/A,#N/A,FALSE,"INTRAN96";#N/A,#N/A,FALSE,"NAA9697";#N/A,#N/A,FALSE,"ECWEBB";#N/A,#N/A,FALSE,"MFT96";#N/A,#N/A,FALSE,"CTrecon"}</definedName>
    <definedName name="T4.9j_1_3_3" hidden="1">{#N/A,#N/A,FALSE,"TMCOMP96";#N/A,#N/A,FALSE,"MAT96";#N/A,#N/A,FALSE,"FANDA96";#N/A,#N/A,FALSE,"INTRAN96";#N/A,#N/A,FALSE,"NAA9697";#N/A,#N/A,FALSE,"ECWEBB";#N/A,#N/A,FALSE,"MFT96";#N/A,#N/A,FALSE,"CTrecon"}</definedName>
    <definedName name="T4.9j_1_3_4" hidden="1">{#N/A,#N/A,FALSE,"TMCOMP96";#N/A,#N/A,FALSE,"MAT96";#N/A,#N/A,FALSE,"FANDA96";#N/A,#N/A,FALSE,"INTRAN96";#N/A,#N/A,FALSE,"NAA9697";#N/A,#N/A,FALSE,"ECWEBB";#N/A,#N/A,FALSE,"MFT96";#N/A,#N/A,FALSE,"CTrecon"}</definedName>
    <definedName name="T4.9j_1_3_5" hidden="1">{#N/A,#N/A,FALSE,"TMCOMP96";#N/A,#N/A,FALSE,"MAT96";#N/A,#N/A,FALSE,"FANDA96";#N/A,#N/A,FALSE,"INTRAN96";#N/A,#N/A,FALSE,"NAA9697";#N/A,#N/A,FALSE,"ECWEBB";#N/A,#N/A,FALSE,"MFT96";#N/A,#N/A,FALSE,"CTrecon"}</definedName>
    <definedName name="T4.9j_1_4" hidden="1">{#N/A,#N/A,FALSE,"TMCOMP96";#N/A,#N/A,FALSE,"MAT96";#N/A,#N/A,FALSE,"FANDA96";#N/A,#N/A,FALSE,"INTRAN96";#N/A,#N/A,FALSE,"NAA9697";#N/A,#N/A,FALSE,"ECWEBB";#N/A,#N/A,FALSE,"MFT96";#N/A,#N/A,FALSE,"CTrecon"}</definedName>
    <definedName name="T4.9j_1_4_1" hidden="1">{#N/A,#N/A,FALSE,"TMCOMP96";#N/A,#N/A,FALSE,"MAT96";#N/A,#N/A,FALSE,"FANDA96";#N/A,#N/A,FALSE,"INTRAN96";#N/A,#N/A,FALSE,"NAA9697";#N/A,#N/A,FALSE,"ECWEBB";#N/A,#N/A,FALSE,"MFT96";#N/A,#N/A,FALSE,"CTrecon"}</definedName>
    <definedName name="T4.9j_1_4_1_1" hidden="1">{#N/A,#N/A,FALSE,"TMCOMP96";#N/A,#N/A,FALSE,"MAT96";#N/A,#N/A,FALSE,"FANDA96";#N/A,#N/A,FALSE,"INTRAN96";#N/A,#N/A,FALSE,"NAA9697";#N/A,#N/A,FALSE,"ECWEBB";#N/A,#N/A,FALSE,"MFT96";#N/A,#N/A,FALSE,"CTrecon"}</definedName>
    <definedName name="T4.9j_1_4_1_2" hidden="1">{#N/A,#N/A,FALSE,"TMCOMP96";#N/A,#N/A,FALSE,"MAT96";#N/A,#N/A,FALSE,"FANDA96";#N/A,#N/A,FALSE,"INTRAN96";#N/A,#N/A,FALSE,"NAA9697";#N/A,#N/A,FALSE,"ECWEBB";#N/A,#N/A,FALSE,"MFT96";#N/A,#N/A,FALSE,"CTrecon"}</definedName>
    <definedName name="T4.9j_1_4_1_3" hidden="1">{#N/A,#N/A,FALSE,"TMCOMP96";#N/A,#N/A,FALSE,"MAT96";#N/A,#N/A,FALSE,"FANDA96";#N/A,#N/A,FALSE,"INTRAN96";#N/A,#N/A,FALSE,"NAA9697";#N/A,#N/A,FALSE,"ECWEBB";#N/A,#N/A,FALSE,"MFT96";#N/A,#N/A,FALSE,"CTrecon"}</definedName>
    <definedName name="T4.9j_1_4_1_4" hidden="1">{#N/A,#N/A,FALSE,"TMCOMP96";#N/A,#N/A,FALSE,"MAT96";#N/A,#N/A,FALSE,"FANDA96";#N/A,#N/A,FALSE,"INTRAN96";#N/A,#N/A,FALSE,"NAA9697";#N/A,#N/A,FALSE,"ECWEBB";#N/A,#N/A,FALSE,"MFT96";#N/A,#N/A,FALSE,"CTrecon"}</definedName>
    <definedName name="T4.9j_1_4_1_5" hidden="1">{#N/A,#N/A,FALSE,"TMCOMP96";#N/A,#N/A,FALSE,"MAT96";#N/A,#N/A,FALSE,"FANDA96";#N/A,#N/A,FALSE,"INTRAN96";#N/A,#N/A,FALSE,"NAA9697";#N/A,#N/A,FALSE,"ECWEBB";#N/A,#N/A,FALSE,"MFT96";#N/A,#N/A,FALSE,"CTrecon"}</definedName>
    <definedName name="T4.9j_1_4_2" hidden="1">{#N/A,#N/A,FALSE,"TMCOMP96";#N/A,#N/A,FALSE,"MAT96";#N/A,#N/A,FALSE,"FANDA96";#N/A,#N/A,FALSE,"INTRAN96";#N/A,#N/A,FALSE,"NAA9697";#N/A,#N/A,FALSE,"ECWEBB";#N/A,#N/A,FALSE,"MFT96";#N/A,#N/A,FALSE,"CTrecon"}</definedName>
    <definedName name="T4.9j_1_4_3" hidden="1">{#N/A,#N/A,FALSE,"TMCOMP96";#N/A,#N/A,FALSE,"MAT96";#N/A,#N/A,FALSE,"FANDA96";#N/A,#N/A,FALSE,"INTRAN96";#N/A,#N/A,FALSE,"NAA9697";#N/A,#N/A,FALSE,"ECWEBB";#N/A,#N/A,FALSE,"MFT96";#N/A,#N/A,FALSE,"CTrecon"}</definedName>
    <definedName name="T4.9j_1_4_4" hidden="1">{#N/A,#N/A,FALSE,"TMCOMP96";#N/A,#N/A,FALSE,"MAT96";#N/A,#N/A,FALSE,"FANDA96";#N/A,#N/A,FALSE,"INTRAN96";#N/A,#N/A,FALSE,"NAA9697";#N/A,#N/A,FALSE,"ECWEBB";#N/A,#N/A,FALSE,"MFT96";#N/A,#N/A,FALSE,"CTrecon"}</definedName>
    <definedName name="T4.9j_1_4_5" hidden="1">{#N/A,#N/A,FALSE,"TMCOMP96";#N/A,#N/A,FALSE,"MAT96";#N/A,#N/A,FALSE,"FANDA96";#N/A,#N/A,FALSE,"INTRAN96";#N/A,#N/A,FALSE,"NAA9697";#N/A,#N/A,FALSE,"ECWEBB";#N/A,#N/A,FALSE,"MFT96";#N/A,#N/A,FALSE,"CTrecon"}</definedName>
    <definedName name="T4.9j_1_5" hidden="1">{#N/A,#N/A,FALSE,"TMCOMP96";#N/A,#N/A,FALSE,"MAT96";#N/A,#N/A,FALSE,"FANDA96";#N/A,#N/A,FALSE,"INTRAN96";#N/A,#N/A,FALSE,"NAA9697";#N/A,#N/A,FALSE,"ECWEBB";#N/A,#N/A,FALSE,"MFT96";#N/A,#N/A,FALSE,"CTrecon"}</definedName>
    <definedName name="T4.9j_1_5_1" hidden="1">{#N/A,#N/A,FALSE,"TMCOMP96";#N/A,#N/A,FALSE,"MAT96";#N/A,#N/A,FALSE,"FANDA96";#N/A,#N/A,FALSE,"INTRAN96";#N/A,#N/A,FALSE,"NAA9697";#N/A,#N/A,FALSE,"ECWEBB";#N/A,#N/A,FALSE,"MFT96";#N/A,#N/A,FALSE,"CTrecon"}</definedName>
    <definedName name="T4.9j_1_5_2" hidden="1">{#N/A,#N/A,FALSE,"TMCOMP96";#N/A,#N/A,FALSE,"MAT96";#N/A,#N/A,FALSE,"FANDA96";#N/A,#N/A,FALSE,"INTRAN96";#N/A,#N/A,FALSE,"NAA9697";#N/A,#N/A,FALSE,"ECWEBB";#N/A,#N/A,FALSE,"MFT96";#N/A,#N/A,FALSE,"CTrecon"}</definedName>
    <definedName name="T4.9j_1_5_3" hidden="1">{#N/A,#N/A,FALSE,"TMCOMP96";#N/A,#N/A,FALSE,"MAT96";#N/A,#N/A,FALSE,"FANDA96";#N/A,#N/A,FALSE,"INTRAN96";#N/A,#N/A,FALSE,"NAA9697";#N/A,#N/A,FALSE,"ECWEBB";#N/A,#N/A,FALSE,"MFT96";#N/A,#N/A,FALSE,"CTrecon"}</definedName>
    <definedName name="T4.9j_1_5_4" hidden="1">{#N/A,#N/A,FALSE,"TMCOMP96";#N/A,#N/A,FALSE,"MAT96";#N/A,#N/A,FALSE,"FANDA96";#N/A,#N/A,FALSE,"INTRAN96";#N/A,#N/A,FALSE,"NAA9697";#N/A,#N/A,FALSE,"ECWEBB";#N/A,#N/A,FALSE,"MFT96";#N/A,#N/A,FALSE,"CTrecon"}</definedName>
    <definedName name="T4.9j_1_5_5" hidden="1">{#N/A,#N/A,FALSE,"TMCOMP96";#N/A,#N/A,FALSE,"MAT96";#N/A,#N/A,FALSE,"FANDA96";#N/A,#N/A,FALSE,"INTRAN96";#N/A,#N/A,FALSE,"NAA9697";#N/A,#N/A,FALSE,"ECWEBB";#N/A,#N/A,FALSE,"MFT96";#N/A,#N/A,FALSE,"CTrecon"}</definedName>
    <definedName name="T4.9j_2_1" hidden="1">{#N/A,#N/A,FALSE,"TMCOMP96";#N/A,#N/A,FALSE,"MAT96";#N/A,#N/A,FALSE,"FANDA96";#N/A,#N/A,FALSE,"INTRAN96";#N/A,#N/A,FALSE,"NAA9697";#N/A,#N/A,FALSE,"ECWEBB";#N/A,#N/A,FALSE,"MFT96";#N/A,#N/A,FALSE,"CTrecon"}</definedName>
    <definedName name="T4.9j_2_1_1" hidden="1">{#N/A,#N/A,FALSE,"TMCOMP96";#N/A,#N/A,FALSE,"MAT96";#N/A,#N/A,FALSE,"FANDA96";#N/A,#N/A,FALSE,"INTRAN96";#N/A,#N/A,FALSE,"NAA9697";#N/A,#N/A,FALSE,"ECWEBB";#N/A,#N/A,FALSE,"MFT96";#N/A,#N/A,FALSE,"CTrecon"}</definedName>
    <definedName name="T4.9j_2_1_1_1" hidden="1">{#N/A,#N/A,FALSE,"TMCOMP96";#N/A,#N/A,FALSE,"MAT96";#N/A,#N/A,FALSE,"FANDA96";#N/A,#N/A,FALSE,"INTRAN96";#N/A,#N/A,FALSE,"NAA9697";#N/A,#N/A,FALSE,"ECWEBB";#N/A,#N/A,FALSE,"MFT96";#N/A,#N/A,FALSE,"CTrecon"}</definedName>
    <definedName name="T4.9j_2_1_1_2" hidden="1">{#N/A,#N/A,FALSE,"TMCOMP96";#N/A,#N/A,FALSE,"MAT96";#N/A,#N/A,FALSE,"FANDA96";#N/A,#N/A,FALSE,"INTRAN96";#N/A,#N/A,FALSE,"NAA9697";#N/A,#N/A,FALSE,"ECWEBB";#N/A,#N/A,FALSE,"MFT96";#N/A,#N/A,FALSE,"CTrecon"}</definedName>
    <definedName name="T4.9j_2_1_2" hidden="1">{#N/A,#N/A,FALSE,"TMCOMP96";#N/A,#N/A,FALSE,"MAT96";#N/A,#N/A,FALSE,"FANDA96";#N/A,#N/A,FALSE,"INTRAN96";#N/A,#N/A,FALSE,"NAA9697";#N/A,#N/A,FALSE,"ECWEBB";#N/A,#N/A,FALSE,"MFT96";#N/A,#N/A,FALSE,"CTrecon"}</definedName>
    <definedName name="T4.9j_2_1_3" hidden="1">{#N/A,#N/A,FALSE,"TMCOMP96";#N/A,#N/A,FALSE,"MAT96";#N/A,#N/A,FALSE,"FANDA96";#N/A,#N/A,FALSE,"INTRAN96";#N/A,#N/A,FALSE,"NAA9697";#N/A,#N/A,FALSE,"ECWEBB";#N/A,#N/A,FALSE,"MFT96";#N/A,#N/A,FALSE,"CTrecon"}</definedName>
    <definedName name="T4.9j_2_1_4" hidden="1">{#N/A,#N/A,FALSE,"TMCOMP96";#N/A,#N/A,FALSE,"MAT96";#N/A,#N/A,FALSE,"FANDA96";#N/A,#N/A,FALSE,"INTRAN96";#N/A,#N/A,FALSE,"NAA9697";#N/A,#N/A,FALSE,"ECWEBB";#N/A,#N/A,FALSE,"MFT96";#N/A,#N/A,FALSE,"CTrecon"}</definedName>
    <definedName name="T4.9j_2_1_5" hidden="1">{#N/A,#N/A,FALSE,"TMCOMP96";#N/A,#N/A,FALSE,"MAT96";#N/A,#N/A,FALSE,"FANDA96";#N/A,#N/A,FALSE,"INTRAN96";#N/A,#N/A,FALSE,"NAA9697";#N/A,#N/A,FALSE,"ECWEBB";#N/A,#N/A,FALSE,"MFT96";#N/A,#N/A,FALSE,"CTrecon"}</definedName>
    <definedName name="T4.9j_2_2" hidden="1">{#N/A,#N/A,FALSE,"TMCOMP96";#N/A,#N/A,FALSE,"MAT96";#N/A,#N/A,FALSE,"FANDA96";#N/A,#N/A,FALSE,"INTRAN96";#N/A,#N/A,FALSE,"NAA9697";#N/A,#N/A,FALSE,"ECWEBB";#N/A,#N/A,FALSE,"MFT96";#N/A,#N/A,FALSE,"CTrecon"}</definedName>
    <definedName name="T4.9j_2_3" hidden="1">{#N/A,#N/A,FALSE,"TMCOMP96";#N/A,#N/A,FALSE,"MAT96";#N/A,#N/A,FALSE,"FANDA96";#N/A,#N/A,FALSE,"INTRAN96";#N/A,#N/A,FALSE,"NAA9697";#N/A,#N/A,FALSE,"ECWEBB";#N/A,#N/A,FALSE,"MFT96";#N/A,#N/A,FALSE,"CTrecon"}</definedName>
    <definedName name="T4.9j_2_4" hidden="1">{#N/A,#N/A,FALSE,"TMCOMP96";#N/A,#N/A,FALSE,"MAT96";#N/A,#N/A,FALSE,"FANDA96";#N/A,#N/A,FALSE,"INTRAN96";#N/A,#N/A,FALSE,"NAA9697";#N/A,#N/A,FALSE,"ECWEBB";#N/A,#N/A,FALSE,"MFT96";#N/A,#N/A,FALSE,"CTrecon"}</definedName>
    <definedName name="T4.9j_2_5" hidden="1">{#N/A,#N/A,FALSE,"TMCOMP96";#N/A,#N/A,FALSE,"MAT96";#N/A,#N/A,FALSE,"FANDA96";#N/A,#N/A,FALSE,"INTRAN96";#N/A,#N/A,FALSE,"NAA9697";#N/A,#N/A,FALSE,"ECWEBB";#N/A,#N/A,FALSE,"MFT96";#N/A,#N/A,FALSE,"CTrecon"}</definedName>
    <definedName name="T4.9j_3" hidden="1">{#N/A,#N/A,FALSE,"TMCOMP96";#N/A,#N/A,FALSE,"MAT96";#N/A,#N/A,FALSE,"FANDA96";#N/A,#N/A,FALSE,"INTRAN96";#N/A,#N/A,FALSE,"NAA9697";#N/A,#N/A,FALSE,"ECWEBB";#N/A,#N/A,FALSE,"MFT96";#N/A,#N/A,FALSE,"CTrecon"}</definedName>
    <definedName name="T4.9j_3_1" hidden="1">{#N/A,#N/A,FALSE,"TMCOMP96";#N/A,#N/A,FALSE,"MAT96";#N/A,#N/A,FALSE,"FANDA96";#N/A,#N/A,FALSE,"INTRAN96";#N/A,#N/A,FALSE,"NAA9697";#N/A,#N/A,FALSE,"ECWEBB";#N/A,#N/A,FALSE,"MFT96";#N/A,#N/A,FALSE,"CTrecon"}</definedName>
    <definedName name="T4.9j_3_1_1" hidden="1">{#N/A,#N/A,FALSE,"TMCOMP96";#N/A,#N/A,FALSE,"MAT96";#N/A,#N/A,FALSE,"FANDA96";#N/A,#N/A,FALSE,"INTRAN96";#N/A,#N/A,FALSE,"NAA9697";#N/A,#N/A,FALSE,"ECWEBB";#N/A,#N/A,FALSE,"MFT96";#N/A,#N/A,FALSE,"CTrecon"}</definedName>
    <definedName name="T4.9j_3_1_1_1" hidden="1">{#N/A,#N/A,FALSE,"TMCOMP96";#N/A,#N/A,FALSE,"MAT96";#N/A,#N/A,FALSE,"FANDA96";#N/A,#N/A,FALSE,"INTRAN96";#N/A,#N/A,FALSE,"NAA9697";#N/A,#N/A,FALSE,"ECWEBB";#N/A,#N/A,FALSE,"MFT96";#N/A,#N/A,FALSE,"CTrecon"}</definedName>
    <definedName name="T4.9j_3_1_1_2" hidden="1">{#N/A,#N/A,FALSE,"TMCOMP96";#N/A,#N/A,FALSE,"MAT96";#N/A,#N/A,FALSE,"FANDA96";#N/A,#N/A,FALSE,"INTRAN96";#N/A,#N/A,FALSE,"NAA9697";#N/A,#N/A,FALSE,"ECWEBB";#N/A,#N/A,FALSE,"MFT96";#N/A,#N/A,FALSE,"CTrecon"}</definedName>
    <definedName name="T4.9j_3_1_2" hidden="1">{#N/A,#N/A,FALSE,"TMCOMP96";#N/A,#N/A,FALSE,"MAT96";#N/A,#N/A,FALSE,"FANDA96";#N/A,#N/A,FALSE,"INTRAN96";#N/A,#N/A,FALSE,"NAA9697";#N/A,#N/A,FALSE,"ECWEBB";#N/A,#N/A,FALSE,"MFT96";#N/A,#N/A,FALSE,"CTrecon"}</definedName>
    <definedName name="T4.9j_3_1_3" hidden="1">{#N/A,#N/A,FALSE,"TMCOMP96";#N/A,#N/A,FALSE,"MAT96";#N/A,#N/A,FALSE,"FANDA96";#N/A,#N/A,FALSE,"INTRAN96";#N/A,#N/A,FALSE,"NAA9697";#N/A,#N/A,FALSE,"ECWEBB";#N/A,#N/A,FALSE,"MFT96";#N/A,#N/A,FALSE,"CTrecon"}</definedName>
    <definedName name="T4.9j_3_1_4" hidden="1">{#N/A,#N/A,FALSE,"TMCOMP96";#N/A,#N/A,FALSE,"MAT96";#N/A,#N/A,FALSE,"FANDA96";#N/A,#N/A,FALSE,"INTRAN96";#N/A,#N/A,FALSE,"NAA9697";#N/A,#N/A,FALSE,"ECWEBB";#N/A,#N/A,FALSE,"MFT96";#N/A,#N/A,FALSE,"CTrecon"}</definedName>
    <definedName name="T4.9j_3_1_5" hidden="1">{#N/A,#N/A,FALSE,"TMCOMP96";#N/A,#N/A,FALSE,"MAT96";#N/A,#N/A,FALSE,"FANDA96";#N/A,#N/A,FALSE,"INTRAN96";#N/A,#N/A,FALSE,"NAA9697";#N/A,#N/A,FALSE,"ECWEBB";#N/A,#N/A,FALSE,"MFT96";#N/A,#N/A,FALSE,"CTrecon"}</definedName>
    <definedName name="T4.9j_3_2" hidden="1">{#N/A,#N/A,FALSE,"TMCOMP96";#N/A,#N/A,FALSE,"MAT96";#N/A,#N/A,FALSE,"FANDA96";#N/A,#N/A,FALSE,"INTRAN96";#N/A,#N/A,FALSE,"NAA9697";#N/A,#N/A,FALSE,"ECWEBB";#N/A,#N/A,FALSE,"MFT96";#N/A,#N/A,FALSE,"CTrecon"}</definedName>
    <definedName name="T4.9j_3_3" hidden="1">{#N/A,#N/A,FALSE,"TMCOMP96";#N/A,#N/A,FALSE,"MAT96";#N/A,#N/A,FALSE,"FANDA96";#N/A,#N/A,FALSE,"INTRAN96";#N/A,#N/A,FALSE,"NAA9697";#N/A,#N/A,FALSE,"ECWEBB";#N/A,#N/A,FALSE,"MFT96";#N/A,#N/A,FALSE,"CTrecon"}</definedName>
    <definedName name="T4.9j_3_4" hidden="1">{#N/A,#N/A,FALSE,"TMCOMP96";#N/A,#N/A,FALSE,"MAT96";#N/A,#N/A,FALSE,"FANDA96";#N/A,#N/A,FALSE,"INTRAN96";#N/A,#N/A,FALSE,"NAA9697";#N/A,#N/A,FALSE,"ECWEBB";#N/A,#N/A,FALSE,"MFT96";#N/A,#N/A,FALSE,"CTrecon"}</definedName>
    <definedName name="T4.9j_3_5" hidden="1">{#N/A,#N/A,FALSE,"TMCOMP96";#N/A,#N/A,FALSE,"MAT96";#N/A,#N/A,FALSE,"FANDA96";#N/A,#N/A,FALSE,"INTRAN96";#N/A,#N/A,FALSE,"NAA9697";#N/A,#N/A,FALSE,"ECWEBB";#N/A,#N/A,FALSE,"MFT96";#N/A,#N/A,FALSE,"CTrecon"}</definedName>
    <definedName name="T4.9j_4" hidden="1">{#N/A,#N/A,FALSE,"TMCOMP96";#N/A,#N/A,FALSE,"MAT96";#N/A,#N/A,FALSE,"FANDA96";#N/A,#N/A,FALSE,"INTRAN96";#N/A,#N/A,FALSE,"NAA9697";#N/A,#N/A,FALSE,"ECWEBB";#N/A,#N/A,FALSE,"MFT96";#N/A,#N/A,FALSE,"CTrecon"}</definedName>
    <definedName name="T4.9j_4_1" hidden="1">{#N/A,#N/A,FALSE,"TMCOMP96";#N/A,#N/A,FALSE,"MAT96";#N/A,#N/A,FALSE,"FANDA96";#N/A,#N/A,FALSE,"INTRAN96";#N/A,#N/A,FALSE,"NAA9697";#N/A,#N/A,FALSE,"ECWEBB";#N/A,#N/A,FALSE,"MFT96";#N/A,#N/A,FALSE,"CTrecon"}</definedName>
    <definedName name="T4.9j_4_1_1" hidden="1">{#N/A,#N/A,FALSE,"TMCOMP96";#N/A,#N/A,FALSE,"MAT96";#N/A,#N/A,FALSE,"FANDA96";#N/A,#N/A,FALSE,"INTRAN96";#N/A,#N/A,FALSE,"NAA9697";#N/A,#N/A,FALSE,"ECWEBB";#N/A,#N/A,FALSE,"MFT96";#N/A,#N/A,FALSE,"CTrecon"}</definedName>
    <definedName name="T4.9j_4_1_1_1" hidden="1">{#N/A,#N/A,FALSE,"TMCOMP96";#N/A,#N/A,FALSE,"MAT96";#N/A,#N/A,FALSE,"FANDA96";#N/A,#N/A,FALSE,"INTRAN96";#N/A,#N/A,FALSE,"NAA9697";#N/A,#N/A,FALSE,"ECWEBB";#N/A,#N/A,FALSE,"MFT96";#N/A,#N/A,FALSE,"CTrecon"}</definedName>
    <definedName name="T4.9j_4_1_1_2" hidden="1">{#N/A,#N/A,FALSE,"TMCOMP96";#N/A,#N/A,FALSE,"MAT96";#N/A,#N/A,FALSE,"FANDA96";#N/A,#N/A,FALSE,"INTRAN96";#N/A,#N/A,FALSE,"NAA9697";#N/A,#N/A,FALSE,"ECWEBB";#N/A,#N/A,FALSE,"MFT96";#N/A,#N/A,FALSE,"CTrecon"}</definedName>
    <definedName name="T4.9j_4_1_2" hidden="1">{#N/A,#N/A,FALSE,"TMCOMP96";#N/A,#N/A,FALSE,"MAT96";#N/A,#N/A,FALSE,"FANDA96";#N/A,#N/A,FALSE,"INTRAN96";#N/A,#N/A,FALSE,"NAA9697";#N/A,#N/A,FALSE,"ECWEBB";#N/A,#N/A,FALSE,"MFT96";#N/A,#N/A,FALSE,"CTrecon"}</definedName>
    <definedName name="T4.9j_4_1_3" hidden="1">{#N/A,#N/A,FALSE,"TMCOMP96";#N/A,#N/A,FALSE,"MAT96";#N/A,#N/A,FALSE,"FANDA96";#N/A,#N/A,FALSE,"INTRAN96";#N/A,#N/A,FALSE,"NAA9697";#N/A,#N/A,FALSE,"ECWEBB";#N/A,#N/A,FALSE,"MFT96";#N/A,#N/A,FALSE,"CTrecon"}</definedName>
    <definedName name="T4.9j_4_1_4" hidden="1">{#N/A,#N/A,FALSE,"TMCOMP96";#N/A,#N/A,FALSE,"MAT96";#N/A,#N/A,FALSE,"FANDA96";#N/A,#N/A,FALSE,"INTRAN96";#N/A,#N/A,FALSE,"NAA9697";#N/A,#N/A,FALSE,"ECWEBB";#N/A,#N/A,FALSE,"MFT96";#N/A,#N/A,FALSE,"CTrecon"}</definedName>
    <definedName name="T4.9j_4_1_5" hidden="1">{#N/A,#N/A,FALSE,"TMCOMP96";#N/A,#N/A,FALSE,"MAT96";#N/A,#N/A,FALSE,"FANDA96";#N/A,#N/A,FALSE,"INTRAN96";#N/A,#N/A,FALSE,"NAA9697";#N/A,#N/A,FALSE,"ECWEBB";#N/A,#N/A,FALSE,"MFT96";#N/A,#N/A,FALSE,"CTrecon"}</definedName>
    <definedName name="T4.9j_4_2" hidden="1">{#N/A,#N/A,FALSE,"TMCOMP96";#N/A,#N/A,FALSE,"MAT96";#N/A,#N/A,FALSE,"FANDA96";#N/A,#N/A,FALSE,"INTRAN96";#N/A,#N/A,FALSE,"NAA9697";#N/A,#N/A,FALSE,"ECWEBB";#N/A,#N/A,FALSE,"MFT96";#N/A,#N/A,FALSE,"CTrecon"}</definedName>
    <definedName name="T4.9j_4_3" hidden="1">{#N/A,#N/A,FALSE,"TMCOMP96";#N/A,#N/A,FALSE,"MAT96";#N/A,#N/A,FALSE,"FANDA96";#N/A,#N/A,FALSE,"INTRAN96";#N/A,#N/A,FALSE,"NAA9697";#N/A,#N/A,FALSE,"ECWEBB";#N/A,#N/A,FALSE,"MFT96";#N/A,#N/A,FALSE,"CTrecon"}</definedName>
    <definedName name="T4.9j_4_4" hidden="1">{#N/A,#N/A,FALSE,"TMCOMP96";#N/A,#N/A,FALSE,"MAT96";#N/A,#N/A,FALSE,"FANDA96";#N/A,#N/A,FALSE,"INTRAN96";#N/A,#N/A,FALSE,"NAA9697";#N/A,#N/A,FALSE,"ECWEBB";#N/A,#N/A,FALSE,"MFT96";#N/A,#N/A,FALSE,"CTrecon"}</definedName>
    <definedName name="T4.9j_4_5" hidden="1">{#N/A,#N/A,FALSE,"TMCOMP96";#N/A,#N/A,FALSE,"MAT96";#N/A,#N/A,FALSE,"FANDA96";#N/A,#N/A,FALSE,"INTRAN96";#N/A,#N/A,FALSE,"NAA9697";#N/A,#N/A,FALSE,"ECWEBB";#N/A,#N/A,FALSE,"MFT96";#N/A,#N/A,FALSE,"CTrecon"}</definedName>
    <definedName name="T4.9j_5" hidden="1">{#N/A,#N/A,FALSE,"TMCOMP96";#N/A,#N/A,FALSE,"MAT96";#N/A,#N/A,FALSE,"FANDA96";#N/A,#N/A,FALSE,"INTRAN96";#N/A,#N/A,FALSE,"NAA9697";#N/A,#N/A,FALSE,"ECWEBB";#N/A,#N/A,FALSE,"MFT96";#N/A,#N/A,FALSE,"CTrecon"}</definedName>
    <definedName name="T4.9j_5_1" hidden="1">{#N/A,#N/A,FALSE,"TMCOMP96";#N/A,#N/A,FALSE,"MAT96";#N/A,#N/A,FALSE,"FANDA96";#N/A,#N/A,FALSE,"INTRAN96";#N/A,#N/A,FALSE,"NAA9697";#N/A,#N/A,FALSE,"ECWEBB";#N/A,#N/A,FALSE,"MFT96";#N/A,#N/A,FALSE,"CTrecon"}</definedName>
    <definedName name="T4.9j_5_1_1" hidden="1">{#N/A,#N/A,FALSE,"TMCOMP96";#N/A,#N/A,FALSE,"MAT96";#N/A,#N/A,FALSE,"FANDA96";#N/A,#N/A,FALSE,"INTRAN96";#N/A,#N/A,FALSE,"NAA9697";#N/A,#N/A,FALSE,"ECWEBB";#N/A,#N/A,FALSE,"MFT96";#N/A,#N/A,FALSE,"CTrecon"}</definedName>
    <definedName name="T4.9j_5_1_1_1" hidden="1">{#N/A,#N/A,FALSE,"TMCOMP96";#N/A,#N/A,FALSE,"MAT96";#N/A,#N/A,FALSE,"FANDA96";#N/A,#N/A,FALSE,"INTRAN96";#N/A,#N/A,FALSE,"NAA9697";#N/A,#N/A,FALSE,"ECWEBB";#N/A,#N/A,FALSE,"MFT96";#N/A,#N/A,FALSE,"CTrecon"}</definedName>
    <definedName name="T4.9j_5_1_1_2" hidden="1">{#N/A,#N/A,FALSE,"TMCOMP96";#N/A,#N/A,FALSE,"MAT96";#N/A,#N/A,FALSE,"FANDA96";#N/A,#N/A,FALSE,"INTRAN96";#N/A,#N/A,FALSE,"NAA9697";#N/A,#N/A,FALSE,"ECWEBB";#N/A,#N/A,FALSE,"MFT96";#N/A,#N/A,FALSE,"CTrecon"}</definedName>
    <definedName name="T4.9j_5_1_2" hidden="1">{#N/A,#N/A,FALSE,"TMCOMP96";#N/A,#N/A,FALSE,"MAT96";#N/A,#N/A,FALSE,"FANDA96";#N/A,#N/A,FALSE,"INTRAN96";#N/A,#N/A,FALSE,"NAA9697";#N/A,#N/A,FALSE,"ECWEBB";#N/A,#N/A,FALSE,"MFT96";#N/A,#N/A,FALSE,"CTrecon"}</definedName>
    <definedName name="T4.9j_5_1_3" hidden="1">{#N/A,#N/A,FALSE,"TMCOMP96";#N/A,#N/A,FALSE,"MAT96";#N/A,#N/A,FALSE,"FANDA96";#N/A,#N/A,FALSE,"INTRAN96";#N/A,#N/A,FALSE,"NAA9697";#N/A,#N/A,FALSE,"ECWEBB";#N/A,#N/A,FALSE,"MFT96";#N/A,#N/A,FALSE,"CTrecon"}</definedName>
    <definedName name="T4.9j_5_1_4" hidden="1">{#N/A,#N/A,FALSE,"TMCOMP96";#N/A,#N/A,FALSE,"MAT96";#N/A,#N/A,FALSE,"FANDA96";#N/A,#N/A,FALSE,"INTRAN96";#N/A,#N/A,FALSE,"NAA9697";#N/A,#N/A,FALSE,"ECWEBB";#N/A,#N/A,FALSE,"MFT96";#N/A,#N/A,FALSE,"CTrecon"}</definedName>
    <definedName name="T4.9j_5_1_5" hidden="1">{#N/A,#N/A,FALSE,"TMCOMP96";#N/A,#N/A,FALSE,"MAT96";#N/A,#N/A,FALSE,"FANDA96";#N/A,#N/A,FALSE,"INTRAN96";#N/A,#N/A,FALSE,"NAA9697";#N/A,#N/A,FALSE,"ECWEBB";#N/A,#N/A,FALSE,"MFT96";#N/A,#N/A,FALSE,"CTrecon"}</definedName>
    <definedName name="T4.9j_5_2" hidden="1">{#N/A,#N/A,FALSE,"TMCOMP96";#N/A,#N/A,FALSE,"MAT96";#N/A,#N/A,FALSE,"FANDA96";#N/A,#N/A,FALSE,"INTRAN96";#N/A,#N/A,FALSE,"NAA9697";#N/A,#N/A,FALSE,"ECWEBB";#N/A,#N/A,FALSE,"MFT96";#N/A,#N/A,FALSE,"CTrecon"}</definedName>
    <definedName name="T4.9j_5_3" hidden="1">{#N/A,#N/A,FALSE,"TMCOMP96";#N/A,#N/A,FALSE,"MAT96";#N/A,#N/A,FALSE,"FANDA96";#N/A,#N/A,FALSE,"INTRAN96";#N/A,#N/A,FALSE,"NAA9697";#N/A,#N/A,FALSE,"ECWEBB";#N/A,#N/A,FALSE,"MFT96";#N/A,#N/A,FALSE,"CTrecon"}</definedName>
    <definedName name="T4.9j_5_4" hidden="1">{#N/A,#N/A,FALSE,"TMCOMP96";#N/A,#N/A,FALSE,"MAT96";#N/A,#N/A,FALSE,"FANDA96";#N/A,#N/A,FALSE,"INTRAN96";#N/A,#N/A,FALSE,"NAA9697";#N/A,#N/A,FALSE,"ECWEBB";#N/A,#N/A,FALSE,"MFT96";#N/A,#N/A,FALSE,"CTrecon"}</definedName>
    <definedName name="T4.9j_5_5" hidden="1">{#N/A,#N/A,FALSE,"TMCOMP96";#N/A,#N/A,FALSE,"MAT96";#N/A,#N/A,FALSE,"FANDA96";#N/A,#N/A,FALSE,"INTRAN96";#N/A,#N/A,FALSE,"NAA9697";#N/A,#N/A,FALSE,"ECWEBB";#N/A,#N/A,FALSE,"MFT96";#N/A,#N/A,FALSE,"CTrecon"}</definedName>
    <definedName name="Table">#REF!</definedName>
    <definedName name="table1">#REF!</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1_1_1" hidden="1">{#N/A,#N/A,FALSE,"TMCOMP96";#N/A,#N/A,FALSE,"MAT96";#N/A,#N/A,FALSE,"FANDA96";#N/A,#N/A,FALSE,"INTRAN96";#N/A,#N/A,FALSE,"NAA9697";#N/A,#N/A,FALSE,"ECWEBB";#N/A,#N/A,FALSE,"MFT96";#N/A,#N/A,FALSE,"CTrecon"}</definedName>
    <definedName name="trggh_1_1_1_1" hidden="1">{#N/A,#N/A,FALSE,"TMCOMP96";#N/A,#N/A,FALSE,"MAT96";#N/A,#N/A,FALSE,"FANDA96";#N/A,#N/A,FALSE,"INTRAN96";#N/A,#N/A,FALSE,"NAA9697";#N/A,#N/A,FALSE,"ECWEBB";#N/A,#N/A,FALSE,"MFT96";#N/A,#N/A,FALSE,"CTrecon"}</definedName>
    <definedName name="trggh_1_1_1_1_1" hidden="1">{#N/A,#N/A,FALSE,"TMCOMP96";#N/A,#N/A,FALSE,"MAT96";#N/A,#N/A,FALSE,"FANDA96";#N/A,#N/A,FALSE,"INTRAN96";#N/A,#N/A,FALSE,"NAA9697";#N/A,#N/A,FALSE,"ECWEBB";#N/A,#N/A,FALSE,"MFT96";#N/A,#N/A,FALSE,"CTrecon"}</definedName>
    <definedName name="trggh_1_1_1_1_2" hidden="1">{#N/A,#N/A,FALSE,"TMCOMP96";#N/A,#N/A,FALSE,"MAT96";#N/A,#N/A,FALSE,"FANDA96";#N/A,#N/A,FALSE,"INTRAN96";#N/A,#N/A,FALSE,"NAA9697";#N/A,#N/A,FALSE,"ECWEBB";#N/A,#N/A,FALSE,"MFT96";#N/A,#N/A,FALSE,"CTrecon"}</definedName>
    <definedName name="trggh_1_1_1_2" hidden="1">{#N/A,#N/A,FALSE,"TMCOMP96";#N/A,#N/A,FALSE,"MAT96";#N/A,#N/A,FALSE,"FANDA96";#N/A,#N/A,FALSE,"INTRAN96";#N/A,#N/A,FALSE,"NAA9697";#N/A,#N/A,FALSE,"ECWEBB";#N/A,#N/A,FALSE,"MFT96";#N/A,#N/A,FALSE,"CTrecon"}</definedName>
    <definedName name="trggh_1_1_1_3" hidden="1">{#N/A,#N/A,FALSE,"TMCOMP96";#N/A,#N/A,FALSE,"MAT96";#N/A,#N/A,FALSE,"FANDA96";#N/A,#N/A,FALSE,"INTRAN96";#N/A,#N/A,FALSE,"NAA9697";#N/A,#N/A,FALSE,"ECWEBB";#N/A,#N/A,FALSE,"MFT96";#N/A,#N/A,FALSE,"CTrecon"}</definedName>
    <definedName name="trggh_1_1_1_4" hidden="1">{#N/A,#N/A,FALSE,"TMCOMP96";#N/A,#N/A,FALSE,"MAT96";#N/A,#N/A,FALSE,"FANDA96";#N/A,#N/A,FALSE,"INTRAN96";#N/A,#N/A,FALSE,"NAA9697";#N/A,#N/A,FALSE,"ECWEBB";#N/A,#N/A,FALSE,"MFT96";#N/A,#N/A,FALSE,"CTrecon"}</definedName>
    <definedName name="trggh_1_1_1_5" hidden="1">{#N/A,#N/A,FALSE,"TMCOMP96";#N/A,#N/A,FALSE,"MAT96";#N/A,#N/A,FALSE,"FANDA96";#N/A,#N/A,FALSE,"INTRAN96";#N/A,#N/A,FALSE,"NAA9697";#N/A,#N/A,FALSE,"ECWEBB";#N/A,#N/A,FALSE,"MFT96";#N/A,#N/A,FALSE,"CTrecon"}</definedName>
    <definedName name="trggh_1_1_2" hidden="1">{#N/A,#N/A,FALSE,"TMCOMP96";#N/A,#N/A,FALSE,"MAT96";#N/A,#N/A,FALSE,"FANDA96";#N/A,#N/A,FALSE,"INTRAN96";#N/A,#N/A,FALSE,"NAA9697";#N/A,#N/A,FALSE,"ECWEBB";#N/A,#N/A,FALSE,"MFT96";#N/A,#N/A,FALSE,"CTrecon"}</definedName>
    <definedName name="trggh_1_1_3" hidden="1">{#N/A,#N/A,FALSE,"TMCOMP96";#N/A,#N/A,FALSE,"MAT96";#N/A,#N/A,FALSE,"FANDA96";#N/A,#N/A,FALSE,"INTRAN96";#N/A,#N/A,FALSE,"NAA9697";#N/A,#N/A,FALSE,"ECWEBB";#N/A,#N/A,FALSE,"MFT96";#N/A,#N/A,FALSE,"CTrecon"}</definedName>
    <definedName name="trggh_1_1_4" hidden="1">{#N/A,#N/A,FALSE,"TMCOMP96";#N/A,#N/A,FALSE,"MAT96";#N/A,#N/A,FALSE,"FANDA96";#N/A,#N/A,FALSE,"INTRAN96";#N/A,#N/A,FALSE,"NAA9697";#N/A,#N/A,FALSE,"ECWEBB";#N/A,#N/A,FALSE,"MFT96";#N/A,#N/A,FALSE,"CTrecon"}</definedName>
    <definedName name="trggh_1_1_5" hidden="1">{#N/A,#N/A,FALSE,"TMCOMP96";#N/A,#N/A,FALSE,"MAT96";#N/A,#N/A,FALSE,"FANDA96";#N/A,#N/A,FALSE,"INTRAN96";#N/A,#N/A,FALSE,"NAA9697";#N/A,#N/A,FALSE,"ECWEBB";#N/A,#N/A,FALSE,"MFT96";#N/A,#N/A,FALSE,"CTrecon"}</definedName>
    <definedName name="trggh_1_2" hidden="1">{#N/A,#N/A,FALSE,"TMCOMP96";#N/A,#N/A,FALSE,"MAT96";#N/A,#N/A,FALSE,"FANDA96";#N/A,#N/A,FALSE,"INTRAN96";#N/A,#N/A,FALSE,"NAA9697";#N/A,#N/A,FALSE,"ECWEBB";#N/A,#N/A,FALSE,"MFT96";#N/A,#N/A,FALSE,"CTrecon"}</definedName>
    <definedName name="trggh_1_2_1" hidden="1">{#N/A,#N/A,FALSE,"TMCOMP96";#N/A,#N/A,FALSE,"MAT96";#N/A,#N/A,FALSE,"FANDA96";#N/A,#N/A,FALSE,"INTRAN96";#N/A,#N/A,FALSE,"NAA9697";#N/A,#N/A,FALSE,"ECWEBB";#N/A,#N/A,FALSE,"MFT96";#N/A,#N/A,FALSE,"CTrecon"}</definedName>
    <definedName name="trggh_1_2_1_1" hidden="1">{#N/A,#N/A,FALSE,"TMCOMP96";#N/A,#N/A,FALSE,"MAT96";#N/A,#N/A,FALSE,"FANDA96";#N/A,#N/A,FALSE,"INTRAN96";#N/A,#N/A,FALSE,"NAA9697";#N/A,#N/A,FALSE,"ECWEBB";#N/A,#N/A,FALSE,"MFT96";#N/A,#N/A,FALSE,"CTrecon"}</definedName>
    <definedName name="trggh_1_2_1_1_1" hidden="1">{#N/A,#N/A,FALSE,"TMCOMP96";#N/A,#N/A,FALSE,"MAT96";#N/A,#N/A,FALSE,"FANDA96";#N/A,#N/A,FALSE,"INTRAN96";#N/A,#N/A,FALSE,"NAA9697";#N/A,#N/A,FALSE,"ECWEBB";#N/A,#N/A,FALSE,"MFT96";#N/A,#N/A,FALSE,"CTrecon"}</definedName>
    <definedName name="trggh_1_2_1_1_2" hidden="1">{#N/A,#N/A,FALSE,"TMCOMP96";#N/A,#N/A,FALSE,"MAT96";#N/A,#N/A,FALSE,"FANDA96";#N/A,#N/A,FALSE,"INTRAN96";#N/A,#N/A,FALSE,"NAA9697";#N/A,#N/A,FALSE,"ECWEBB";#N/A,#N/A,FALSE,"MFT96";#N/A,#N/A,FALSE,"CTrecon"}</definedName>
    <definedName name="trggh_1_2_1_2" hidden="1">{#N/A,#N/A,FALSE,"TMCOMP96";#N/A,#N/A,FALSE,"MAT96";#N/A,#N/A,FALSE,"FANDA96";#N/A,#N/A,FALSE,"INTRAN96";#N/A,#N/A,FALSE,"NAA9697";#N/A,#N/A,FALSE,"ECWEBB";#N/A,#N/A,FALSE,"MFT96";#N/A,#N/A,FALSE,"CTrecon"}</definedName>
    <definedName name="trggh_1_2_1_3" hidden="1">{#N/A,#N/A,FALSE,"TMCOMP96";#N/A,#N/A,FALSE,"MAT96";#N/A,#N/A,FALSE,"FANDA96";#N/A,#N/A,FALSE,"INTRAN96";#N/A,#N/A,FALSE,"NAA9697";#N/A,#N/A,FALSE,"ECWEBB";#N/A,#N/A,FALSE,"MFT96";#N/A,#N/A,FALSE,"CTrecon"}</definedName>
    <definedName name="trggh_1_2_1_4" hidden="1">{#N/A,#N/A,FALSE,"TMCOMP96";#N/A,#N/A,FALSE,"MAT96";#N/A,#N/A,FALSE,"FANDA96";#N/A,#N/A,FALSE,"INTRAN96";#N/A,#N/A,FALSE,"NAA9697";#N/A,#N/A,FALSE,"ECWEBB";#N/A,#N/A,FALSE,"MFT96";#N/A,#N/A,FALSE,"CTrecon"}</definedName>
    <definedName name="trggh_1_2_1_5" hidden="1">{#N/A,#N/A,FALSE,"TMCOMP96";#N/A,#N/A,FALSE,"MAT96";#N/A,#N/A,FALSE,"FANDA96";#N/A,#N/A,FALSE,"INTRAN96";#N/A,#N/A,FALSE,"NAA9697";#N/A,#N/A,FALSE,"ECWEBB";#N/A,#N/A,FALSE,"MFT96";#N/A,#N/A,FALSE,"CTrecon"}</definedName>
    <definedName name="trggh_1_2_2" hidden="1">{#N/A,#N/A,FALSE,"TMCOMP96";#N/A,#N/A,FALSE,"MAT96";#N/A,#N/A,FALSE,"FANDA96";#N/A,#N/A,FALSE,"INTRAN96";#N/A,#N/A,FALSE,"NAA9697";#N/A,#N/A,FALSE,"ECWEBB";#N/A,#N/A,FALSE,"MFT96";#N/A,#N/A,FALSE,"CTrecon"}</definedName>
    <definedName name="trggh_1_2_3" hidden="1">{#N/A,#N/A,FALSE,"TMCOMP96";#N/A,#N/A,FALSE,"MAT96";#N/A,#N/A,FALSE,"FANDA96";#N/A,#N/A,FALSE,"INTRAN96";#N/A,#N/A,FALSE,"NAA9697";#N/A,#N/A,FALSE,"ECWEBB";#N/A,#N/A,FALSE,"MFT96";#N/A,#N/A,FALSE,"CTrecon"}</definedName>
    <definedName name="trggh_1_2_4" hidden="1">{#N/A,#N/A,FALSE,"TMCOMP96";#N/A,#N/A,FALSE,"MAT96";#N/A,#N/A,FALSE,"FANDA96";#N/A,#N/A,FALSE,"INTRAN96";#N/A,#N/A,FALSE,"NAA9697";#N/A,#N/A,FALSE,"ECWEBB";#N/A,#N/A,FALSE,"MFT96";#N/A,#N/A,FALSE,"CTrecon"}</definedName>
    <definedName name="trggh_1_2_5" hidden="1">{#N/A,#N/A,FALSE,"TMCOMP96";#N/A,#N/A,FALSE,"MAT96";#N/A,#N/A,FALSE,"FANDA96";#N/A,#N/A,FALSE,"INTRAN96";#N/A,#N/A,FALSE,"NAA9697";#N/A,#N/A,FALSE,"ECWEBB";#N/A,#N/A,FALSE,"MFT96";#N/A,#N/A,FALSE,"CTrecon"}</definedName>
    <definedName name="trggh_1_3" hidden="1">{#N/A,#N/A,FALSE,"TMCOMP96";#N/A,#N/A,FALSE,"MAT96";#N/A,#N/A,FALSE,"FANDA96";#N/A,#N/A,FALSE,"INTRAN96";#N/A,#N/A,FALSE,"NAA9697";#N/A,#N/A,FALSE,"ECWEBB";#N/A,#N/A,FALSE,"MFT96";#N/A,#N/A,FALSE,"CTrecon"}</definedName>
    <definedName name="trggh_1_3_1" hidden="1">{#N/A,#N/A,FALSE,"TMCOMP96";#N/A,#N/A,FALSE,"MAT96";#N/A,#N/A,FALSE,"FANDA96";#N/A,#N/A,FALSE,"INTRAN96";#N/A,#N/A,FALSE,"NAA9697";#N/A,#N/A,FALSE,"ECWEBB";#N/A,#N/A,FALSE,"MFT96";#N/A,#N/A,FALSE,"CTrecon"}</definedName>
    <definedName name="trggh_1_3_1_1" hidden="1">{#N/A,#N/A,FALSE,"TMCOMP96";#N/A,#N/A,FALSE,"MAT96";#N/A,#N/A,FALSE,"FANDA96";#N/A,#N/A,FALSE,"INTRAN96";#N/A,#N/A,FALSE,"NAA9697";#N/A,#N/A,FALSE,"ECWEBB";#N/A,#N/A,FALSE,"MFT96";#N/A,#N/A,FALSE,"CTrecon"}</definedName>
    <definedName name="trggh_1_3_1_1_1" hidden="1">{#N/A,#N/A,FALSE,"TMCOMP96";#N/A,#N/A,FALSE,"MAT96";#N/A,#N/A,FALSE,"FANDA96";#N/A,#N/A,FALSE,"INTRAN96";#N/A,#N/A,FALSE,"NAA9697";#N/A,#N/A,FALSE,"ECWEBB";#N/A,#N/A,FALSE,"MFT96";#N/A,#N/A,FALSE,"CTrecon"}</definedName>
    <definedName name="trggh_1_3_1_1_2" hidden="1">{#N/A,#N/A,FALSE,"TMCOMP96";#N/A,#N/A,FALSE,"MAT96";#N/A,#N/A,FALSE,"FANDA96";#N/A,#N/A,FALSE,"INTRAN96";#N/A,#N/A,FALSE,"NAA9697";#N/A,#N/A,FALSE,"ECWEBB";#N/A,#N/A,FALSE,"MFT96";#N/A,#N/A,FALSE,"CTrecon"}</definedName>
    <definedName name="trggh_1_3_1_2" hidden="1">{#N/A,#N/A,FALSE,"TMCOMP96";#N/A,#N/A,FALSE,"MAT96";#N/A,#N/A,FALSE,"FANDA96";#N/A,#N/A,FALSE,"INTRAN96";#N/A,#N/A,FALSE,"NAA9697";#N/A,#N/A,FALSE,"ECWEBB";#N/A,#N/A,FALSE,"MFT96";#N/A,#N/A,FALSE,"CTrecon"}</definedName>
    <definedName name="trggh_1_3_1_3" hidden="1">{#N/A,#N/A,FALSE,"TMCOMP96";#N/A,#N/A,FALSE,"MAT96";#N/A,#N/A,FALSE,"FANDA96";#N/A,#N/A,FALSE,"INTRAN96";#N/A,#N/A,FALSE,"NAA9697";#N/A,#N/A,FALSE,"ECWEBB";#N/A,#N/A,FALSE,"MFT96";#N/A,#N/A,FALSE,"CTrecon"}</definedName>
    <definedName name="trggh_1_3_1_4" hidden="1">{#N/A,#N/A,FALSE,"TMCOMP96";#N/A,#N/A,FALSE,"MAT96";#N/A,#N/A,FALSE,"FANDA96";#N/A,#N/A,FALSE,"INTRAN96";#N/A,#N/A,FALSE,"NAA9697";#N/A,#N/A,FALSE,"ECWEBB";#N/A,#N/A,FALSE,"MFT96";#N/A,#N/A,FALSE,"CTrecon"}</definedName>
    <definedName name="trggh_1_3_1_5" hidden="1">{#N/A,#N/A,FALSE,"TMCOMP96";#N/A,#N/A,FALSE,"MAT96";#N/A,#N/A,FALSE,"FANDA96";#N/A,#N/A,FALSE,"INTRAN96";#N/A,#N/A,FALSE,"NAA9697";#N/A,#N/A,FALSE,"ECWEBB";#N/A,#N/A,FALSE,"MFT96";#N/A,#N/A,FALSE,"CTrecon"}</definedName>
    <definedName name="trggh_1_3_2" hidden="1">{#N/A,#N/A,FALSE,"TMCOMP96";#N/A,#N/A,FALSE,"MAT96";#N/A,#N/A,FALSE,"FANDA96";#N/A,#N/A,FALSE,"INTRAN96";#N/A,#N/A,FALSE,"NAA9697";#N/A,#N/A,FALSE,"ECWEBB";#N/A,#N/A,FALSE,"MFT96";#N/A,#N/A,FALSE,"CTrecon"}</definedName>
    <definedName name="trggh_1_3_3" hidden="1">{#N/A,#N/A,FALSE,"TMCOMP96";#N/A,#N/A,FALSE,"MAT96";#N/A,#N/A,FALSE,"FANDA96";#N/A,#N/A,FALSE,"INTRAN96";#N/A,#N/A,FALSE,"NAA9697";#N/A,#N/A,FALSE,"ECWEBB";#N/A,#N/A,FALSE,"MFT96";#N/A,#N/A,FALSE,"CTrecon"}</definedName>
    <definedName name="trggh_1_3_4" hidden="1">{#N/A,#N/A,FALSE,"TMCOMP96";#N/A,#N/A,FALSE,"MAT96";#N/A,#N/A,FALSE,"FANDA96";#N/A,#N/A,FALSE,"INTRAN96";#N/A,#N/A,FALSE,"NAA9697";#N/A,#N/A,FALSE,"ECWEBB";#N/A,#N/A,FALSE,"MFT96";#N/A,#N/A,FALSE,"CTrecon"}</definedName>
    <definedName name="trggh_1_3_5" hidden="1">{#N/A,#N/A,FALSE,"TMCOMP96";#N/A,#N/A,FALSE,"MAT96";#N/A,#N/A,FALSE,"FANDA96";#N/A,#N/A,FALSE,"INTRAN96";#N/A,#N/A,FALSE,"NAA9697";#N/A,#N/A,FALSE,"ECWEBB";#N/A,#N/A,FALSE,"MFT96";#N/A,#N/A,FALSE,"CTrecon"}</definedName>
    <definedName name="trggh_1_4" hidden="1">{#N/A,#N/A,FALSE,"TMCOMP96";#N/A,#N/A,FALSE,"MAT96";#N/A,#N/A,FALSE,"FANDA96";#N/A,#N/A,FALSE,"INTRAN96";#N/A,#N/A,FALSE,"NAA9697";#N/A,#N/A,FALSE,"ECWEBB";#N/A,#N/A,FALSE,"MFT96";#N/A,#N/A,FALSE,"CTrecon"}</definedName>
    <definedName name="trggh_1_4_1" hidden="1">{#N/A,#N/A,FALSE,"TMCOMP96";#N/A,#N/A,FALSE,"MAT96";#N/A,#N/A,FALSE,"FANDA96";#N/A,#N/A,FALSE,"INTRAN96";#N/A,#N/A,FALSE,"NAA9697";#N/A,#N/A,FALSE,"ECWEBB";#N/A,#N/A,FALSE,"MFT96";#N/A,#N/A,FALSE,"CTrecon"}</definedName>
    <definedName name="trggh_1_4_1_1" hidden="1">{#N/A,#N/A,FALSE,"TMCOMP96";#N/A,#N/A,FALSE,"MAT96";#N/A,#N/A,FALSE,"FANDA96";#N/A,#N/A,FALSE,"INTRAN96";#N/A,#N/A,FALSE,"NAA9697";#N/A,#N/A,FALSE,"ECWEBB";#N/A,#N/A,FALSE,"MFT96";#N/A,#N/A,FALSE,"CTrecon"}</definedName>
    <definedName name="trggh_1_4_1_2" hidden="1">{#N/A,#N/A,FALSE,"TMCOMP96";#N/A,#N/A,FALSE,"MAT96";#N/A,#N/A,FALSE,"FANDA96";#N/A,#N/A,FALSE,"INTRAN96";#N/A,#N/A,FALSE,"NAA9697";#N/A,#N/A,FALSE,"ECWEBB";#N/A,#N/A,FALSE,"MFT96";#N/A,#N/A,FALSE,"CTrecon"}</definedName>
    <definedName name="trggh_1_4_1_3" hidden="1">{#N/A,#N/A,FALSE,"TMCOMP96";#N/A,#N/A,FALSE,"MAT96";#N/A,#N/A,FALSE,"FANDA96";#N/A,#N/A,FALSE,"INTRAN96";#N/A,#N/A,FALSE,"NAA9697";#N/A,#N/A,FALSE,"ECWEBB";#N/A,#N/A,FALSE,"MFT96";#N/A,#N/A,FALSE,"CTrecon"}</definedName>
    <definedName name="trggh_1_4_1_4" hidden="1">{#N/A,#N/A,FALSE,"TMCOMP96";#N/A,#N/A,FALSE,"MAT96";#N/A,#N/A,FALSE,"FANDA96";#N/A,#N/A,FALSE,"INTRAN96";#N/A,#N/A,FALSE,"NAA9697";#N/A,#N/A,FALSE,"ECWEBB";#N/A,#N/A,FALSE,"MFT96";#N/A,#N/A,FALSE,"CTrecon"}</definedName>
    <definedName name="trggh_1_4_1_5" hidden="1">{#N/A,#N/A,FALSE,"TMCOMP96";#N/A,#N/A,FALSE,"MAT96";#N/A,#N/A,FALSE,"FANDA96";#N/A,#N/A,FALSE,"INTRAN96";#N/A,#N/A,FALSE,"NAA9697";#N/A,#N/A,FALSE,"ECWEBB";#N/A,#N/A,FALSE,"MFT96";#N/A,#N/A,FALSE,"CTrecon"}</definedName>
    <definedName name="trggh_1_4_2" hidden="1">{#N/A,#N/A,FALSE,"TMCOMP96";#N/A,#N/A,FALSE,"MAT96";#N/A,#N/A,FALSE,"FANDA96";#N/A,#N/A,FALSE,"INTRAN96";#N/A,#N/A,FALSE,"NAA9697";#N/A,#N/A,FALSE,"ECWEBB";#N/A,#N/A,FALSE,"MFT96";#N/A,#N/A,FALSE,"CTrecon"}</definedName>
    <definedName name="trggh_1_4_3" hidden="1">{#N/A,#N/A,FALSE,"TMCOMP96";#N/A,#N/A,FALSE,"MAT96";#N/A,#N/A,FALSE,"FANDA96";#N/A,#N/A,FALSE,"INTRAN96";#N/A,#N/A,FALSE,"NAA9697";#N/A,#N/A,FALSE,"ECWEBB";#N/A,#N/A,FALSE,"MFT96";#N/A,#N/A,FALSE,"CTrecon"}</definedName>
    <definedName name="trggh_1_4_4" hidden="1">{#N/A,#N/A,FALSE,"TMCOMP96";#N/A,#N/A,FALSE,"MAT96";#N/A,#N/A,FALSE,"FANDA96";#N/A,#N/A,FALSE,"INTRAN96";#N/A,#N/A,FALSE,"NAA9697";#N/A,#N/A,FALSE,"ECWEBB";#N/A,#N/A,FALSE,"MFT96";#N/A,#N/A,FALSE,"CTrecon"}</definedName>
    <definedName name="trggh_1_4_5" hidden="1">{#N/A,#N/A,FALSE,"TMCOMP96";#N/A,#N/A,FALSE,"MAT96";#N/A,#N/A,FALSE,"FANDA96";#N/A,#N/A,FALSE,"INTRAN96";#N/A,#N/A,FALSE,"NAA9697";#N/A,#N/A,FALSE,"ECWEBB";#N/A,#N/A,FALSE,"MFT96";#N/A,#N/A,FALSE,"CTrecon"}</definedName>
    <definedName name="trggh_1_5" hidden="1">{#N/A,#N/A,FALSE,"TMCOMP96";#N/A,#N/A,FALSE,"MAT96";#N/A,#N/A,FALSE,"FANDA96";#N/A,#N/A,FALSE,"INTRAN96";#N/A,#N/A,FALSE,"NAA9697";#N/A,#N/A,FALSE,"ECWEBB";#N/A,#N/A,FALSE,"MFT96";#N/A,#N/A,FALSE,"CTrecon"}</definedName>
    <definedName name="trggh_1_5_1" hidden="1">{#N/A,#N/A,FALSE,"TMCOMP96";#N/A,#N/A,FALSE,"MAT96";#N/A,#N/A,FALSE,"FANDA96";#N/A,#N/A,FALSE,"INTRAN96";#N/A,#N/A,FALSE,"NAA9697";#N/A,#N/A,FALSE,"ECWEBB";#N/A,#N/A,FALSE,"MFT96";#N/A,#N/A,FALSE,"CTrecon"}</definedName>
    <definedName name="trggh_1_5_2" hidden="1">{#N/A,#N/A,FALSE,"TMCOMP96";#N/A,#N/A,FALSE,"MAT96";#N/A,#N/A,FALSE,"FANDA96";#N/A,#N/A,FALSE,"INTRAN96";#N/A,#N/A,FALSE,"NAA9697";#N/A,#N/A,FALSE,"ECWEBB";#N/A,#N/A,FALSE,"MFT96";#N/A,#N/A,FALSE,"CTrecon"}</definedName>
    <definedName name="trggh_1_5_3" hidden="1">{#N/A,#N/A,FALSE,"TMCOMP96";#N/A,#N/A,FALSE,"MAT96";#N/A,#N/A,FALSE,"FANDA96";#N/A,#N/A,FALSE,"INTRAN96";#N/A,#N/A,FALSE,"NAA9697";#N/A,#N/A,FALSE,"ECWEBB";#N/A,#N/A,FALSE,"MFT96";#N/A,#N/A,FALSE,"CTrecon"}</definedName>
    <definedName name="trggh_1_5_4" hidden="1">{#N/A,#N/A,FALSE,"TMCOMP96";#N/A,#N/A,FALSE,"MAT96";#N/A,#N/A,FALSE,"FANDA96";#N/A,#N/A,FALSE,"INTRAN96";#N/A,#N/A,FALSE,"NAA9697";#N/A,#N/A,FALSE,"ECWEBB";#N/A,#N/A,FALSE,"MFT96";#N/A,#N/A,FALSE,"CTrecon"}</definedName>
    <definedName name="trggh_1_5_5" hidden="1">{#N/A,#N/A,FALSE,"TMCOMP96";#N/A,#N/A,FALSE,"MAT96";#N/A,#N/A,FALSE,"FANDA96";#N/A,#N/A,FALSE,"INTRAN96";#N/A,#N/A,FALSE,"NAA9697";#N/A,#N/A,FALSE,"ECWEBB";#N/A,#N/A,FALSE,"MFT96";#N/A,#N/A,FALSE,"CTrecon"}</definedName>
    <definedName name="trggh_2_1_1" hidden="1">{#N/A,#N/A,FALSE,"TMCOMP96";#N/A,#N/A,FALSE,"MAT96";#N/A,#N/A,FALSE,"FANDA96";#N/A,#N/A,FALSE,"INTRAN96";#N/A,#N/A,FALSE,"NAA9697";#N/A,#N/A,FALSE,"ECWEBB";#N/A,#N/A,FALSE,"MFT96";#N/A,#N/A,FALSE,"CTrecon"}</definedName>
    <definedName name="trggh_2_1_1_1" hidden="1">{#N/A,#N/A,FALSE,"TMCOMP96";#N/A,#N/A,FALSE,"MAT96";#N/A,#N/A,FALSE,"FANDA96";#N/A,#N/A,FALSE,"INTRAN96";#N/A,#N/A,FALSE,"NAA9697";#N/A,#N/A,FALSE,"ECWEBB";#N/A,#N/A,FALSE,"MFT96";#N/A,#N/A,FALSE,"CTrecon"}</definedName>
    <definedName name="trggh_2_1_1_2" hidden="1">{#N/A,#N/A,FALSE,"TMCOMP96";#N/A,#N/A,FALSE,"MAT96";#N/A,#N/A,FALSE,"FANDA96";#N/A,#N/A,FALSE,"INTRAN96";#N/A,#N/A,FALSE,"NAA9697";#N/A,#N/A,FALSE,"ECWEBB";#N/A,#N/A,FALSE,"MFT96";#N/A,#N/A,FALSE,"CTrecon"}</definedName>
    <definedName name="trggh_2_1_2" hidden="1">{#N/A,#N/A,FALSE,"TMCOMP96";#N/A,#N/A,FALSE,"MAT96";#N/A,#N/A,FALSE,"FANDA96";#N/A,#N/A,FALSE,"INTRAN96";#N/A,#N/A,FALSE,"NAA9697";#N/A,#N/A,FALSE,"ECWEBB";#N/A,#N/A,FALSE,"MFT96";#N/A,#N/A,FALSE,"CTrecon"}</definedName>
    <definedName name="trggh_2_1_3" hidden="1">{#N/A,#N/A,FALSE,"TMCOMP96";#N/A,#N/A,FALSE,"MAT96";#N/A,#N/A,FALSE,"FANDA96";#N/A,#N/A,FALSE,"INTRAN96";#N/A,#N/A,FALSE,"NAA9697";#N/A,#N/A,FALSE,"ECWEBB";#N/A,#N/A,FALSE,"MFT96";#N/A,#N/A,FALSE,"CTrecon"}</definedName>
    <definedName name="trggh_2_1_4" hidden="1">{#N/A,#N/A,FALSE,"TMCOMP96";#N/A,#N/A,FALSE,"MAT96";#N/A,#N/A,FALSE,"FANDA96";#N/A,#N/A,FALSE,"INTRAN96";#N/A,#N/A,FALSE,"NAA9697";#N/A,#N/A,FALSE,"ECWEBB";#N/A,#N/A,FALSE,"MFT96";#N/A,#N/A,FALSE,"CTrecon"}</definedName>
    <definedName name="trggh_2_1_5" hidden="1">{#N/A,#N/A,FALSE,"TMCOMP96";#N/A,#N/A,FALSE,"MAT96";#N/A,#N/A,FALSE,"FANDA96";#N/A,#N/A,FALSE,"INTRAN96";#N/A,#N/A,FALSE,"NAA9697";#N/A,#N/A,FALSE,"ECWEBB";#N/A,#N/A,FALSE,"MFT96";#N/A,#N/A,FALSE,"CTrecon"}</definedName>
    <definedName name="trggh_2_2" hidden="1">{#N/A,#N/A,FALSE,"TMCOMP96";#N/A,#N/A,FALSE,"MAT96";#N/A,#N/A,FALSE,"FANDA96";#N/A,#N/A,FALSE,"INTRAN96";#N/A,#N/A,FALSE,"NAA9697";#N/A,#N/A,FALSE,"ECWEBB";#N/A,#N/A,FALSE,"MFT96";#N/A,#N/A,FALSE,"CTrecon"}</definedName>
    <definedName name="trggh_2_3" hidden="1">{#N/A,#N/A,FALSE,"TMCOMP96";#N/A,#N/A,FALSE,"MAT96";#N/A,#N/A,FALSE,"FANDA96";#N/A,#N/A,FALSE,"INTRAN96";#N/A,#N/A,FALSE,"NAA9697";#N/A,#N/A,FALSE,"ECWEBB";#N/A,#N/A,FALSE,"MFT96";#N/A,#N/A,FALSE,"CTrecon"}</definedName>
    <definedName name="trggh_2_4" hidden="1">{#N/A,#N/A,FALSE,"TMCOMP96";#N/A,#N/A,FALSE,"MAT96";#N/A,#N/A,FALSE,"FANDA96";#N/A,#N/A,FALSE,"INTRAN96";#N/A,#N/A,FALSE,"NAA9697";#N/A,#N/A,FALSE,"ECWEBB";#N/A,#N/A,FALSE,"MFT96";#N/A,#N/A,FALSE,"CTrecon"}</definedName>
    <definedName name="trggh_2_5" hidden="1">{#N/A,#N/A,FALSE,"TMCOMP96";#N/A,#N/A,FALSE,"MAT96";#N/A,#N/A,FALSE,"FANDA96";#N/A,#N/A,FALSE,"INTRAN96";#N/A,#N/A,FALSE,"NAA9697";#N/A,#N/A,FALSE,"ECWEBB";#N/A,#N/A,FALSE,"MFT96";#N/A,#N/A,FALSE,"CTrecon"}</definedName>
    <definedName name="trggh_3" hidden="1">{#N/A,#N/A,FALSE,"TMCOMP96";#N/A,#N/A,FALSE,"MAT96";#N/A,#N/A,FALSE,"FANDA96";#N/A,#N/A,FALSE,"INTRAN96";#N/A,#N/A,FALSE,"NAA9697";#N/A,#N/A,FALSE,"ECWEBB";#N/A,#N/A,FALSE,"MFT96";#N/A,#N/A,FALSE,"CTrecon"}</definedName>
    <definedName name="trggh_3_1" hidden="1">{#N/A,#N/A,FALSE,"TMCOMP96";#N/A,#N/A,FALSE,"MAT96";#N/A,#N/A,FALSE,"FANDA96";#N/A,#N/A,FALSE,"INTRAN96";#N/A,#N/A,FALSE,"NAA9697";#N/A,#N/A,FALSE,"ECWEBB";#N/A,#N/A,FALSE,"MFT96";#N/A,#N/A,FALSE,"CTrecon"}</definedName>
    <definedName name="trggh_3_1_1" hidden="1">{#N/A,#N/A,FALSE,"TMCOMP96";#N/A,#N/A,FALSE,"MAT96";#N/A,#N/A,FALSE,"FANDA96";#N/A,#N/A,FALSE,"INTRAN96";#N/A,#N/A,FALSE,"NAA9697";#N/A,#N/A,FALSE,"ECWEBB";#N/A,#N/A,FALSE,"MFT96";#N/A,#N/A,FALSE,"CTrecon"}</definedName>
    <definedName name="trggh_3_1_1_1" hidden="1">{#N/A,#N/A,FALSE,"TMCOMP96";#N/A,#N/A,FALSE,"MAT96";#N/A,#N/A,FALSE,"FANDA96";#N/A,#N/A,FALSE,"INTRAN96";#N/A,#N/A,FALSE,"NAA9697";#N/A,#N/A,FALSE,"ECWEBB";#N/A,#N/A,FALSE,"MFT96";#N/A,#N/A,FALSE,"CTrecon"}</definedName>
    <definedName name="trggh_3_1_1_2" hidden="1">{#N/A,#N/A,FALSE,"TMCOMP96";#N/A,#N/A,FALSE,"MAT96";#N/A,#N/A,FALSE,"FANDA96";#N/A,#N/A,FALSE,"INTRAN96";#N/A,#N/A,FALSE,"NAA9697";#N/A,#N/A,FALSE,"ECWEBB";#N/A,#N/A,FALSE,"MFT96";#N/A,#N/A,FALSE,"CTrecon"}</definedName>
    <definedName name="trggh_3_1_2" hidden="1">{#N/A,#N/A,FALSE,"TMCOMP96";#N/A,#N/A,FALSE,"MAT96";#N/A,#N/A,FALSE,"FANDA96";#N/A,#N/A,FALSE,"INTRAN96";#N/A,#N/A,FALSE,"NAA9697";#N/A,#N/A,FALSE,"ECWEBB";#N/A,#N/A,FALSE,"MFT96";#N/A,#N/A,FALSE,"CTrecon"}</definedName>
    <definedName name="trggh_3_1_3" hidden="1">{#N/A,#N/A,FALSE,"TMCOMP96";#N/A,#N/A,FALSE,"MAT96";#N/A,#N/A,FALSE,"FANDA96";#N/A,#N/A,FALSE,"INTRAN96";#N/A,#N/A,FALSE,"NAA9697";#N/A,#N/A,FALSE,"ECWEBB";#N/A,#N/A,FALSE,"MFT96";#N/A,#N/A,FALSE,"CTrecon"}</definedName>
    <definedName name="trggh_3_1_4" hidden="1">{#N/A,#N/A,FALSE,"TMCOMP96";#N/A,#N/A,FALSE,"MAT96";#N/A,#N/A,FALSE,"FANDA96";#N/A,#N/A,FALSE,"INTRAN96";#N/A,#N/A,FALSE,"NAA9697";#N/A,#N/A,FALSE,"ECWEBB";#N/A,#N/A,FALSE,"MFT96";#N/A,#N/A,FALSE,"CTrecon"}</definedName>
    <definedName name="trggh_3_1_5" hidden="1">{#N/A,#N/A,FALSE,"TMCOMP96";#N/A,#N/A,FALSE,"MAT96";#N/A,#N/A,FALSE,"FANDA96";#N/A,#N/A,FALSE,"INTRAN96";#N/A,#N/A,FALSE,"NAA9697";#N/A,#N/A,FALSE,"ECWEBB";#N/A,#N/A,FALSE,"MFT96";#N/A,#N/A,FALSE,"CTrecon"}</definedName>
    <definedName name="trggh_3_2" hidden="1">{#N/A,#N/A,FALSE,"TMCOMP96";#N/A,#N/A,FALSE,"MAT96";#N/A,#N/A,FALSE,"FANDA96";#N/A,#N/A,FALSE,"INTRAN96";#N/A,#N/A,FALSE,"NAA9697";#N/A,#N/A,FALSE,"ECWEBB";#N/A,#N/A,FALSE,"MFT96";#N/A,#N/A,FALSE,"CTrecon"}</definedName>
    <definedName name="trggh_3_3" hidden="1">{#N/A,#N/A,FALSE,"TMCOMP96";#N/A,#N/A,FALSE,"MAT96";#N/A,#N/A,FALSE,"FANDA96";#N/A,#N/A,FALSE,"INTRAN96";#N/A,#N/A,FALSE,"NAA9697";#N/A,#N/A,FALSE,"ECWEBB";#N/A,#N/A,FALSE,"MFT96";#N/A,#N/A,FALSE,"CTrecon"}</definedName>
    <definedName name="trggh_3_4" hidden="1">{#N/A,#N/A,FALSE,"TMCOMP96";#N/A,#N/A,FALSE,"MAT96";#N/A,#N/A,FALSE,"FANDA96";#N/A,#N/A,FALSE,"INTRAN96";#N/A,#N/A,FALSE,"NAA9697";#N/A,#N/A,FALSE,"ECWEBB";#N/A,#N/A,FALSE,"MFT96";#N/A,#N/A,FALSE,"CTrecon"}</definedName>
    <definedName name="trggh_3_5" hidden="1">{#N/A,#N/A,FALSE,"TMCOMP96";#N/A,#N/A,FALSE,"MAT96";#N/A,#N/A,FALSE,"FANDA96";#N/A,#N/A,FALSE,"INTRAN96";#N/A,#N/A,FALSE,"NAA9697";#N/A,#N/A,FALSE,"ECWEBB";#N/A,#N/A,FALSE,"MFT96";#N/A,#N/A,FALSE,"CTrecon"}</definedName>
    <definedName name="trggh_4" hidden="1">{#N/A,#N/A,FALSE,"TMCOMP96";#N/A,#N/A,FALSE,"MAT96";#N/A,#N/A,FALSE,"FANDA96";#N/A,#N/A,FALSE,"INTRAN96";#N/A,#N/A,FALSE,"NAA9697";#N/A,#N/A,FALSE,"ECWEBB";#N/A,#N/A,FALSE,"MFT96";#N/A,#N/A,FALSE,"CTrecon"}</definedName>
    <definedName name="trggh_4_1" hidden="1">{#N/A,#N/A,FALSE,"TMCOMP96";#N/A,#N/A,FALSE,"MAT96";#N/A,#N/A,FALSE,"FANDA96";#N/A,#N/A,FALSE,"INTRAN96";#N/A,#N/A,FALSE,"NAA9697";#N/A,#N/A,FALSE,"ECWEBB";#N/A,#N/A,FALSE,"MFT96";#N/A,#N/A,FALSE,"CTrecon"}</definedName>
    <definedName name="trggh_4_1_1" hidden="1">{#N/A,#N/A,FALSE,"TMCOMP96";#N/A,#N/A,FALSE,"MAT96";#N/A,#N/A,FALSE,"FANDA96";#N/A,#N/A,FALSE,"INTRAN96";#N/A,#N/A,FALSE,"NAA9697";#N/A,#N/A,FALSE,"ECWEBB";#N/A,#N/A,FALSE,"MFT96";#N/A,#N/A,FALSE,"CTrecon"}</definedName>
    <definedName name="trggh_4_1_1_1" hidden="1">{#N/A,#N/A,FALSE,"TMCOMP96";#N/A,#N/A,FALSE,"MAT96";#N/A,#N/A,FALSE,"FANDA96";#N/A,#N/A,FALSE,"INTRAN96";#N/A,#N/A,FALSE,"NAA9697";#N/A,#N/A,FALSE,"ECWEBB";#N/A,#N/A,FALSE,"MFT96";#N/A,#N/A,FALSE,"CTrecon"}</definedName>
    <definedName name="trggh_4_1_1_2" hidden="1">{#N/A,#N/A,FALSE,"TMCOMP96";#N/A,#N/A,FALSE,"MAT96";#N/A,#N/A,FALSE,"FANDA96";#N/A,#N/A,FALSE,"INTRAN96";#N/A,#N/A,FALSE,"NAA9697";#N/A,#N/A,FALSE,"ECWEBB";#N/A,#N/A,FALSE,"MFT96";#N/A,#N/A,FALSE,"CTrecon"}</definedName>
    <definedName name="trggh_4_1_2" hidden="1">{#N/A,#N/A,FALSE,"TMCOMP96";#N/A,#N/A,FALSE,"MAT96";#N/A,#N/A,FALSE,"FANDA96";#N/A,#N/A,FALSE,"INTRAN96";#N/A,#N/A,FALSE,"NAA9697";#N/A,#N/A,FALSE,"ECWEBB";#N/A,#N/A,FALSE,"MFT96";#N/A,#N/A,FALSE,"CTrecon"}</definedName>
    <definedName name="trggh_4_1_3" hidden="1">{#N/A,#N/A,FALSE,"TMCOMP96";#N/A,#N/A,FALSE,"MAT96";#N/A,#N/A,FALSE,"FANDA96";#N/A,#N/A,FALSE,"INTRAN96";#N/A,#N/A,FALSE,"NAA9697";#N/A,#N/A,FALSE,"ECWEBB";#N/A,#N/A,FALSE,"MFT96";#N/A,#N/A,FALSE,"CTrecon"}</definedName>
    <definedName name="trggh_4_1_4" hidden="1">{#N/A,#N/A,FALSE,"TMCOMP96";#N/A,#N/A,FALSE,"MAT96";#N/A,#N/A,FALSE,"FANDA96";#N/A,#N/A,FALSE,"INTRAN96";#N/A,#N/A,FALSE,"NAA9697";#N/A,#N/A,FALSE,"ECWEBB";#N/A,#N/A,FALSE,"MFT96";#N/A,#N/A,FALSE,"CTrecon"}</definedName>
    <definedName name="trggh_4_1_5" hidden="1">{#N/A,#N/A,FALSE,"TMCOMP96";#N/A,#N/A,FALSE,"MAT96";#N/A,#N/A,FALSE,"FANDA96";#N/A,#N/A,FALSE,"INTRAN96";#N/A,#N/A,FALSE,"NAA9697";#N/A,#N/A,FALSE,"ECWEBB";#N/A,#N/A,FALSE,"MFT96";#N/A,#N/A,FALSE,"CTrecon"}</definedName>
    <definedName name="trggh_4_2" hidden="1">{#N/A,#N/A,FALSE,"TMCOMP96";#N/A,#N/A,FALSE,"MAT96";#N/A,#N/A,FALSE,"FANDA96";#N/A,#N/A,FALSE,"INTRAN96";#N/A,#N/A,FALSE,"NAA9697";#N/A,#N/A,FALSE,"ECWEBB";#N/A,#N/A,FALSE,"MFT96";#N/A,#N/A,FALSE,"CTrecon"}</definedName>
    <definedName name="trggh_4_3" hidden="1">{#N/A,#N/A,FALSE,"TMCOMP96";#N/A,#N/A,FALSE,"MAT96";#N/A,#N/A,FALSE,"FANDA96";#N/A,#N/A,FALSE,"INTRAN96";#N/A,#N/A,FALSE,"NAA9697";#N/A,#N/A,FALSE,"ECWEBB";#N/A,#N/A,FALSE,"MFT96";#N/A,#N/A,FALSE,"CTrecon"}</definedName>
    <definedName name="trggh_4_4" hidden="1">{#N/A,#N/A,FALSE,"TMCOMP96";#N/A,#N/A,FALSE,"MAT96";#N/A,#N/A,FALSE,"FANDA96";#N/A,#N/A,FALSE,"INTRAN96";#N/A,#N/A,FALSE,"NAA9697";#N/A,#N/A,FALSE,"ECWEBB";#N/A,#N/A,FALSE,"MFT96";#N/A,#N/A,FALSE,"CTrecon"}</definedName>
    <definedName name="trggh_4_5" hidden="1">{#N/A,#N/A,FALSE,"TMCOMP96";#N/A,#N/A,FALSE,"MAT96";#N/A,#N/A,FALSE,"FANDA96";#N/A,#N/A,FALSE,"INTRAN96";#N/A,#N/A,FALSE,"NAA9697";#N/A,#N/A,FALSE,"ECWEBB";#N/A,#N/A,FALSE,"MFT96";#N/A,#N/A,FALSE,"CTrecon"}</definedName>
    <definedName name="trggh_5" hidden="1">{#N/A,#N/A,FALSE,"TMCOMP96";#N/A,#N/A,FALSE,"MAT96";#N/A,#N/A,FALSE,"FANDA96";#N/A,#N/A,FALSE,"INTRAN96";#N/A,#N/A,FALSE,"NAA9697";#N/A,#N/A,FALSE,"ECWEBB";#N/A,#N/A,FALSE,"MFT96";#N/A,#N/A,FALSE,"CTrecon"}</definedName>
    <definedName name="trggh_5_1" hidden="1">{#N/A,#N/A,FALSE,"TMCOMP96";#N/A,#N/A,FALSE,"MAT96";#N/A,#N/A,FALSE,"FANDA96";#N/A,#N/A,FALSE,"INTRAN96";#N/A,#N/A,FALSE,"NAA9697";#N/A,#N/A,FALSE,"ECWEBB";#N/A,#N/A,FALSE,"MFT96";#N/A,#N/A,FALSE,"CTrecon"}</definedName>
    <definedName name="trggh_5_1_1" hidden="1">{#N/A,#N/A,FALSE,"TMCOMP96";#N/A,#N/A,FALSE,"MAT96";#N/A,#N/A,FALSE,"FANDA96";#N/A,#N/A,FALSE,"INTRAN96";#N/A,#N/A,FALSE,"NAA9697";#N/A,#N/A,FALSE,"ECWEBB";#N/A,#N/A,FALSE,"MFT96";#N/A,#N/A,FALSE,"CTrecon"}</definedName>
    <definedName name="trggh_5_1_1_1" hidden="1">{#N/A,#N/A,FALSE,"TMCOMP96";#N/A,#N/A,FALSE,"MAT96";#N/A,#N/A,FALSE,"FANDA96";#N/A,#N/A,FALSE,"INTRAN96";#N/A,#N/A,FALSE,"NAA9697";#N/A,#N/A,FALSE,"ECWEBB";#N/A,#N/A,FALSE,"MFT96";#N/A,#N/A,FALSE,"CTrecon"}</definedName>
    <definedName name="trggh_5_1_1_2" hidden="1">{#N/A,#N/A,FALSE,"TMCOMP96";#N/A,#N/A,FALSE,"MAT96";#N/A,#N/A,FALSE,"FANDA96";#N/A,#N/A,FALSE,"INTRAN96";#N/A,#N/A,FALSE,"NAA9697";#N/A,#N/A,FALSE,"ECWEBB";#N/A,#N/A,FALSE,"MFT96";#N/A,#N/A,FALSE,"CTrecon"}</definedName>
    <definedName name="trggh_5_1_2" hidden="1">{#N/A,#N/A,FALSE,"TMCOMP96";#N/A,#N/A,FALSE,"MAT96";#N/A,#N/A,FALSE,"FANDA96";#N/A,#N/A,FALSE,"INTRAN96";#N/A,#N/A,FALSE,"NAA9697";#N/A,#N/A,FALSE,"ECWEBB";#N/A,#N/A,FALSE,"MFT96";#N/A,#N/A,FALSE,"CTrecon"}</definedName>
    <definedName name="trggh_5_1_3" hidden="1">{#N/A,#N/A,FALSE,"TMCOMP96";#N/A,#N/A,FALSE,"MAT96";#N/A,#N/A,FALSE,"FANDA96";#N/A,#N/A,FALSE,"INTRAN96";#N/A,#N/A,FALSE,"NAA9697";#N/A,#N/A,FALSE,"ECWEBB";#N/A,#N/A,FALSE,"MFT96";#N/A,#N/A,FALSE,"CTrecon"}</definedName>
    <definedName name="trggh_5_1_4" hidden="1">{#N/A,#N/A,FALSE,"TMCOMP96";#N/A,#N/A,FALSE,"MAT96";#N/A,#N/A,FALSE,"FANDA96";#N/A,#N/A,FALSE,"INTRAN96";#N/A,#N/A,FALSE,"NAA9697";#N/A,#N/A,FALSE,"ECWEBB";#N/A,#N/A,FALSE,"MFT96";#N/A,#N/A,FALSE,"CTrecon"}</definedName>
    <definedName name="trggh_5_1_5" hidden="1">{#N/A,#N/A,FALSE,"TMCOMP96";#N/A,#N/A,FALSE,"MAT96";#N/A,#N/A,FALSE,"FANDA96";#N/A,#N/A,FALSE,"INTRAN96";#N/A,#N/A,FALSE,"NAA9697";#N/A,#N/A,FALSE,"ECWEBB";#N/A,#N/A,FALSE,"MFT96";#N/A,#N/A,FALSE,"CTrecon"}</definedName>
    <definedName name="trggh_5_2" hidden="1">{#N/A,#N/A,FALSE,"TMCOMP96";#N/A,#N/A,FALSE,"MAT96";#N/A,#N/A,FALSE,"FANDA96";#N/A,#N/A,FALSE,"INTRAN96";#N/A,#N/A,FALSE,"NAA9697";#N/A,#N/A,FALSE,"ECWEBB";#N/A,#N/A,FALSE,"MFT96";#N/A,#N/A,FALSE,"CTrecon"}</definedName>
    <definedName name="trggh_5_3" hidden="1">{#N/A,#N/A,FALSE,"TMCOMP96";#N/A,#N/A,FALSE,"MAT96";#N/A,#N/A,FALSE,"FANDA96";#N/A,#N/A,FALSE,"INTRAN96";#N/A,#N/A,FALSE,"NAA9697";#N/A,#N/A,FALSE,"ECWEBB";#N/A,#N/A,FALSE,"MFT96";#N/A,#N/A,FALSE,"CTrecon"}</definedName>
    <definedName name="trggh_5_4" hidden="1">{#N/A,#N/A,FALSE,"TMCOMP96";#N/A,#N/A,FALSE,"MAT96";#N/A,#N/A,FALSE,"FANDA96";#N/A,#N/A,FALSE,"INTRAN96";#N/A,#N/A,FALSE,"NAA9697";#N/A,#N/A,FALSE,"ECWEBB";#N/A,#N/A,FALSE,"MFT96";#N/A,#N/A,FALSE,"CTrecon"}</definedName>
    <definedName name="trggh_5_5" hidden="1">{#N/A,#N/A,FALSE,"TMCOMP96";#N/A,#N/A,FALSE,"MAT96";#N/A,#N/A,FALSE,"FANDA96";#N/A,#N/A,FALSE,"INTRAN96";#N/A,#N/A,FALSE,"NAA9697";#N/A,#N/A,FALSE,"ECWEBB";#N/A,#N/A,FALSE,"MFT96";#N/A,#N/A,FALSE,"CTrecon"}</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alidation">#REF!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table1." hidden="1">{#N/A,#N/A,FALSE,"CGBR95C"}</definedName>
    <definedName name="wrn.table1._1" hidden="1">{#N/A,#N/A,FALSE,"CGBR95C"}</definedName>
    <definedName name="wrn.table1._1_1" hidden="1">{#N/A,#N/A,FALSE,"CGBR95C"}</definedName>
    <definedName name="wrn.table1._1_1_1" hidden="1">{#N/A,#N/A,FALSE,"CGBR95C"}</definedName>
    <definedName name="wrn.table1._1_1_1_1" hidden="1">{#N/A,#N/A,FALSE,"CGBR95C"}</definedName>
    <definedName name="wrn.table1._1_1_1_1_1" hidden="1">{#N/A,#N/A,FALSE,"CGBR95C"}</definedName>
    <definedName name="wrn.table1._1_1_1_1_2" hidden="1">{#N/A,#N/A,FALSE,"CGBR95C"}</definedName>
    <definedName name="wrn.table1._1_1_1_2" hidden="1">{#N/A,#N/A,FALSE,"CGBR95C"}</definedName>
    <definedName name="wrn.table1._1_1_1_3" hidden="1">{#N/A,#N/A,FALSE,"CGBR95C"}</definedName>
    <definedName name="wrn.table1._1_1_1_4" hidden="1">{#N/A,#N/A,FALSE,"CGBR95C"}</definedName>
    <definedName name="wrn.table1._1_1_1_5" hidden="1">{#N/A,#N/A,FALSE,"CGBR95C"}</definedName>
    <definedName name="wrn.table1._1_1_2" hidden="1">{#N/A,#N/A,FALSE,"CGBR95C"}</definedName>
    <definedName name="wrn.table1._1_1_3" hidden="1">{#N/A,#N/A,FALSE,"CGBR95C"}</definedName>
    <definedName name="wrn.table1._1_1_4" hidden="1">{#N/A,#N/A,FALSE,"CGBR95C"}</definedName>
    <definedName name="wrn.table1._1_1_5" hidden="1">{#N/A,#N/A,FALSE,"CGBR95C"}</definedName>
    <definedName name="wrn.table1._1_2" hidden="1">{#N/A,#N/A,FALSE,"CGBR95C"}</definedName>
    <definedName name="wrn.table1._1_2_1" hidden="1">{#N/A,#N/A,FALSE,"CGBR95C"}</definedName>
    <definedName name="wrn.table1._1_2_1_1" hidden="1">{#N/A,#N/A,FALSE,"CGBR95C"}</definedName>
    <definedName name="wrn.table1._1_2_1_1_1" hidden="1">{#N/A,#N/A,FALSE,"CGBR95C"}</definedName>
    <definedName name="wrn.table1._1_2_1_1_2" hidden="1">{#N/A,#N/A,FALSE,"CGBR95C"}</definedName>
    <definedName name="wrn.table1._1_2_1_2" hidden="1">{#N/A,#N/A,FALSE,"CGBR95C"}</definedName>
    <definedName name="wrn.table1._1_2_1_3" hidden="1">{#N/A,#N/A,FALSE,"CGBR95C"}</definedName>
    <definedName name="wrn.table1._1_2_1_4" hidden="1">{#N/A,#N/A,FALSE,"CGBR95C"}</definedName>
    <definedName name="wrn.table1._1_2_1_5" hidden="1">{#N/A,#N/A,FALSE,"CGBR95C"}</definedName>
    <definedName name="wrn.table1._1_2_2" hidden="1">{#N/A,#N/A,FALSE,"CGBR95C"}</definedName>
    <definedName name="wrn.table1._1_2_3" hidden="1">{#N/A,#N/A,FALSE,"CGBR95C"}</definedName>
    <definedName name="wrn.table1._1_2_4" hidden="1">{#N/A,#N/A,FALSE,"CGBR95C"}</definedName>
    <definedName name="wrn.table1._1_2_5" hidden="1">{#N/A,#N/A,FALSE,"CGBR95C"}</definedName>
    <definedName name="wrn.table1._1_3" hidden="1">{#N/A,#N/A,FALSE,"CGBR95C"}</definedName>
    <definedName name="wrn.table1._1_3_1" hidden="1">{#N/A,#N/A,FALSE,"CGBR95C"}</definedName>
    <definedName name="wrn.table1._1_3_1_1" hidden="1">{#N/A,#N/A,FALSE,"CGBR95C"}</definedName>
    <definedName name="wrn.table1._1_3_1_1_1" hidden="1">{#N/A,#N/A,FALSE,"CGBR95C"}</definedName>
    <definedName name="wrn.table1._1_3_1_1_2" hidden="1">{#N/A,#N/A,FALSE,"CGBR95C"}</definedName>
    <definedName name="wrn.table1._1_3_1_2" hidden="1">{#N/A,#N/A,FALSE,"CGBR95C"}</definedName>
    <definedName name="wrn.table1._1_3_1_3" hidden="1">{#N/A,#N/A,FALSE,"CGBR95C"}</definedName>
    <definedName name="wrn.table1._1_3_1_4" hidden="1">{#N/A,#N/A,FALSE,"CGBR95C"}</definedName>
    <definedName name="wrn.table1._1_3_1_5" hidden="1">{#N/A,#N/A,FALSE,"CGBR95C"}</definedName>
    <definedName name="wrn.table1._1_3_2" hidden="1">{#N/A,#N/A,FALSE,"CGBR95C"}</definedName>
    <definedName name="wrn.table1._1_3_3" hidden="1">{#N/A,#N/A,FALSE,"CGBR95C"}</definedName>
    <definedName name="wrn.table1._1_3_4" hidden="1">{#N/A,#N/A,FALSE,"CGBR95C"}</definedName>
    <definedName name="wrn.table1._1_3_5" hidden="1">{#N/A,#N/A,FALSE,"CGBR95C"}</definedName>
    <definedName name="wrn.table1._1_4" hidden="1">{#N/A,#N/A,FALSE,"CGBR95C"}</definedName>
    <definedName name="wrn.table1._1_4_1" hidden="1">{#N/A,#N/A,FALSE,"CGBR95C"}</definedName>
    <definedName name="wrn.table1._1_4_1_1" hidden="1">{#N/A,#N/A,FALSE,"CGBR95C"}</definedName>
    <definedName name="wrn.table1._1_4_1_2" hidden="1">{#N/A,#N/A,FALSE,"CGBR95C"}</definedName>
    <definedName name="wrn.table1._1_4_1_3" hidden="1">{#N/A,#N/A,FALSE,"CGBR95C"}</definedName>
    <definedName name="wrn.table1._1_4_1_4" hidden="1">{#N/A,#N/A,FALSE,"CGBR95C"}</definedName>
    <definedName name="wrn.table1._1_4_1_5" hidden="1">{#N/A,#N/A,FALSE,"CGBR95C"}</definedName>
    <definedName name="wrn.table1._1_4_2" hidden="1">{#N/A,#N/A,FALSE,"CGBR95C"}</definedName>
    <definedName name="wrn.table1._1_4_3" hidden="1">{#N/A,#N/A,FALSE,"CGBR95C"}</definedName>
    <definedName name="wrn.table1._1_4_4" hidden="1">{#N/A,#N/A,FALSE,"CGBR95C"}</definedName>
    <definedName name="wrn.table1._1_4_5" hidden="1">{#N/A,#N/A,FALSE,"CGBR95C"}</definedName>
    <definedName name="wrn.table1._1_5" hidden="1">{#N/A,#N/A,FALSE,"CGBR95C"}</definedName>
    <definedName name="wrn.table1._1_5_1" hidden="1">{#N/A,#N/A,FALSE,"CGBR95C"}</definedName>
    <definedName name="wrn.table1._1_5_2" hidden="1">{#N/A,#N/A,FALSE,"CGBR95C"}</definedName>
    <definedName name="wrn.table1._1_5_3" hidden="1">{#N/A,#N/A,FALSE,"CGBR95C"}</definedName>
    <definedName name="wrn.table1._1_5_4" hidden="1">{#N/A,#N/A,FALSE,"CGBR95C"}</definedName>
    <definedName name="wrn.table1._1_5_5" hidden="1">{#N/A,#N/A,FALSE,"CGBR95C"}</definedName>
    <definedName name="wrn.table1._2_1" hidden="1">{#N/A,#N/A,FALSE,"CGBR95C"}</definedName>
    <definedName name="wrn.table1._2_1_1" hidden="1">{#N/A,#N/A,FALSE,"CGBR95C"}</definedName>
    <definedName name="wrn.table1._2_1_1_1" hidden="1">{#N/A,#N/A,FALSE,"CGBR95C"}</definedName>
    <definedName name="wrn.table1._2_1_1_2" hidden="1">{#N/A,#N/A,FALSE,"CGBR95C"}</definedName>
    <definedName name="wrn.table1._2_1_2" hidden="1">{#N/A,#N/A,FALSE,"CGBR95C"}</definedName>
    <definedName name="wrn.table1._2_1_3" hidden="1">{#N/A,#N/A,FALSE,"CGBR95C"}</definedName>
    <definedName name="wrn.table1._2_1_4" hidden="1">{#N/A,#N/A,FALSE,"CGBR95C"}</definedName>
    <definedName name="wrn.table1._2_1_5" hidden="1">{#N/A,#N/A,FALSE,"CGBR95C"}</definedName>
    <definedName name="wrn.table1._2_2" hidden="1">{#N/A,#N/A,FALSE,"CGBR95C"}</definedName>
    <definedName name="wrn.table1._2_3" hidden="1">{#N/A,#N/A,FALSE,"CGBR95C"}</definedName>
    <definedName name="wrn.table1._2_4" hidden="1">{#N/A,#N/A,FALSE,"CGBR95C"}</definedName>
    <definedName name="wrn.table1._2_5" hidden="1">{#N/A,#N/A,FALSE,"CGBR95C"}</definedName>
    <definedName name="wrn.table1._3" hidden="1">{#N/A,#N/A,FALSE,"CGBR95C"}</definedName>
    <definedName name="wrn.table1._3_1" hidden="1">{#N/A,#N/A,FALSE,"CGBR95C"}</definedName>
    <definedName name="wrn.table1._3_1_1" hidden="1">{#N/A,#N/A,FALSE,"CGBR95C"}</definedName>
    <definedName name="wrn.table1._3_1_1_1" hidden="1">{#N/A,#N/A,FALSE,"CGBR95C"}</definedName>
    <definedName name="wrn.table1._3_1_1_2" hidden="1">{#N/A,#N/A,FALSE,"CGBR95C"}</definedName>
    <definedName name="wrn.table1._3_1_2" hidden="1">{#N/A,#N/A,FALSE,"CGBR95C"}</definedName>
    <definedName name="wrn.table1._3_1_3" hidden="1">{#N/A,#N/A,FALSE,"CGBR95C"}</definedName>
    <definedName name="wrn.table1._3_1_4" hidden="1">{#N/A,#N/A,FALSE,"CGBR95C"}</definedName>
    <definedName name="wrn.table1._3_1_5" hidden="1">{#N/A,#N/A,FALSE,"CGBR95C"}</definedName>
    <definedName name="wrn.table1._3_2" hidden="1">{#N/A,#N/A,FALSE,"CGBR95C"}</definedName>
    <definedName name="wrn.table1._3_3" hidden="1">{#N/A,#N/A,FALSE,"CGBR95C"}</definedName>
    <definedName name="wrn.table1._3_4" hidden="1">{#N/A,#N/A,FALSE,"CGBR95C"}</definedName>
    <definedName name="wrn.table1._3_5" hidden="1">{#N/A,#N/A,FALSE,"CGBR95C"}</definedName>
    <definedName name="wrn.table1._4" hidden="1">{#N/A,#N/A,FALSE,"CGBR95C"}</definedName>
    <definedName name="wrn.table1._4_1" hidden="1">{#N/A,#N/A,FALSE,"CGBR95C"}</definedName>
    <definedName name="wrn.table1._4_1_1" hidden="1">{#N/A,#N/A,FALSE,"CGBR95C"}</definedName>
    <definedName name="wrn.table1._4_1_1_1" hidden="1">{#N/A,#N/A,FALSE,"CGBR95C"}</definedName>
    <definedName name="wrn.table1._4_1_1_2" hidden="1">{#N/A,#N/A,FALSE,"CGBR95C"}</definedName>
    <definedName name="wrn.table1._4_1_2" hidden="1">{#N/A,#N/A,FALSE,"CGBR95C"}</definedName>
    <definedName name="wrn.table1._4_1_3" hidden="1">{#N/A,#N/A,FALSE,"CGBR95C"}</definedName>
    <definedName name="wrn.table1._4_1_4" hidden="1">{#N/A,#N/A,FALSE,"CGBR95C"}</definedName>
    <definedName name="wrn.table1._4_1_5" hidden="1">{#N/A,#N/A,FALSE,"CGBR95C"}</definedName>
    <definedName name="wrn.table1._4_2" hidden="1">{#N/A,#N/A,FALSE,"CGBR95C"}</definedName>
    <definedName name="wrn.table1._4_3" hidden="1">{#N/A,#N/A,FALSE,"CGBR95C"}</definedName>
    <definedName name="wrn.table1._4_4" hidden="1">{#N/A,#N/A,FALSE,"CGBR95C"}</definedName>
    <definedName name="wrn.table1._4_5" hidden="1">{#N/A,#N/A,FALSE,"CGBR95C"}</definedName>
    <definedName name="wrn.table1._5" hidden="1">{#N/A,#N/A,FALSE,"CGBR95C"}</definedName>
    <definedName name="wrn.table1._5_1" hidden="1">{#N/A,#N/A,FALSE,"CGBR95C"}</definedName>
    <definedName name="wrn.table1._5_1_1" hidden="1">{#N/A,#N/A,FALSE,"CGBR95C"}</definedName>
    <definedName name="wrn.table1._5_1_1_1" hidden="1">{#N/A,#N/A,FALSE,"CGBR95C"}</definedName>
    <definedName name="wrn.table1._5_1_1_2" hidden="1">{#N/A,#N/A,FALSE,"CGBR95C"}</definedName>
    <definedName name="wrn.table1._5_1_2" hidden="1">{#N/A,#N/A,FALSE,"CGBR95C"}</definedName>
    <definedName name="wrn.table1._5_1_3" hidden="1">{#N/A,#N/A,FALSE,"CGBR95C"}</definedName>
    <definedName name="wrn.table1._5_1_4" hidden="1">{#N/A,#N/A,FALSE,"CGBR95C"}</definedName>
    <definedName name="wrn.table1._5_1_5" hidden="1">{#N/A,#N/A,FALSE,"CGBR95C"}</definedName>
    <definedName name="wrn.table1._5_2" hidden="1">{#N/A,#N/A,FALSE,"CGBR95C"}</definedName>
    <definedName name="wrn.table1._5_3" hidden="1">{#N/A,#N/A,FALSE,"CGBR95C"}</definedName>
    <definedName name="wrn.table1._5_4" hidden="1">{#N/A,#N/A,FALSE,"CGBR95C"}</definedName>
    <definedName name="wrn.table1._5_5" hidden="1">{#N/A,#N/A,FALSE,"CGBR95C"}</definedName>
    <definedName name="wrn.table2." hidden="1">{#N/A,#N/A,FALSE,"CGBR95C"}</definedName>
    <definedName name="wrn.table2._1" hidden="1">{#N/A,#N/A,FALSE,"CGBR95C"}</definedName>
    <definedName name="wrn.table2._1_1" hidden="1">{#N/A,#N/A,FALSE,"CGBR95C"}</definedName>
    <definedName name="wrn.table2._1_1_1" hidden="1">{#N/A,#N/A,FALSE,"CGBR95C"}</definedName>
    <definedName name="wrn.table2._1_1_1_1" hidden="1">{#N/A,#N/A,FALSE,"CGBR95C"}</definedName>
    <definedName name="wrn.table2._1_1_1_1_1" hidden="1">{#N/A,#N/A,FALSE,"CGBR95C"}</definedName>
    <definedName name="wrn.table2._1_1_1_1_2" hidden="1">{#N/A,#N/A,FALSE,"CGBR95C"}</definedName>
    <definedName name="wrn.table2._1_1_1_2" hidden="1">{#N/A,#N/A,FALSE,"CGBR95C"}</definedName>
    <definedName name="wrn.table2._1_1_1_3" hidden="1">{#N/A,#N/A,FALSE,"CGBR95C"}</definedName>
    <definedName name="wrn.table2._1_1_1_4" hidden="1">{#N/A,#N/A,FALSE,"CGBR95C"}</definedName>
    <definedName name="wrn.table2._1_1_1_5" hidden="1">{#N/A,#N/A,FALSE,"CGBR95C"}</definedName>
    <definedName name="wrn.table2._1_1_2" hidden="1">{#N/A,#N/A,FALSE,"CGBR95C"}</definedName>
    <definedName name="wrn.table2._1_1_3" hidden="1">{#N/A,#N/A,FALSE,"CGBR95C"}</definedName>
    <definedName name="wrn.table2._1_1_4" hidden="1">{#N/A,#N/A,FALSE,"CGBR95C"}</definedName>
    <definedName name="wrn.table2._1_1_5" hidden="1">{#N/A,#N/A,FALSE,"CGBR95C"}</definedName>
    <definedName name="wrn.table2._1_2" hidden="1">{#N/A,#N/A,FALSE,"CGBR95C"}</definedName>
    <definedName name="wrn.table2._1_2_1" hidden="1">{#N/A,#N/A,FALSE,"CGBR95C"}</definedName>
    <definedName name="wrn.table2._1_2_1_1" hidden="1">{#N/A,#N/A,FALSE,"CGBR95C"}</definedName>
    <definedName name="wrn.table2._1_2_1_1_1" hidden="1">{#N/A,#N/A,FALSE,"CGBR95C"}</definedName>
    <definedName name="wrn.table2._1_2_1_1_2" hidden="1">{#N/A,#N/A,FALSE,"CGBR95C"}</definedName>
    <definedName name="wrn.table2._1_2_1_2" hidden="1">{#N/A,#N/A,FALSE,"CGBR95C"}</definedName>
    <definedName name="wrn.table2._1_2_1_3" hidden="1">{#N/A,#N/A,FALSE,"CGBR95C"}</definedName>
    <definedName name="wrn.table2._1_2_1_4" hidden="1">{#N/A,#N/A,FALSE,"CGBR95C"}</definedName>
    <definedName name="wrn.table2._1_2_1_5" hidden="1">{#N/A,#N/A,FALSE,"CGBR95C"}</definedName>
    <definedName name="wrn.table2._1_2_2" hidden="1">{#N/A,#N/A,FALSE,"CGBR95C"}</definedName>
    <definedName name="wrn.table2._1_2_3" hidden="1">{#N/A,#N/A,FALSE,"CGBR95C"}</definedName>
    <definedName name="wrn.table2._1_2_4" hidden="1">{#N/A,#N/A,FALSE,"CGBR95C"}</definedName>
    <definedName name="wrn.table2._1_2_5" hidden="1">{#N/A,#N/A,FALSE,"CGBR95C"}</definedName>
    <definedName name="wrn.table2._1_3" hidden="1">{#N/A,#N/A,FALSE,"CGBR95C"}</definedName>
    <definedName name="wrn.table2._1_3_1" hidden="1">{#N/A,#N/A,FALSE,"CGBR95C"}</definedName>
    <definedName name="wrn.table2._1_3_1_1" hidden="1">{#N/A,#N/A,FALSE,"CGBR95C"}</definedName>
    <definedName name="wrn.table2._1_3_1_1_1" hidden="1">{#N/A,#N/A,FALSE,"CGBR95C"}</definedName>
    <definedName name="wrn.table2._1_3_1_1_2" hidden="1">{#N/A,#N/A,FALSE,"CGBR95C"}</definedName>
    <definedName name="wrn.table2._1_3_1_2" hidden="1">{#N/A,#N/A,FALSE,"CGBR95C"}</definedName>
    <definedName name="wrn.table2._1_3_1_3" hidden="1">{#N/A,#N/A,FALSE,"CGBR95C"}</definedName>
    <definedName name="wrn.table2._1_3_1_4" hidden="1">{#N/A,#N/A,FALSE,"CGBR95C"}</definedName>
    <definedName name="wrn.table2._1_3_1_5" hidden="1">{#N/A,#N/A,FALSE,"CGBR95C"}</definedName>
    <definedName name="wrn.table2._1_3_2" hidden="1">{#N/A,#N/A,FALSE,"CGBR95C"}</definedName>
    <definedName name="wrn.table2._1_3_3" hidden="1">{#N/A,#N/A,FALSE,"CGBR95C"}</definedName>
    <definedName name="wrn.table2._1_3_4" hidden="1">{#N/A,#N/A,FALSE,"CGBR95C"}</definedName>
    <definedName name="wrn.table2._1_3_5" hidden="1">{#N/A,#N/A,FALSE,"CGBR95C"}</definedName>
    <definedName name="wrn.table2._1_4" hidden="1">{#N/A,#N/A,FALSE,"CGBR95C"}</definedName>
    <definedName name="wrn.table2._1_4_1" hidden="1">{#N/A,#N/A,FALSE,"CGBR95C"}</definedName>
    <definedName name="wrn.table2._1_4_1_1" hidden="1">{#N/A,#N/A,FALSE,"CGBR95C"}</definedName>
    <definedName name="wrn.table2._1_4_1_2" hidden="1">{#N/A,#N/A,FALSE,"CGBR95C"}</definedName>
    <definedName name="wrn.table2._1_4_1_3" hidden="1">{#N/A,#N/A,FALSE,"CGBR95C"}</definedName>
    <definedName name="wrn.table2._1_4_1_4" hidden="1">{#N/A,#N/A,FALSE,"CGBR95C"}</definedName>
    <definedName name="wrn.table2._1_4_1_5" hidden="1">{#N/A,#N/A,FALSE,"CGBR95C"}</definedName>
    <definedName name="wrn.table2._1_4_2" hidden="1">{#N/A,#N/A,FALSE,"CGBR95C"}</definedName>
    <definedName name="wrn.table2._1_4_3" hidden="1">{#N/A,#N/A,FALSE,"CGBR95C"}</definedName>
    <definedName name="wrn.table2._1_4_4" hidden="1">{#N/A,#N/A,FALSE,"CGBR95C"}</definedName>
    <definedName name="wrn.table2._1_4_5" hidden="1">{#N/A,#N/A,FALSE,"CGBR95C"}</definedName>
    <definedName name="wrn.table2._1_5" hidden="1">{#N/A,#N/A,FALSE,"CGBR95C"}</definedName>
    <definedName name="wrn.table2._1_5_1" hidden="1">{#N/A,#N/A,FALSE,"CGBR95C"}</definedName>
    <definedName name="wrn.table2._1_5_2" hidden="1">{#N/A,#N/A,FALSE,"CGBR95C"}</definedName>
    <definedName name="wrn.table2._1_5_3" hidden="1">{#N/A,#N/A,FALSE,"CGBR95C"}</definedName>
    <definedName name="wrn.table2._1_5_4" hidden="1">{#N/A,#N/A,FALSE,"CGBR95C"}</definedName>
    <definedName name="wrn.table2._1_5_5" hidden="1">{#N/A,#N/A,FALSE,"CGBR95C"}</definedName>
    <definedName name="wrn.table2._2_1" hidden="1">{#N/A,#N/A,FALSE,"CGBR95C"}</definedName>
    <definedName name="wrn.table2._2_1_1" hidden="1">{#N/A,#N/A,FALSE,"CGBR95C"}</definedName>
    <definedName name="wrn.table2._2_1_1_1" hidden="1">{#N/A,#N/A,FALSE,"CGBR95C"}</definedName>
    <definedName name="wrn.table2._2_1_1_2" hidden="1">{#N/A,#N/A,FALSE,"CGBR95C"}</definedName>
    <definedName name="wrn.table2._2_1_2" hidden="1">{#N/A,#N/A,FALSE,"CGBR95C"}</definedName>
    <definedName name="wrn.table2._2_1_3" hidden="1">{#N/A,#N/A,FALSE,"CGBR95C"}</definedName>
    <definedName name="wrn.table2._2_1_4" hidden="1">{#N/A,#N/A,FALSE,"CGBR95C"}</definedName>
    <definedName name="wrn.table2._2_1_5" hidden="1">{#N/A,#N/A,FALSE,"CGBR95C"}</definedName>
    <definedName name="wrn.table2._2_2" hidden="1">{#N/A,#N/A,FALSE,"CGBR95C"}</definedName>
    <definedName name="wrn.table2._2_3" hidden="1">{#N/A,#N/A,FALSE,"CGBR95C"}</definedName>
    <definedName name="wrn.table2._2_4" hidden="1">{#N/A,#N/A,FALSE,"CGBR95C"}</definedName>
    <definedName name="wrn.table2._2_5" hidden="1">{#N/A,#N/A,FALSE,"CGBR95C"}</definedName>
    <definedName name="wrn.table2._3" hidden="1">{#N/A,#N/A,FALSE,"CGBR95C"}</definedName>
    <definedName name="wrn.table2._3_1" hidden="1">{#N/A,#N/A,FALSE,"CGBR95C"}</definedName>
    <definedName name="wrn.table2._3_1_1" hidden="1">{#N/A,#N/A,FALSE,"CGBR95C"}</definedName>
    <definedName name="wrn.table2._3_1_1_1" hidden="1">{#N/A,#N/A,FALSE,"CGBR95C"}</definedName>
    <definedName name="wrn.table2._3_1_1_2" hidden="1">{#N/A,#N/A,FALSE,"CGBR95C"}</definedName>
    <definedName name="wrn.table2._3_1_2" hidden="1">{#N/A,#N/A,FALSE,"CGBR95C"}</definedName>
    <definedName name="wrn.table2._3_1_3" hidden="1">{#N/A,#N/A,FALSE,"CGBR95C"}</definedName>
    <definedName name="wrn.table2._3_1_4" hidden="1">{#N/A,#N/A,FALSE,"CGBR95C"}</definedName>
    <definedName name="wrn.table2._3_1_5" hidden="1">{#N/A,#N/A,FALSE,"CGBR95C"}</definedName>
    <definedName name="wrn.table2._3_2" hidden="1">{#N/A,#N/A,FALSE,"CGBR95C"}</definedName>
    <definedName name="wrn.table2._3_3" hidden="1">{#N/A,#N/A,FALSE,"CGBR95C"}</definedName>
    <definedName name="wrn.table2._3_4" hidden="1">{#N/A,#N/A,FALSE,"CGBR95C"}</definedName>
    <definedName name="wrn.table2._3_5" hidden="1">{#N/A,#N/A,FALSE,"CGBR95C"}</definedName>
    <definedName name="wrn.table2._4" hidden="1">{#N/A,#N/A,FALSE,"CGBR95C"}</definedName>
    <definedName name="wrn.table2._4_1" hidden="1">{#N/A,#N/A,FALSE,"CGBR95C"}</definedName>
    <definedName name="wrn.table2._4_1_1" hidden="1">{#N/A,#N/A,FALSE,"CGBR95C"}</definedName>
    <definedName name="wrn.table2._4_1_1_1" hidden="1">{#N/A,#N/A,FALSE,"CGBR95C"}</definedName>
    <definedName name="wrn.table2._4_1_1_2" hidden="1">{#N/A,#N/A,FALSE,"CGBR95C"}</definedName>
    <definedName name="wrn.table2._4_1_2" hidden="1">{#N/A,#N/A,FALSE,"CGBR95C"}</definedName>
    <definedName name="wrn.table2._4_1_3" hidden="1">{#N/A,#N/A,FALSE,"CGBR95C"}</definedName>
    <definedName name="wrn.table2._4_1_4" hidden="1">{#N/A,#N/A,FALSE,"CGBR95C"}</definedName>
    <definedName name="wrn.table2._4_1_5" hidden="1">{#N/A,#N/A,FALSE,"CGBR95C"}</definedName>
    <definedName name="wrn.table2._4_2" hidden="1">{#N/A,#N/A,FALSE,"CGBR95C"}</definedName>
    <definedName name="wrn.table2._4_3" hidden="1">{#N/A,#N/A,FALSE,"CGBR95C"}</definedName>
    <definedName name="wrn.table2._4_4" hidden="1">{#N/A,#N/A,FALSE,"CGBR95C"}</definedName>
    <definedName name="wrn.table2._4_5" hidden="1">{#N/A,#N/A,FALSE,"CGBR95C"}</definedName>
    <definedName name="wrn.table2._5" hidden="1">{#N/A,#N/A,FALSE,"CGBR95C"}</definedName>
    <definedName name="wrn.table2._5_1" hidden="1">{#N/A,#N/A,FALSE,"CGBR95C"}</definedName>
    <definedName name="wrn.table2._5_1_1" hidden="1">{#N/A,#N/A,FALSE,"CGBR95C"}</definedName>
    <definedName name="wrn.table2._5_1_1_1" hidden="1">{#N/A,#N/A,FALSE,"CGBR95C"}</definedName>
    <definedName name="wrn.table2._5_1_1_2" hidden="1">{#N/A,#N/A,FALSE,"CGBR95C"}</definedName>
    <definedName name="wrn.table2._5_1_2" hidden="1">{#N/A,#N/A,FALSE,"CGBR95C"}</definedName>
    <definedName name="wrn.table2._5_1_3" hidden="1">{#N/A,#N/A,FALSE,"CGBR95C"}</definedName>
    <definedName name="wrn.table2._5_1_4" hidden="1">{#N/A,#N/A,FALSE,"CGBR95C"}</definedName>
    <definedName name="wrn.table2._5_1_5" hidden="1">{#N/A,#N/A,FALSE,"CGBR95C"}</definedName>
    <definedName name="wrn.table2._5_2" hidden="1">{#N/A,#N/A,FALSE,"CGBR95C"}</definedName>
    <definedName name="wrn.table2._5_3" hidden="1">{#N/A,#N/A,FALSE,"CGBR95C"}</definedName>
    <definedName name="wrn.table2._5_4" hidden="1">{#N/A,#N/A,FALSE,"CGBR95C"}</definedName>
    <definedName name="wrn.table2._5_5" hidden="1">{#N/A,#N/A,FALSE,"CGBR95C"}</definedName>
    <definedName name="wrn.tablea." hidden="1">{#N/A,#N/A,FALSE,"CGBR95C"}</definedName>
    <definedName name="wrn.tablea._1" hidden="1">{#N/A,#N/A,FALSE,"CGBR95C"}</definedName>
    <definedName name="wrn.tablea._1_1" hidden="1">{#N/A,#N/A,FALSE,"CGBR95C"}</definedName>
    <definedName name="wrn.tablea._1_1_1" hidden="1">{#N/A,#N/A,FALSE,"CGBR95C"}</definedName>
    <definedName name="wrn.tablea._1_1_1_1" hidden="1">{#N/A,#N/A,FALSE,"CGBR95C"}</definedName>
    <definedName name="wrn.tablea._1_1_1_1_1" hidden="1">{#N/A,#N/A,FALSE,"CGBR95C"}</definedName>
    <definedName name="wrn.tablea._1_1_1_1_2" hidden="1">{#N/A,#N/A,FALSE,"CGBR95C"}</definedName>
    <definedName name="wrn.tablea._1_1_1_2" hidden="1">{#N/A,#N/A,FALSE,"CGBR95C"}</definedName>
    <definedName name="wrn.tablea._1_1_1_3" hidden="1">{#N/A,#N/A,FALSE,"CGBR95C"}</definedName>
    <definedName name="wrn.tablea._1_1_1_4" hidden="1">{#N/A,#N/A,FALSE,"CGBR95C"}</definedName>
    <definedName name="wrn.tablea._1_1_1_5" hidden="1">{#N/A,#N/A,FALSE,"CGBR95C"}</definedName>
    <definedName name="wrn.tablea._1_1_2" hidden="1">{#N/A,#N/A,FALSE,"CGBR95C"}</definedName>
    <definedName name="wrn.tablea._1_1_3" hidden="1">{#N/A,#N/A,FALSE,"CGBR95C"}</definedName>
    <definedName name="wrn.tablea._1_1_4" hidden="1">{#N/A,#N/A,FALSE,"CGBR95C"}</definedName>
    <definedName name="wrn.tablea._1_1_5" hidden="1">{#N/A,#N/A,FALSE,"CGBR95C"}</definedName>
    <definedName name="wrn.tablea._1_2" hidden="1">{#N/A,#N/A,FALSE,"CGBR95C"}</definedName>
    <definedName name="wrn.tablea._1_2_1" hidden="1">{#N/A,#N/A,FALSE,"CGBR95C"}</definedName>
    <definedName name="wrn.tablea._1_2_1_1" hidden="1">{#N/A,#N/A,FALSE,"CGBR95C"}</definedName>
    <definedName name="wrn.tablea._1_2_1_1_1" hidden="1">{#N/A,#N/A,FALSE,"CGBR95C"}</definedName>
    <definedName name="wrn.tablea._1_2_1_1_2" hidden="1">{#N/A,#N/A,FALSE,"CGBR95C"}</definedName>
    <definedName name="wrn.tablea._1_2_1_2" hidden="1">{#N/A,#N/A,FALSE,"CGBR95C"}</definedName>
    <definedName name="wrn.tablea._1_2_1_3" hidden="1">{#N/A,#N/A,FALSE,"CGBR95C"}</definedName>
    <definedName name="wrn.tablea._1_2_1_4" hidden="1">{#N/A,#N/A,FALSE,"CGBR95C"}</definedName>
    <definedName name="wrn.tablea._1_2_1_5" hidden="1">{#N/A,#N/A,FALSE,"CGBR95C"}</definedName>
    <definedName name="wrn.tablea._1_2_2" hidden="1">{#N/A,#N/A,FALSE,"CGBR95C"}</definedName>
    <definedName name="wrn.tablea._1_2_3" hidden="1">{#N/A,#N/A,FALSE,"CGBR95C"}</definedName>
    <definedName name="wrn.tablea._1_2_4" hidden="1">{#N/A,#N/A,FALSE,"CGBR95C"}</definedName>
    <definedName name="wrn.tablea._1_2_5" hidden="1">{#N/A,#N/A,FALSE,"CGBR95C"}</definedName>
    <definedName name="wrn.tablea._1_3" hidden="1">{#N/A,#N/A,FALSE,"CGBR95C"}</definedName>
    <definedName name="wrn.tablea._1_3_1" hidden="1">{#N/A,#N/A,FALSE,"CGBR95C"}</definedName>
    <definedName name="wrn.tablea._1_3_1_1" hidden="1">{#N/A,#N/A,FALSE,"CGBR95C"}</definedName>
    <definedName name="wrn.tablea._1_3_1_1_1" hidden="1">{#N/A,#N/A,FALSE,"CGBR95C"}</definedName>
    <definedName name="wrn.tablea._1_3_1_1_2" hidden="1">{#N/A,#N/A,FALSE,"CGBR95C"}</definedName>
    <definedName name="wrn.tablea._1_3_1_2" hidden="1">{#N/A,#N/A,FALSE,"CGBR95C"}</definedName>
    <definedName name="wrn.tablea._1_3_1_3" hidden="1">{#N/A,#N/A,FALSE,"CGBR95C"}</definedName>
    <definedName name="wrn.tablea._1_3_1_4" hidden="1">{#N/A,#N/A,FALSE,"CGBR95C"}</definedName>
    <definedName name="wrn.tablea._1_3_1_5" hidden="1">{#N/A,#N/A,FALSE,"CGBR95C"}</definedName>
    <definedName name="wrn.tablea._1_3_2" hidden="1">{#N/A,#N/A,FALSE,"CGBR95C"}</definedName>
    <definedName name="wrn.tablea._1_3_3" hidden="1">{#N/A,#N/A,FALSE,"CGBR95C"}</definedName>
    <definedName name="wrn.tablea._1_3_4" hidden="1">{#N/A,#N/A,FALSE,"CGBR95C"}</definedName>
    <definedName name="wrn.tablea._1_3_5" hidden="1">{#N/A,#N/A,FALSE,"CGBR95C"}</definedName>
    <definedName name="wrn.tablea._1_4" hidden="1">{#N/A,#N/A,FALSE,"CGBR95C"}</definedName>
    <definedName name="wrn.tablea._1_4_1" hidden="1">{#N/A,#N/A,FALSE,"CGBR95C"}</definedName>
    <definedName name="wrn.tablea._1_4_1_1" hidden="1">{#N/A,#N/A,FALSE,"CGBR95C"}</definedName>
    <definedName name="wrn.tablea._1_4_1_2" hidden="1">{#N/A,#N/A,FALSE,"CGBR95C"}</definedName>
    <definedName name="wrn.tablea._1_4_1_3" hidden="1">{#N/A,#N/A,FALSE,"CGBR95C"}</definedName>
    <definedName name="wrn.tablea._1_4_1_4" hidden="1">{#N/A,#N/A,FALSE,"CGBR95C"}</definedName>
    <definedName name="wrn.tablea._1_4_1_5" hidden="1">{#N/A,#N/A,FALSE,"CGBR95C"}</definedName>
    <definedName name="wrn.tablea._1_4_2" hidden="1">{#N/A,#N/A,FALSE,"CGBR95C"}</definedName>
    <definedName name="wrn.tablea._1_4_3" hidden="1">{#N/A,#N/A,FALSE,"CGBR95C"}</definedName>
    <definedName name="wrn.tablea._1_4_4" hidden="1">{#N/A,#N/A,FALSE,"CGBR95C"}</definedName>
    <definedName name="wrn.tablea._1_4_5" hidden="1">{#N/A,#N/A,FALSE,"CGBR95C"}</definedName>
    <definedName name="wrn.tablea._1_5" hidden="1">{#N/A,#N/A,FALSE,"CGBR95C"}</definedName>
    <definedName name="wrn.tablea._1_5_1" hidden="1">{#N/A,#N/A,FALSE,"CGBR95C"}</definedName>
    <definedName name="wrn.tablea._1_5_2" hidden="1">{#N/A,#N/A,FALSE,"CGBR95C"}</definedName>
    <definedName name="wrn.tablea._1_5_3" hidden="1">{#N/A,#N/A,FALSE,"CGBR95C"}</definedName>
    <definedName name="wrn.tablea._1_5_4" hidden="1">{#N/A,#N/A,FALSE,"CGBR95C"}</definedName>
    <definedName name="wrn.tablea._1_5_5" hidden="1">{#N/A,#N/A,FALSE,"CGBR95C"}</definedName>
    <definedName name="wrn.tablea._2_1" hidden="1">{#N/A,#N/A,FALSE,"CGBR95C"}</definedName>
    <definedName name="wrn.tablea._2_1_1" hidden="1">{#N/A,#N/A,FALSE,"CGBR95C"}</definedName>
    <definedName name="wrn.tablea._2_1_1_1" hidden="1">{#N/A,#N/A,FALSE,"CGBR95C"}</definedName>
    <definedName name="wrn.tablea._2_1_1_2" hidden="1">{#N/A,#N/A,FALSE,"CGBR95C"}</definedName>
    <definedName name="wrn.tablea._2_1_2" hidden="1">{#N/A,#N/A,FALSE,"CGBR95C"}</definedName>
    <definedName name="wrn.tablea._2_1_3" hidden="1">{#N/A,#N/A,FALSE,"CGBR95C"}</definedName>
    <definedName name="wrn.tablea._2_1_4" hidden="1">{#N/A,#N/A,FALSE,"CGBR95C"}</definedName>
    <definedName name="wrn.tablea._2_1_5" hidden="1">{#N/A,#N/A,FALSE,"CGBR95C"}</definedName>
    <definedName name="wrn.tablea._2_2" hidden="1">{#N/A,#N/A,FALSE,"CGBR95C"}</definedName>
    <definedName name="wrn.tablea._2_3" hidden="1">{#N/A,#N/A,FALSE,"CGBR95C"}</definedName>
    <definedName name="wrn.tablea._2_4" hidden="1">{#N/A,#N/A,FALSE,"CGBR95C"}</definedName>
    <definedName name="wrn.tablea._2_5" hidden="1">{#N/A,#N/A,FALSE,"CGBR95C"}</definedName>
    <definedName name="wrn.tablea._3" hidden="1">{#N/A,#N/A,FALSE,"CGBR95C"}</definedName>
    <definedName name="wrn.tablea._3_1" hidden="1">{#N/A,#N/A,FALSE,"CGBR95C"}</definedName>
    <definedName name="wrn.tablea._3_1_1" hidden="1">{#N/A,#N/A,FALSE,"CGBR95C"}</definedName>
    <definedName name="wrn.tablea._3_1_1_1" hidden="1">{#N/A,#N/A,FALSE,"CGBR95C"}</definedName>
    <definedName name="wrn.tablea._3_1_1_2" hidden="1">{#N/A,#N/A,FALSE,"CGBR95C"}</definedName>
    <definedName name="wrn.tablea._3_1_2" hidden="1">{#N/A,#N/A,FALSE,"CGBR95C"}</definedName>
    <definedName name="wrn.tablea._3_1_3" hidden="1">{#N/A,#N/A,FALSE,"CGBR95C"}</definedName>
    <definedName name="wrn.tablea._3_1_4" hidden="1">{#N/A,#N/A,FALSE,"CGBR95C"}</definedName>
    <definedName name="wrn.tablea._3_1_5" hidden="1">{#N/A,#N/A,FALSE,"CGBR95C"}</definedName>
    <definedName name="wrn.tablea._3_2" hidden="1">{#N/A,#N/A,FALSE,"CGBR95C"}</definedName>
    <definedName name="wrn.tablea._3_3" hidden="1">{#N/A,#N/A,FALSE,"CGBR95C"}</definedName>
    <definedName name="wrn.tablea._3_4" hidden="1">{#N/A,#N/A,FALSE,"CGBR95C"}</definedName>
    <definedName name="wrn.tablea._3_5" hidden="1">{#N/A,#N/A,FALSE,"CGBR95C"}</definedName>
    <definedName name="wrn.tablea._4" hidden="1">{#N/A,#N/A,FALSE,"CGBR95C"}</definedName>
    <definedName name="wrn.tablea._4_1" hidden="1">{#N/A,#N/A,FALSE,"CGBR95C"}</definedName>
    <definedName name="wrn.tablea._4_1_1" hidden="1">{#N/A,#N/A,FALSE,"CGBR95C"}</definedName>
    <definedName name="wrn.tablea._4_1_1_1" hidden="1">{#N/A,#N/A,FALSE,"CGBR95C"}</definedName>
    <definedName name="wrn.tablea._4_1_1_2" hidden="1">{#N/A,#N/A,FALSE,"CGBR95C"}</definedName>
    <definedName name="wrn.tablea._4_1_2" hidden="1">{#N/A,#N/A,FALSE,"CGBR95C"}</definedName>
    <definedName name="wrn.tablea._4_1_3" hidden="1">{#N/A,#N/A,FALSE,"CGBR95C"}</definedName>
    <definedName name="wrn.tablea._4_1_4" hidden="1">{#N/A,#N/A,FALSE,"CGBR95C"}</definedName>
    <definedName name="wrn.tablea._4_1_5" hidden="1">{#N/A,#N/A,FALSE,"CGBR95C"}</definedName>
    <definedName name="wrn.tablea._4_2" hidden="1">{#N/A,#N/A,FALSE,"CGBR95C"}</definedName>
    <definedName name="wrn.tablea._4_3" hidden="1">{#N/A,#N/A,FALSE,"CGBR95C"}</definedName>
    <definedName name="wrn.tablea._4_4" hidden="1">{#N/A,#N/A,FALSE,"CGBR95C"}</definedName>
    <definedName name="wrn.tablea._4_5" hidden="1">{#N/A,#N/A,FALSE,"CGBR95C"}</definedName>
    <definedName name="wrn.tablea._5" hidden="1">{#N/A,#N/A,FALSE,"CGBR95C"}</definedName>
    <definedName name="wrn.tablea._5_1" hidden="1">{#N/A,#N/A,FALSE,"CGBR95C"}</definedName>
    <definedName name="wrn.tablea._5_1_1" hidden="1">{#N/A,#N/A,FALSE,"CGBR95C"}</definedName>
    <definedName name="wrn.tablea._5_1_1_1" hidden="1">{#N/A,#N/A,FALSE,"CGBR95C"}</definedName>
    <definedName name="wrn.tablea._5_1_1_2" hidden="1">{#N/A,#N/A,FALSE,"CGBR95C"}</definedName>
    <definedName name="wrn.tablea._5_1_2" hidden="1">{#N/A,#N/A,FALSE,"CGBR95C"}</definedName>
    <definedName name="wrn.tablea._5_1_3" hidden="1">{#N/A,#N/A,FALSE,"CGBR95C"}</definedName>
    <definedName name="wrn.tablea._5_1_4" hidden="1">{#N/A,#N/A,FALSE,"CGBR95C"}</definedName>
    <definedName name="wrn.tablea._5_1_5" hidden="1">{#N/A,#N/A,FALSE,"CGBR95C"}</definedName>
    <definedName name="wrn.tablea._5_2" hidden="1">{#N/A,#N/A,FALSE,"CGBR95C"}</definedName>
    <definedName name="wrn.tablea._5_3" hidden="1">{#N/A,#N/A,FALSE,"CGBR95C"}</definedName>
    <definedName name="wrn.tablea._5_4" hidden="1">{#N/A,#N/A,FALSE,"CGBR95C"}</definedName>
    <definedName name="wrn.tablea._5_5" hidden="1">{#N/A,#N/A,FALSE,"CGBR95C"}</definedName>
    <definedName name="wrn.tableb." hidden="1">{#N/A,#N/A,FALSE,"CGBR95C"}</definedName>
    <definedName name="wrn.tableb._1" hidden="1">{#N/A,#N/A,FALSE,"CGBR95C"}</definedName>
    <definedName name="wrn.tableb._1_1" hidden="1">{#N/A,#N/A,FALSE,"CGBR95C"}</definedName>
    <definedName name="wrn.tableb._1_1_1" hidden="1">{#N/A,#N/A,FALSE,"CGBR95C"}</definedName>
    <definedName name="wrn.tableb._1_1_1_1" hidden="1">{#N/A,#N/A,FALSE,"CGBR95C"}</definedName>
    <definedName name="wrn.tableb._1_1_1_1_1" hidden="1">{#N/A,#N/A,FALSE,"CGBR95C"}</definedName>
    <definedName name="wrn.tableb._1_1_1_1_2" hidden="1">{#N/A,#N/A,FALSE,"CGBR95C"}</definedName>
    <definedName name="wrn.tableb._1_1_1_2" hidden="1">{#N/A,#N/A,FALSE,"CGBR95C"}</definedName>
    <definedName name="wrn.tableb._1_1_1_3" hidden="1">{#N/A,#N/A,FALSE,"CGBR95C"}</definedName>
    <definedName name="wrn.tableb._1_1_1_4" hidden="1">{#N/A,#N/A,FALSE,"CGBR95C"}</definedName>
    <definedName name="wrn.tableb._1_1_1_5" hidden="1">{#N/A,#N/A,FALSE,"CGBR95C"}</definedName>
    <definedName name="wrn.tableb._1_1_2" hidden="1">{#N/A,#N/A,FALSE,"CGBR95C"}</definedName>
    <definedName name="wrn.tableb._1_1_3" hidden="1">{#N/A,#N/A,FALSE,"CGBR95C"}</definedName>
    <definedName name="wrn.tableb._1_1_4" hidden="1">{#N/A,#N/A,FALSE,"CGBR95C"}</definedName>
    <definedName name="wrn.tableb._1_1_5" hidden="1">{#N/A,#N/A,FALSE,"CGBR95C"}</definedName>
    <definedName name="wrn.tableb._1_2" hidden="1">{#N/A,#N/A,FALSE,"CGBR95C"}</definedName>
    <definedName name="wrn.tableb._1_2_1" hidden="1">{#N/A,#N/A,FALSE,"CGBR95C"}</definedName>
    <definedName name="wrn.tableb._1_2_1_1" hidden="1">{#N/A,#N/A,FALSE,"CGBR95C"}</definedName>
    <definedName name="wrn.tableb._1_2_1_1_1" hidden="1">{#N/A,#N/A,FALSE,"CGBR95C"}</definedName>
    <definedName name="wrn.tableb._1_2_1_1_2" hidden="1">{#N/A,#N/A,FALSE,"CGBR95C"}</definedName>
    <definedName name="wrn.tableb._1_2_1_2" hidden="1">{#N/A,#N/A,FALSE,"CGBR95C"}</definedName>
    <definedName name="wrn.tableb._1_2_1_3" hidden="1">{#N/A,#N/A,FALSE,"CGBR95C"}</definedName>
    <definedName name="wrn.tableb._1_2_1_4" hidden="1">{#N/A,#N/A,FALSE,"CGBR95C"}</definedName>
    <definedName name="wrn.tableb._1_2_1_5" hidden="1">{#N/A,#N/A,FALSE,"CGBR95C"}</definedName>
    <definedName name="wrn.tableb._1_2_2" hidden="1">{#N/A,#N/A,FALSE,"CGBR95C"}</definedName>
    <definedName name="wrn.tableb._1_2_3" hidden="1">{#N/A,#N/A,FALSE,"CGBR95C"}</definedName>
    <definedName name="wrn.tableb._1_2_4" hidden="1">{#N/A,#N/A,FALSE,"CGBR95C"}</definedName>
    <definedName name="wrn.tableb._1_2_5" hidden="1">{#N/A,#N/A,FALSE,"CGBR95C"}</definedName>
    <definedName name="wrn.tableb._1_3" hidden="1">{#N/A,#N/A,FALSE,"CGBR95C"}</definedName>
    <definedName name="wrn.tableb._1_3_1" hidden="1">{#N/A,#N/A,FALSE,"CGBR95C"}</definedName>
    <definedName name="wrn.tableb._1_3_1_1" hidden="1">{#N/A,#N/A,FALSE,"CGBR95C"}</definedName>
    <definedName name="wrn.tableb._1_3_1_1_1" hidden="1">{#N/A,#N/A,FALSE,"CGBR95C"}</definedName>
    <definedName name="wrn.tableb._1_3_1_1_2" hidden="1">{#N/A,#N/A,FALSE,"CGBR95C"}</definedName>
    <definedName name="wrn.tableb._1_3_1_2" hidden="1">{#N/A,#N/A,FALSE,"CGBR95C"}</definedName>
    <definedName name="wrn.tableb._1_3_1_3" hidden="1">{#N/A,#N/A,FALSE,"CGBR95C"}</definedName>
    <definedName name="wrn.tableb._1_3_1_4" hidden="1">{#N/A,#N/A,FALSE,"CGBR95C"}</definedName>
    <definedName name="wrn.tableb._1_3_1_5" hidden="1">{#N/A,#N/A,FALSE,"CGBR95C"}</definedName>
    <definedName name="wrn.tableb._1_3_2" hidden="1">{#N/A,#N/A,FALSE,"CGBR95C"}</definedName>
    <definedName name="wrn.tableb._1_3_3" hidden="1">{#N/A,#N/A,FALSE,"CGBR95C"}</definedName>
    <definedName name="wrn.tableb._1_3_4" hidden="1">{#N/A,#N/A,FALSE,"CGBR95C"}</definedName>
    <definedName name="wrn.tableb._1_3_5" hidden="1">{#N/A,#N/A,FALSE,"CGBR95C"}</definedName>
    <definedName name="wrn.tableb._1_4" hidden="1">{#N/A,#N/A,FALSE,"CGBR95C"}</definedName>
    <definedName name="wrn.tableb._1_4_1" hidden="1">{#N/A,#N/A,FALSE,"CGBR95C"}</definedName>
    <definedName name="wrn.tableb._1_4_1_1" hidden="1">{#N/A,#N/A,FALSE,"CGBR95C"}</definedName>
    <definedName name="wrn.tableb._1_4_1_2" hidden="1">{#N/A,#N/A,FALSE,"CGBR95C"}</definedName>
    <definedName name="wrn.tableb._1_4_1_3" hidden="1">{#N/A,#N/A,FALSE,"CGBR95C"}</definedName>
    <definedName name="wrn.tableb._1_4_1_4" hidden="1">{#N/A,#N/A,FALSE,"CGBR95C"}</definedName>
    <definedName name="wrn.tableb._1_4_1_5" hidden="1">{#N/A,#N/A,FALSE,"CGBR95C"}</definedName>
    <definedName name="wrn.tableb._1_4_2" hidden="1">{#N/A,#N/A,FALSE,"CGBR95C"}</definedName>
    <definedName name="wrn.tableb._1_4_3" hidden="1">{#N/A,#N/A,FALSE,"CGBR95C"}</definedName>
    <definedName name="wrn.tableb._1_4_4" hidden="1">{#N/A,#N/A,FALSE,"CGBR95C"}</definedName>
    <definedName name="wrn.tableb._1_4_5" hidden="1">{#N/A,#N/A,FALSE,"CGBR95C"}</definedName>
    <definedName name="wrn.tableb._1_5" hidden="1">{#N/A,#N/A,FALSE,"CGBR95C"}</definedName>
    <definedName name="wrn.tableb._1_5_1" hidden="1">{#N/A,#N/A,FALSE,"CGBR95C"}</definedName>
    <definedName name="wrn.tableb._1_5_2" hidden="1">{#N/A,#N/A,FALSE,"CGBR95C"}</definedName>
    <definedName name="wrn.tableb._1_5_3" hidden="1">{#N/A,#N/A,FALSE,"CGBR95C"}</definedName>
    <definedName name="wrn.tableb._1_5_4" hidden="1">{#N/A,#N/A,FALSE,"CGBR95C"}</definedName>
    <definedName name="wrn.tableb._1_5_5" hidden="1">{#N/A,#N/A,FALSE,"CGBR95C"}</definedName>
    <definedName name="wrn.tableb._2_1" hidden="1">{#N/A,#N/A,FALSE,"CGBR95C"}</definedName>
    <definedName name="wrn.tableb._2_1_1" hidden="1">{#N/A,#N/A,FALSE,"CGBR95C"}</definedName>
    <definedName name="wrn.tableb._2_1_1_1" hidden="1">{#N/A,#N/A,FALSE,"CGBR95C"}</definedName>
    <definedName name="wrn.tableb._2_1_1_2" hidden="1">{#N/A,#N/A,FALSE,"CGBR95C"}</definedName>
    <definedName name="wrn.tableb._2_1_2" hidden="1">{#N/A,#N/A,FALSE,"CGBR95C"}</definedName>
    <definedName name="wrn.tableb._2_1_3" hidden="1">{#N/A,#N/A,FALSE,"CGBR95C"}</definedName>
    <definedName name="wrn.tableb._2_1_4" hidden="1">{#N/A,#N/A,FALSE,"CGBR95C"}</definedName>
    <definedName name="wrn.tableb._2_1_5" hidden="1">{#N/A,#N/A,FALSE,"CGBR95C"}</definedName>
    <definedName name="wrn.tableb._2_2" hidden="1">{#N/A,#N/A,FALSE,"CGBR95C"}</definedName>
    <definedName name="wrn.tableb._2_3" hidden="1">{#N/A,#N/A,FALSE,"CGBR95C"}</definedName>
    <definedName name="wrn.tableb._2_4" hidden="1">{#N/A,#N/A,FALSE,"CGBR95C"}</definedName>
    <definedName name="wrn.tableb._2_5" hidden="1">{#N/A,#N/A,FALSE,"CGBR95C"}</definedName>
    <definedName name="wrn.tableb._3" hidden="1">{#N/A,#N/A,FALSE,"CGBR95C"}</definedName>
    <definedName name="wrn.tableb._3_1" hidden="1">{#N/A,#N/A,FALSE,"CGBR95C"}</definedName>
    <definedName name="wrn.tableb._3_1_1" hidden="1">{#N/A,#N/A,FALSE,"CGBR95C"}</definedName>
    <definedName name="wrn.tableb._3_1_1_1" hidden="1">{#N/A,#N/A,FALSE,"CGBR95C"}</definedName>
    <definedName name="wrn.tableb._3_1_1_2" hidden="1">{#N/A,#N/A,FALSE,"CGBR95C"}</definedName>
    <definedName name="wrn.tableb._3_1_2" hidden="1">{#N/A,#N/A,FALSE,"CGBR95C"}</definedName>
    <definedName name="wrn.tableb._3_1_3" hidden="1">{#N/A,#N/A,FALSE,"CGBR95C"}</definedName>
    <definedName name="wrn.tableb._3_1_4" hidden="1">{#N/A,#N/A,FALSE,"CGBR95C"}</definedName>
    <definedName name="wrn.tableb._3_1_5" hidden="1">{#N/A,#N/A,FALSE,"CGBR95C"}</definedName>
    <definedName name="wrn.tableb._3_2" hidden="1">{#N/A,#N/A,FALSE,"CGBR95C"}</definedName>
    <definedName name="wrn.tableb._3_3" hidden="1">{#N/A,#N/A,FALSE,"CGBR95C"}</definedName>
    <definedName name="wrn.tableb._3_4" hidden="1">{#N/A,#N/A,FALSE,"CGBR95C"}</definedName>
    <definedName name="wrn.tableb._3_5" hidden="1">{#N/A,#N/A,FALSE,"CGBR95C"}</definedName>
    <definedName name="wrn.tableb._4" hidden="1">{#N/A,#N/A,FALSE,"CGBR95C"}</definedName>
    <definedName name="wrn.tableb._4_1" hidden="1">{#N/A,#N/A,FALSE,"CGBR95C"}</definedName>
    <definedName name="wrn.tableb._4_1_1" hidden="1">{#N/A,#N/A,FALSE,"CGBR95C"}</definedName>
    <definedName name="wrn.tableb._4_1_1_1" hidden="1">{#N/A,#N/A,FALSE,"CGBR95C"}</definedName>
    <definedName name="wrn.tableb._4_1_1_2" hidden="1">{#N/A,#N/A,FALSE,"CGBR95C"}</definedName>
    <definedName name="wrn.tableb._4_1_2" hidden="1">{#N/A,#N/A,FALSE,"CGBR95C"}</definedName>
    <definedName name="wrn.tableb._4_1_3" hidden="1">{#N/A,#N/A,FALSE,"CGBR95C"}</definedName>
    <definedName name="wrn.tableb._4_1_4" hidden="1">{#N/A,#N/A,FALSE,"CGBR95C"}</definedName>
    <definedName name="wrn.tableb._4_1_5" hidden="1">{#N/A,#N/A,FALSE,"CGBR95C"}</definedName>
    <definedName name="wrn.tableb._4_2" hidden="1">{#N/A,#N/A,FALSE,"CGBR95C"}</definedName>
    <definedName name="wrn.tableb._4_3" hidden="1">{#N/A,#N/A,FALSE,"CGBR95C"}</definedName>
    <definedName name="wrn.tableb._4_4" hidden="1">{#N/A,#N/A,FALSE,"CGBR95C"}</definedName>
    <definedName name="wrn.tableb._4_5" hidden="1">{#N/A,#N/A,FALSE,"CGBR95C"}</definedName>
    <definedName name="wrn.tableb._5" hidden="1">{#N/A,#N/A,FALSE,"CGBR95C"}</definedName>
    <definedName name="wrn.tableb._5_1" hidden="1">{#N/A,#N/A,FALSE,"CGBR95C"}</definedName>
    <definedName name="wrn.tableb._5_1_1" hidden="1">{#N/A,#N/A,FALSE,"CGBR95C"}</definedName>
    <definedName name="wrn.tableb._5_1_1_1" hidden="1">{#N/A,#N/A,FALSE,"CGBR95C"}</definedName>
    <definedName name="wrn.tableb._5_1_1_2" hidden="1">{#N/A,#N/A,FALSE,"CGBR95C"}</definedName>
    <definedName name="wrn.tableb._5_1_2" hidden="1">{#N/A,#N/A,FALSE,"CGBR95C"}</definedName>
    <definedName name="wrn.tableb._5_1_3" hidden="1">{#N/A,#N/A,FALSE,"CGBR95C"}</definedName>
    <definedName name="wrn.tableb._5_1_4" hidden="1">{#N/A,#N/A,FALSE,"CGBR95C"}</definedName>
    <definedName name="wrn.tableb._5_1_5" hidden="1">{#N/A,#N/A,FALSE,"CGBR95C"}</definedName>
    <definedName name="wrn.tableb._5_2" hidden="1">{#N/A,#N/A,FALSE,"CGBR95C"}</definedName>
    <definedName name="wrn.tableb._5_3" hidden="1">{#N/A,#N/A,FALSE,"CGBR95C"}</definedName>
    <definedName name="wrn.tableb._5_4" hidden="1">{#N/A,#N/A,FALSE,"CGBR95C"}</definedName>
    <definedName name="wrn.tableb._5_5" hidden="1">{#N/A,#N/A,FALSE,"CGBR95C"}</definedName>
    <definedName name="wrn.tableq." hidden="1">{#N/A,#N/A,FALSE,"CGBR95C"}</definedName>
    <definedName name="wrn.tableq._1" hidden="1">{#N/A,#N/A,FALSE,"CGBR95C"}</definedName>
    <definedName name="wrn.tableq._1_1" hidden="1">{#N/A,#N/A,FALSE,"CGBR95C"}</definedName>
    <definedName name="wrn.tableq._1_1_1" hidden="1">{#N/A,#N/A,FALSE,"CGBR95C"}</definedName>
    <definedName name="wrn.tableq._1_1_1_1" hidden="1">{#N/A,#N/A,FALSE,"CGBR95C"}</definedName>
    <definedName name="wrn.tableq._1_1_1_1_1" hidden="1">{#N/A,#N/A,FALSE,"CGBR95C"}</definedName>
    <definedName name="wrn.tableq._1_1_1_1_2" hidden="1">{#N/A,#N/A,FALSE,"CGBR95C"}</definedName>
    <definedName name="wrn.tableq._1_1_1_2" hidden="1">{#N/A,#N/A,FALSE,"CGBR95C"}</definedName>
    <definedName name="wrn.tableq._1_1_1_3" hidden="1">{#N/A,#N/A,FALSE,"CGBR95C"}</definedName>
    <definedName name="wrn.tableq._1_1_1_4" hidden="1">{#N/A,#N/A,FALSE,"CGBR95C"}</definedName>
    <definedName name="wrn.tableq._1_1_1_5" hidden="1">{#N/A,#N/A,FALSE,"CGBR95C"}</definedName>
    <definedName name="wrn.tableq._1_1_2" hidden="1">{#N/A,#N/A,FALSE,"CGBR95C"}</definedName>
    <definedName name="wrn.tableq._1_1_3" hidden="1">{#N/A,#N/A,FALSE,"CGBR95C"}</definedName>
    <definedName name="wrn.tableq._1_1_4" hidden="1">{#N/A,#N/A,FALSE,"CGBR95C"}</definedName>
    <definedName name="wrn.tableq._1_1_5" hidden="1">{#N/A,#N/A,FALSE,"CGBR95C"}</definedName>
    <definedName name="wrn.tableq._1_2" hidden="1">{#N/A,#N/A,FALSE,"CGBR95C"}</definedName>
    <definedName name="wrn.tableq._1_2_1" hidden="1">{#N/A,#N/A,FALSE,"CGBR95C"}</definedName>
    <definedName name="wrn.tableq._1_2_1_1" hidden="1">{#N/A,#N/A,FALSE,"CGBR95C"}</definedName>
    <definedName name="wrn.tableq._1_2_1_1_1" hidden="1">{#N/A,#N/A,FALSE,"CGBR95C"}</definedName>
    <definedName name="wrn.tableq._1_2_1_1_2" hidden="1">{#N/A,#N/A,FALSE,"CGBR95C"}</definedName>
    <definedName name="wrn.tableq._1_2_1_2" hidden="1">{#N/A,#N/A,FALSE,"CGBR95C"}</definedName>
    <definedName name="wrn.tableq._1_2_1_3" hidden="1">{#N/A,#N/A,FALSE,"CGBR95C"}</definedName>
    <definedName name="wrn.tableq._1_2_1_4" hidden="1">{#N/A,#N/A,FALSE,"CGBR95C"}</definedName>
    <definedName name="wrn.tableq._1_2_1_5" hidden="1">{#N/A,#N/A,FALSE,"CGBR95C"}</definedName>
    <definedName name="wrn.tableq._1_2_2" hidden="1">{#N/A,#N/A,FALSE,"CGBR95C"}</definedName>
    <definedName name="wrn.tableq._1_2_3" hidden="1">{#N/A,#N/A,FALSE,"CGBR95C"}</definedName>
    <definedName name="wrn.tableq._1_2_4" hidden="1">{#N/A,#N/A,FALSE,"CGBR95C"}</definedName>
    <definedName name="wrn.tableq._1_2_5" hidden="1">{#N/A,#N/A,FALSE,"CGBR95C"}</definedName>
    <definedName name="wrn.tableq._1_3" hidden="1">{#N/A,#N/A,FALSE,"CGBR95C"}</definedName>
    <definedName name="wrn.tableq._1_3_1" hidden="1">{#N/A,#N/A,FALSE,"CGBR95C"}</definedName>
    <definedName name="wrn.tableq._1_3_1_1" hidden="1">{#N/A,#N/A,FALSE,"CGBR95C"}</definedName>
    <definedName name="wrn.tableq._1_3_1_1_1" hidden="1">{#N/A,#N/A,FALSE,"CGBR95C"}</definedName>
    <definedName name="wrn.tableq._1_3_1_1_2" hidden="1">{#N/A,#N/A,FALSE,"CGBR95C"}</definedName>
    <definedName name="wrn.tableq._1_3_1_2" hidden="1">{#N/A,#N/A,FALSE,"CGBR95C"}</definedName>
    <definedName name="wrn.tableq._1_3_1_3" hidden="1">{#N/A,#N/A,FALSE,"CGBR95C"}</definedName>
    <definedName name="wrn.tableq._1_3_1_4" hidden="1">{#N/A,#N/A,FALSE,"CGBR95C"}</definedName>
    <definedName name="wrn.tableq._1_3_1_5" hidden="1">{#N/A,#N/A,FALSE,"CGBR95C"}</definedName>
    <definedName name="wrn.tableq._1_3_2" hidden="1">{#N/A,#N/A,FALSE,"CGBR95C"}</definedName>
    <definedName name="wrn.tableq._1_3_3" hidden="1">{#N/A,#N/A,FALSE,"CGBR95C"}</definedName>
    <definedName name="wrn.tableq._1_3_4" hidden="1">{#N/A,#N/A,FALSE,"CGBR95C"}</definedName>
    <definedName name="wrn.tableq._1_3_5" hidden="1">{#N/A,#N/A,FALSE,"CGBR95C"}</definedName>
    <definedName name="wrn.tableq._1_4" hidden="1">{#N/A,#N/A,FALSE,"CGBR95C"}</definedName>
    <definedName name="wrn.tableq._1_4_1" hidden="1">{#N/A,#N/A,FALSE,"CGBR95C"}</definedName>
    <definedName name="wrn.tableq._1_4_1_1" hidden="1">{#N/A,#N/A,FALSE,"CGBR95C"}</definedName>
    <definedName name="wrn.tableq._1_4_1_2" hidden="1">{#N/A,#N/A,FALSE,"CGBR95C"}</definedName>
    <definedName name="wrn.tableq._1_4_1_3" hidden="1">{#N/A,#N/A,FALSE,"CGBR95C"}</definedName>
    <definedName name="wrn.tableq._1_4_1_4" hidden="1">{#N/A,#N/A,FALSE,"CGBR95C"}</definedName>
    <definedName name="wrn.tableq._1_4_1_5" hidden="1">{#N/A,#N/A,FALSE,"CGBR95C"}</definedName>
    <definedName name="wrn.tableq._1_4_2" hidden="1">{#N/A,#N/A,FALSE,"CGBR95C"}</definedName>
    <definedName name="wrn.tableq._1_4_3" hidden="1">{#N/A,#N/A,FALSE,"CGBR95C"}</definedName>
    <definedName name="wrn.tableq._1_4_4" hidden="1">{#N/A,#N/A,FALSE,"CGBR95C"}</definedName>
    <definedName name="wrn.tableq._1_4_5" hidden="1">{#N/A,#N/A,FALSE,"CGBR95C"}</definedName>
    <definedName name="wrn.tableq._1_5" hidden="1">{#N/A,#N/A,FALSE,"CGBR95C"}</definedName>
    <definedName name="wrn.tableq._1_5_1" hidden="1">{#N/A,#N/A,FALSE,"CGBR95C"}</definedName>
    <definedName name="wrn.tableq._1_5_2" hidden="1">{#N/A,#N/A,FALSE,"CGBR95C"}</definedName>
    <definedName name="wrn.tableq._1_5_3" hidden="1">{#N/A,#N/A,FALSE,"CGBR95C"}</definedName>
    <definedName name="wrn.tableq._1_5_4" hidden="1">{#N/A,#N/A,FALSE,"CGBR95C"}</definedName>
    <definedName name="wrn.tableq._1_5_5" hidden="1">{#N/A,#N/A,FALSE,"CGBR95C"}</definedName>
    <definedName name="wrn.tableq._2_1" hidden="1">{#N/A,#N/A,FALSE,"CGBR95C"}</definedName>
    <definedName name="wrn.tableq._2_1_1" hidden="1">{#N/A,#N/A,FALSE,"CGBR95C"}</definedName>
    <definedName name="wrn.tableq._2_1_1_1" hidden="1">{#N/A,#N/A,FALSE,"CGBR95C"}</definedName>
    <definedName name="wrn.tableq._2_1_1_2" hidden="1">{#N/A,#N/A,FALSE,"CGBR95C"}</definedName>
    <definedName name="wrn.tableq._2_1_2" hidden="1">{#N/A,#N/A,FALSE,"CGBR95C"}</definedName>
    <definedName name="wrn.tableq._2_1_3" hidden="1">{#N/A,#N/A,FALSE,"CGBR95C"}</definedName>
    <definedName name="wrn.tableq._2_1_4" hidden="1">{#N/A,#N/A,FALSE,"CGBR95C"}</definedName>
    <definedName name="wrn.tableq._2_1_5" hidden="1">{#N/A,#N/A,FALSE,"CGBR95C"}</definedName>
    <definedName name="wrn.tableq._2_2" hidden="1">{#N/A,#N/A,FALSE,"CGBR95C"}</definedName>
    <definedName name="wrn.tableq._2_3" hidden="1">{#N/A,#N/A,FALSE,"CGBR95C"}</definedName>
    <definedName name="wrn.tableq._2_4" hidden="1">{#N/A,#N/A,FALSE,"CGBR95C"}</definedName>
    <definedName name="wrn.tableq._2_5" hidden="1">{#N/A,#N/A,FALSE,"CGBR95C"}</definedName>
    <definedName name="wrn.tableq._3" hidden="1">{#N/A,#N/A,FALSE,"CGBR95C"}</definedName>
    <definedName name="wrn.tableq._3_1" hidden="1">{#N/A,#N/A,FALSE,"CGBR95C"}</definedName>
    <definedName name="wrn.tableq._3_1_1" hidden="1">{#N/A,#N/A,FALSE,"CGBR95C"}</definedName>
    <definedName name="wrn.tableq._3_1_1_1" hidden="1">{#N/A,#N/A,FALSE,"CGBR95C"}</definedName>
    <definedName name="wrn.tableq._3_1_1_2" hidden="1">{#N/A,#N/A,FALSE,"CGBR95C"}</definedName>
    <definedName name="wrn.tableq._3_1_2" hidden="1">{#N/A,#N/A,FALSE,"CGBR95C"}</definedName>
    <definedName name="wrn.tableq._3_1_3" hidden="1">{#N/A,#N/A,FALSE,"CGBR95C"}</definedName>
    <definedName name="wrn.tableq._3_1_4" hidden="1">{#N/A,#N/A,FALSE,"CGBR95C"}</definedName>
    <definedName name="wrn.tableq._3_1_5" hidden="1">{#N/A,#N/A,FALSE,"CGBR95C"}</definedName>
    <definedName name="wrn.tableq._3_2" hidden="1">{#N/A,#N/A,FALSE,"CGBR95C"}</definedName>
    <definedName name="wrn.tableq._3_3" hidden="1">{#N/A,#N/A,FALSE,"CGBR95C"}</definedName>
    <definedName name="wrn.tableq._3_4" hidden="1">{#N/A,#N/A,FALSE,"CGBR95C"}</definedName>
    <definedName name="wrn.tableq._3_5" hidden="1">{#N/A,#N/A,FALSE,"CGBR95C"}</definedName>
    <definedName name="wrn.tableq._4" hidden="1">{#N/A,#N/A,FALSE,"CGBR95C"}</definedName>
    <definedName name="wrn.tableq._4_1" hidden="1">{#N/A,#N/A,FALSE,"CGBR95C"}</definedName>
    <definedName name="wrn.tableq._4_1_1" hidden="1">{#N/A,#N/A,FALSE,"CGBR95C"}</definedName>
    <definedName name="wrn.tableq._4_1_1_1" hidden="1">{#N/A,#N/A,FALSE,"CGBR95C"}</definedName>
    <definedName name="wrn.tableq._4_1_1_2" hidden="1">{#N/A,#N/A,FALSE,"CGBR95C"}</definedName>
    <definedName name="wrn.tableq._4_1_2" hidden="1">{#N/A,#N/A,FALSE,"CGBR95C"}</definedName>
    <definedName name="wrn.tableq._4_1_3" hidden="1">{#N/A,#N/A,FALSE,"CGBR95C"}</definedName>
    <definedName name="wrn.tableq._4_1_4" hidden="1">{#N/A,#N/A,FALSE,"CGBR95C"}</definedName>
    <definedName name="wrn.tableq._4_1_5" hidden="1">{#N/A,#N/A,FALSE,"CGBR95C"}</definedName>
    <definedName name="wrn.tableq._4_2" hidden="1">{#N/A,#N/A,FALSE,"CGBR95C"}</definedName>
    <definedName name="wrn.tableq._4_3" hidden="1">{#N/A,#N/A,FALSE,"CGBR95C"}</definedName>
    <definedName name="wrn.tableq._4_4" hidden="1">{#N/A,#N/A,FALSE,"CGBR95C"}</definedName>
    <definedName name="wrn.tableq._4_5" hidden="1">{#N/A,#N/A,FALSE,"CGBR95C"}</definedName>
    <definedName name="wrn.tableq._5" hidden="1">{#N/A,#N/A,FALSE,"CGBR95C"}</definedName>
    <definedName name="wrn.tableq._5_1" hidden="1">{#N/A,#N/A,FALSE,"CGBR95C"}</definedName>
    <definedName name="wrn.tableq._5_1_1" hidden="1">{#N/A,#N/A,FALSE,"CGBR95C"}</definedName>
    <definedName name="wrn.tableq._5_1_1_1" hidden="1">{#N/A,#N/A,FALSE,"CGBR95C"}</definedName>
    <definedName name="wrn.tableq._5_1_1_2" hidden="1">{#N/A,#N/A,FALSE,"CGBR95C"}</definedName>
    <definedName name="wrn.tableq._5_1_2" hidden="1">{#N/A,#N/A,FALSE,"CGBR95C"}</definedName>
    <definedName name="wrn.tableq._5_1_3" hidden="1">{#N/A,#N/A,FALSE,"CGBR95C"}</definedName>
    <definedName name="wrn.tableq._5_1_4" hidden="1">{#N/A,#N/A,FALSE,"CGBR95C"}</definedName>
    <definedName name="wrn.tableq._5_1_5" hidden="1">{#N/A,#N/A,FALSE,"CGBR95C"}</definedName>
    <definedName name="wrn.tableq._5_2" hidden="1">{#N/A,#N/A,FALSE,"CGBR95C"}</definedName>
    <definedName name="wrn.tableq._5_3" hidden="1">{#N/A,#N/A,FALSE,"CGBR95C"}</definedName>
    <definedName name="wrn.tableq._5_4" hidden="1">{#N/A,#N/A,FALSE,"CGBR95C"}</definedName>
    <definedName name="wrn.tableq._5_5" hidden="1">{#N/A,#N/A,FALSE,"CGBR95C"}</definedName>
    <definedName name="wrn.TMCOMP."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1_1_1" hidden="1">{#N/A,#N/A,FALSE,"TMCOMP96";#N/A,#N/A,FALSE,"MAT96";#N/A,#N/A,FALSE,"FANDA96";#N/A,#N/A,FALSE,"INTRAN96";#N/A,#N/A,FALSE,"NAA9697";#N/A,#N/A,FALSE,"ECWEBB";#N/A,#N/A,FALSE,"MFT96";#N/A,#N/A,FALSE,"CTrecon"}</definedName>
    <definedName name="wrn.TMCOMP._1_1_1_1" hidden="1">{#N/A,#N/A,FALSE,"TMCOMP96";#N/A,#N/A,FALSE,"MAT96";#N/A,#N/A,FALSE,"FANDA96";#N/A,#N/A,FALSE,"INTRAN96";#N/A,#N/A,FALSE,"NAA9697";#N/A,#N/A,FALSE,"ECWEBB";#N/A,#N/A,FALSE,"MFT96";#N/A,#N/A,FALSE,"CTrecon"}</definedName>
    <definedName name="wrn.TMCOMP._1_1_1_1_1" hidden="1">{#N/A,#N/A,FALSE,"TMCOMP96";#N/A,#N/A,FALSE,"MAT96";#N/A,#N/A,FALSE,"FANDA96";#N/A,#N/A,FALSE,"INTRAN96";#N/A,#N/A,FALSE,"NAA9697";#N/A,#N/A,FALSE,"ECWEBB";#N/A,#N/A,FALSE,"MFT96";#N/A,#N/A,FALSE,"CTrecon"}</definedName>
    <definedName name="wrn.TMCOMP._1_1_1_1_2" hidden="1">{#N/A,#N/A,FALSE,"TMCOMP96";#N/A,#N/A,FALSE,"MAT96";#N/A,#N/A,FALSE,"FANDA96";#N/A,#N/A,FALSE,"INTRAN96";#N/A,#N/A,FALSE,"NAA9697";#N/A,#N/A,FALSE,"ECWEBB";#N/A,#N/A,FALSE,"MFT96";#N/A,#N/A,FALSE,"CTrecon"}</definedName>
    <definedName name="wrn.TMCOMP._1_1_1_2" hidden="1">{#N/A,#N/A,FALSE,"TMCOMP96";#N/A,#N/A,FALSE,"MAT96";#N/A,#N/A,FALSE,"FANDA96";#N/A,#N/A,FALSE,"INTRAN96";#N/A,#N/A,FALSE,"NAA9697";#N/A,#N/A,FALSE,"ECWEBB";#N/A,#N/A,FALSE,"MFT96";#N/A,#N/A,FALSE,"CTrecon"}</definedName>
    <definedName name="wrn.TMCOMP._1_1_1_3" hidden="1">{#N/A,#N/A,FALSE,"TMCOMP96";#N/A,#N/A,FALSE,"MAT96";#N/A,#N/A,FALSE,"FANDA96";#N/A,#N/A,FALSE,"INTRAN96";#N/A,#N/A,FALSE,"NAA9697";#N/A,#N/A,FALSE,"ECWEBB";#N/A,#N/A,FALSE,"MFT96";#N/A,#N/A,FALSE,"CTrecon"}</definedName>
    <definedName name="wrn.TMCOMP._1_1_1_4" hidden="1">{#N/A,#N/A,FALSE,"TMCOMP96";#N/A,#N/A,FALSE,"MAT96";#N/A,#N/A,FALSE,"FANDA96";#N/A,#N/A,FALSE,"INTRAN96";#N/A,#N/A,FALSE,"NAA9697";#N/A,#N/A,FALSE,"ECWEBB";#N/A,#N/A,FALSE,"MFT96";#N/A,#N/A,FALSE,"CTrecon"}</definedName>
    <definedName name="wrn.TMCOMP._1_1_1_5" hidden="1">{#N/A,#N/A,FALSE,"TMCOMP96";#N/A,#N/A,FALSE,"MAT96";#N/A,#N/A,FALSE,"FANDA96";#N/A,#N/A,FALSE,"INTRAN96";#N/A,#N/A,FALSE,"NAA9697";#N/A,#N/A,FALSE,"ECWEBB";#N/A,#N/A,FALSE,"MFT96";#N/A,#N/A,FALSE,"CTrecon"}</definedName>
    <definedName name="wrn.TMCOMP._1_1_2" hidden="1">{#N/A,#N/A,FALSE,"TMCOMP96";#N/A,#N/A,FALSE,"MAT96";#N/A,#N/A,FALSE,"FANDA96";#N/A,#N/A,FALSE,"INTRAN96";#N/A,#N/A,FALSE,"NAA9697";#N/A,#N/A,FALSE,"ECWEBB";#N/A,#N/A,FALSE,"MFT96";#N/A,#N/A,FALSE,"CTrecon"}</definedName>
    <definedName name="wrn.TMCOMP._1_1_3" hidden="1">{#N/A,#N/A,FALSE,"TMCOMP96";#N/A,#N/A,FALSE,"MAT96";#N/A,#N/A,FALSE,"FANDA96";#N/A,#N/A,FALSE,"INTRAN96";#N/A,#N/A,FALSE,"NAA9697";#N/A,#N/A,FALSE,"ECWEBB";#N/A,#N/A,FALSE,"MFT96";#N/A,#N/A,FALSE,"CTrecon"}</definedName>
    <definedName name="wrn.TMCOMP._1_1_4" hidden="1">{#N/A,#N/A,FALSE,"TMCOMP96";#N/A,#N/A,FALSE,"MAT96";#N/A,#N/A,FALSE,"FANDA96";#N/A,#N/A,FALSE,"INTRAN96";#N/A,#N/A,FALSE,"NAA9697";#N/A,#N/A,FALSE,"ECWEBB";#N/A,#N/A,FALSE,"MFT96";#N/A,#N/A,FALSE,"CTrecon"}</definedName>
    <definedName name="wrn.TMCOMP._1_1_5" hidden="1">{#N/A,#N/A,FALSE,"TMCOMP96";#N/A,#N/A,FALSE,"MAT96";#N/A,#N/A,FALSE,"FANDA96";#N/A,#N/A,FALSE,"INTRAN96";#N/A,#N/A,FALSE,"NAA9697";#N/A,#N/A,FALSE,"ECWEBB";#N/A,#N/A,FALSE,"MFT96";#N/A,#N/A,FALSE,"CTrecon"}</definedName>
    <definedName name="wrn.TMCOMP._1_2" hidden="1">{#N/A,#N/A,FALSE,"TMCOMP96";#N/A,#N/A,FALSE,"MAT96";#N/A,#N/A,FALSE,"FANDA96";#N/A,#N/A,FALSE,"INTRAN96";#N/A,#N/A,FALSE,"NAA9697";#N/A,#N/A,FALSE,"ECWEBB";#N/A,#N/A,FALSE,"MFT96";#N/A,#N/A,FALSE,"CTrecon"}</definedName>
    <definedName name="wrn.TMCOMP._1_2_1" hidden="1">{#N/A,#N/A,FALSE,"TMCOMP96";#N/A,#N/A,FALSE,"MAT96";#N/A,#N/A,FALSE,"FANDA96";#N/A,#N/A,FALSE,"INTRAN96";#N/A,#N/A,FALSE,"NAA9697";#N/A,#N/A,FALSE,"ECWEBB";#N/A,#N/A,FALSE,"MFT96";#N/A,#N/A,FALSE,"CTrecon"}</definedName>
    <definedName name="wrn.TMCOMP._1_2_1_1" hidden="1">{#N/A,#N/A,FALSE,"TMCOMP96";#N/A,#N/A,FALSE,"MAT96";#N/A,#N/A,FALSE,"FANDA96";#N/A,#N/A,FALSE,"INTRAN96";#N/A,#N/A,FALSE,"NAA9697";#N/A,#N/A,FALSE,"ECWEBB";#N/A,#N/A,FALSE,"MFT96";#N/A,#N/A,FALSE,"CTrecon"}</definedName>
    <definedName name="wrn.TMCOMP._1_2_1_1_1" hidden="1">{#N/A,#N/A,FALSE,"TMCOMP96";#N/A,#N/A,FALSE,"MAT96";#N/A,#N/A,FALSE,"FANDA96";#N/A,#N/A,FALSE,"INTRAN96";#N/A,#N/A,FALSE,"NAA9697";#N/A,#N/A,FALSE,"ECWEBB";#N/A,#N/A,FALSE,"MFT96";#N/A,#N/A,FALSE,"CTrecon"}</definedName>
    <definedName name="wrn.TMCOMP._1_2_1_1_2" hidden="1">{#N/A,#N/A,FALSE,"TMCOMP96";#N/A,#N/A,FALSE,"MAT96";#N/A,#N/A,FALSE,"FANDA96";#N/A,#N/A,FALSE,"INTRAN96";#N/A,#N/A,FALSE,"NAA9697";#N/A,#N/A,FALSE,"ECWEBB";#N/A,#N/A,FALSE,"MFT96";#N/A,#N/A,FALSE,"CTrecon"}</definedName>
    <definedName name="wrn.TMCOMP._1_2_1_2" hidden="1">{#N/A,#N/A,FALSE,"TMCOMP96";#N/A,#N/A,FALSE,"MAT96";#N/A,#N/A,FALSE,"FANDA96";#N/A,#N/A,FALSE,"INTRAN96";#N/A,#N/A,FALSE,"NAA9697";#N/A,#N/A,FALSE,"ECWEBB";#N/A,#N/A,FALSE,"MFT96";#N/A,#N/A,FALSE,"CTrecon"}</definedName>
    <definedName name="wrn.TMCOMP._1_2_1_3" hidden="1">{#N/A,#N/A,FALSE,"TMCOMP96";#N/A,#N/A,FALSE,"MAT96";#N/A,#N/A,FALSE,"FANDA96";#N/A,#N/A,FALSE,"INTRAN96";#N/A,#N/A,FALSE,"NAA9697";#N/A,#N/A,FALSE,"ECWEBB";#N/A,#N/A,FALSE,"MFT96";#N/A,#N/A,FALSE,"CTrecon"}</definedName>
    <definedName name="wrn.TMCOMP._1_2_1_4" hidden="1">{#N/A,#N/A,FALSE,"TMCOMP96";#N/A,#N/A,FALSE,"MAT96";#N/A,#N/A,FALSE,"FANDA96";#N/A,#N/A,FALSE,"INTRAN96";#N/A,#N/A,FALSE,"NAA9697";#N/A,#N/A,FALSE,"ECWEBB";#N/A,#N/A,FALSE,"MFT96";#N/A,#N/A,FALSE,"CTrecon"}</definedName>
    <definedName name="wrn.TMCOMP._1_2_1_5" hidden="1">{#N/A,#N/A,FALSE,"TMCOMP96";#N/A,#N/A,FALSE,"MAT96";#N/A,#N/A,FALSE,"FANDA96";#N/A,#N/A,FALSE,"INTRAN96";#N/A,#N/A,FALSE,"NAA9697";#N/A,#N/A,FALSE,"ECWEBB";#N/A,#N/A,FALSE,"MFT96";#N/A,#N/A,FALSE,"CTrecon"}</definedName>
    <definedName name="wrn.TMCOMP._1_2_2" hidden="1">{#N/A,#N/A,FALSE,"TMCOMP96";#N/A,#N/A,FALSE,"MAT96";#N/A,#N/A,FALSE,"FANDA96";#N/A,#N/A,FALSE,"INTRAN96";#N/A,#N/A,FALSE,"NAA9697";#N/A,#N/A,FALSE,"ECWEBB";#N/A,#N/A,FALSE,"MFT96";#N/A,#N/A,FALSE,"CTrecon"}</definedName>
    <definedName name="wrn.TMCOMP._1_2_3" hidden="1">{#N/A,#N/A,FALSE,"TMCOMP96";#N/A,#N/A,FALSE,"MAT96";#N/A,#N/A,FALSE,"FANDA96";#N/A,#N/A,FALSE,"INTRAN96";#N/A,#N/A,FALSE,"NAA9697";#N/A,#N/A,FALSE,"ECWEBB";#N/A,#N/A,FALSE,"MFT96";#N/A,#N/A,FALSE,"CTrecon"}</definedName>
    <definedName name="wrn.TMCOMP._1_2_4" hidden="1">{#N/A,#N/A,FALSE,"TMCOMP96";#N/A,#N/A,FALSE,"MAT96";#N/A,#N/A,FALSE,"FANDA96";#N/A,#N/A,FALSE,"INTRAN96";#N/A,#N/A,FALSE,"NAA9697";#N/A,#N/A,FALSE,"ECWEBB";#N/A,#N/A,FALSE,"MFT96";#N/A,#N/A,FALSE,"CTrecon"}</definedName>
    <definedName name="wrn.TMCOMP._1_2_5" hidden="1">{#N/A,#N/A,FALSE,"TMCOMP96";#N/A,#N/A,FALSE,"MAT96";#N/A,#N/A,FALSE,"FANDA96";#N/A,#N/A,FALSE,"INTRAN96";#N/A,#N/A,FALSE,"NAA9697";#N/A,#N/A,FALSE,"ECWEBB";#N/A,#N/A,FALSE,"MFT96";#N/A,#N/A,FALSE,"CTrecon"}</definedName>
    <definedName name="wrn.TMCOMP._1_3" hidden="1">{#N/A,#N/A,FALSE,"TMCOMP96";#N/A,#N/A,FALSE,"MAT96";#N/A,#N/A,FALSE,"FANDA96";#N/A,#N/A,FALSE,"INTRAN96";#N/A,#N/A,FALSE,"NAA9697";#N/A,#N/A,FALSE,"ECWEBB";#N/A,#N/A,FALSE,"MFT96";#N/A,#N/A,FALSE,"CTrecon"}</definedName>
    <definedName name="wrn.TMCOMP._1_3_1" hidden="1">{#N/A,#N/A,FALSE,"TMCOMP96";#N/A,#N/A,FALSE,"MAT96";#N/A,#N/A,FALSE,"FANDA96";#N/A,#N/A,FALSE,"INTRAN96";#N/A,#N/A,FALSE,"NAA9697";#N/A,#N/A,FALSE,"ECWEBB";#N/A,#N/A,FALSE,"MFT96";#N/A,#N/A,FALSE,"CTrecon"}</definedName>
    <definedName name="wrn.TMCOMP._1_3_1_1" hidden="1">{#N/A,#N/A,FALSE,"TMCOMP96";#N/A,#N/A,FALSE,"MAT96";#N/A,#N/A,FALSE,"FANDA96";#N/A,#N/A,FALSE,"INTRAN96";#N/A,#N/A,FALSE,"NAA9697";#N/A,#N/A,FALSE,"ECWEBB";#N/A,#N/A,FALSE,"MFT96";#N/A,#N/A,FALSE,"CTrecon"}</definedName>
    <definedName name="wrn.TMCOMP._1_3_1_1_1" hidden="1">{#N/A,#N/A,FALSE,"TMCOMP96";#N/A,#N/A,FALSE,"MAT96";#N/A,#N/A,FALSE,"FANDA96";#N/A,#N/A,FALSE,"INTRAN96";#N/A,#N/A,FALSE,"NAA9697";#N/A,#N/A,FALSE,"ECWEBB";#N/A,#N/A,FALSE,"MFT96";#N/A,#N/A,FALSE,"CTrecon"}</definedName>
    <definedName name="wrn.TMCOMP._1_3_1_1_2" hidden="1">{#N/A,#N/A,FALSE,"TMCOMP96";#N/A,#N/A,FALSE,"MAT96";#N/A,#N/A,FALSE,"FANDA96";#N/A,#N/A,FALSE,"INTRAN96";#N/A,#N/A,FALSE,"NAA9697";#N/A,#N/A,FALSE,"ECWEBB";#N/A,#N/A,FALSE,"MFT96";#N/A,#N/A,FALSE,"CTrecon"}</definedName>
    <definedName name="wrn.TMCOMP._1_3_1_2" hidden="1">{#N/A,#N/A,FALSE,"TMCOMP96";#N/A,#N/A,FALSE,"MAT96";#N/A,#N/A,FALSE,"FANDA96";#N/A,#N/A,FALSE,"INTRAN96";#N/A,#N/A,FALSE,"NAA9697";#N/A,#N/A,FALSE,"ECWEBB";#N/A,#N/A,FALSE,"MFT96";#N/A,#N/A,FALSE,"CTrecon"}</definedName>
    <definedName name="wrn.TMCOMP._1_3_1_3" hidden="1">{#N/A,#N/A,FALSE,"TMCOMP96";#N/A,#N/A,FALSE,"MAT96";#N/A,#N/A,FALSE,"FANDA96";#N/A,#N/A,FALSE,"INTRAN96";#N/A,#N/A,FALSE,"NAA9697";#N/A,#N/A,FALSE,"ECWEBB";#N/A,#N/A,FALSE,"MFT96";#N/A,#N/A,FALSE,"CTrecon"}</definedName>
    <definedName name="wrn.TMCOMP._1_3_1_4" hidden="1">{#N/A,#N/A,FALSE,"TMCOMP96";#N/A,#N/A,FALSE,"MAT96";#N/A,#N/A,FALSE,"FANDA96";#N/A,#N/A,FALSE,"INTRAN96";#N/A,#N/A,FALSE,"NAA9697";#N/A,#N/A,FALSE,"ECWEBB";#N/A,#N/A,FALSE,"MFT96";#N/A,#N/A,FALSE,"CTrecon"}</definedName>
    <definedName name="wrn.TMCOMP._1_3_1_5" hidden="1">{#N/A,#N/A,FALSE,"TMCOMP96";#N/A,#N/A,FALSE,"MAT96";#N/A,#N/A,FALSE,"FANDA96";#N/A,#N/A,FALSE,"INTRAN96";#N/A,#N/A,FALSE,"NAA9697";#N/A,#N/A,FALSE,"ECWEBB";#N/A,#N/A,FALSE,"MFT96";#N/A,#N/A,FALSE,"CTrecon"}</definedName>
    <definedName name="wrn.TMCOMP._1_3_2" hidden="1">{#N/A,#N/A,FALSE,"TMCOMP96";#N/A,#N/A,FALSE,"MAT96";#N/A,#N/A,FALSE,"FANDA96";#N/A,#N/A,FALSE,"INTRAN96";#N/A,#N/A,FALSE,"NAA9697";#N/A,#N/A,FALSE,"ECWEBB";#N/A,#N/A,FALSE,"MFT96";#N/A,#N/A,FALSE,"CTrecon"}</definedName>
    <definedName name="wrn.TMCOMP._1_3_3" hidden="1">{#N/A,#N/A,FALSE,"TMCOMP96";#N/A,#N/A,FALSE,"MAT96";#N/A,#N/A,FALSE,"FANDA96";#N/A,#N/A,FALSE,"INTRAN96";#N/A,#N/A,FALSE,"NAA9697";#N/A,#N/A,FALSE,"ECWEBB";#N/A,#N/A,FALSE,"MFT96";#N/A,#N/A,FALSE,"CTrecon"}</definedName>
    <definedName name="wrn.TMCOMP._1_3_4" hidden="1">{#N/A,#N/A,FALSE,"TMCOMP96";#N/A,#N/A,FALSE,"MAT96";#N/A,#N/A,FALSE,"FANDA96";#N/A,#N/A,FALSE,"INTRAN96";#N/A,#N/A,FALSE,"NAA9697";#N/A,#N/A,FALSE,"ECWEBB";#N/A,#N/A,FALSE,"MFT96";#N/A,#N/A,FALSE,"CTrecon"}</definedName>
    <definedName name="wrn.TMCOMP._1_3_5" hidden="1">{#N/A,#N/A,FALSE,"TMCOMP96";#N/A,#N/A,FALSE,"MAT96";#N/A,#N/A,FALSE,"FANDA96";#N/A,#N/A,FALSE,"INTRAN96";#N/A,#N/A,FALSE,"NAA9697";#N/A,#N/A,FALSE,"ECWEBB";#N/A,#N/A,FALSE,"MFT96";#N/A,#N/A,FALSE,"CTrecon"}</definedName>
    <definedName name="wrn.TMCOMP._1_4" hidden="1">{#N/A,#N/A,FALSE,"TMCOMP96";#N/A,#N/A,FALSE,"MAT96";#N/A,#N/A,FALSE,"FANDA96";#N/A,#N/A,FALSE,"INTRAN96";#N/A,#N/A,FALSE,"NAA9697";#N/A,#N/A,FALSE,"ECWEBB";#N/A,#N/A,FALSE,"MFT96";#N/A,#N/A,FALSE,"CTrecon"}</definedName>
    <definedName name="wrn.TMCOMP._1_4_1" hidden="1">{#N/A,#N/A,FALSE,"TMCOMP96";#N/A,#N/A,FALSE,"MAT96";#N/A,#N/A,FALSE,"FANDA96";#N/A,#N/A,FALSE,"INTRAN96";#N/A,#N/A,FALSE,"NAA9697";#N/A,#N/A,FALSE,"ECWEBB";#N/A,#N/A,FALSE,"MFT96";#N/A,#N/A,FALSE,"CTrecon"}</definedName>
    <definedName name="wrn.TMCOMP._1_4_1_1" hidden="1">{#N/A,#N/A,FALSE,"TMCOMP96";#N/A,#N/A,FALSE,"MAT96";#N/A,#N/A,FALSE,"FANDA96";#N/A,#N/A,FALSE,"INTRAN96";#N/A,#N/A,FALSE,"NAA9697";#N/A,#N/A,FALSE,"ECWEBB";#N/A,#N/A,FALSE,"MFT96";#N/A,#N/A,FALSE,"CTrecon"}</definedName>
    <definedName name="wrn.TMCOMP._1_4_1_2" hidden="1">{#N/A,#N/A,FALSE,"TMCOMP96";#N/A,#N/A,FALSE,"MAT96";#N/A,#N/A,FALSE,"FANDA96";#N/A,#N/A,FALSE,"INTRAN96";#N/A,#N/A,FALSE,"NAA9697";#N/A,#N/A,FALSE,"ECWEBB";#N/A,#N/A,FALSE,"MFT96";#N/A,#N/A,FALSE,"CTrecon"}</definedName>
    <definedName name="wrn.TMCOMP._1_4_1_3" hidden="1">{#N/A,#N/A,FALSE,"TMCOMP96";#N/A,#N/A,FALSE,"MAT96";#N/A,#N/A,FALSE,"FANDA96";#N/A,#N/A,FALSE,"INTRAN96";#N/A,#N/A,FALSE,"NAA9697";#N/A,#N/A,FALSE,"ECWEBB";#N/A,#N/A,FALSE,"MFT96";#N/A,#N/A,FALSE,"CTrecon"}</definedName>
    <definedName name="wrn.TMCOMP._1_4_1_4" hidden="1">{#N/A,#N/A,FALSE,"TMCOMP96";#N/A,#N/A,FALSE,"MAT96";#N/A,#N/A,FALSE,"FANDA96";#N/A,#N/A,FALSE,"INTRAN96";#N/A,#N/A,FALSE,"NAA9697";#N/A,#N/A,FALSE,"ECWEBB";#N/A,#N/A,FALSE,"MFT96";#N/A,#N/A,FALSE,"CTrecon"}</definedName>
    <definedName name="wrn.TMCOMP._1_4_1_5" hidden="1">{#N/A,#N/A,FALSE,"TMCOMP96";#N/A,#N/A,FALSE,"MAT96";#N/A,#N/A,FALSE,"FANDA96";#N/A,#N/A,FALSE,"INTRAN96";#N/A,#N/A,FALSE,"NAA9697";#N/A,#N/A,FALSE,"ECWEBB";#N/A,#N/A,FALSE,"MFT96";#N/A,#N/A,FALSE,"CTrecon"}</definedName>
    <definedName name="wrn.TMCOMP._1_4_2" hidden="1">{#N/A,#N/A,FALSE,"TMCOMP96";#N/A,#N/A,FALSE,"MAT96";#N/A,#N/A,FALSE,"FANDA96";#N/A,#N/A,FALSE,"INTRAN96";#N/A,#N/A,FALSE,"NAA9697";#N/A,#N/A,FALSE,"ECWEBB";#N/A,#N/A,FALSE,"MFT96";#N/A,#N/A,FALSE,"CTrecon"}</definedName>
    <definedName name="wrn.TMCOMP._1_4_3" hidden="1">{#N/A,#N/A,FALSE,"TMCOMP96";#N/A,#N/A,FALSE,"MAT96";#N/A,#N/A,FALSE,"FANDA96";#N/A,#N/A,FALSE,"INTRAN96";#N/A,#N/A,FALSE,"NAA9697";#N/A,#N/A,FALSE,"ECWEBB";#N/A,#N/A,FALSE,"MFT96";#N/A,#N/A,FALSE,"CTrecon"}</definedName>
    <definedName name="wrn.TMCOMP._1_4_4" hidden="1">{#N/A,#N/A,FALSE,"TMCOMP96";#N/A,#N/A,FALSE,"MAT96";#N/A,#N/A,FALSE,"FANDA96";#N/A,#N/A,FALSE,"INTRAN96";#N/A,#N/A,FALSE,"NAA9697";#N/A,#N/A,FALSE,"ECWEBB";#N/A,#N/A,FALSE,"MFT96";#N/A,#N/A,FALSE,"CTrecon"}</definedName>
    <definedName name="wrn.TMCOMP._1_4_5" hidden="1">{#N/A,#N/A,FALSE,"TMCOMP96";#N/A,#N/A,FALSE,"MAT96";#N/A,#N/A,FALSE,"FANDA96";#N/A,#N/A,FALSE,"INTRAN96";#N/A,#N/A,FALSE,"NAA9697";#N/A,#N/A,FALSE,"ECWEBB";#N/A,#N/A,FALSE,"MFT96";#N/A,#N/A,FALSE,"CTrecon"}</definedName>
    <definedName name="wrn.TMCOMP._1_5" hidden="1">{#N/A,#N/A,FALSE,"TMCOMP96";#N/A,#N/A,FALSE,"MAT96";#N/A,#N/A,FALSE,"FANDA96";#N/A,#N/A,FALSE,"INTRAN96";#N/A,#N/A,FALSE,"NAA9697";#N/A,#N/A,FALSE,"ECWEBB";#N/A,#N/A,FALSE,"MFT96";#N/A,#N/A,FALSE,"CTrecon"}</definedName>
    <definedName name="wrn.TMCOMP._1_5_1" hidden="1">{#N/A,#N/A,FALSE,"TMCOMP96";#N/A,#N/A,FALSE,"MAT96";#N/A,#N/A,FALSE,"FANDA96";#N/A,#N/A,FALSE,"INTRAN96";#N/A,#N/A,FALSE,"NAA9697";#N/A,#N/A,FALSE,"ECWEBB";#N/A,#N/A,FALSE,"MFT96";#N/A,#N/A,FALSE,"CTrecon"}</definedName>
    <definedName name="wrn.TMCOMP._1_5_2" hidden="1">{#N/A,#N/A,FALSE,"TMCOMP96";#N/A,#N/A,FALSE,"MAT96";#N/A,#N/A,FALSE,"FANDA96";#N/A,#N/A,FALSE,"INTRAN96";#N/A,#N/A,FALSE,"NAA9697";#N/A,#N/A,FALSE,"ECWEBB";#N/A,#N/A,FALSE,"MFT96";#N/A,#N/A,FALSE,"CTrecon"}</definedName>
    <definedName name="wrn.TMCOMP._1_5_3" hidden="1">{#N/A,#N/A,FALSE,"TMCOMP96";#N/A,#N/A,FALSE,"MAT96";#N/A,#N/A,FALSE,"FANDA96";#N/A,#N/A,FALSE,"INTRAN96";#N/A,#N/A,FALSE,"NAA9697";#N/A,#N/A,FALSE,"ECWEBB";#N/A,#N/A,FALSE,"MFT96";#N/A,#N/A,FALSE,"CTrecon"}</definedName>
    <definedName name="wrn.TMCOMP._1_5_4" hidden="1">{#N/A,#N/A,FALSE,"TMCOMP96";#N/A,#N/A,FALSE,"MAT96";#N/A,#N/A,FALSE,"FANDA96";#N/A,#N/A,FALSE,"INTRAN96";#N/A,#N/A,FALSE,"NAA9697";#N/A,#N/A,FALSE,"ECWEBB";#N/A,#N/A,FALSE,"MFT96";#N/A,#N/A,FALSE,"CTrecon"}</definedName>
    <definedName name="wrn.TMCOMP._1_5_5" hidden="1">{#N/A,#N/A,FALSE,"TMCOMP96";#N/A,#N/A,FALSE,"MAT96";#N/A,#N/A,FALSE,"FANDA96";#N/A,#N/A,FALSE,"INTRAN96";#N/A,#N/A,FALSE,"NAA9697";#N/A,#N/A,FALSE,"ECWEBB";#N/A,#N/A,FALSE,"MFT96";#N/A,#N/A,FALSE,"CTrecon"}</definedName>
    <definedName name="wrn.TMCOMP._2_1_1" hidden="1">{#N/A,#N/A,FALSE,"TMCOMP96";#N/A,#N/A,FALSE,"MAT96";#N/A,#N/A,FALSE,"FANDA96";#N/A,#N/A,FALSE,"INTRAN96";#N/A,#N/A,FALSE,"NAA9697";#N/A,#N/A,FALSE,"ECWEBB";#N/A,#N/A,FALSE,"MFT96";#N/A,#N/A,FALSE,"CTrecon"}</definedName>
    <definedName name="wrn.TMCOMP._2_1_1_1" hidden="1">{#N/A,#N/A,FALSE,"TMCOMP96";#N/A,#N/A,FALSE,"MAT96";#N/A,#N/A,FALSE,"FANDA96";#N/A,#N/A,FALSE,"INTRAN96";#N/A,#N/A,FALSE,"NAA9697";#N/A,#N/A,FALSE,"ECWEBB";#N/A,#N/A,FALSE,"MFT96";#N/A,#N/A,FALSE,"CTrecon"}</definedName>
    <definedName name="wrn.TMCOMP._2_1_1_2" hidden="1">{#N/A,#N/A,FALSE,"TMCOMP96";#N/A,#N/A,FALSE,"MAT96";#N/A,#N/A,FALSE,"FANDA96";#N/A,#N/A,FALSE,"INTRAN96";#N/A,#N/A,FALSE,"NAA9697";#N/A,#N/A,FALSE,"ECWEBB";#N/A,#N/A,FALSE,"MFT96";#N/A,#N/A,FALSE,"CTrecon"}</definedName>
    <definedName name="wrn.TMCOMP._2_1_2" hidden="1">{#N/A,#N/A,FALSE,"TMCOMP96";#N/A,#N/A,FALSE,"MAT96";#N/A,#N/A,FALSE,"FANDA96";#N/A,#N/A,FALSE,"INTRAN96";#N/A,#N/A,FALSE,"NAA9697";#N/A,#N/A,FALSE,"ECWEBB";#N/A,#N/A,FALSE,"MFT96";#N/A,#N/A,FALSE,"CTrecon"}</definedName>
    <definedName name="wrn.TMCOMP._2_1_3" hidden="1">{#N/A,#N/A,FALSE,"TMCOMP96";#N/A,#N/A,FALSE,"MAT96";#N/A,#N/A,FALSE,"FANDA96";#N/A,#N/A,FALSE,"INTRAN96";#N/A,#N/A,FALSE,"NAA9697";#N/A,#N/A,FALSE,"ECWEBB";#N/A,#N/A,FALSE,"MFT96";#N/A,#N/A,FALSE,"CTrecon"}</definedName>
    <definedName name="wrn.TMCOMP._2_1_4" hidden="1">{#N/A,#N/A,FALSE,"TMCOMP96";#N/A,#N/A,FALSE,"MAT96";#N/A,#N/A,FALSE,"FANDA96";#N/A,#N/A,FALSE,"INTRAN96";#N/A,#N/A,FALSE,"NAA9697";#N/A,#N/A,FALSE,"ECWEBB";#N/A,#N/A,FALSE,"MFT96";#N/A,#N/A,FALSE,"CTrecon"}</definedName>
    <definedName name="wrn.TMCOMP._2_1_5" hidden="1">{#N/A,#N/A,FALSE,"TMCOMP96";#N/A,#N/A,FALSE,"MAT96";#N/A,#N/A,FALSE,"FANDA96";#N/A,#N/A,FALSE,"INTRAN96";#N/A,#N/A,FALSE,"NAA9697";#N/A,#N/A,FALSE,"ECWEBB";#N/A,#N/A,FALSE,"MFT96";#N/A,#N/A,FALSE,"CTrecon"}</definedName>
    <definedName name="wrn.TMCOMP._2_2" hidden="1">{#N/A,#N/A,FALSE,"TMCOMP96";#N/A,#N/A,FALSE,"MAT96";#N/A,#N/A,FALSE,"FANDA96";#N/A,#N/A,FALSE,"INTRAN96";#N/A,#N/A,FALSE,"NAA9697";#N/A,#N/A,FALSE,"ECWEBB";#N/A,#N/A,FALSE,"MFT96";#N/A,#N/A,FALSE,"CTrecon"}</definedName>
    <definedName name="wrn.TMCOMP._2_3" hidden="1">{#N/A,#N/A,FALSE,"TMCOMP96";#N/A,#N/A,FALSE,"MAT96";#N/A,#N/A,FALSE,"FANDA96";#N/A,#N/A,FALSE,"INTRAN96";#N/A,#N/A,FALSE,"NAA9697";#N/A,#N/A,FALSE,"ECWEBB";#N/A,#N/A,FALSE,"MFT96";#N/A,#N/A,FALSE,"CTrecon"}</definedName>
    <definedName name="wrn.TMCOMP._2_4" hidden="1">{#N/A,#N/A,FALSE,"TMCOMP96";#N/A,#N/A,FALSE,"MAT96";#N/A,#N/A,FALSE,"FANDA96";#N/A,#N/A,FALSE,"INTRAN96";#N/A,#N/A,FALSE,"NAA9697";#N/A,#N/A,FALSE,"ECWEBB";#N/A,#N/A,FALSE,"MFT96";#N/A,#N/A,FALSE,"CTrecon"}</definedName>
    <definedName name="wrn.TMCOMP._2_5" hidden="1">{#N/A,#N/A,FALSE,"TMCOMP96";#N/A,#N/A,FALSE,"MAT96";#N/A,#N/A,FALSE,"FANDA96";#N/A,#N/A,FALSE,"INTRAN96";#N/A,#N/A,FALSE,"NAA9697";#N/A,#N/A,FALSE,"ECWEBB";#N/A,#N/A,FALSE,"MFT96";#N/A,#N/A,FALSE,"CTrecon"}</definedName>
    <definedName name="wrn.TMCOMP._3" hidden="1">{#N/A,#N/A,FALSE,"TMCOMP96";#N/A,#N/A,FALSE,"MAT96";#N/A,#N/A,FALSE,"FANDA96";#N/A,#N/A,FALSE,"INTRAN96";#N/A,#N/A,FALSE,"NAA9697";#N/A,#N/A,FALSE,"ECWEBB";#N/A,#N/A,FALSE,"MFT96";#N/A,#N/A,FALSE,"CTrecon"}</definedName>
    <definedName name="wrn.TMCOMP._3_1" hidden="1">{#N/A,#N/A,FALSE,"TMCOMP96";#N/A,#N/A,FALSE,"MAT96";#N/A,#N/A,FALSE,"FANDA96";#N/A,#N/A,FALSE,"INTRAN96";#N/A,#N/A,FALSE,"NAA9697";#N/A,#N/A,FALSE,"ECWEBB";#N/A,#N/A,FALSE,"MFT96";#N/A,#N/A,FALSE,"CTrecon"}</definedName>
    <definedName name="wrn.TMCOMP._3_1_1" hidden="1">{#N/A,#N/A,FALSE,"TMCOMP96";#N/A,#N/A,FALSE,"MAT96";#N/A,#N/A,FALSE,"FANDA96";#N/A,#N/A,FALSE,"INTRAN96";#N/A,#N/A,FALSE,"NAA9697";#N/A,#N/A,FALSE,"ECWEBB";#N/A,#N/A,FALSE,"MFT96";#N/A,#N/A,FALSE,"CTrecon"}</definedName>
    <definedName name="wrn.TMCOMP._3_1_1_1" hidden="1">{#N/A,#N/A,FALSE,"TMCOMP96";#N/A,#N/A,FALSE,"MAT96";#N/A,#N/A,FALSE,"FANDA96";#N/A,#N/A,FALSE,"INTRAN96";#N/A,#N/A,FALSE,"NAA9697";#N/A,#N/A,FALSE,"ECWEBB";#N/A,#N/A,FALSE,"MFT96";#N/A,#N/A,FALSE,"CTrecon"}</definedName>
    <definedName name="wrn.TMCOMP._3_1_1_2" hidden="1">{#N/A,#N/A,FALSE,"TMCOMP96";#N/A,#N/A,FALSE,"MAT96";#N/A,#N/A,FALSE,"FANDA96";#N/A,#N/A,FALSE,"INTRAN96";#N/A,#N/A,FALSE,"NAA9697";#N/A,#N/A,FALSE,"ECWEBB";#N/A,#N/A,FALSE,"MFT96";#N/A,#N/A,FALSE,"CTrecon"}</definedName>
    <definedName name="wrn.TMCOMP._3_1_2" hidden="1">{#N/A,#N/A,FALSE,"TMCOMP96";#N/A,#N/A,FALSE,"MAT96";#N/A,#N/A,FALSE,"FANDA96";#N/A,#N/A,FALSE,"INTRAN96";#N/A,#N/A,FALSE,"NAA9697";#N/A,#N/A,FALSE,"ECWEBB";#N/A,#N/A,FALSE,"MFT96";#N/A,#N/A,FALSE,"CTrecon"}</definedName>
    <definedName name="wrn.TMCOMP._3_1_3" hidden="1">{#N/A,#N/A,FALSE,"TMCOMP96";#N/A,#N/A,FALSE,"MAT96";#N/A,#N/A,FALSE,"FANDA96";#N/A,#N/A,FALSE,"INTRAN96";#N/A,#N/A,FALSE,"NAA9697";#N/A,#N/A,FALSE,"ECWEBB";#N/A,#N/A,FALSE,"MFT96";#N/A,#N/A,FALSE,"CTrecon"}</definedName>
    <definedName name="wrn.TMCOMP._3_1_4" hidden="1">{#N/A,#N/A,FALSE,"TMCOMP96";#N/A,#N/A,FALSE,"MAT96";#N/A,#N/A,FALSE,"FANDA96";#N/A,#N/A,FALSE,"INTRAN96";#N/A,#N/A,FALSE,"NAA9697";#N/A,#N/A,FALSE,"ECWEBB";#N/A,#N/A,FALSE,"MFT96";#N/A,#N/A,FALSE,"CTrecon"}</definedName>
    <definedName name="wrn.TMCOMP._3_1_5" hidden="1">{#N/A,#N/A,FALSE,"TMCOMP96";#N/A,#N/A,FALSE,"MAT96";#N/A,#N/A,FALSE,"FANDA96";#N/A,#N/A,FALSE,"INTRAN96";#N/A,#N/A,FALSE,"NAA9697";#N/A,#N/A,FALSE,"ECWEBB";#N/A,#N/A,FALSE,"MFT96";#N/A,#N/A,FALSE,"CTrecon"}</definedName>
    <definedName name="wrn.TMCOMP._3_2" hidden="1">{#N/A,#N/A,FALSE,"TMCOMP96";#N/A,#N/A,FALSE,"MAT96";#N/A,#N/A,FALSE,"FANDA96";#N/A,#N/A,FALSE,"INTRAN96";#N/A,#N/A,FALSE,"NAA9697";#N/A,#N/A,FALSE,"ECWEBB";#N/A,#N/A,FALSE,"MFT96";#N/A,#N/A,FALSE,"CTrecon"}</definedName>
    <definedName name="wrn.TMCOMP._3_3" hidden="1">{#N/A,#N/A,FALSE,"TMCOMP96";#N/A,#N/A,FALSE,"MAT96";#N/A,#N/A,FALSE,"FANDA96";#N/A,#N/A,FALSE,"INTRAN96";#N/A,#N/A,FALSE,"NAA9697";#N/A,#N/A,FALSE,"ECWEBB";#N/A,#N/A,FALSE,"MFT96";#N/A,#N/A,FALSE,"CTrecon"}</definedName>
    <definedName name="wrn.TMCOMP._3_4" hidden="1">{#N/A,#N/A,FALSE,"TMCOMP96";#N/A,#N/A,FALSE,"MAT96";#N/A,#N/A,FALSE,"FANDA96";#N/A,#N/A,FALSE,"INTRAN96";#N/A,#N/A,FALSE,"NAA9697";#N/A,#N/A,FALSE,"ECWEBB";#N/A,#N/A,FALSE,"MFT96";#N/A,#N/A,FALSE,"CTrecon"}</definedName>
    <definedName name="wrn.TMCOMP._3_5" hidden="1">{#N/A,#N/A,FALSE,"TMCOMP96";#N/A,#N/A,FALSE,"MAT96";#N/A,#N/A,FALSE,"FANDA96";#N/A,#N/A,FALSE,"INTRAN96";#N/A,#N/A,FALSE,"NAA9697";#N/A,#N/A,FALSE,"ECWEBB";#N/A,#N/A,FALSE,"MFT96";#N/A,#N/A,FALSE,"CTrecon"}</definedName>
    <definedName name="wrn.TMCOMP._4" hidden="1">{#N/A,#N/A,FALSE,"TMCOMP96";#N/A,#N/A,FALSE,"MAT96";#N/A,#N/A,FALSE,"FANDA96";#N/A,#N/A,FALSE,"INTRAN96";#N/A,#N/A,FALSE,"NAA9697";#N/A,#N/A,FALSE,"ECWEBB";#N/A,#N/A,FALSE,"MFT96";#N/A,#N/A,FALSE,"CTrecon"}</definedName>
    <definedName name="wrn.TMCOMP._4_1" hidden="1">{#N/A,#N/A,FALSE,"TMCOMP96";#N/A,#N/A,FALSE,"MAT96";#N/A,#N/A,FALSE,"FANDA96";#N/A,#N/A,FALSE,"INTRAN96";#N/A,#N/A,FALSE,"NAA9697";#N/A,#N/A,FALSE,"ECWEBB";#N/A,#N/A,FALSE,"MFT96";#N/A,#N/A,FALSE,"CTrecon"}</definedName>
    <definedName name="wrn.TMCOMP._4_1_1" hidden="1">{#N/A,#N/A,FALSE,"TMCOMP96";#N/A,#N/A,FALSE,"MAT96";#N/A,#N/A,FALSE,"FANDA96";#N/A,#N/A,FALSE,"INTRAN96";#N/A,#N/A,FALSE,"NAA9697";#N/A,#N/A,FALSE,"ECWEBB";#N/A,#N/A,FALSE,"MFT96";#N/A,#N/A,FALSE,"CTrecon"}</definedName>
    <definedName name="wrn.TMCOMP._4_1_1_1" hidden="1">{#N/A,#N/A,FALSE,"TMCOMP96";#N/A,#N/A,FALSE,"MAT96";#N/A,#N/A,FALSE,"FANDA96";#N/A,#N/A,FALSE,"INTRAN96";#N/A,#N/A,FALSE,"NAA9697";#N/A,#N/A,FALSE,"ECWEBB";#N/A,#N/A,FALSE,"MFT96";#N/A,#N/A,FALSE,"CTrecon"}</definedName>
    <definedName name="wrn.TMCOMP._4_1_1_2" hidden="1">{#N/A,#N/A,FALSE,"TMCOMP96";#N/A,#N/A,FALSE,"MAT96";#N/A,#N/A,FALSE,"FANDA96";#N/A,#N/A,FALSE,"INTRAN96";#N/A,#N/A,FALSE,"NAA9697";#N/A,#N/A,FALSE,"ECWEBB";#N/A,#N/A,FALSE,"MFT96";#N/A,#N/A,FALSE,"CTrecon"}</definedName>
    <definedName name="wrn.TMCOMP._4_1_2" hidden="1">{#N/A,#N/A,FALSE,"TMCOMP96";#N/A,#N/A,FALSE,"MAT96";#N/A,#N/A,FALSE,"FANDA96";#N/A,#N/A,FALSE,"INTRAN96";#N/A,#N/A,FALSE,"NAA9697";#N/A,#N/A,FALSE,"ECWEBB";#N/A,#N/A,FALSE,"MFT96";#N/A,#N/A,FALSE,"CTrecon"}</definedName>
    <definedName name="wrn.TMCOMP._4_1_3" hidden="1">{#N/A,#N/A,FALSE,"TMCOMP96";#N/A,#N/A,FALSE,"MAT96";#N/A,#N/A,FALSE,"FANDA96";#N/A,#N/A,FALSE,"INTRAN96";#N/A,#N/A,FALSE,"NAA9697";#N/A,#N/A,FALSE,"ECWEBB";#N/A,#N/A,FALSE,"MFT96";#N/A,#N/A,FALSE,"CTrecon"}</definedName>
    <definedName name="wrn.TMCOMP._4_1_4" hidden="1">{#N/A,#N/A,FALSE,"TMCOMP96";#N/A,#N/A,FALSE,"MAT96";#N/A,#N/A,FALSE,"FANDA96";#N/A,#N/A,FALSE,"INTRAN96";#N/A,#N/A,FALSE,"NAA9697";#N/A,#N/A,FALSE,"ECWEBB";#N/A,#N/A,FALSE,"MFT96";#N/A,#N/A,FALSE,"CTrecon"}</definedName>
    <definedName name="wrn.TMCOMP._4_1_5" hidden="1">{#N/A,#N/A,FALSE,"TMCOMP96";#N/A,#N/A,FALSE,"MAT96";#N/A,#N/A,FALSE,"FANDA96";#N/A,#N/A,FALSE,"INTRAN96";#N/A,#N/A,FALSE,"NAA9697";#N/A,#N/A,FALSE,"ECWEBB";#N/A,#N/A,FALSE,"MFT96";#N/A,#N/A,FALSE,"CTrecon"}</definedName>
    <definedName name="wrn.TMCOMP._4_2" hidden="1">{#N/A,#N/A,FALSE,"TMCOMP96";#N/A,#N/A,FALSE,"MAT96";#N/A,#N/A,FALSE,"FANDA96";#N/A,#N/A,FALSE,"INTRAN96";#N/A,#N/A,FALSE,"NAA9697";#N/A,#N/A,FALSE,"ECWEBB";#N/A,#N/A,FALSE,"MFT96";#N/A,#N/A,FALSE,"CTrecon"}</definedName>
    <definedName name="wrn.TMCOMP._4_3" hidden="1">{#N/A,#N/A,FALSE,"TMCOMP96";#N/A,#N/A,FALSE,"MAT96";#N/A,#N/A,FALSE,"FANDA96";#N/A,#N/A,FALSE,"INTRAN96";#N/A,#N/A,FALSE,"NAA9697";#N/A,#N/A,FALSE,"ECWEBB";#N/A,#N/A,FALSE,"MFT96";#N/A,#N/A,FALSE,"CTrecon"}</definedName>
    <definedName name="wrn.TMCOMP._4_4" hidden="1">{#N/A,#N/A,FALSE,"TMCOMP96";#N/A,#N/A,FALSE,"MAT96";#N/A,#N/A,FALSE,"FANDA96";#N/A,#N/A,FALSE,"INTRAN96";#N/A,#N/A,FALSE,"NAA9697";#N/A,#N/A,FALSE,"ECWEBB";#N/A,#N/A,FALSE,"MFT96";#N/A,#N/A,FALSE,"CTrecon"}</definedName>
    <definedName name="wrn.TMCOMP._4_5" hidden="1">{#N/A,#N/A,FALSE,"TMCOMP96";#N/A,#N/A,FALSE,"MAT96";#N/A,#N/A,FALSE,"FANDA96";#N/A,#N/A,FALSE,"INTRAN96";#N/A,#N/A,FALSE,"NAA9697";#N/A,#N/A,FALSE,"ECWEBB";#N/A,#N/A,FALSE,"MFT96";#N/A,#N/A,FALSE,"CTrecon"}</definedName>
    <definedName name="wrn.TMCOMP._5" hidden="1">{#N/A,#N/A,FALSE,"TMCOMP96";#N/A,#N/A,FALSE,"MAT96";#N/A,#N/A,FALSE,"FANDA96";#N/A,#N/A,FALSE,"INTRAN96";#N/A,#N/A,FALSE,"NAA9697";#N/A,#N/A,FALSE,"ECWEBB";#N/A,#N/A,FALSE,"MFT96";#N/A,#N/A,FALSE,"CTrecon"}</definedName>
    <definedName name="wrn.TMCOMP._5_1" hidden="1">{#N/A,#N/A,FALSE,"TMCOMP96";#N/A,#N/A,FALSE,"MAT96";#N/A,#N/A,FALSE,"FANDA96";#N/A,#N/A,FALSE,"INTRAN96";#N/A,#N/A,FALSE,"NAA9697";#N/A,#N/A,FALSE,"ECWEBB";#N/A,#N/A,FALSE,"MFT96";#N/A,#N/A,FALSE,"CTrecon"}</definedName>
    <definedName name="wrn.TMCOMP._5_1_1" hidden="1">{#N/A,#N/A,FALSE,"TMCOMP96";#N/A,#N/A,FALSE,"MAT96";#N/A,#N/A,FALSE,"FANDA96";#N/A,#N/A,FALSE,"INTRAN96";#N/A,#N/A,FALSE,"NAA9697";#N/A,#N/A,FALSE,"ECWEBB";#N/A,#N/A,FALSE,"MFT96";#N/A,#N/A,FALSE,"CTrecon"}</definedName>
    <definedName name="wrn.TMCOMP._5_1_1_1" hidden="1">{#N/A,#N/A,FALSE,"TMCOMP96";#N/A,#N/A,FALSE,"MAT96";#N/A,#N/A,FALSE,"FANDA96";#N/A,#N/A,FALSE,"INTRAN96";#N/A,#N/A,FALSE,"NAA9697";#N/A,#N/A,FALSE,"ECWEBB";#N/A,#N/A,FALSE,"MFT96";#N/A,#N/A,FALSE,"CTrecon"}</definedName>
    <definedName name="wrn.TMCOMP._5_1_1_2" hidden="1">{#N/A,#N/A,FALSE,"TMCOMP96";#N/A,#N/A,FALSE,"MAT96";#N/A,#N/A,FALSE,"FANDA96";#N/A,#N/A,FALSE,"INTRAN96";#N/A,#N/A,FALSE,"NAA9697";#N/A,#N/A,FALSE,"ECWEBB";#N/A,#N/A,FALSE,"MFT96";#N/A,#N/A,FALSE,"CTrecon"}</definedName>
    <definedName name="wrn.TMCOMP._5_1_2" hidden="1">{#N/A,#N/A,FALSE,"TMCOMP96";#N/A,#N/A,FALSE,"MAT96";#N/A,#N/A,FALSE,"FANDA96";#N/A,#N/A,FALSE,"INTRAN96";#N/A,#N/A,FALSE,"NAA9697";#N/A,#N/A,FALSE,"ECWEBB";#N/A,#N/A,FALSE,"MFT96";#N/A,#N/A,FALSE,"CTrecon"}</definedName>
    <definedName name="wrn.TMCOMP._5_1_3" hidden="1">{#N/A,#N/A,FALSE,"TMCOMP96";#N/A,#N/A,FALSE,"MAT96";#N/A,#N/A,FALSE,"FANDA96";#N/A,#N/A,FALSE,"INTRAN96";#N/A,#N/A,FALSE,"NAA9697";#N/A,#N/A,FALSE,"ECWEBB";#N/A,#N/A,FALSE,"MFT96";#N/A,#N/A,FALSE,"CTrecon"}</definedName>
    <definedName name="wrn.TMCOMP._5_1_4" hidden="1">{#N/A,#N/A,FALSE,"TMCOMP96";#N/A,#N/A,FALSE,"MAT96";#N/A,#N/A,FALSE,"FANDA96";#N/A,#N/A,FALSE,"INTRAN96";#N/A,#N/A,FALSE,"NAA9697";#N/A,#N/A,FALSE,"ECWEBB";#N/A,#N/A,FALSE,"MFT96";#N/A,#N/A,FALSE,"CTrecon"}</definedName>
    <definedName name="wrn.TMCOMP._5_1_5" hidden="1">{#N/A,#N/A,FALSE,"TMCOMP96";#N/A,#N/A,FALSE,"MAT96";#N/A,#N/A,FALSE,"FANDA96";#N/A,#N/A,FALSE,"INTRAN96";#N/A,#N/A,FALSE,"NAA9697";#N/A,#N/A,FALSE,"ECWEBB";#N/A,#N/A,FALSE,"MFT96";#N/A,#N/A,FALSE,"CTrecon"}</definedName>
    <definedName name="wrn.TMCOMP._5_2" hidden="1">{#N/A,#N/A,FALSE,"TMCOMP96";#N/A,#N/A,FALSE,"MAT96";#N/A,#N/A,FALSE,"FANDA96";#N/A,#N/A,FALSE,"INTRAN96";#N/A,#N/A,FALSE,"NAA9697";#N/A,#N/A,FALSE,"ECWEBB";#N/A,#N/A,FALSE,"MFT96";#N/A,#N/A,FALSE,"CTrecon"}</definedName>
    <definedName name="wrn.TMCOMP._5_3" hidden="1">{#N/A,#N/A,FALSE,"TMCOMP96";#N/A,#N/A,FALSE,"MAT96";#N/A,#N/A,FALSE,"FANDA96";#N/A,#N/A,FALSE,"INTRAN96";#N/A,#N/A,FALSE,"NAA9697";#N/A,#N/A,FALSE,"ECWEBB";#N/A,#N/A,FALSE,"MFT96";#N/A,#N/A,FALSE,"CTrecon"}</definedName>
    <definedName name="wrn.TMCOMP._5_4" hidden="1">{#N/A,#N/A,FALSE,"TMCOMP96";#N/A,#N/A,FALSE,"MAT96";#N/A,#N/A,FALSE,"FANDA96";#N/A,#N/A,FALSE,"INTRAN96";#N/A,#N/A,FALSE,"NAA9697";#N/A,#N/A,FALSE,"ECWEBB";#N/A,#N/A,FALSE,"MFT96";#N/A,#N/A,FALSE,"CTrecon"}</definedName>
    <definedName name="wrn.TMCOMP._5_5" hidden="1">{#N/A,#N/A,FALSE,"TMCOMP96";#N/A,#N/A,FALSE,"MAT96";#N/A,#N/A,FALSE,"FANDA96";#N/A,#N/A,FALSE,"INTRAN96";#N/A,#N/A,FALSE,"NAA9697";#N/A,#N/A,FALSE,"ECWEBB";#N/A,#N/A,FALSE,"MFT96";#N/A,#N/A,FALSE,"CTrecon"}</definedName>
    <definedName name="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35" l="1"/>
  <c r="C24" i="35"/>
  <c r="C22" i="35"/>
  <c r="C21" i="35"/>
  <c r="C11" i="35"/>
  <c r="C8" i="35"/>
  <c r="C12" i="32" l="1"/>
  <c r="C11" i="32"/>
  <c r="B9" i="34" l="1"/>
  <c r="C4" i="32"/>
  <c r="C6" i="21"/>
  <c r="C7" i="32" l="1"/>
  <c r="I327" i="28"/>
  <c r="J327" i="28"/>
  <c r="I328" i="28"/>
  <c r="J328" i="28"/>
  <c r="I329" i="28"/>
  <c r="J329" i="28"/>
  <c r="I330" i="28"/>
  <c r="J330" i="28"/>
  <c r="I331" i="28"/>
  <c r="J331" i="28"/>
  <c r="I332" i="28"/>
  <c r="J332" i="28"/>
  <c r="I333" i="28"/>
  <c r="J333" i="28"/>
  <c r="I334" i="28"/>
  <c r="J334" i="28"/>
  <c r="I335" i="28"/>
  <c r="J335" i="28"/>
  <c r="I336" i="28"/>
  <c r="J336" i="28"/>
  <c r="I337" i="28"/>
  <c r="J337" i="28"/>
  <c r="I338" i="28"/>
  <c r="J338" i="28"/>
  <c r="I339" i="28"/>
  <c r="J339" i="28"/>
  <c r="I340" i="28"/>
  <c r="J340" i="28"/>
  <c r="I341" i="28"/>
  <c r="J341" i="28"/>
  <c r="I342" i="28"/>
  <c r="J342" i="28"/>
  <c r="I343" i="28"/>
  <c r="J343" i="28"/>
  <c r="I344" i="28"/>
  <c r="J344" i="28"/>
  <c r="I345" i="28"/>
  <c r="J345" i="28"/>
  <c r="I346" i="28"/>
  <c r="J346" i="28"/>
  <c r="I347" i="28"/>
  <c r="J347" i="28"/>
  <c r="I348" i="28"/>
  <c r="J348" i="28"/>
  <c r="I349" i="28"/>
  <c r="J349" i="28"/>
  <c r="I350" i="28"/>
  <c r="J350" i="28"/>
  <c r="I351" i="28"/>
  <c r="J351" i="28"/>
  <c r="I352" i="28"/>
  <c r="J352" i="28"/>
  <c r="I353" i="28"/>
  <c r="J353" i="28"/>
  <c r="I354" i="28"/>
  <c r="J354" i="28"/>
  <c r="I355" i="28"/>
  <c r="J355" i="28"/>
  <c r="I356" i="28"/>
  <c r="J356" i="28"/>
  <c r="J326" i="28"/>
  <c r="I326" i="28"/>
  <c r="I302" i="28"/>
  <c r="J302" i="28"/>
  <c r="I303" i="28"/>
  <c r="J303" i="28"/>
  <c r="I304" i="28"/>
  <c r="J304" i="28"/>
  <c r="I305" i="28"/>
  <c r="J305" i="28"/>
  <c r="I306" i="28"/>
  <c r="J306" i="28"/>
  <c r="I307" i="28"/>
  <c r="J307" i="28"/>
  <c r="I308" i="28"/>
  <c r="J308" i="28"/>
  <c r="I309" i="28"/>
  <c r="J309" i="28"/>
  <c r="I310" i="28"/>
  <c r="J310" i="28"/>
  <c r="I311" i="28"/>
  <c r="J311" i="28"/>
  <c r="I312" i="28"/>
  <c r="J312" i="28"/>
  <c r="I313" i="28"/>
  <c r="J313" i="28"/>
  <c r="I314" i="28"/>
  <c r="J314" i="28"/>
  <c r="I315" i="28"/>
  <c r="J315" i="28"/>
  <c r="I316" i="28"/>
  <c r="J316" i="28"/>
  <c r="I317" i="28"/>
  <c r="J317" i="28"/>
  <c r="I318" i="28"/>
  <c r="J318" i="28"/>
  <c r="I319" i="28"/>
  <c r="J319" i="28"/>
  <c r="I320" i="28"/>
  <c r="J320" i="28"/>
  <c r="I321" i="28"/>
  <c r="J321" i="28"/>
  <c r="I322" i="28"/>
  <c r="J322" i="28"/>
  <c r="I323" i="28"/>
  <c r="J323" i="28"/>
  <c r="J301" i="28"/>
  <c r="I301" i="28"/>
  <c r="AA327" i="28"/>
  <c r="AB327" i="28"/>
  <c r="AA328" i="28"/>
  <c r="AB328" i="28"/>
  <c r="AA329" i="28"/>
  <c r="AB329" i="28"/>
  <c r="AA330" i="28"/>
  <c r="AB330" i="28"/>
  <c r="AA331" i="28"/>
  <c r="AB331" i="28"/>
  <c r="AA332" i="28"/>
  <c r="AB332" i="28"/>
  <c r="AA333" i="28"/>
  <c r="AB333" i="28"/>
  <c r="AA334" i="28"/>
  <c r="AB334" i="28"/>
  <c r="AA335" i="28"/>
  <c r="AB335" i="28"/>
  <c r="AA336" i="28"/>
  <c r="AB336" i="28"/>
  <c r="AA337" i="28"/>
  <c r="AB337" i="28"/>
  <c r="AA338" i="28"/>
  <c r="AB338" i="28"/>
  <c r="AA339" i="28"/>
  <c r="AB339" i="28"/>
  <c r="AA340" i="28"/>
  <c r="AB340" i="28"/>
  <c r="AA341" i="28"/>
  <c r="AB341" i="28"/>
  <c r="AA342" i="28"/>
  <c r="AB342" i="28"/>
  <c r="AA343" i="28"/>
  <c r="AB343" i="28"/>
  <c r="AA344" i="28"/>
  <c r="AB344" i="28"/>
  <c r="AA345" i="28"/>
  <c r="AB345" i="28"/>
  <c r="AA346" i="28"/>
  <c r="AB346" i="28"/>
  <c r="AA347" i="28"/>
  <c r="AB347" i="28"/>
  <c r="AA348" i="28"/>
  <c r="AB348" i="28"/>
  <c r="AA349" i="28"/>
  <c r="AB349" i="28"/>
  <c r="AA350" i="28"/>
  <c r="AB350" i="28"/>
  <c r="AA351" i="28"/>
  <c r="AB351" i="28"/>
  <c r="AA352" i="28"/>
  <c r="AB352" i="28"/>
  <c r="AA353" i="28"/>
  <c r="AB353" i="28"/>
  <c r="AA354" i="28"/>
  <c r="AB354" i="28"/>
  <c r="AA355" i="28"/>
  <c r="AB355" i="28"/>
  <c r="AA356" i="28"/>
  <c r="AB356" i="28"/>
  <c r="AB326" i="28"/>
  <c r="AA326" i="28"/>
  <c r="AA302" i="28"/>
  <c r="AB302" i="28"/>
  <c r="AA303" i="28"/>
  <c r="AB303" i="28"/>
  <c r="AA304" i="28"/>
  <c r="AB304" i="28"/>
  <c r="AA305" i="28"/>
  <c r="AB305" i="28"/>
  <c r="AA306" i="28"/>
  <c r="AB306" i="28"/>
  <c r="AA307" i="28"/>
  <c r="AB307" i="28"/>
  <c r="AA308" i="28"/>
  <c r="AB308" i="28"/>
  <c r="AA309" i="28"/>
  <c r="AB309" i="28"/>
  <c r="AA310" i="28"/>
  <c r="AB310" i="28"/>
  <c r="AA311" i="28"/>
  <c r="AB311" i="28"/>
  <c r="AA312" i="28"/>
  <c r="AB312" i="28"/>
  <c r="AA313" i="28"/>
  <c r="AB313" i="28"/>
  <c r="AA314" i="28"/>
  <c r="AB314" i="28"/>
  <c r="AA315" i="28"/>
  <c r="AB315" i="28"/>
  <c r="AA316" i="28"/>
  <c r="AB316" i="28"/>
  <c r="AA317" i="28"/>
  <c r="AB317" i="28"/>
  <c r="AA318" i="28"/>
  <c r="AB318" i="28"/>
  <c r="AA319" i="28"/>
  <c r="AB319" i="28"/>
  <c r="AA320" i="28"/>
  <c r="AB320" i="28"/>
  <c r="AA321" i="28"/>
  <c r="AB321" i="28"/>
  <c r="AA322" i="28"/>
  <c r="AB322" i="28"/>
  <c r="AA323" i="28"/>
  <c r="AB323" i="28"/>
  <c r="AB301" i="28"/>
  <c r="AA301" i="28"/>
  <c r="AA4" i="28"/>
  <c r="AB4" i="28"/>
  <c r="AA5" i="28"/>
  <c r="AB5" i="28"/>
  <c r="AA6" i="28"/>
  <c r="AB6" i="28"/>
  <c r="AA7" i="28"/>
  <c r="AB7" i="28"/>
  <c r="AA8" i="28"/>
  <c r="AB8" i="28"/>
  <c r="AA9" i="28"/>
  <c r="AB9" i="28"/>
  <c r="AA10" i="28"/>
  <c r="AB10" i="28"/>
  <c r="AA11" i="28"/>
  <c r="AB11" i="28"/>
  <c r="AA12" i="28"/>
  <c r="AB12" i="28"/>
  <c r="AA13" i="28"/>
  <c r="AB13" i="28"/>
  <c r="AA14" i="28"/>
  <c r="AB14" i="28"/>
  <c r="AA15" i="28"/>
  <c r="AB15" i="28"/>
  <c r="AA16" i="28"/>
  <c r="AB16" i="28"/>
  <c r="AA17" i="28"/>
  <c r="AB17" i="28"/>
  <c r="AA18" i="28"/>
  <c r="AB18" i="28"/>
  <c r="AA19" i="28"/>
  <c r="AB19" i="28"/>
  <c r="AA20" i="28"/>
  <c r="AB20" i="28"/>
  <c r="AA21" i="28"/>
  <c r="AB21" i="28"/>
  <c r="AA22" i="28"/>
  <c r="AB22" i="28"/>
  <c r="AA23" i="28"/>
  <c r="AB23" i="28"/>
  <c r="AA24" i="28"/>
  <c r="AB24" i="28"/>
  <c r="AA25" i="28"/>
  <c r="AB25" i="28"/>
  <c r="AA26" i="28"/>
  <c r="AB26" i="28"/>
  <c r="AA27" i="28"/>
  <c r="AB27" i="28"/>
  <c r="AA28" i="28"/>
  <c r="AB28" i="28"/>
  <c r="AA29" i="28"/>
  <c r="AB29" i="28"/>
  <c r="AA30" i="28"/>
  <c r="AB30" i="28"/>
  <c r="AA31" i="28"/>
  <c r="AB31" i="28"/>
  <c r="AA32" i="28"/>
  <c r="AB32" i="28"/>
  <c r="AA33" i="28"/>
  <c r="AB33" i="28"/>
  <c r="AA34" i="28"/>
  <c r="AB34" i="28"/>
  <c r="AA35" i="28"/>
  <c r="AB35" i="28"/>
  <c r="AA36" i="28"/>
  <c r="AB36" i="28"/>
  <c r="AA37" i="28"/>
  <c r="AB37" i="28"/>
  <c r="AA38" i="28"/>
  <c r="AB38" i="28"/>
  <c r="AA39" i="28"/>
  <c r="AB39" i="28"/>
  <c r="AA40" i="28"/>
  <c r="AB40" i="28"/>
  <c r="AA41" i="28"/>
  <c r="AB41" i="28"/>
  <c r="AA42" i="28"/>
  <c r="AB42" i="28"/>
  <c r="AA43" i="28"/>
  <c r="AB43" i="28"/>
  <c r="AA44" i="28"/>
  <c r="AB44" i="28"/>
  <c r="AA45" i="28"/>
  <c r="AB45" i="28"/>
  <c r="AA46" i="28"/>
  <c r="AB46" i="28"/>
  <c r="AA47" i="28"/>
  <c r="AB47" i="28"/>
  <c r="AA48" i="28"/>
  <c r="AB48" i="28"/>
  <c r="AA49" i="28"/>
  <c r="AB49" i="28"/>
  <c r="AA50" i="28"/>
  <c r="AB50" i="28"/>
  <c r="AA51" i="28"/>
  <c r="AB51" i="28"/>
  <c r="AA52" i="28"/>
  <c r="AB52" i="28"/>
  <c r="AA53" i="28"/>
  <c r="AB53" i="28"/>
  <c r="AA54" i="28"/>
  <c r="AB54" i="28"/>
  <c r="AA55" i="28"/>
  <c r="AB55" i="28"/>
  <c r="AA56" i="28"/>
  <c r="AB56" i="28"/>
  <c r="AA57" i="28"/>
  <c r="AB57" i="28"/>
  <c r="AA58" i="28"/>
  <c r="AB58" i="28"/>
  <c r="AA59" i="28"/>
  <c r="AB59" i="28"/>
  <c r="AA60" i="28"/>
  <c r="AB60" i="28"/>
  <c r="AA61" i="28"/>
  <c r="AB61" i="28"/>
  <c r="AA62" i="28"/>
  <c r="AB62" i="28"/>
  <c r="AA63" i="28"/>
  <c r="AB63" i="28"/>
  <c r="AA64" i="28"/>
  <c r="AB64" i="28"/>
  <c r="AA65" i="28"/>
  <c r="AB65" i="28"/>
  <c r="AA66" i="28"/>
  <c r="AB66" i="28"/>
  <c r="AA67" i="28"/>
  <c r="AB67" i="28"/>
  <c r="AA68" i="28"/>
  <c r="AB68" i="28"/>
  <c r="AA69" i="28"/>
  <c r="AB69" i="28"/>
  <c r="AA70" i="28"/>
  <c r="AB70" i="28"/>
  <c r="AA71" i="28"/>
  <c r="AB71" i="28"/>
  <c r="AA72" i="28"/>
  <c r="AB72" i="28"/>
  <c r="AA73" i="28"/>
  <c r="AB73" i="28"/>
  <c r="AA74" i="28"/>
  <c r="AB74" i="28"/>
  <c r="AA75" i="28"/>
  <c r="AB75" i="28"/>
  <c r="AA76" i="28"/>
  <c r="AB76" i="28"/>
  <c r="AA77" i="28"/>
  <c r="AB77" i="28"/>
  <c r="AA78" i="28"/>
  <c r="AB78" i="28"/>
  <c r="AA79" i="28"/>
  <c r="AB79" i="28"/>
  <c r="AA80" i="28"/>
  <c r="AB80" i="28"/>
  <c r="AA81" i="28"/>
  <c r="AB81" i="28"/>
  <c r="AA82" i="28"/>
  <c r="AB82" i="28"/>
  <c r="AA83" i="28"/>
  <c r="AB83" i="28"/>
  <c r="AA84" i="28"/>
  <c r="AB84" i="28"/>
  <c r="AA85" i="28"/>
  <c r="AB85" i="28"/>
  <c r="AA86" i="28"/>
  <c r="AB86" i="28"/>
  <c r="AA87" i="28"/>
  <c r="AB87" i="28"/>
  <c r="AA88" i="28"/>
  <c r="AB88" i="28"/>
  <c r="AA89" i="28"/>
  <c r="AB89" i="28"/>
  <c r="AA90" i="28"/>
  <c r="AB90" i="28"/>
  <c r="AA91" i="28"/>
  <c r="AB91" i="28"/>
  <c r="AA92" i="28"/>
  <c r="AB92" i="28"/>
  <c r="AA93" i="28"/>
  <c r="AB93" i="28"/>
  <c r="AA94" i="28"/>
  <c r="AB94" i="28"/>
  <c r="AA95" i="28"/>
  <c r="AB95" i="28"/>
  <c r="AA96" i="28"/>
  <c r="AB96" i="28"/>
  <c r="AA97" i="28"/>
  <c r="AB97" i="28"/>
  <c r="AA98" i="28"/>
  <c r="AB98" i="28"/>
  <c r="AA99" i="28"/>
  <c r="AB99" i="28"/>
  <c r="AA100" i="28"/>
  <c r="AB100" i="28"/>
  <c r="AA101" i="28"/>
  <c r="AB101" i="28"/>
  <c r="AA102" i="28"/>
  <c r="AB102" i="28"/>
  <c r="AA103" i="28"/>
  <c r="AB103" i="28"/>
  <c r="AA104" i="28"/>
  <c r="AB104" i="28"/>
  <c r="AA105" i="28"/>
  <c r="AB105" i="28"/>
  <c r="AA106" i="28"/>
  <c r="AB106" i="28"/>
  <c r="AA107" i="28"/>
  <c r="AB107" i="28"/>
  <c r="AA108" i="28"/>
  <c r="AB108" i="28"/>
  <c r="AA109" i="28"/>
  <c r="AB109" i="28"/>
  <c r="AA110" i="28"/>
  <c r="AB110" i="28"/>
  <c r="AA111" i="28"/>
  <c r="AB111" i="28"/>
  <c r="AA112" i="28"/>
  <c r="AB112" i="28"/>
  <c r="AA113" i="28"/>
  <c r="AB113" i="28"/>
  <c r="AA114" i="28"/>
  <c r="AB114" i="28"/>
  <c r="AA115" i="28"/>
  <c r="AB115" i="28"/>
  <c r="AA116" i="28"/>
  <c r="AB116" i="28"/>
  <c r="AA117" i="28"/>
  <c r="AB117" i="28"/>
  <c r="AA118" i="28"/>
  <c r="AB118" i="28"/>
  <c r="AA119" i="28"/>
  <c r="AB119" i="28"/>
  <c r="AA120" i="28"/>
  <c r="AB120" i="28"/>
  <c r="AA121" i="28"/>
  <c r="AB121" i="28"/>
  <c r="AA122" i="28"/>
  <c r="AB122" i="28"/>
  <c r="AA123" i="28"/>
  <c r="AB123" i="28"/>
  <c r="AA124" i="28"/>
  <c r="AB124" i="28"/>
  <c r="AA125" i="28"/>
  <c r="AB125" i="28"/>
  <c r="AA126" i="28"/>
  <c r="AB126" i="28"/>
  <c r="AA127" i="28"/>
  <c r="AB127" i="28"/>
  <c r="AA128" i="28"/>
  <c r="AB128" i="28"/>
  <c r="AA129" i="28"/>
  <c r="AB129" i="28"/>
  <c r="AA130" i="28"/>
  <c r="AB130" i="28"/>
  <c r="AA131" i="28"/>
  <c r="AB131" i="28"/>
  <c r="AA132" i="28"/>
  <c r="AB132" i="28"/>
  <c r="AA133" i="28"/>
  <c r="AB133" i="28"/>
  <c r="AA134" i="28"/>
  <c r="AB134" i="28"/>
  <c r="AA135" i="28"/>
  <c r="AB135" i="28"/>
  <c r="AA136" i="28"/>
  <c r="AB136" i="28"/>
  <c r="AA137" i="28"/>
  <c r="AB137" i="28"/>
  <c r="AA138" i="28"/>
  <c r="AB138" i="28"/>
  <c r="AA139" i="28"/>
  <c r="AB139" i="28"/>
  <c r="AA140" i="28"/>
  <c r="AB140" i="28"/>
  <c r="AA141" i="28"/>
  <c r="AB141" i="28"/>
  <c r="AA142" i="28"/>
  <c r="AB142" i="28"/>
  <c r="AA143" i="28"/>
  <c r="AB143" i="28"/>
  <c r="AA144" i="28"/>
  <c r="AB144" i="28"/>
  <c r="AA145" i="28"/>
  <c r="AB145" i="28"/>
  <c r="AA146" i="28"/>
  <c r="AB146" i="28"/>
  <c r="AA147" i="28"/>
  <c r="AB147" i="28"/>
  <c r="AA148" i="28"/>
  <c r="AB148" i="28"/>
  <c r="AA149" i="28"/>
  <c r="AB149" i="28"/>
  <c r="AA150" i="28"/>
  <c r="AB150" i="28"/>
  <c r="AA151" i="28"/>
  <c r="AB151" i="28"/>
  <c r="AA152" i="28"/>
  <c r="AB152" i="28"/>
  <c r="AA153" i="28"/>
  <c r="AB153" i="28"/>
  <c r="AA154" i="28"/>
  <c r="AB154" i="28"/>
  <c r="AA155" i="28"/>
  <c r="AB155" i="28"/>
  <c r="AA156" i="28"/>
  <c r="AB156" i="28"/>
  <c r="AA157" i="28"/>
  <c r="AB157" i="28"/>
  <c r="AA158" i="28"/>
  <c r="AB158" i="28"/>
  <c r="AA159" i="28"/>
  <c r="AB159" i="28"/>
  <c r="AA160" i="28"/>
  <c r="AB160" i="28"/>
  <c r="AA161" i="28"/>
  <c r="AB161" i="28"/>
  <c r="AA162" i="28"/>
  <c r="AB162" i="28"/>
  <c r="AA163" i="28"/>
  <c r="AB163" i="28"/>
  <c r="AA164" i="28"/>
  <c r="AB164" i="28"/>
  <c r="AA165" i="28"/>
  <c r="AB165" i="28"/>
  <c r="AA166" i="28"/>
  <c r="AB166" i="28"/>
  <c r="AA167" i="28"/>
  <c r="AB167" i="28"/>
  <c r="AA168" i="28"/>
  <c r="AB168" i="28"/>
  <c r="AA169" i="28"/>
  <c r="AB169" i="28"/>
  <c r="AA170" i="28"/>
  <c r="AB170" i="28"/>
  <c r="AA171" i="28"/>
  <c r="AB171" i="28"/>
  <c r="AA172" i="28"/>
  <c r="AB172" i="28"/>
  <c r="AA173" i="28"/>
  <c r="AB173" i="28"/>
  <c r="AA174" i="28"/>
  <c r="AB174" i="28"/>
  <c r="AA175" i="28"/>
  <c r="AB175" i="28"/>
  <c r="AA176" i="28"/>
  <c r="AB176" i="28"/>
  <c r="AA177" i="28"/>
  <c r="AB177" i="28"/>
  <c r="AA178" i="28"/>
  <c r="AB178" i="28"/>
  <c r="AA179" i="28"/>
  <c r="AB179" i="28"/>
  <c r="AA180" i="28"/>
  <c r="AB180" i="28"/>
  <c r="AA181" i="28"/>
  <c r="AB181" i="28"/>
  <c r="AA182" i="28"/>
  <c r="AB182" i="28"/>
  <c r="AA183" i="28"/>
  <c r="AB183" i="28"/>
  <c r="AA184" i="28"/>
  <c r="AB184" i="28"/>
  <c r="AA185" i="28"/>
  <c r="AB185" i="28"/>
  <c r="AA186" i="28"/>
  <c r="AB186" i="28"/>
  <c r="AA187" i="28"/>
  <c r="AB187" i="28"/>
  <c r="AA188" i="28"/>
  <c r="AB188" i="28"/>
  <c r="AA189" i="28"/>
  <c r="AB189" i="28"/>
  <c r="AA190" i="28"/>
  <c r="AB190" i="28"/>
  <c r="AA191" i="28"/>
  <c r="AB191" i="28"/>
  <c r="AA192" i="28"/>
  <c r="AB192" i="28"/>
  <c r="AA193" i="28"/>
  <c r="AB193" i="28"/>
  <c r="AA194" i="28"/>
  <c r="AB194" i="28"/>
  <c r="AA195" i="28"/>
  <c r="AB195" i="28"/>
  <c r="AA196" i="28"/>
  <c r="AB196" i="28"/>
  <c r="AA197" i="28"/>
  <c r="AB197" i="28"/>
  <c r="AA198" i="28"/>
  <c r="AB198" i="28"/>
  <c r="AA199" i="28"/>
  <c r="AB199" i="28"/>
  <c r="AA200" i="28"/>
  <c r="AB200" i="28"/>
  <c r="AA201" i="28"/>
  <c r="AB201" i="28"/>
  <c r="AA202" i="28"/>
  <c r="AB202" i="28"/>
  <c r="AA203" i="28"/>
  <c r="AB203" i="28"/>
  <c r="AA204" i="28"/>
  <c r="AB204" i="28"/>
  <c r="AA205" i="28"/>
  <c r="AB205" i="28"/>
  <c r="AA206" i="28"/>
  <c r="AB206" i="28"/>
  <c r="AA207" i="28"/>
  <c r="AB207" i="28"/>
  <c r="AA208" i="28"/>
  <c r="AB208" i="28"/>
  <c r="AA209" i="28"/>
  <c r="AB209" i="28"/>
  <c r="AA210" i="28"/>
  <c r="AB210" i="28"/>
  <c r="AA211" i="28"/>
  <c r="AB211" i="28"/>
  <c r="AA212" i="28"/>
  <c r="AB212" i="28"/>
  <c r="AA213" i="28"/>
  <c r="AB213" i="28"/>
  <c r="AA214" i="28"/>
  <c r="AB214" i="28"/>
  <c r="AA215" i="28"/>
  <c r="AB215" i="28"/>
  <c r="AA216" i="28"/>
  <c r="AB216" i="28"/>
  <c r="AA217" i="28"/>
  <c r="AB217" i="28"/>
  <c r="AA218" i="28"/>
  <c r="AB218" i="28"/>
  <c r="AA219" i="28"/>
  <c r="AB219" i="28"/>
  <c r="AA220" i="28"/>
  <c r="AB220" i="28"/>
  <c r="AA221" i="28"/>
  <c r="AB221" i="28"/>
  <c r="AA222" i="28"/>
  <c r="AB222" i="28"/>
  <c r="AA223" i="28"/>
  <c r="AB223" i="28"/>
  <c r="AA224" i="28"/>
  <c r="AB224" i="28"/>
  <c r="AA225" i="28"/>
  <c r="AB225" i="28"/>
  <c r="AA226" i="28"/>
  <c r="AB226" i="28"/>
  <c r="AA227" i="28"/>
  <c r="AB227" i="28"/>
  <c r="AA228" i="28"/>
  <c r="AB228" i="28"/>
  <c r="AA229" i="28"/>
  <c r="AB229" i="28"/>
  <c r="AA230" i="28"/>
  <c r="AB230" i="28"/>
  <c r="AA231" i="28"/>
  <c r="AB231" i="28"/>
  <c r="AA232" i="28"/>
  <c r="AB232" i="28"/>
  <c r="AA233" i="28"/>
  <c r="AB233" i="28"/>
  <c r="AA234" i="28"/>
  <c r="AB234" i="28"/>
  <c r="AA235" i="28"/>
  <c r="AB235" i="28"/>
  <c r="AA236" i="28"/>
  <c r="AB236" i="28"/>
  <c r="AA237" i="28"/>
  <c r="AB237" i="28"/>
  <c r="AA238" i="28"/>
  <c r="AB238" i="28"/>
  <c r="AA239" i="28"/>
  <c r="AB239" i="28"/>
  <c r="AA240" i="28"/>
  <c r="AB240" i="28"/>
  <c r="AA241" i="28"/>
  <c r="AB241" i="28"/>
  <c r="AA242" i="28"/>
  <c r="AB242" i="28"/>
  <c r="AA243" i="28"/>
  <c r="AB243" i="28"/>
  <c r="AA244" i="28"/>
  <c r="AB244" i="28"/>
  <c r="AA245" i="28"/>
  <c r="AB245" i="28"/>
  <c r="AA246" i="28"/>
  <c r="AB246" i="28"/>
  <c r="AA247" i="28"/>
  <c r="AB247" i="28"/>
  <c r="AA248" i="28"/>
  <c r="AB248" i="28"/>
  <c r="AA249" i="28"/>
  <c r="AB249" i="28"/>
  <c r="AA250" i="28"/>
  <c r="AB250" i="28"/>
  <c r="AA251" i="28"/>
  <c r="AB251" i="28"/>
  <c r="AA252" i="28"/>
  <c r="AB252" i="28"/>
  <c r="AA253" i="28"/>
  <c r="AB253" i="28"/>
  <c r="AA254" i="28"/>
  <c r="AB254" i="28"/>
  <c r="AA255" i="28"/>
  <c r="AB255" i="28"/>
  <c r="AA256" i="28"/>
  <c r="AB256" i="28"/>
  <c r="AA257" i="28"/>
  <c r="AB257" i="28"/>
  <c r="AA258" i="28"/>
  <c r="AB258" i="28"/>
  <c r="AA259" i="28"/>
  <c r="AB259" i="28"/>
  <c r="AA260" i="28"/>
  <c r="AB260" i="28"/>
  <c r="AA261" i="28"/>
  <c r="AB261" i="28"/>
  <c r="AA262" i="28"/>
  <c r="AB262" i="28"/>
  <c r="AA263" i="28"/>
  <c r="AB263" i="28"/>
  <c r="AA264" i="28"/>
  <c r="AB264" i="28"/>
  <c r="AA265" i="28"/>
  <c r="AB265" i="28"/>
  <c r="AA266" i="28"/>
  <c r="AB266" i="28"/>
  <c r="AA267" i="28"/>
  <c r="AB267" i="28"/>
  <c r="AA268" i="28"/>
  <c r="AB268" i="28"/>
  <c r="AA269" i="28"/>
  <c r="AB269" i="28"/>
  <c r="AA270" i="28"/>
  <c r="AB270" i="28"/>
  <c r="AA271" i="28"/>
  <c r="AB271" i="28"/>
  <c r="AA272" i="28"/>
  <c r="AB272" i="28"/>
  <c r="AA273" i="28"/>
  <c r="AB273" i="28"/>
  <c r="AA274" i="28"/>
  <c r="AB274" i="28"/>
  <c r="AA275" i="28"/>
  <c r="AB275" i="28"/>
  <c r="AA276" i="28"/>
  <c r="AB276" i="28"/>
  <c r="AA277" i="28"/>
  <c r="AB277" i="28"/>
  <c r="AA278" i="28"/>
  <c r="AB278" i="28"/>
  <c r="AA279" i="28"/>
  <c r="AB279" i="28"/>
  <c r="AA280" i="28"/>
  <c r="AB280" i="28"/>
  <c r="AA281" i="28"/>
  <c r="AB281" i="28"/>
  <c r="AA282" i="28"/>
  <c r="AB282" i="28"/>
  <c r="AA283" i="28"/>
  <c r="AB283" i="28"/>
  <c r="AA284" i="28"/>
  <c r="AB284" i="28"/>
  <c r="AA285" i="28"/>
  <c r="AB285" i="28"/>
  <c r="AA286" i="28"/>
  <c r="AB286" i="28"/>
  <c r="AA287" i="28"/>
  <c r="AB287" i="28"/>
  <c r="AA288" i="28"/>
  <c r="AB288" i="28"/>
  <c r="AA289" i="28"/>
  <c r="AB289" i="28"/>
  <c r="AA290" i="28"/>
  <c r="AB290" i="28"/>
  <c r="AA291" i="28"/>
  <c r="AB291" i="28"/>
  <c r="AA292" i="28"/>
  <c r="AB292" i="28"/>
  <c r="AA293" i="28"/>
  <c r="AB293" i="28"/>
  <c r="AA294" i="28"/>
  <c r="AB294" i="28"/>
  <c r="AA295" i="28"/>
  <c r="AB295" i="28"/>
  <c r="AA296" i="28"/>
  <c r="AB296" i="28"/>
  <c r="AA297" i="28"/>
  <c r="AB297" i="28"/>
  <c r="AA298" i="28"/>
  <c r="AB298" i="28"/>
  <c r="AB3" i="28"/>
  <c r="AA3" i="28"/>
  <c r="P4" i="28"/>
  <c r="P5" i="28"/>
  <c r="P6" i="28"/>
  <c r="P7" i="28"/>
  <c r="P8" i="28"/>
  <c r="P9" i="28"/>
  <c r="P10" i="28"/>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116" i="28"/>
  <c r="P117" i="28"/>
  <c r="P118" i="28"/>
  <c r="P119" i="28"/>
  <c r="P120" i="28"/>
  <c r="P121" i="28"/>
  <c r="P122" i="28"/>
  <c r="P123" i="28"/>
  <c r="P124" i="28"/>
  <c r="P125" i="28"/>
  <c r="P126" i="28"/>
  <c r="P127" i="28"/>
  <c r="P128" i="28"/>
  <c r="P129" i="28"/>
  <c r="P130" i="28"/>
  <c r="P131" i="28"/>
  <c r="P132" i="28"/>
  <c r="P133" i="28"/>
  <c r="P134" i="28"/>
  <c r="P135" i="28"/>
  <c r="P136" i="28"/>
  <c r="P137" i="28"/>
  <c r="P138" i="28"/>
  <c r="P139" i="28"/>
  <c r="P140" i="28"/>
  <c r="P141" i="28"/>
  <c r="P142" i="28"/>
  <c r="P143" i="28"/>
  <c r="P144" i="28"/>
  <c r="P145" i="28"/>
  <c r="P146" i="28"/>
  <c r="P147" i="28"/>
  <c r="P148" i="28"/>
  <c r="P149" i="28"/>
  <c r="P150" i="28"/>
  <c r="P151" i="28"/>
  <c r="P152" i="28"/>
  <c r="P153" i="28"/>
  <c r="P154" i="28"/>
  <c r="P155" i="28"/>
  <c r="P156" i="28"/>
  <c r="P157" i="28"/>
  <c r="P158" i="28"/>
  <c r="P159" i="28"/>
  <c r="P160" i="28"/>
  <c r="P161" i="28"/>
  <c r="P162" i="28"/>
  <c r="P163" i="28"/>
  <c r="P164" i="28"/>
  <c r="P165" i="28"/>
  <c r="P166" i="28"/>
  <c r="P167" i="28"/>
  <c r="P168" i="28"/>
  <c r="P169" i="28"/>
  <c r="P170" i="28"/>
  <c r="P171" i="28"/>
  <c r="P172" i="28"/>
  <c r="P173" i="28"/>
  <c r="P174" i="28"/>
  <c r="P175" i="28"/>
  <c r="P176" i="28"/>
  <c r="P177" i="28"/>
  <c r="P178" i="28"/>
  <c r="P179" i="28"/>
  <c r="P180" i="28"/>
  <c r="P181" i="28"/>
  <c r="P182" i="28"/>
  <c r="P183" i="28"/>
  <c r="P184" i="28"/>
  <c r="P185" i="28"/>
  <c r="P186" i="28"/>
  <c r="P187" i="28"/>
  <c r="P188" i="28"/>
  <c r="P189" i="28"/>
  <c r="P190" i="28"/>
  <c r="P191" i="28"/>
  <c r="P192" i="28"/>
  <c r="P193" i="28"/>
  <c r="P194" i="28"/>
  <c r="P195" i="28"/>
  <c r="P196" i="28"/>
  <c r="P197" i="28"/>
  <c r="P198" i="28"/>
  <c r="P199" i="28"/>
  <c r="P200" i="28"/>
  <c r="P201" i="28"/>
  <c r="P202" i="28"/>
  <c r="P203" i="28"/>
  <c r="P204" i="28"/>
  <c r="P205" i="28"/>
  <c r="P206" i="28"/>
  <c r="P207" i="28"/>
  <c r="P208" i="28"/>
  <c r="P209" i="28"/>
  <c r="P210" i="28"/>
  <c r="P211" i="28"/>
  <c r="P212" i="28"/>
  <c r="P213" i="28"/>
  <c r="P214" i="28"/>
  <c r="P215" i="28"/>
  <c r="P216" i="28"/>
  <c r="P217" i="28"/>
  <c r="P218" i="28"/>
  <c r="P219" i="28"/>
  <c r="P220" i="28"/>
  <c r="P221" i="28"/>
  <c r="P222" i="28"/>
  <c r="P223" i="28"/>
  <c r="P224" i="28"/>
  <c r="P225" i="28"/>
  <c r="P226" i="28"/>
  <c r="P227" i="28"/>
  <c r="P228" i="28"/>
  <c r="P229" i="28"/>
  <c r="P230" i="28"/>
  <c r="P231" i="28"/>
  <c r="P232" i="28"/>
  <c r="P233" i="28"/>
  <c r="P234" i="28"/>
  <c r="P235" i="28"/>
  <c r="P236" i="28"/>
  <c r="P237" i="28"/>
  <c r="P238" i="28"/>
  <c r="P239" i="28"/>
  <c r="P240" i="28"/>
  <c r="P241" i="28"/>
  <c r="P242" i="28"/>
  <c r="P243" i="28"/>
  <c r="P244" i="28"/>
  <c r="P245" i="28"/>
  <c r="P246" i="28"/>
  <c r="P247" i="28"/>
  <c r="P248" i="28"/>
  <c r="P249" i="28"/>
  <c r="P250" i="28"/>
  <c r="P251" i="28"/>
  <c r="P252" i="28"/>
  <c r="P253" i="28"/>
  <c r="P254" i="28"/>
  <c r="P255" i="28"/>
  <c r="P256" i="28"/>
  <c r="P257" i="28"/>
  <c r="P258" i="28"/>
  <c r="P259" i="28"/>
  <c r="P260" i="28"/>
  <c r="P261" i="28"/>
  <c r="P262" i="28"/>
  <c r="P263" i="28"/>
  <c r="P264" i="28"/>
  <c r="P265" i="28"/>
  <c r="P266" i="28"/>
  <c r="P267" i="28"/>
  <c r="P268" i="28"/>
  <c r="P269" i="28"/>
  <c r="P270" i="28"/>
  <c r="P271" i="28"/>
  <c r="P272" i="28"/>
  <c r="P273" i="28"/>
  <c r="P274" i="28"/>
  <c r="P275" i="28"/>
  <c r="P276" i="28"/>
  <c r="P277" i="28"/>
  <c r="P278" i="28"/>
  <c r="P279" i="28"/>
  <c r="P280" i="28"/>
  <c r="P281" i="28"/>
  <c r="P282" i="28"/>
  <c r="P283" i="28"/>
  <c r="P284" i="28"/>
  <c r="P285" i="28"/>
  <c r="P286" i="28"/>
  <c r="P287" i="28"/>
  <c r="P288" i="28"/>
  <c r="P289" i="28"/>
  <c r="P290" i="28"/>
  <c r="P291" i="28"/>
  <c r="P292" i="28"/>
  <c r="P293" i="28"/>
  <c r="P294" i="28"/>
  <c r="P295" i="28"/>
  <c r="P296" i="28"/>
  <c r="P297" i="28"/>
  <c r="P298" i="28"/>
  <c r="P3" i="28"/>
  <c r="I4" i="28"/>
  <c r="J4" i="28"/>
  <c r="I5" i="28"/>
  <c r="J5" i="28"/>
  <c r="I6" i="28"/>
  <c r="J6" i="28"/>
  <c r="I7" i="28"/>
  <c r="J7" i="28"/>
  <c r="I8" i="28"/>
  <c r="J8" i="28"/>
  <c r="I9" i="28"/>
  <c r="J9" i="28"/>
  <c r="I10" i="28"/>
  <c r="J10" i="28"/>
  <c r="I11" i="28"/>
  <c r="J11" i="28"/>
  <c r="I12" i="28"/>
  <c r="J12" i="28"/>
  <c r="I13" i="28"/>
  <c r="J13" i="28"/>
  <c r="I14" i="28"/>
  <c r="J14" i="28"/>
  <c r="I15" i="28"/>
  <c r="J15" i="28"/>
  <c r="I16" i="28"/>
  <c r="J16" i="28"/>
  <c r="I17" i="28"/>
  <c r="J17" i="28"/>
  <c r="I18" i="28"/>
  <c r="J18" i="28"/>
  <c r="I19" i="28"/>
  <c r="J19" i="28"/>
  <c r="I20" i="28"/>
  <c r="J20" i="28"/>
  <c r="I21" i="28"/>
  <c r="J21" i="28"/>
  <c r="I22" i="28"/>
  <c r="J22" i="28"/>
  <c r="I23" i="28"/>
  <c r="J23" i="28"/>
  <c r="I24" i="28"/>
  <c r="J24" i="28"/>
  <c r="I25" i="28"/>
  <c r="J25" i="28"/>
  <c r="I26" i="28"/>
  <c r="J26" i="28"/>
  <c r="I27" i="28"/>
  <c r="J27" i="28"/>
  <c r="I28" i="28"/>
  <c r="J28" i="28"/>
  <c r="I29" i="28"/>
  <c r="J29" i="28"/>
  <c r="I30" i="28"/>
  <c r="J30" i="28"/>
  <c r="I31" i="28"/>
  <c r="J31" i="28"/>
  <c r="I32" i="28"/>
  <c r="J32" i="28"/>
  <c r="I33" i="28"/>
  <c r="J33" i="28"/>
  <c r="I34" i="28"/>
  <c r="J34" i="28"/>
  <c r="I35" i="28"/>
  <c r="J35" i="28"/>
  <c r="I36" i="28"/>
  <c r="J36" i="28"/>
  <c r="I37" i="28"/>
  <c r="J37" i="28"/>
  <c r="I38" i="28"/>
  <c r="J38" i="28"/>
  <c r="I39" i="28"/>
  <c r="J39" i="28"/>
  <c r="I40" i="28"/>
  <c r="J40" i="28"/>
  <c r="I41" i="28"/>
  <c r="J41" i="28"/>
  <c r="I42" i="28"/>
  <c r="J42" i="28"/>
  <c r="I43" i="28"/>
  <c r="J43" i="28"/>
  <c r="I44" i="28"/>
  <c r="J44" i="28"/>
  <c r="I45" i="28"/>
  <c r="J45" i="28"/>
  <c r="I46" i="28"/>
  <c r="J46" i="28"/>
  <c r="I47" i="28"/>
  <c r="J47" i="28"/>
  <c r="I48" i="28"/>
  <c r="J48" i="28"/>
  <c r="I49" i="28"/>
  <c r="J49" i="28"/>
  <c r="I50" i="28"/>
  <c r="J50" i="28"/>
  <c r="I51" i="28"/>
  <c r="J51" i="28"/>
  <c r="I52" i="28"/>
  <c r="J52" i="28"/>
  <c r="I53" i="28"/>
  <c r="J53" i="28"/>
  <c r="I54" i="28"/>
  <c r="J54" i="28"/>
  <c r="I55" i="28"/>
  <c r="J55" i="28"/>
  <c r="I56" i="28"/>
  <c r="J56" i="28"/>
  <c r="I57" i="28"/>
  <c r="J57" i="28"/>
  <c r="I58" i="28"/>
  <c r="J58" i="28"/>
  <c r="I59" i="28"/>
  <c r="J59" i="28"/>
  <c r="I60" i="28"/>
  <c r="K60" i="28" s="1"/>
  <c r="J60" i="28"/>
  <c r="L60" i="28" s="1"/>
  <c r="I61" i="28"/>
  <c r="J61" i="28"/>
  <c r="I62" i="28"/>
  <c r="J62" i="28"/>
  <c r="I63" i="28"/>
  <c r="J63" i="28"/>
  <c r="I64" i="28"/>
  <c r="J64" i="28"/>
  <c r="I65" i="28"/>
  <c r="J65" i="28"/>
  <c r="I66" i="28"/>
  <c r="J66" i="28"/>
  <c r="I67" i="28"/>
  <c r="J67" i="28"/>
  <c r="I68" i="28"/>
  <c r="J68" i="28"/>
  <c r="I69" i="28"/>
  <c r="J69" i="28"/>
  <c r="I70" i="28"/>
  <c r="J70" i="28"/>
  <c r="I71" i="28"/>
  <c r="J71" i="28"/>
  <c r="I72" i="28"/>
  <c r="J72" i="28"/>
  <c r="I73" i="28"/>
  <c r="J73" i="28"/>
  <c r="I74" i="28"/>
  <c r="J74" i="28"/>
  <c r="I75" i="28"/>
  <c r="J75" i="28"/>
  <c r="I76" i="28"/>
  <c r="J76" i="28"/>
  <c r="I77" i="28"/>
  <c r="J77" i="28"/>
  <c r="I78" i="28"/>
  <c r="J78" i="28"/>
  <c r="I79" i="28"/>
  <c r="J79" i="28"/>
  <c r="I80" i="28"/>
  <c r="J80" i="28"/>
  <c r="I81" i="28"/>
  <c r="J81" i="28"/>
  <c r="I82" i="28"/>
  <c r="J82" i="28"/>
  <c r="I83" i="28"/>
  <c r="J83" i="28"/>
  <c r="I84" i="28"/>
  <c r="J84" i="28"/>
  <c r="I85" i="28"/>
  <c r="J85" i="28"/>
  <c r="I86" i="28"/>
  <c r="J86" i="28"/>
  <c r="I87" i="28"/>
  <c r="J87" i="28"/>
  <c r="I88" i="28"/>
  <c r="J88" i="28"/>
  <c r="I89" i="28"/>
  <c r="J89" i="28"/>
  <c r="I90" i="28"/>
  <c r="J90" i="28"/>
  <c r="I91" i="28"/>
  <c r="J91" i="28"/>
  <c r="I92" i="28"/>
  <c r="J92" i="28"/>
  <c r="I93" i="28"/>
  <c r="J93" i="28"/>
  <c r="I94" i="28"/>
  <c r="J94" i="28"/>
  <c r="I95" i="28"/>
  <c r="J95" i="28"/>
  <c r="I96" i="28"/>
  <c r="J96" i="28"/>
  <c r="I97" i="28"/>
  <c r="J97" i="28"/>
  <c r="I98" i="28"/>
  <c r="J98" i="28"/>
  <c r="I99" i="28"/>
  <c r="J99" i="28"/>
  <c r="I100" i="28"/>
  <c r="J100" i="28"/>
  <c r="I101" i="28"/>
  <c r="J101" i="28"/>
  <c r="I102" i="28"/>
  <c r="J102" i="28"/>
  <c r="I103" i="28"/>
  <c r="J103" i="28"/>
  <c r="I104" i="28"/>
  <c r="J104" i="28"/>
  <c r="I105" i="28"/>
  <c r="J105" i="28"/>
  <c r="I106" i="28"/>
  <c r="J106" i="28"/>
  <c r="I107" i="28"/>
  <c r="J107" i="28"/>
  <c r="I108" i="28"/>
  <c r="J108" i="28"/>
  <c r="I109" i="28"/>
  <c r="J109" i="28"/>
  <c r="I110" i="28"/>
  <c r="J110" i="28"/>
  <c r="I111" i="28"/>
  <c r="J111" i="28"/>
  <c r="I112" i="28"/>
  <c r="J112" i="28"/>
  <c r="I113" i="28"/>
  <c r="J113" i="28"/>
  <c r="I114" i="28"/>
  <c r="J114" i="28"/>
  <c r="I115" i="28"/>
  <c r="J115" i="28"/>
  <c r="I116" i="28"/>
  <c r="J116" i="28"/>
  <c r="I117" i="28"/>
  <c r="J117" i="28"/>
  <c r="I118" i="28"/>
  <c r="J118" i="28"/>
  <c r="I119" i="28"/>
  <c r="J119" i="28"/>
  <c r="I120" i="28"/>
  <c r="J120" i="28"/>
  <c r="I121" i="28"/>
  <c r="J121" i="28"/>
  <c r="I122" i="28"/>
  <c r="J122" i="28"/>
  <c r="I123" i="28"/>
  <c r="J123" i="28"/>
  <c r="I124" i="28"/>
  <c r="J124" i="28"/>
  <c r="I125" i="28"/>
  <c r="J125" i="28"/>
  <c r="I126" i="28"/>
  <c r="J126" i="28"/>
  <c r="I127" i="28"/>
  <c r="J127" i="28"/>
  <c r="I128" i="28"/>
  <c r="J128" i="28"/>
  <c r="I129" i="28"/>
  <c r="K129" i="28" s="1"/>
  <c r="J129" i="28"/>
  <c r="L129" i="28" s="1"/>
  <c r="I130" i="28"/>
  <c r="J130" i="28"/>
  <c r="I131" i="28"/>
  <c r="J131" i="28"/>
  <c r="I132" i="28"/>
  <c r="J132" i="28"/>
  <c r="I133" i="28"/>
  <c r="J133" i="28"/>
  <c r="I134" i="28"/>
  <c r="J134" i="28"/>
  <c r="I135" i="28"/>
  <c r="J135" i="28"/>
  <c r="I136" i="28"/>
  <c r="J136" i="28"/>
  <c r="I137" i="28"/>
  <c r="J137" i="28"/>
  <c r="I138" i="28"/>
  <c r="J138" i="28"/>
  <c r="I139" i="28"/>
  <c r="J139" i="28"/>
  <c r="I140" i="28"/>
  <c r="J140" i="28"/>
  <c r="I141" i="28"/>
  <c r="J141" i="28"/>
  <c r="I142" i="28"/>
  <c r="J142" i="28"/>
  <c r="I143" i="28"/>
  <c r="J143" i="28"/>
  <c r="I144" i="28"/>
  <c r="J144" i="28"/>
  <c r="I145" i="28"/>
  <c r="J145" i="28"/>
  <c r="I146" i="28"/>
  <c r="J146" i="28"/>
  <c r="I147" i="28"/>
  <c r="J147" i="28"/>
  <c r="I148" i="28"/>
  <c r="J148" i="28"/>
  <c r="I149" i="28"/>
  <c r="J149" i="28"/>
  <c r="I150" i="28"/>
  <c r="J150" i="28"/>
  <c r="I151" i="28"/>
  <c r="J151" i="28"/>
  <c r="I152" i="28"/>
  <c r="J152" i="28"/>
  <c r="I153" i="28"/>
  <c r="J153" i="28"/>
  <c r="I154" i="28"/>
  <c r="J154" i="28"/>
  <c r="I155" i="28"/>
  <c r="J155" i="28"/>
  <c r="I156" i="28"/>
  <c r="J156" i="28"/>
  <c r="I157" i="28"/>
  <c r="J157" i="28"/>
  <c r="I158" i="28"/>
  <c r="J158" i="28"/>
  <c r="I159" i="28"/>
  <c r="J159" i="28"/>
  <c r="I160" i="28"/>
  <c r="J160" i="28"/>
  <c r="I161" i="28"/>
  <c r="J161" i="28"/>
  <c r="I162" i="28"/>
  <c r="J162" i="28"/>
  <c r="I163" i="28"/>
  <c r="J163" i="28"/>
  <c r="I164" i="28"/>
  <c r="J164" i="28"/>
  <c r="I165" i="28"/>
  <c r="J165" i="28"/>
  <c r="I166" i="28"/>
  <c r="J166" i="28"/>
  <c r="I167" i="28"/>
  <c r="J167" i="28"/>
  <c r="I168" i="28"/>
  <c r="J168" i="28"/>
  <c r="I169" i="28"/>
  <c r="J169" i="28"/>
  <c r="I170" i="28"/>
  <c r="J170" i="28"/>
  <c r="I171" i="28"/>
  <c r="J171" i="28"/>
  <c r="I172" i="28"/>
  <c r="J172" i="28"/>
  <c r="I173" i="28"/>
  <c r="J173" i="28"/>
  <c r="I174" i="28"/>
  <c r="J174" i="28"/>
  <c r="I175" i="28"/>
  <c r="J175" i="28"/>
  <c r="I176" i="28"/>
  <c r="J176" i="28"/>
  <c r="I177" i="28"/>
  <c r="J177" i="28"/>
  <c r="I178" i="28"/>
  <c r="J178" i="28"/>
  <c r="I179" i="28"/>
  <c r="K179" i="28" s="1"/>
  <c r="J179" i="28"/>
  <c r="L179" i="28" s="1"/>
  <c r="I180" i="28"/>
  <c r="J180" i="28"/>
  <c r="I181" i="28"/>
  <c r="J181" i="28"/>
  <c r="I182" i="28"/>
  <c r="J182" i="28"/>
  <c r="I183" i="28"/>
  <c r="J183" i="28"/>
  <c r="I184" i="28"/>
  <c r="J184" i="28"/>
  <c r="I185" i="28"/>
  <c r="J185" i="28"/>
  <c r="I186" i="28"/>
  <c r="J186" i="28"/>
  <c r="I187" i="28"/>
  <c r="J187" i="28"/>
  <c r="I188" i="28"/>
  <c r="J188" i="28"/>
  <c r="I189" i="28"/>
  <c r="J189" i="28"/>
  <c r="I190" i="28"/>
  <c r="J190" i="28"/>
  <c r="I191" i="28"/>
  <c r="J191" i="28"/>
  <c r="I192" i="28"/>
  <c r="J192" i="28"/>
  <c r="I193" i="28"/>
  <c r="J193" i="28"/>
  <c r="I194" i="28"/>
  <c r="J194" i="28"/>
  <c r="I195" i="28"/>
  <c r="J195" i="28"/>
  <c r="I196" i="28"/>
  <c r="J196" i="28"/>
  <c r="I197" i="28"/>
  <c r="J197" i="28"/>
  <c r="I198" i="28"/>
  <c r="J198" i="28"/>
  <c r="I199" i="28"/>
  <c r="J199" i="28"/>
  <c r="I200" i="28"/>
  <c r="J200" i="28"/>
  <c r="I201" i="28"/>
  <c r="J201" i="28"/>
  <c r="I202" i="28"/>
  <c r="J202" i="28"/>
  <c r="I203" i="28"/>
  <c r="J203" i="28"/>
  <c r="I204" i="28"/>
  <c r="J204" i="28"/>
  <c r="I205" i="28"/>
  <c r="J205" i="28"/>
  <c r="I206" i="28"/>
  <c r="J206" i="28"/>
  <c r="I207" i="28"/>
  <c r="J207" i="28"/>
  <c r="I208" i="28"/>
  <c r="J208" i="28"/>
  <c r="I209" i="28"/>
  <c r="J209" i="28"/>
  <c r="I210" i="28"/>
  <c r="J210" i="28"/>
  <c r="I211" i="28"/>
  <c r="J211" i="28"/>
  <c r="I212" i="28"/>
  <c r="J212" i="28"/>
  <c r="I213" i="28"/>
  <c r="J213" i="28"/>
  <c r="I214" i="28"/>
  <c r="J214" i="28"/>
  <c r="I215" i="28"/>
  <c r="J215" i="28"/>
  <c r="I216" i="28"/>
  <c r="J216" i="28"/>
  <c r="I217" i="28"/>
  <c r="J217" i="28"/>
  <c r="I218" i="28"/>
  <c r="J218" i="28"/>
  <c r="I219" i="28"/>
  <c r="J219" i="28"/>
  <c r="I220" i="28"/>
  <c r="J220" i="28"/>
  <c r="I221" i="28"/>
  <c r="J221" i="28"/>
  <c r="I222" i="28"/>
  <c r="J222" i="28"/>
  <c r="I223" i="28"/>
  <c r="J223" i="28"/>
  <c r="I224" i="28"/>
  <c r="J224" i="28"/>
  <c r="I225" i="28"/>
  <c r="J225" i="28"/>
  <c r="I226" i="28"/>
  <c r="J226" i="28"/>
  <c r="I227" i="28"/>
  <c r="J227" i="28"/>
  <c r="I228" i="28"/>
  <c r="J228" i="28"/>
  <c r="I229" i="28"/>
  <c r="J229" i="28"/>
  <c r="I230" i="28"/>
  <c r="J230" i="28"/>
  <c r="I231" i="28"/>
  <c r="J231" i="28"/>
  <c r="I232" i="28"/>
  <c r="J232" i="28"/>
  <c r="I233" i="28"/>
  <c r="J233" i="28"/>
  <c r="I234" i="28"/>
  <c r="J234" i="28"/>
  <c r="I235" i="28"/>
  <c r="J235" i="28"/>
  <c r="I236" i="28"/>
  <c r="J236" i="28"/>
  <c r="I237" i="28"/>
  <c r="J237" i="28"/>
  <c r="I238" i="28"/>
  <c r="J238" i="28"/>
  <c r="I239" i="28"/>
  <c r="J239" i="28"/>
  <c r="I240" i="28"/>
  <c r="J240" i="28"/>
  <c r="I241" i="28"/>
  <c r="J241" i="28"/>
  <c r="I242" i="28"/>
  <c r="J242" i="28"/>
  <c r="I243" i="28"/>
  <c r="J243" i="28"/>
  <c r="I244" i="28"/>
  <c r="J244" i="28"/>
  <c r="I245" i="28"/>
  <c r="J245" i="28"/>
  <c r="I246" i="28"/>
  <c r="J246" i="28"/>
  <c r="I247" i="28"/>
  <c r="J247" i="28"/>
  <c r="I248" i="28"/>
  <c r="J248" i="28"/>
  <c r="I249" i="28"/>
  <c r="J249" i="28"/>
  <c r="I250" i="28"/>
  <c r="J250" i="28"/>
  <c r="I251" i="28"/>
  <c r="J251" i="28"/>
  <c r="I252" i="28"/>
  <c r="J252" i="28"/>
  <c r="I253" i="28"/>
  <c r="J253" i="28"/>
  <c r="I254" i="28"/>
  <c r="J254" i="28"/>
  <c r="I255" i="28"/>
  <c r="J255" i="28"/>
  <c r="I256" i="28"/>
  <c r="J256" i="28"/>
  <c r="I257" i="28"/>
  <c r="J257" i="28"/>
  <c r="I258" i="28"/>
  <c r="J258" i="28"/>
  <c r="I259" i="28"/>
  <c r="J259" i="28"/>
  <c r="I260" i="28"/>
  <c r="J260" i="28"/>
  <c r="I261" i="28"/>
  <c r="J261" i="28"/>
  <c r="I262" i="28"/>
  <c r="J262" i="28"/>
  <c r="I263" i="28"/>
  <c r="J263" i="28"/>
  <c r="I264" i="28"/>
  <c r="J264" i="28"/>
  <c r="I265" i="28"/>
  <c r="J265" i="28"/>
  <c r="I266" i="28"/>
  <c r="J266" i="28"/>
  <c r="I267" i="28"/>
  <c r="J267" i="28"/>
  <c r="I268" i="28"/>
  <c r="J268" i="28"/>
  <c r="I269" i="28"/>
  <c r="J269" i="28"/>
  <c r="I270" i="28"/>
  <c r="J270" i="28"/>
  <c r="I271" i="28"/>
  <c r="J271" i="28"/>
  <c r="I272" i="28"/>
  <c r="J272" i="28"/>
  <c r="I273" i="28"/>
  <c r="J273" i="28"/>
  <c r="I274" i="28"/>
  <c r="J274" i="28"/>
  <c r="I275" i="28"/>
  <c r="J275" i="28"/>
  <c r="I276" i="28"/>
  <c r="J276" i="28"/>
  <c r="I277" i="28"/>
  <c r="J277" i="28"/>
  <c r="I278" i="28"/>
  <c r="J278" i="28"/>
  <c r="I279" i="28"/>
  <c r="J279" i="28"/>
  <c r="I280" i="28"/>
  <c r="J280" i="28"/>
  <c r="I281" i="28"/>
  <c r="J281" i="28"/>
  <c r="I282" i="28"/>
  <c r="J282" i="28"/>
  <c r="I283" i="28"/>
  <c r="J283" i="28"/>
  <c r="I284" i="28"/>
  <c r="J284" i="28"/>
  <c r="I285" i="28"/>
  <c r="J285" i="28"/>
  <c r="I286" i="28"/>
  <c r="J286" i="28"/>
  <c r="I287" i="28"/>
  <c r="J287" i="28"/>
  <c r="I288" i="28"/>
  <c r="J288" i="28"/>
  <c r="I289" i="28"/>
  <c r="J289" i="28"/>
  <c r="I290" i="28"/>
  <c r="J290" i="28"/>
  <c r="I291" i="28"/>
  <c r="J291" i="28"/>
  <c r="I292" i="28"/>
  <c r="J292" i="28"/>
  <c r="I293" i="28"/>
  <c r="J293" i="28"/>
  <c r="I294" i="28"/>
  <c r="J294" i="28"/>
  <c r="I295" i="28"/>
  <c r="J295" i="28"/>
  <c r="I296" i="28"/>
  <c r="J296" i="28"/>
  <c r="I297" i="28"/>
  <c r="J297" i="28"/>
  <c r="I298" i="28"/>
  <c r="J298" i="28"/>
  <c r="J3" i="28"/>
  <c r="I3" i="28"/>
  <c r="M3" i="28"/>
  <c r="M4" i="28"/>
  <c r="M5" i="28"/>
  <c r="M6" i="28"/>
  <c r="M7" i="28"/>
  <c r="M8" i="28"/>
  <c r="M9" i="28"/>
  <c r="M10" i="28"/>
  <c r="M11" i="28"/>
  <c r="M12" i="28"/>
  <c r="M13" i="28"/>
  <c r="M14" i="28"/>
  <c r="M15" i="28"/>
  <c r="M16" i="28"/>
  <c r="M17" i="28"/>
  <c r="M18" i="28"/>
  <c r="M19" i="28"/>
  <c r="M20" i="28"/>
  <c r="M21" i="28"/>
  <c r="M22" i="28"/>
  <c r="M23" i="28"/>
  <c r="M24" i="28"/>
  <c r="M25" i="28"/>
  <c r="M26" i="28"/>
  <c r="M27" i="28"/>
  <c r="M28" i="28"/>
  <c r="M29" i="28"/>
  <c r="M30" i="28"/>
  <c r="M31" i="28"/>
  <c r="M32" i="28"/>
  <c r="M33" i="28"/>
  <c r="M34" i="28"/>
  <c r="M35" i="28"/>
  <c r="M36" i="28"/>
  <c r="M37" i="28"/>
  <c r="M38" i="28"/>
  <c r="M39" i="28"/>
  <c r="M40" i="28"/>
  <c r="M41" i="28"/>
  <c r="M42" i="28"/>
  <c r="M43" i="28"/>
  <c r="M44" i="28"/>
  <c r="M45" i="28"/>
  <c r="M46" i="28"/>
  <c r="M47" i="28"/>
  <c r="M48" i="28"/>
  <c r="M49" i="28"/>
  <c r="M50" i="28"/>
  <c r="M51" i="28"/>
  <c r="M52" i="28"/>
  <c r="M53" i="28"/>
  <c r="M54" i="28"/>
  <c r="M55" i="28"/>
  <c r="M56" i="28"/>
  <c r="M57" i="28"/>
  <c r="M58" i="28"/>
  <c r="M59" i="28"/>
  <c r="M60" i="28"/>
  <c r="M61" i="28"/>
  <c r="M62" i="28"/>
  <c r="M63" i="28"/>
  <c r="M64" i="28"/>
  <c r="M65" i="28"/>
  <c r="M66" i="28"/>
  <c r="M67" i="28"/>
  <c r="M68" i="28"/>
  <c r="M69" i="28"/>
  <c r="M70" i="28"/>
  <c r="M71" i="28"/>
  <c r="M72" i="28"/>
  <c r="M73" i="28"/>
  <c r="M74" i="28"/>
  <c r="M75" i="28"/>
  <c r="M76" i="28"/>
  <c r="M77" i="28"/>
  <c r="M78" i="28"/>
  <c r="M79" i="28"/>
  <c r="M80" i="28"/>
  <c r="M81" i="28"/>
  <c r="M82" i="28"/>
  <c r="M83" i="28"/>
  <c r="M84" i="28"/>
  <c r="M85" i="28"/>
  <c r="M86" i="28"/>
  <c r="M87" i="28"/>
  <c r="M88" i="28"/>
  <c r="M89" i="28"/>
  <c r="M90" i="28"/>
  <c r="M91" i="28"/>
  <c r="M92" i="28"/>
  <c r="M93" i="28"/>
  <c r="M94" i="28"/>
  <c r="M95" i="28"/>
  <c r="M96" i="28"/>
  <c r="M97" i="28"/>
  <c r="M98" i="28"/>
  <c r="M99" i="28"/>
  <c r="M100" i="28"/>
  <c r="M101" i="28"/>
  <c r="M102" i="28"/>
  <c r="M103" i="28"/>
  <c r="M104" i="28"/>
  <c r="M105" i="28"/>
  <c r="M106" i="28"/>
  <c r="M107" i="28"/>
  <c r="M108" i="28"/>
  <c r="M109" i="28"/>
  <c r="M110" i="28"/>
  <c r="M111" i="28"/>
  <c r="M112" i="28"/>
  <c r="M113" i="28"/>
  <c r="M114" i="28"/>
  <c r="M115" i="28"/>
  <c r="M116" i="28"/>
  <c r="M117" i="28"/>
  <c r="M118" i="28"/>
  <c r="M119" i="28"/>
  <c r="M120" i="28"/>
  <c r="M121" i="28"/>
  <c r="M122" i="28"/>
  <c r="M123" i="28"/>
  <c r="M124" i="28"/>
  <c r="M125" i="28"/>
  <c r="M126" i="28"/>
  <c r="M127" i="28"/>
  <c r="M128" i="28"/>
  <c r="M129" i="28"/>
  <c r="M130" i="28"/>
  <c r="M131" i="28"/>
  <c r="M132" i="28"/>
  <c r="M133" i="28"/>
  <c r="M134" i="28"/>
  <c r="M135" i="28"/>
  <c r="M136" i="28"/>
  <c r="M137" i="28"/>
  <c r="M138" i="28"/>
  <c r="M139" i="28"/>
  <c r="M140" i="28"/>
  <c r="M141" i="28"/>
  <c r="M142" i="28"/>
  <c r="M143" i="28"/>
  <c r="M144" i="28"/>
  <c r="M145" i="28"/>
  <c r="M146" i="28"/>
  <c r="M147" i="28"/>
  <c r="M148" i="28"/>
  <c r="M149" i="28"/>
  <c r="M150" i="28"/>
  <c r="M151" i="28"/>
  <c r="M152" i="28"/>
  <c r="M153" i="28"/>
  <c r="M154" i="28"/>
  <c r="M155" i="28"/>
  <c r="M156" i="28"/>
  <c r="M157" i="28"/>
  <c r="M158" i="28"/>
  <c r="M159" i="28"/>
  <c r="M160" i="28"/>
  <c r="M161" i="28"/>
  <c r="M162" i="28"/>
  <c r="M163" i="28"/>
  <c r="M164" i="28"/>
  <c r="M165" i="28"/>
  <c r="M166" i="28"/>
  <c r="M167" i="28"/>
  <c r="M168" i="28"/>
  <c r="M169" i="28"/>
  <c r="M170" i="28"/>
  <c r="M171" i="28"/>
  <c r="M172" i="28"/>
  <c r="M173" i="28"/>
  <c r="M174" i="28"/>
  <c r="M175" i="28"/>
  <c r="M176" i="28"/>
  <c r="M177" i="28"/>
  <c r="M178" i="28"/>
  <c r="M179" i="28"/>
  <c r="M180" i="28"/>
  <c r="M181" i="28"/>
  <c r="M182" i="28"/>
  <c r="M183" i="28"/>
  <c r="M184" i="28"/>
  <c r="M185" i="28"/>
  <c r="M186" i="28"/>
  <c r="M187" i="28"/>
  <c r="M188" i="28"/>
  <c r="M189" i="28"/>
  <c r="M190" i="28"/>
  <c r="M191" i="28"/>
  <c r="M192" i="28"/>
  <c r="M193" i="28"/>
  <c r="M194" i="28"/>
  <c r="M195" i="28"/>
  <c r="M196" i="28"/>
  <c r="M197" i="28"/>
  <c r="M198" i="28"/>
  <c r="M199" i="28"/>
  <c r="M200" i="28"/>
  <c r="M201" i="28"/>
  <c r="M202" i="28"/>
  <c r="M203" i="28"/>
  <c r="M204" i="28"/>
  <c r="M205" i="28"/>
  <c r="M206" i="28"/>
  <c r="M207" i="28"/>
  <c r="M208" i="28"/>
  <c r="M209" i="28"/>
  <c r="M210" i="28"/>
  <c r="M211" i="28"/>
  <c r="M212" i="28"/>
  <c r="M213" i="28"/>
  <c r="M214" i="28"/>
  <c r="M215" i="28"/>
  <c r="M216" i="28"/>
  <c r="M217" i="28"/>
  <c r="M218" i="28"/>
  <c r="M219" i="28"/>
  <c r="M220" i="28"/>
  <c r="M221" i="28"/>
  <c r="M222" i="28"/>
  <c r="M223" i="28"/>
  <c r="M224" i="28"/>
  <c r="M225" i="28"/>
  <c r="M226" i="28"/>
  <c r="M227" i="28"/>
  <c r="M228" i="28"/>
  <c r="M229" i="28"/>
  <c r="M230" i="28"/>
  <c r="M231" i="28"/>
  <c r="M232" i="28"/>
  <c r="M233" i="28"/>
  <c r="M234" i="28"/>
  <c r="M235" i="28"/>
  <c r="M236" i="28"/>
  <c r="M237" i="28"/>
  <c r="M238" i="28"/>
  <c r="M239" i="28"/>
  <c r="M240" i="28"/>
  <c r="M241" i="28"/>
  <c r="M242" i="28"/>
  <c r="M243" i="28"/>
  <c r="M244" i="28"/>
  <c r="M245" i="28"/>
  <c r="M246" i="28"/>
  <c r="M247" i="28"/>
  <c r="M248" i="28"/>
  <c r="M249" i="28"/>
  <c r="M250" i="28"/>
  <c r="M251" i="28"/>
  <c r="M252" i="28"/>
  <c r="M253" i="28"/>
  <c r="M254" i="28"/>
  <c r="M255" i="28"/>
  <c r="M256" i="28"/>
  <c r="M257" i="28"/>
  <c r="M258" i="28"/>
  <c r="M259" i="28"/>
  <c r="M260" i="28"/>
  <c r="M261" i="28"/>
  <c r="M262" i="28"/>
  <c r="M263" i="28"/>
  <c r="M264" i="28"/>
  <c r="M265" i="28"/>
  <c r="M266" i="28"/>
  <c r="M267" i="28"/>
  <c r="M268" i="28"/>
  <c r="M269" i="28"/>
  <c r="M270" i="28"/>
  <c r="M271" i="28"/>
  <c r="M272" i="28"/>
  <c r="M273" i="28"/>
  <c r="M274" i="28"/>
  <c r="M275" i="28"/>
  <c r="M276" i="28"/>
  <c r="M277" i="28"/>
  <c r="M278" i="28"/>
  <c r="M279" i="28"/>
  <c r="M280" i="28"/>
  <c r="M281" i="28"/>
  <c r="M282" i="28"/>
  <c r="M283" i="28"/>
  <c r="M284" i="28"/>
  <c r="M285" i="28"/>
  <c r="M286" i="28"/>
  <c r="M287" i="28"/>
  <c r="M288" i="28"/>
  <c r="M289" i="28"/>
  <c r="M290" i="28"/>
  <c r="M291" i="28"/>
  <c r="M292" i="28"/>
  <c r="M293" i="28"/>
  <c r="M294" i="28"/>
  <c r="M295" i="28"/>
  <c r="M296" i="28"/>
  <c r="M297" i="28"/>
  <c r="M298" i="28"/>
  <c r="N3" i="28"/>
  <c r="N4" i="28"/>
  <c r="N5" i="28"/>
  <c r="N6" i="28"/>
  <c r="N7" i="28"/>
  <c r="N8" i="28"/>
  <c r="N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116" i="28"/>
  <c r="N117" i="28"/>
  <c r="N118" i="28"/>
  <c r="N119" i="28"/>
  <c r="N120" i="28"/>
  <c r="N121" i="28"/>
  <c r="N122" i="28"/>
  <c r="N123" i="28"/>
  <c r="N124" i="28"/>
  <c r="N125" i="28"/>
  <c r="N126" i="28"/>
  <c r="N127" i="28"/>
  <c r="N128" i="28"/>
  <c r="N129" i="28"/>
  <c r="N130" i="28"/>
  <c r="N131" i="28"/>
  <c r="N132" i="28"/>
  <c r="N133" i="28"/>
  <c r="N134" i="28"/>
  <c r="N135" i="28"/>
  <c r="N136" i="28"/>
  <c r="N137" i="28"/>
  <c r="N138" i="28"/>
  <c r="N139" i="28"/>
  <c r="N140" i="28"/>
  <c r="N141" i="28"/>
  <c r="N142" i="28"/>
  <c r="N143" i="28"/>
  <c r="N144" i="28"/>
  <c r="N145" i="28"/>
  <c r="N146" i="28"/>
  <c r="N147" i="28"/>
  <c r="N148" i="28"/>
  <c r="N149" i="28"/>
  <c r="N150" i="28"/>
  <c r="N151" i="28"/>
  <c r="N152" i="28"/>
  <c r="N153" i="28"/>
  <c r="N154" i="28"/>
  <c r="N155" i="28"/>
  <c r="N156" i="28"/>
  <c r="N157" i="28"/>
  <c r="N158" i="28"/>
  <c r="N159" i="28"/>
  <c r="N160" i="28"/>
  <c r="N161" i="28"/>
  <c r="N162" i="28"/>
  <c r="N163" i="28"/>
  <c r="N164" i="28"/>
  <c r="N165" i="28"/>
  <c r="N166" i="28"/>
  <c r="N167" i="28"/>
  <c r="N168" i="28"/>
  <c r="N169" i="28"/>
  <c r="N170" i="28"/>
  <c r="N171" i="28"/>
  <c r="N172" i="28"/>
  <c r="N173" i="28"/>
  <c r="N174" i="28"/>
  <c r="N175" i="28"/>
  <c r="N176" i="28"/>
  <c r="N177" i="28"/>
  <c r="N178" i="28"/>
  <c r="N179" i="28"/>
  <c r="N180" i="28"/>
  <c r="N181" i="28"/>
  <c r="N182" i="28"/>
  <c r="N183" i="28"/>
  <c r="N184" i="28"/>
  <c r="N185" i="28"/>
  <c r="N186" i="28"/>
  <c r="N187" i="28"/>
  <c r="N188" i="28"/>
  <c r="N189" i="28"/>
  <c r="N190" i="28"/>
  <c r="N191" i="28"/>
  <c r="N192" i="28"/>
  <c r="N193" i="28"/>
  <c r="N194" i="28"/>
  <c r="N195" i="28"/>
  <c r="N196" i="28"/>
  <c r="N197" i="28"/>
  <c r="N198" i="28"/>
  <c r="N199" i="28"/>
  <c r="N200" i="28"/>
  <c r="N201" i="28"/>
  <c r="N202" i="28"/>
  <c r="N203" i="28"/>
  <c r="N204" i="28"/>
  <c r="N205" i="28"/>
  <c r="N206" i="28"/>
  <c r="N207" i="28"/>
  <c r="N208" i="28"/>
  <c r="N209" i="28"/>
  <c r="N210" i="28"/>
  <c r="N211" i="28"/>
  <c r="N212" i="28"/>
  <c r="N213" i="28"/>
  <c r="N214" i="28"/>
  <c r="N215" i="28"/>
  <c r="N216" i="28"/>
  <c r="N217" i="28"/>
  <c r="N218" i="28"/>
  <c r="N219" i="28"/>
  <c r="N220" i="28"/>
  <c r="N221" i="28"/>
  <c r="N222" i="28"/>
  <c r="N223" i="28"/>
  <c r="N224" i="28"/>
  <c r="N225" i="28"/>
  <c r="N226" i="28"/>
  <c r="N227" i="28"/>
  <c r="N228" i="28"/>
  <c r="N229" i="28"/>
  <c r="N230" i="28"/>
  <c r="N231" i="28"/>
  <c r="N232" i="28"/>
  <c r="N233" i="28"/>
  <c r="N234" i="28"/>
  <c r="N235" i="28"/>
  <c r="N236" i="28"/>
  <c r="N237" i="28"/>
  <c r="N238" i="28"/>
  <c r="N239" i="28"/>
  <c r="N240" i="28"/>
  <c r="N241" i="28"/>
  <c r="N242" i="28"/>
  <c r="N243" i="28"/>
  <c r="N244" i="28"/>
  <c r="N245" i="28"/>
  <c r="N246" i="28"/>
  <c r="N247" i="28"/>
  <c r="N248" i="28"/>
  <c r="N249" i="28"/>
  <c r="N250" i="28"/>
  <c r="N251" i="28"/>
  <c r="N252" i="28"/>
  <c r="N253" i="28"/>
  <c r="N254" i="28"/>
  <c r="N255" i="28"/>
  <c r="N256" i="28"/>
  <c r="N257" i="28"/>
  <c r="N258" i="28"/>
  <c r="N259" i="28"/>
  <c r="N260" i="28"/>
  <c r="N261" i="28"/>
  <c r="N262" i="28"/>
  <c r="N263" i="28"/>
  <c r="N264" i="28"/>
  <c r="N265" i="28"/>
  <c r="N266" i="28"/>
  <c r="N267" i="28"/>
  <c r="N268" i="28"/>
  <c r="N269" i="28"/>
  <c r="N270" i="28"/>
  <c r="N271" i="28"/>
  <c r="N272" i="28"/>
  <c r="N273" i="28"/>
  <c r="N274" i="28"/>
  <c r="N275" i="28"/>
  <c r="N276" i="28"/>
  <c r="N277" i="28"/>
  <c r="N278" i="28"/>
  <c r="N279" i="28"/>
  <c r="N280" i="28"/>
  <c r="N281" i="28"/>
  <c r="N282" i="28"/>
  <c r="N283" i="28"/>
  <c r="N284" i="28"/>
  <c r="N285" i="28"/>
  <c r="N286" i="28"/>
  <c r="N287" i="28"/>
  <c r="N288" i="28"/>
  <c r="N289" i="28"/>
  <c r="N290" i="28"/>
  <c r="N291" i="28"/>
  <c r="N292" i="28"/>
  <c r="N293" i="28"/>
  <c r="N294" i="28"/>
  <c r="N295" i="28"/>
  <c r="N296" i="28"/>
  <c r="N297" i="28"/>
  <c r="N298" i="28"/>
  <c r="O3" i="28"/>
  <c r="O4" i="28"/>
  <c r="O5" i="28"/>
  <c r="O6" i="28"/>
  <c r="O7" i="28"/>
  <c r="O8" i="28"/>
  <c r="O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116" i="28"/>
  <c r="O117" i="28"/>
  <c r="O118" i="28"/>
  <c r="O119" i="28"/>
  <c r="O120" i="28"/>
  <c r="O121" i="28"/>
  <c r="O122" i="28"/>
  <c r="O123" i="28"/>
  <c r="O124" i="28"/>
  <c r="O125" i="28"/>
  <c r="O126" i="28"/>
  <c r="O127" i="28"/>
  <c r="O128" i="28"/>
  <c r="O129" i="28"/>
  <c r="O130" i="28"/>
  <c r="O131" i="28"/>
  <c r="O132" i="28"/>
  <c r="O133" i="28"/>
  <c r="O134" i="28"/>
  <c r="O135" i="28"/>
  <c r="O136" i="28"/>
  <c r="O137" i="28"/>
  <c r="O138" i="28"/>
  <c r="O139" i="28"/>
  <c r="O140" i="28"/>
  <c r="O141" i="28"/>
  <c r="O142" i="28"/>
  <c r="O143" i="28"/>
  <c r="O144" i="28"/>
  <c r="O145" i="28"/>
  <c r="O146" i="28"/>
  <c r="O147" i="28"/>
  <c r="O148" i="28"/>
  <c r="O149" i="28"/>
  <c r="O150" i="28"/>
  <c r="O151" i="28"/>
  <c r="O152" i="28"/>
  <c r="O153" i="28"/>
  <c r="O154" i="28"/>
  <c r="O155" i="28"/>
  <c r="O156" i="28"/>
  <c r="O157" i="28"/>
  <c r="O158" i="28"/>
  <c r="O159" i="28"/>
  <c r="O160" i="28"/>
  <c r="O161" i="28"/>
  <c r="O162" i="28"/>
  <c r="O163" i="28"/>
  <c r="O164" i="28"/>
  <c r="O165" i="28"/>
  <c r="O166" i="28"/>
  <c r="O167" i="28"/>
  <c r="O168" i="28"/>
  <c r="O169" i="28"/>
  <c r="O170" i="28"/>
  <c r="O171" i="28"/>
  <c r="O172" i="28"/>
  <c r="O173" i="28"/>
  <c r="O174" i="28"/>
  <c r="O175" i="28"/>
  <c r="O176" i="28"/>
  <c r="O177" i="28"/>
  <c r="O178" i="28"/>
  <c r="O179" i="28"/>
  <c r="O180" i="28"/>
  <c r="O181" i="28"/>
  <c r="O182" i="28"/>
  <c r="O183" i="28"/>
  <c r="O184" i="28"/>
  <c r="O185" i="28"/>
  <c r="O186" i="28"/>
  <c r="O187" i="28"/>
  <c r="O188" i="28"/>
  <c r="O189" i="28"/>
  <c r="O190" i="28"/>
  <c r="O191" i="28"/>
  <c r="O192" i="28"/>
  <c r="O193" i="28"/>
  <c r="O194" i="28"/>
  <c r="O195" i="28"/>
  <c r="O196" i="28"/>
  <c r="O197" i="28"/>
  <c r="O198" i="28"/>
  <c r="O199" i="28"/>
  <c r="O200" i="28"/>
  <c r="O201" i="28"/>
  <c r="O202" i="28"/>
  <c r="O203" i="28"/>
  <c r="O204" i="28"/>
  <c r="O205" i="28"/>
  <c r="O206" i="28"/>
  <c r="O207" i="28"/>
  <c r="O208" i="28"/>
  <c r="O209" i="28"/>
  <c r="O210" i="28"/>
  <c r="O211" i="28"/>
  <c r="O212" i="28"/>
  <c r="O213" i="28"/>
  <c r="O214" i="28"/>
  <c r="O215" i="28"/>
  <c r="O216" i="28"/>
  <c r="O217" i="28"/>
  <c r="O218" i="28"/>
  <c r="O219" i="28"/>
  <c r="O220" i="28"/>
  <c r="O221" i="28"/>
  <c r="O222" i="28"/>
  <c r="O223" i="28"/>
  <c r="O224" i="28"/>
  <c r="O225" i="28"/>
  <c r="O226" i="28"/>
  <c r="O227" i="28"/>
  <c r="O228" i="28"/>
  <c r="O229" i="28"/>
  <c r="O230" i="28"/>
  <c r="O231" i="28"/>
  <c r="O232" i="28"/>
  <c r="O233" i="28"/>
  <c r="O234" i="28"/>
  <c r="O235" i="28"/>
  <c r="O236" i="28"/>
  <c r="O237" i="28"/>
  <c r="O238" i="28"/>
  <c r="O239" i="28"/>
  <c r="O240" i="28"/>
  <c r="O241" i="28"/>
  <c r="O242" i="28"/>
  <c r="O243" i="28"/>
  <c r="O244" i="28"/>
  <c r="O245" i="28"/>
  <c r="O246" i="28"/>
  <c r="O247" i="28"/>
  <c r="O248" i="28"/>
  <c r="O249" i="28"/>
  <c r="O250" i="28"/>
  <c r="O251" i="28"/>
  <c r="O252" i="28"/>
  <c r="O253" i="28"/>
  <c r="O254" i="28"/>
  <c r="O255" i="28"/>
  <c r="O256" i="28"/>
  <c r="O257" i="28"/>
  <c r="O258" i="28"/>
  <c r="O259" i="28"/>
  <c r="O260" i="28"/>
  <c r="O261" i="28"/>
  <c r="O262" i="28"/>
  <c r="O263" i="28"/>
  <c r="O264" i="28"/>
  <c r="O265" i="28"/>
  <c r="O266" i="28"/>
  <c r="O267" i="28"/>
  <c r="O268" i="28"/>
  <c r="O269" i="28"/>
  <c r="O270" i="28"/>
  <c r="O271" i="28"/>
  <c r="O272" i="28"/>
  <c r="O273" i="28"/>
  <c r="O274" i="28"/>
  <c r="O275" i="28"/>
  <c r="O276" i="28"/>
  <c r="O277" i="28"/>
  <c r="O278" i="28"/>
  <c r="O279" i="28"/>
  <c r="O280" i="28"/>
  <c r="O281" i="28"/>
  <c r="O282" i="28"/>
  <c r="O283" i="28"/>
  <c r="O284" i="28"/>
  <c r="O285" i="28"/>
  <c r="O286" i="28"/>
  <c r="O287" i="28"/>
  <c r="O288" i="28"/>
  <c r="O289" i="28"/>
  <c r="O290" i="28"/>
  <c r="O291" i="28"/>
  <c r="O292" i="28"/>
  <c r="O293" i="28"/>
  <c r="O294" i="28"/>
  <c r="O295" i="28"/>
  <c r="O296" i="28"/>
  <c r="O297" i="28"/>
  <c r="O298" i="28"/>
  <c r="Q3" i="28"/>
  <c r="Q4" i="28"/>
  <c r="Q5" i="28"/>
  <c r="Q6" i="28"/>
  <c r="Q7" i="28"/>
  <c r="Q8" i="28"/>
  <c r="Q9" i="28"/>
  <c r="Q1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46" i="28"/>
  <c r="Q47" i="28"/>
  <c r="Q48" i="28"/>
  <c r="Q49" i="28"/>
  <c r="Q50" i="28"/>
  <c r="Q51" i="28"/>
  <c r="Q52" i="28"/>
  <c r="Q53" i="28"/>
  <c r="Q54" i="28"/>
  <c r="Q55" i="28"/>
  <c r="Q56" i="28"/>
  <c r="Q57" i="28"/>
  <c r="Q58" i="28"/>
  <c r="Q59" i="28"/>
  <c r="Q60" i="28"/>
  <c r="Q61" i="28"/>
  <c r="Q62" i="28"/>
  <c r="Q63" i="28"/>
  <c r="Q64" i="28"/>
  <c r="Q65" i="28"/>
  <c r="Q66" i="28"/>
  <c r="Q67" i="28"/>
  <c r="Q68" i="28"/>
  <c r="Q69" i="28"/>
  <c r="Q70" i="28"/>
  <c r="Q71" i="28"/>
  <c r="Q72" i="28"/>
  <c r="Q73" i="28"/>
  <c r="Q74" i="28"/>
  <c r="Q75" i="28"/>
  <c r="Q76" i="28"/>
  <c r="Q77" i="28"/>
  <c r="Q78" i="28"/>
  <c r="Q79" i="28"/>
  <c r="Q80" i="28"/>
  <c r="Q81" i="28"/>
  <c r="Q82" i="28"/>
  <c r="Q83" i="28"/>
  <c r="Q84" i="28"/>
  <c r="Q85" i="28"/>
  <c r="Q86" i="28"/>
  <c r="Q87" i="28"/>
  <c r="Q88" i="28"/>
  <c r="Q89" i="28"/>
  <c r="Q90" i="28"/>
  <c r="Q91" i="28"/>
  <c r="Q92" i="28"/>
  <c r="Q93" i="28"/>
  <c r="Q94" i="28"/>
  <c r="Q95" i="28"/>
  <c r="Q96" i="28"/>
  <c r="Q97" i="28"/>
  <c r="Q98" i="28"/>
  <c r="Q99" i="28"/>
  <c r="Q100" i="28"/>
  <c r="Q101" i="28"/>
  <c r="Q102" i="28"/>
  <c r="Q103" i="28"/>
  <c r="Q104" i="28"/>
  <c r="Q105" i="28"/>
  <c r="Q106" i="28"/>
  <c r="Q107" i="28"/>
  <c r="Q108" i="28"/>
  <c r="Q109" i="28"/>
  <c r="Q110" i="28"/>
  <c r="Q111" i="28"/>
  <c r="Q112" i="28"/>
  <c r="Q113" i="28"/>
  <c r="Q114" i="28"/>
  <c r="Q115" i="28"/>
  <c r="Q116" i="28"/>
  <c r="Q117" i="28"/>
  <c r="Q118" i="28"/>
  <c r="Q119" i="28"/>
  <c r="Q120" i="28"/>
  <c r="Q121" i="28"/>
  <c r="Q122" i="28"/>
  <c r="Q123" i="28"/>
  <c r="Q124" i="28"/>
  <c r="Q125" i="28"/>
  <c r="Q126" i="28"/>
  <c r="Q127" i="28"/>
  <c r="Q128" i="28"/>
  <c r="Q129" i="28"/>
  <c r="Q130" i="28"/>
  <c r="Q131" i="28"/>
  <c r="Q132" i="28"/>
  <c r="Q133" i="28"/>
  <c r="Q134" i="28"/>
  <c r="Q135" i="28"/>
  <c r="Q136" i="28"/>
  <c r="Q137" i="28"/>
  <c r="Q138" i="28"/>
  <c r="Q139" i="28"/>
  <c r="Q140" i="28"/>
  <c r="Q141" i="28"/>
  <c r="Q142" i="28"/>
  <c r="Q143" i="28"/>
  <c r="Q144" i="28"/>
  <c r="Q145" i="28"/>
  <c r="Q146" i="28"/>
  <c r="Q147" i="28"/>
  <c r="Q148" i="28"/>
  <c r="Q149" i="28"/>
  <c r="Q150" i="28"/>
  <c r="Q151" i="28"/>
  <c r="Q152" i="28"/>
  <c r="Q153" i="28"/>
  <c r="Q154" i="28"/>
  <c r="Q155" i="28"/>
  <c r="Q156" i="28"/>
  <c r="Q157" i="28"/>
  <c r="Q158" i="28"/>
  <c r="Q159" i="28"/>
  <c r="Q160" i="28"/>
  <c r="Q161" i="28"/>
  <c r="Q162" i="28"/>
  <c r="Q163" i="28"/>
  <c r="Q164" i="28"/>
  <c r="Q165" i="28"/>
  <c r="Q166" i="28"/>
  <c r="Q167" i="28"/>
  <c r="Q168" i="28"/>
  <c r="Q169" i="28"/>
  <c r="Q170" i="28"/>
  <c r="Q171" i="28"/>
  <c r="Q172" i="28"/>
  <c r="Q173" i="28"/>
  <c r="Q174" i="28"/>
  <c r="Q175" i="28"/>
  <c r="Q176" i="28"/>
  <c r="Q177" i="28"/>
  <c r="Q178" i="28"/>
  <c r="Q179" i="28"/>
  <c r="Q180" i="28"/>
  <c r="Q181" i="28"/>
  <c r="Q182" i="28"/>
  <c r="Q183" i="28"/>
  <c r="Q184" i="28"/>
  <c r="Q185" i="28"/>
  <c r="Q186" i="28"/>
  <c r="Q187" i="28"/>
  <c r="Q188" i="28"/>
  <c r="Q189" i="28"/>
  <c r="Q190" i="28"/>
  <c r="Q191" i="28"/>
  <c r="Q192" i="28"/>
  <c r="Q193" i="28"/>
  <c r="Q194" i="28"/>
  <c r="Q195" i="28"/>
  <c r="Q196" i="28"/>
  <c r="Q197" i="28"/>
  <c r="Q198" i="28"/>
  <c r="Q199" i="28"/>
  <c r="Q200" i="28"/>
  <c r="Q201" i="28"/>
  <c r="Q202" i="28"/>
  <c r="Q203" i="28"/>
  <c r="Q204" i="28"/>
  <c r="Q205" i="28"/>
  <c r="Q206" i="28"/>
  <c r="Q207" i="28"/>
  <c r="Q208" i="28"/>
  <c r="Q209" i="28"/>
  <c r="Q210" i="28"/>
  <c r="Q211" i="28"/>
  <c r="Q212" i="28"/>
  <c r="Q213" i="28"/>
  <c r="Q214" i="28"/>
  <c r="Q215" i="28"/>
  <c r="Q216" i="28"/>
  <c r="Q217" i="28"/>
  <c r="Q218" i="28"/>
  <c r="Q219" i="28"/>
  <c r="Q220" i="28"/>
  <c r="Q221" i="28"/>
  <c r="Q222" i="28"/>
  <c r="Q223" i="28"/>
  <c r="Q224" i="28"/>
  <c r="Q225" i="28"/>
  <c r="Q226" i="28"/>
  <c r="Q227" i="28"/>
  <c r="Q228" i="28"/>
  <c r="Q229" i="28"/>
  <c r="Q230" i="28"/>
  <c r="Q231" i="28"/>
  <c r="Q232" i="28"/>
  <c r="Q233" i="28"/>
  <c r="Q234" i="28"/>
  <c r="Q235" i="28"/>
  <c r="Q236" i="28"/>
  <c r="Q237" i="28"/>
  <c r="Q238" i="28"/>
  <c r="Q239" i="28"/>
  <c r="Q240" i="28"/>
  <c r="Q241" i="28"/>
  <c r="Q242" i="28"/>
  <c r="Q243" i="28"/>
  <c r="Q244" i="28"/>
  <c r="Q245" i="28"/>
  <c r="Q246" i="28"/>
  <c r="Q247" i="28"/>
  <c r="Q248" i="28"/>
  <c r="Q249" i="28"/>
  <c r="Q250" i="28"/>
  <c r="Q251" i="28"/>
  <c r="Q252" i="28"/>
  <c r="Q253" i="28"/>
  <c r="Q254" i="28"/>
  <c r="Q255" i="28"/>
  <c r="Q256" i="28"/>
  <c r="Q257" i="28"/>
  <c r="Q258" i="28"/>
  <c r="Q259" i="28"/>
  <c r="Q260" i="28"/>
  <c r="Q261" i="28"/>
  <c r="Q262" i="28"/>
  <c r="Q263" i="28"/>
  <c r="Q264" i="28"/>
  <c r="Q265" i="28"/>
  <c r="Q266" i="28"/>
  <c r="Q267" i="28"/>
  <c r="Q268" i="28"/>
  <c r="Q269" i="28"/>
  <c r="Q270" i="28"/>
  <c r="Q271" i="28"/>
  <c r="Q272" i="28"/>
  <c r="Q273" i="28"/>
  <c r="Q274" i="28"/>
  <c r="Q275" i="28"/>
  <c r="Q276" i="28"/>
  <c r="Q277" i="28"/>
  <c r="Q278" i="28"/>
  <c r="Q279" i="28"/>
  <c r="Q280" i="28"/>
  <c r="Q281" i="28"/>
  <c r="Q282" i="28"/>
  <c r="Q283" i="28"/>
  <c r="Q284" i="28"/>
  <c r="Q285" i="28"/>
  <c r="Q286" i="28"/>
  <c r="Q287" i="28"/>
  <c r="Q288" i="28"/>
  <c r="Q289" i="28"/>
  <c r="Q290" i="28"/>
  <c r="Q291" i="28"/>
  <c r="Q292" i="28"/>
  <c r="Q293" i="28"/>
  <c r="Q294" i="28"/>
  <c r="Q295" i="28"/>
  <c r="Q296" i="28"/>
  <c r="Q297" i="28"/>
  <c r="Q298" i="28"/>
  <c r="R3" i="28"/>
  <c r="R4" i="28"/>
  <c r="R5" i="28"/>
  <c r="R6" i="28"/>
  <c r="R7" i="28"/>
  <c r="R8" i="28"/>
  <c r="R9" i="28"/>
  <c r="R10" i="28"/>
  <c r="R11" i="28"/>
  <c r="R12" i="28"/>
  <c r="R13" i="28"/>
  <c r="R14" i="28"/>
  <c r="R15" i="28"/>
  <c r="R16" i="28"/>
  <c r="R17" i="28"/>
  <c r="R18" i="28"/>
  <c r="R19" i="28"/>
  <c r="R20" i="28"/>
  <c r="R21" i="28"/>
  <c r="R22" i="28"/>
  <c r="R23" i="28"/>
  <c r="R24" i="28"/>
  <c r="R25" i="28"/>
  <c r="R26" i="28"/>
  <c r="R27" i="28"/>
  <c r="R28" i="28"/>
  <c r="R29" i="28"/>
  <c r="R30" i="28"/>
  <c r="R31" i="28"/>
  <c r="R32" i="28"/>
  <c r="R33" i="28"/>
  <c r="R34" i="28"/>
  <c r="R35" i="28"/>
  <c r="R36" i="28"/>
  <c r="R37" i="28"/>
  <c r="R38" i="28"/>
  <c r="R39" i="28"/>
  <c r="R40" i="28"/>
  <c r="R41" i="28"/>
  <c r="R42" i="28"/>
  <c r="R43" i="28"/>
  <c r="R44" i="28"/>
  <c r="R45" i="28"/>
  <c r="R46" i="28"/>
  <c r="R47" i="28"/>
  <c r="R48" i="28"/>
  <c r="R49" i="28"/>
  <c r="R50" i="28"/>
  <c r="R51" i="28"/>
  <c r="R52" i="28"/>
  <c r="R53" i="28"/>
  <c r="R54" i="28"/>
  <c r="R55" i="28"/>
  <c r="R56" i="28"/>
  <c r="R57" i="28"/>
  <c r="R58" i="28"/>
  <c r="R59" i="28"/>
  <c r="R60" i="28"/>
  <c r="R61" i="28"/>
  <c r="R62" i="28"/>
  <c r="R63" i="28"/>
  <c r="R64" i="28"/>
  <c r="R65" i="28"/>
  <c r="R66" i="28"/>
  <c r="R67" i="28"/>
  <c r="R68" i="28"/>
  <c r="R69" i="28"/>
  <c r="R70" i="28"/>
  <c r="R71" i="28"/>
  <c r="R72" i="28"/>
  <c r="R73" i="28"/>
  <c r="R74" i="28"/>
  <c r="R75" i="28"/>
  <c r="R76" i="28"/>
  <c r="R77" i="28"/>
  <c r="R78" i="28"/>
  <c r="R79" i="28"/>
  <c r="R80" i="28"/>
  <c r="R81" i="28"/>
  <c r="R82" i="28"/>
  <c r="R83" i="28"/>
  <c r="R84" i="28"/>
  <c r="R85" i="28"/>
  <c r="R86" i="28"/>
  <c r="R87" i="28"/>
  <c r="R88" i="28"/>
  <c r="R89" i="28"/>
  <c r="R90" i="28"/>
  <c r="R91" i="28"/>
  <c r="R92" i="28"/>
  <c r="R93" i="28"/>
  <c r="R94" i="28"/>
  <c r="R95" i="28"/>
  <c r="R96" i="28"/>
  <c r="R97" i="28"/>
  <c r="R98" i="28"/>
  <c r="R99" i="28"/>
  <c r="R100" i="28"/>
  <c r="R101" i="28"/>
  <c r="R102" i="28"/>
  <c r="R103" i="28"/>
  <c r="R104" i="28"/>
  <c r="R105" i="28"/>
  <c r="R106" i="28"/>
  <c r="R107" i="28"/>
  <c r="R108" i="28"/>
  <c r="R109" i="28"/>
  <c r="R110" i="28"/>
  <c r="R111" i="28"/>
  <c r="R112" i="28"/>
  <c r="R113" i="28"/>
  <c r="R114" i="28"/>
  <c r="R115" i="28"/>
  <c r="R116" i="28"/>
  <c r="R117" i="28"/>
  <c r="R118" i="28"/>
  <c r="R119" i="28"/>
  <c r="R120" i="28"/>
  <c r="R121" i="28"/>
  <c r="R122" i="28"/>
  <c r="R123" i="28"/>
  <c r="R124" i="28"/>
  <c r="R125" i="28"/>
  <c r="R126" i="28"/>
  <c r="R127" i="28"/>
  <c r="R128" i="28"/>
  <c r="R129" i="28"/>
  <c r="R130" i="28"/>
  <c r="R131" i="28"/>
  <c r="R132" i="28"/>
  <c r="R133" i="28"/>
  <c r="R134" i="28"/>
  <c r="R135" i="28"/>
  <c r="R136" i="28"/>
  <c r="R137" i="28"/>
  <c r="R138" i="28"/>
  <c r="R139" i="28"/>
  <c r="R140" i="28"/>
  <c r="R141" i="28"/>
  <c r="R142" i="28"/>
  <c r="R143" i="28"/>
  <c r="R144" i="28"/>
  <c r="R145" i="28"/>
  <c r="R146" i="28"/>
  <c r="R147" i="28"/>
  <c r="R148" i="28"/>
  <c r="R149" i="28"/>
  <c r="R150" i="28"/>
  <c r="R151" i="28"/>
  <c r="R152" i="28"/>
  <c r="R153" i="28"/>
  <c r="R154" i="28"/>
  <c r="R155" i="28"/>
  <c r="R156" i="28"/>
  <c r="R157" i="28"/>
  <c r="R158" i="28"/>
  <c r="R159" i="28"/>
  <c r="R160" i="28"/>
  <c r="R161" i="28"/>
  <c r="R162" i="28"/>
  <c r="R163" i="28"/>
  <c r="R164" i="28"/>
  <c r="R165" i="28"/>
  <c r="R166" i="28"/>
  <c r="R167" i="28"/>
  <c r="R168" i="28"/>
  <c r="R169" i="28"/>
  <c r="R170" i="28"/>
  <c r="R171" i="28"/>
  <c r="R172" i="28"/>
  <c r="R173" i="28"/>
  <c r="R174" i="28"/>
  <c r="R175" i="28"/>
  <c r="R176" i="28"/>
  <c r="R177" i="28"/>
  <c r="R178" i="28"/>
  <c r="R179" i="28"/>
  <c r="R180" i="28"/>
  <c r="R181" i="28"/>
  <c r="R182" i="28"/>
  <c r="R183" i="28"/>
  <c r="R184" i="28"/>
  <c r="R185" i="28"/>
  <c r="R186" i="28"/>
  <c r="R187" i="28"/>
  <c r="R188" i="28"/>
  <c r="R189" i="28"/>
  <c r="R190" i="28"/>
  <c r="R191" i="28"/>
  <c r="R192" i="28"/>
  <c r="R193" i="28"/>
  <c r="R194" i="28"/>
  <c r="R195" i="28"/>
  <c r="R196" i="28"/>
  <c r="R197" i="28"/>
  <c r="R198" i="28"/>
  <c r="R199" i="28"/>
  <c r="R200" i="28"/>
  <c r="R201" i="28"/>
  <c r="R202" i="28"/>
  <c r="R203" i="28"/>
  <c r="R204" i="28"/>
  <c r="R205" i="28"/>
  <c r="R206" i="28"/>
  <c r="R207" i="28"/>
  <c r="R208" i="28"/>
  <c r="R209" i="28"/>
  <c r="R210" i="28"/>
  <c r="R211" i="28"/>
  <c r="R212" i="28"/>
  <c r="R213" i="28"/>
  <c r="R214" i="28"/>
  <c r="R215" i="28"/>
  <c r="R216" i="28"/>
  <c r="R217" i="28"/>
  <c r="R218" i="28"/>
  <c r="R219" i="28"/>
  <c r="R220" i="28"/>
  <c r="R221" i="28"/>
  <c r="R222" i="28"/>
  <c r="R223" i="28"/>
  <c r="R224" i="28"/>
  <c r="R225" i="28"/>
  <c r="R226" i="28"/>
  <c r="R227" i="28"/>
  <c r="R228" i="28"/>
  <c r="R229" i="28"/>
  <c r="R230" i="28"/>
  <c r="R231" i="28"/>
  <c r="R232" i="28"/>
  <c r="R233" i="28"/>
  <c r="R234" i="28"/>
  <c r="R235" i="28"/>
  <c r="R236" i="28"/>
  <c r="R237" i="28"/>
  <c r="R238" i="28"/>
  <c r="R239" i="28"/>
  <c r="R240" i="28"/>
  <c r="R241" i="28"/>
  <c r="R242" i="28"/>
  <c r="R243" i="28"/>
  <c r="R244" i="28"/>
  <c r="R245" i="28"/>
  <c r="R246" i="28"/>
  <c r="R247" i="28"/>
  <c r="R248" i="28"/>
  <c r="R249" i="28"/>
  <c r="R250" i="28"/>
  <c r="R251" i="28"/>
  <c r="R252" i="28"/>
  <c r="R253" i="28"/>
  <c r="R254" i="28"/>
  <c r="R255" i="28"/>
  <c r="R256" i="28"/>
  <c r="R257" i="28"/>
  <c r="R258" i="28"/>
  <c r="R259" i="28"/>
  <c r="R260" i="28"/>
  <c r="R261" i="28"/>
  <c r="R262" i="28"/>
  <c r="R263" i="28"/>
  <c r="R264" i="28"/>
  <c r="R265" i="28"/>
  <c r="R266" i="28"/>
  <c r="R267" i="28"/>
  <c r="R268" i="28"/>
  <c r="R269" i="28"/>
  <c r="R270" i="28"/>
  <c r="R271" i="28"/>
  <c r="R272" i="28"/>
  <c r="R273" i="28"/>
  <c r="R274" i="28"/>
  <c r="R275" i="28"/>
  <c r="R276" i="28"/>
  <c r="R277" i="28"/>
  <c r="R278" i="28"/>
  <c r="R279" i="28"/>
  <c r="R280" i="28"/>
  <c r="R281" i="28"/>
  <c r="R282" i="28"/>
  <c r="R283" i="28"/>
  <c r="R284" i="28"/>
  <c r="R285" i="28"/>
  <c r="R286" i="28"/>
  <c r="R287" i="28"/>
  <c r="R288" i="28"/>
  <c r="R289" i="28"/>
  <c r="R290" i="28"/>
  <c r="R291" i="28"/>
  <c r="R292" i="28"/>
  <c r="R293" i="28"/>
  <c r="R294" i="28"/>
  <c r="R295" i="28"/>
  <c r="R296" i="28"/>
  <c r="R297" i="28"/>
  <c r="R298" i="28"/>
  <c r="S3" i="28"/>
  <c r="S4" i="28"/>
  <c r="S5" i="28"/>
  <c r="S6" i="28"/>
  <c r="S7" i="28"/>
  <c r="S8" i="28"/>
  <c r="S9" i="28"/>
  <c r="S10" i="28"/>
  <c r="S11" i="28"/>
  <c r="S12" i="28"/>
  <c r="S13" i="28"/>
  <c r="S14" i="28"/>
  <c r="S15" i="28"/>
  <c r="S16" i="28"/>
  <c r="S17" i="28"/>
  <c r="S18" i="28"/>
  <c r="S19" i="28"/>
  <c r="S20" i="28"/>
  <c r="S21" i="28"/>
  <c r="S22" i="28"/>
  <c r="S23" i="28"/>
  <c r="S24" i="28"/>
  <c r="S25" i="28"/>
  <c r="S26" i="28"/>
  <c r="S27" i="28"/>
  <c r="S28" i="28"/>
  <c r="S29" i="28"/>
  <c r="S30" i="28"/>
  <c r="S31" i="28"/>
  <c r="S32" i="28"/>
  <c r="S33" i="28"/>
  <c r="S34" i="28"/>
  <c r="S35" i="28"/>
  <c r="S36" i="28"/>
  <c r="S37" i="28"/>
  <c r="S38" i="28"/>
  <c r="S39" i="28"/>
  <c r="S40" i="28"/>
  <c r="S41" i="28"/>
  <c r="S42" i="28"/>
  <c r="S43" i="28"/>
  <c r="S44" i="28"/>
  <c r="S45" i="28"/>
  <c r="S46" i="28"/>
  <c r="S47" i="28"/>
  <c r="S48" i="28"/>
  <c r="S49" i="28"/>
  <c r="S50" i="28"/>
  <c r="S51" i="28"/>
  <c r="S52" i="28"/>
  <c r="S53" i="28"/>
  <c r="S54" i="28"/>
  <c r="S55" i="28"/>
  <c r="S56" i="28"/>
  <c r="S57" i="28"/>
  <c r="S58" i="28"/>
  <c r="S59" i="28"/>
  <c r="S60" i="28"/>
  <c r="S61" i="28"/>
  <c r="S62" i="28"/>
  <c r="S63" i="28"/>
  <c r="S64" i="28"/>
  <c r="S65" i="28"/>
  <c r="S66" i="28"/>
  <c r="S67" i="28"/>
  <c r="S68" i="28"/>
  <c r="S69" i="28"/>
  <c r="S70" i="28"/>
  <c r="S71" i="28"/>
  <c r="S72" i="28"/>
  <c r="S73" i="28"/>
  <c r="S74" i="28"/>
  <c r="S75" i="28"/>
  <c r="S76" i="28"/>
  <c r="S77" i="28"/>
  <c r="S78" i="28"/>
  <c r="S79" i="28"/>
  <c r="S80" i="28"/>
  <c r="S81" i="28"/>
  <c r="S82" i="28"/>
  <c r="S83" i="28"/>
  <c r="S84" i="28"/>
  <c r="S85" i="28"/>
  <c r="S86" i="28"/>
  <c r="S87" i="28"/>
  <c r="S88" i="28"/>
  <c r="S89" i="28"/>
  <c r="S90" i="28"/>
  <c r="S91" i="28"/>
  <c r="S92" i="28"/>
  <c r="S93" i="28"/>
  <c r="S94" i="28"/>
  <c r="S95" i="28"/>
  <c r="S96" i="28"/>
  <c r="S97" i="28"/>
  <c r="S98" i="28"/>
  <c r="S99" i="28"/>
  <c r="S100" i="28"/>
  <c r="S101" i="28"/>
  <c r="S102" i="28"/>
  <c r="S103" i="28"/>
  <c r="S104" i="28"/>
  <c r="S105" i="28"/>
  <c r="S106" i="28"/>
  <c r="S107" i="28"/>
  <c r="S108" i="28"/>
  <c r="S109" i="28"/>
  <c r="S110" i="28"/>
  <c r="S111" i="28"/>
  <c r="S112" i="28"/>
  <c r="S113" i="28"/>
  <c r="S114" i="28"/>
  <c r="S115" i="28"/>
  <c r="S116" i="28"/>
  <c r="S117" i="28"/>
  <c r="S118" i="28"/>
  <c r="S119" i="28"/>
  <c r="S120" i="28"/>
  <c r="S121" i="28"/>
  <c r="S122" i="28"/>
  <c r="S123" i="28"/>
  <c r="S124" i="28"/>
  <c r="S125" i="28"/>
  <c r="S126" i="28"/>
  <c r="S127" i="28"/>
  <c r="S128" i="28"/>
  <c r="S129" i="28"/>
  <c r="S130" i="28"/>
  <c r="S131" i="28"/>
  <c r="S132" i="28"/>
  <c r="S133" i="28"/>
  <c r="S134" i="28"/>
  <c r="S135" i="28"/>
  <c r="S136" i="28"/>
  <c r="S137" i="28"/>
  <c r="S138" i="28"/>
  <c r="S139" i="28"/>
  <c r="S140" i="28"/>
  <c r="S141" i="28"/>
  <c r="S142" i="28"/>
  <c r="S143" i="28"/>
  <c r="S144" i="28"/>
  <c r="S145" i="28"/>
  <c r="S146" i="28"/>
  <c r="S147" i="28"/>
  <c r="S148" i="28"/>
  <c r="S149" i="28"/>
  <c r="S150" i="28"/>
  <c r="S151" i="28"/>
  <c r="S152" i="28"/>
  <c r="S153" i="28"/>
  <c r="S154" i="28"/>
  <c r="S155" i="28"/>
  <c r="S156" i="28"/>
  <c r="S157" i="28"/>
  <c r="S158" i="28"/>
  <c r="S159" i="28"/>
  <c r="S160" i="28"/>
  <c r="S161" i="28"/>
  <c r="S162" i="28"/>
  <c r="S163" i="28"/>
  <c r="S164" i="28"/>
  <c r="S165" i="28"/>
  <c r="S166" i="28"/>
  <c r="S167" i="28"/>
  <c r="S168" i="28"/>
  <c r="S169" i="28"/>
  <c r="S170" i="28"/>
  <c r="S171" i="28"/>
  <c r="S172" i="28"/>
  <c r="S173" i="28"/>
  <c r="S174" i="28"/>
  <c r="S175" i="28"/>
  <c r="S176" i="28"/>
  <c r="S177" i="28"/>
  <c r="S178" i="28"/>
  <c r="S179" i="28"/>
  <c r="S180" i="28"/>
  <c r="S181" i="28"/>
  <c r="S182" i="28"/>
  <c r="S183" i="28"/>
  <c r="S184" i="28"/>
  <c r="S185" i="28"/>
  <c r="S186" i="28"/>
  <c r="S187" i="28"/>
  <c r="S188" i="28"/>
  <c r="S189" i="28"/>
  <c r="S190" i="28"/>
  <c r="S191" i="28"/>
  <c r="S192" i="28"/>
  <c r="S193" i="28"/>
  <c r="S194" i="28"/>
  <c r="S195" i="28"/>
  <c r="S196" i="28"/>
  <c r="S197" i="28"/>
  <c r="S198" i="28"/>
  <c r="S199" i="28"/>
  <c r="S200" i="28"/>
  <c r="S201" i="28"/>
  <c r="S202" i="28"/>
  <c r="S203" i="28"/>
  <c r="S204" i="28"/>
  <c r="S205" i="28"/>
  <c r="S206" i="28"/>
  <c r="S207" i="28"/>
  <c r="S208" i="28"/>
  <c r="S209" i="28"/>
  <c r="S210" i="28"/>
  <c r="S211" i="28"/>
  <c r="S212" i="28"/>
  <c r="S213" i="28"/>
  <c r="S214" i="28"/>
  <c r="S215" i="28"/>
  <c r="S216" i="28"/>
  <c r="S217" i="28"/>
  <c r="S218" i="28"/>
  <c r="S219" i="28"/>
  <c r="S220" i="28"/>
  <c r="S221" i="28"/>
  <c r="S222" i="28"/>
  <c r="S223" i="28"/>
  <c r="S224" i="28"/>
  <c r="S225" i="28"/>
  <c r="S226" i="28"/>
  <c r="S227" i="28"/>
  <c r="S228" i="28"/>
  <c r="S229" i="28"/>
  <c r="S230" i="28"/>
  <c r="S231" i="28"/>
  <c r="S232" i="28"/>
  <c r="S233" i="28"/>
  <c r="S234" i="28"/>
  <c r="S235" i="28"/>
  <c r="S236" i="28"/>
  <c r="S237" i="28"/>
  <c r="S238" i="28"/>
  <c r="S239" i="28"/>
  <c r="S240" i="28"/>
  <c r="S241" i="28"/>
  <c r="S242" i="28"/>
  <c r="S243" i="28"/>
  <c r="S244" i="28"/>
  <c r="S245" i="28"/>
  <c r="S246" i="28"/>
  <c r="S247" i="28"/>
  <c r="S248" i="28"/>
  <c r="S249" i="28"/>
  <c r="S250" i="28"/>
  <c r="S251" i="28"/>
  <c r="S252" i="28"/>
  <c r="S253" i="28"/>
  <c r="S254" i="28"/>
  <c r="S255" i="28"/>
  <c r="S256" i="28"/>
  <c r="S257" i="28"/>
  <c r="S258" i="28"/>
  <c r="S259" i="28"/>
  <c r="S260" i="28"/>
  <c r="S261" i="28"/>
  <c r="S262" i="28"/>
  <c r="S263" i="28"/>
  <c r="S264" i="28"/>
  <c r="S265" i="28"/>
  <c r="S266" i="28"/>
  <c r="S267" i="28"/>
  <c r="S268" i="28"/>
  <c r="S269" i="28"/>
  <c r="S270" i="28"/>
  <c r="S271" i="28"/>
  <c r="S272" i="28"/>
  <c r="S273" i="28"/>
  <c r="S274" i="28"/>
  <c r="S275" i="28"/>
  <c r="S276" i="28"/>
  <c r="S277" i="28"/>
  <c r="S278" i="28"/>
  <c r="S279" i="28"/>
  <c r="S280" i="28"/>
  <c r="S281" i="28"/>
  <c r="S282" i="28"/>
  <c r="S283" i="28"/>
  <c r="S284" i="28"/>
  <c r="S285" i="28"/>
  <c r="S286" i="28"/>
  <c r="S287" i="28"/>
  <c r="S288" i="28"/>
  <c r="S289" i="28"/>
  <c r="S290" i="28"/>
  <c r="S291" i="28"/>
  <c r="S292" i="28"/>
  <c r="S293" i="28"/>
  <c r="S294" i="28"/>
  <c r="S295" i="28"/>
  <c r="S296" i="28"/>
  <c r="S297" i="28"/>
  <c r="S298" i="28"/>
  <c r="U3" i="28"/>
  <c r="U4" i="28"/>
  <c r="U5" i="28"/>
  <c r="U6" i="28"/>
  <c r="U7" i="28"/>
  <c r="U8" i="28"/>
  <c r="U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U40" i="28"/>
  <c r="U41" i="28"/>
  <c r="U42" i="28"/>
  <c r="U43" i="28"/>
  <c r="U44" i="28"/>
  <c r="U45" i="28"/>
  <c r="U46" i="28"/>
  <c r="U47" i="28"/>
  <c r="U48" i="28"/>
  <c r="U49" i="28"/>
  <c r="U50" i="28"/>
  <c r="U51" i="28"/>
  <c r="U52" i="28"/>
  <c r="U53" i="28"/>
  <c r="U54" i="28"/>
  <c r="U55" i="28"/>
  <c r="U56" i="28"/>
  <c r="U57" i="28"/>
  <c r="U58" i="28"/>
  <c r="U59" i="28"/>
  <c r="U60" i="28"/>
  <c r="U61" i="28"/>
  <c r="U62" i="28"/>
  <c r="U63" i="28"/>
  <c r="U64" i="28"/>
  <c r="U65" i="28"/>
  <c r="U66" i="28"/>
  <c r="U67" i="28"/>
  <c r="U68" i="28"/>
  <c r="U69" i="28"/>
  <c r="U70" i="28"/>
  <c r="U71" i="28"/>
  <c r="U72" i="28"/>
  <c r="U73" i="28"/>
  <c r="U74" i="28"/>
  <c r="U75" i="28"/>
  <c r="U76" i="28"/>
  <c r="U77" i="28"/>
  <c r="U78" i="28"/>
  <c r="U79" i="28"/>
  <c r="U80" i="28"/>
  <c r="U81" i="28"/>
  <c r="U82" i="28"/>
  <c r="U83" i="28"/>
  <c r="U84" i="28"/>
  <c r="U85" i="28"/>
  <c r="U86" i="28"/>
  <c r="U87" i="28"/>
  <c r="U88" i="28"/>
  <c r="U89" i="28"/>
  <c r="U90" i="28"/>
  <c r="U91" i="28"/>
  <c r="U92" i="28"/>
  <c r="U93" i="28"/>
  <c r="U94" i="28"/>
  <c r="U95" i="28"/>
  <c r="U96" i="28"/>
  <c r="U97" i="28"/>
  <c r="U98" i="28"/>
  <c r="U99" i="28"/>
  <c r="U100" i="28"/>
  <c r="U101" i="28"/>
  <c r="U102" i="28"/>
  <c r="U103" i="28"/>
  <c r="U104" i="28"/>
  <c r="U105" i="28"/>
  <c r="U106" i="28"/>
  <c r="U107" i="28"/>
  <c r="U108" i="28"/>
  <c r="U109" i="28"/>
  <c r="U110" i="28"/>
  <c r="U111" i="28"/>
  <c r="U112" i="28"/>
  <c r="U113" i="28"/>
  <c r="U114" i="28"/>
  <c r="U115" i="28"/>
  <c r="U116" i="28"/>
  <c r="U117" i="28"/>
  <c r="U118" i="28"/>
  <c r="U119" i="28"/>
  <c r="U120" i="28"/>
  <c r="U121" i="28"/>
  <c r="U122" i="28"/>
  <c r="U123" i="28"/>
  <c r="U124" i="28"/>
  <c r="U125" i="28"/>
  <c r="U126" i="28"/>
  <c r="U127" i="28"/>
  <c r="U128" i="28"/>
  <c r="U129" i="28"/>
  <c r="U130" i="28"/>
  <c r="U131" i="28"/>
  <c r="U132" i="28"/>
  <c r="U133" i="28"/>
  <c r="U134" i="28"/>
  <c r="U135" i="28"/>
  <c r="U136" i="28"/>
  <c r="U137" i="28"/>
  <c r="U138" i="28"/>
  <c r="U139" i="28"/>
  <c r="U140" i="28"/>
  <c r="U141" i="28"/>
  <c r="U142" i="28"/>
  <c r="U143" i="28"/>
  <c r="U144" i="28"/>
  <c r="U145" i="28"/>
  <c r="U146" i="28"/>
  <c r="U147" i="28"/>
  <c r="U148" i="28"/>
  <c r="U149" i="28"/>
  <c r="U150" i="28"/>
  <c r="U151" i="28"/>
  <c r="U152" i="28"/>
  <c r="U153" i="28"/>
  <c r="U154" i="28"/>
  <c r="U155" i="28"/>
  <c r="U156" i="28"/>
  <c r="U157" i="28"/>
  <c r="U158" i="28"/>
  <c r="U159" i="28"/>
  <c r="U160" i="28"/>
  <c r="U161" i="28"/>
  <c r="U162" i="28"/>
  <c r="U163" i="28"/>
  <c r="U164" i="28"/>
  <c r="U165" i="28"/>
  <c r="U166" i="28"/>
  <c r="U167" i="28"/>
  <c r="U168" i="28"/>
  <c r="U169" i="28"/>
  <c r="U170" i="28"/>
  <c r="U171" i="28"/>
  <c r="U172" i="28"/>
  <c r="U173" i="28"/>
  <c r="U174" i="28"/>
  <c r="U175" i="28"/>
  <c r="U176" i="28"/>
  <c r="U177" i="28"/>
  <c r="U178" i="28"/>
  <c r="U179" i="28"/>
  <c r="U180" i="28"/>
  <c r="U181" i="28"/>
  <c r="U182" i="28"/>
  <c r="U183" i="28"/>
  <c r="U184" i="28"/>
  <c r="U185" i="28"/>
  <c r="U186" i="28"/>
  <c r="U187" i="28"/>
  <c r="U188" i="28"/>
  <c r="U189" i="28"/>
  <c r="U190" i="28"/>
  <c r="U191" i="28"/>
  <c r="U192" i="28"/>
  <c r="U193" i="28"/>
  <c r="U194" i="28"/>
  <c r="U195" i="28"/>
  <c r="U196" i="28"/>
  <c r="U197" i="28"/>
  <c r="U198" i="28"/>
  <c r="U199" i="28"/>
  <c r="U200" i="28"/>
  <c r="U201" i="28"/>
  <c r="U202" i="28"/>
  <c r="U203" i="28"/>
  <c r="U204" i="28"/>
  <c r="U205" i="28"/>
  <c r="U206" i="28"/>
  <c r="U207" i="28"/>
  <c r="U208" i="28"/>
  <c r="U209" i="28"/>
  <c r="U210" i="28"/>
  <c r="U211" i="28"/>
  <c r="U212" i="28"/>
  <c r="U213" i="28"/>
  <c r="U214" i="28"/>
  <c r="U215" i="28"/>
  <c r="U216" i="28"/>
  <c r="U217" i="28"/>
  <c r="U218" i="28"/>
  <c r="U219" i="28"/>
  <c r="U220" i="28"/>
  <c r="U221" i="28"/>
  <c r="U222" i="28"/>
  <c r="U223" i="28"/>
  <c r="U224" i="28"/>
  <c r="U225" i="28"/>
  <c r="U226" i="28"/>
  <c r="U227" i="28"/>
  <c r="U228" i="28"/>
  <c r="U229" i="28"/>
  <c r="U230" i="28"/>
  <c r="U231" i="28"/>
  <c r="U232" i="28"/>
  <c r="U233" i="28"/>
  <c r="U234" i="28"/>
  <c r="U235" i="28"/>
  <c r="U236" i="28"/>
  <c r="U237" i="28"/>
  <c r="U238" i="28"/>
  <c r="U239" i="28"/>
  <c r="U240" i="28"/>
  <c r="U241" i="28"/>
  <c r="U242" i="28"/>
  <c r="U243" i="28"/>
  <c r="U244" i="28"/>
  <c r="U245" i="28"/>
  <c r="U246" i="28"/>
  <c r="U247" i="28"/>
  <c r="U248" i="28"/>
  <c r="U249" i="28"/>
  <c r="U250" i="28"/>
  <c r="U251" i="28"/>
  <c r="U252" i="28"/>
  <c r="U253" i="28"/>
  <c r="U254" i="28"/>
  <c r="U255" i="28"/>
  <c r="U256" i="28"/>
  <c r="U257" i="28"/>
  <c r="U258" i="28"/>
  <c r="U259" i="28"/>
  <c r="U260" i="28"/>
  <c r="U261" i="28"/>
  <c r="U262" i="28"/>
  <c r="U263" i="28"/>
  <c r="U264" i="28"/>
  <c r="U265" i="28"/>
  <c r="U266" i="28"/>
  <c r="U267" i="28"/>
  <c r="U268" i="28"/>
  <c r="U269" i="28"/>
  <c r="U270" i="28"/>
  <c r="U271" i="28"/>
  <c r="U272" i="28"/>
  <c r="U273" i="28"/>
  <c r="U274" i="28"/>
  <c r="U275" i="28"/>
  <c r="U276" i="28"/>
  <c r="U277" i="28"/>
  <c r="U278" i="28"/>
  <c r="U279" i="28"/>
  <c r="U280" i="28"/>
  <c r="U281" i="28"/>
  <c r="U282" i="28"/>
  <c r="U283" i="28"/>
  <c r="U284" i="28"/>
  <c r="U285" i="28"/>
  <c r="U286" i="28"/>
  <c r="U287" i="28"/>
  <c r="U288" i="28"/>
  <c r="U289" i="28"/>
  <c r="U290" i="28"/>
  <c r="U291" i="28"/>
  <c r="U292" i="28"/>
  <c r="U293" i="28"/>
  <c r="U294" i="28"/>
  <c r="U295" i="28"/>
  <c r="U296" i="28"/>
  <c r="U297" i="28"/>
  <c r="U298" i="28"/>
  <c r="V3" i="28"/>
  <c r="V4" i="28"/>
  <c r="V5" i="28"/>
  <c r="V6" i="28"/>
  <c r="V7" i="28"/>
  <c r="V8" i="28"/>
  <c r="V9" i="28"/>
  <c r="V10" i="28"/>
  <c r="V11" i="28"/>
  <c r="V12" i="28"/>
  <c r="V13" i="28"/>
  <c r="V14" i="28"/>
  <c r="V15" i="28"/>
  <c r="V16" i="28"/>
  <c r="V17" i="28"/>
  <c r="V18" i="28"/>
  <c r="V19" i="28"/>
  <c r="V20" i="28"/>
  <c r="V21" i="28"/>
  <c r="V22" i="28"/>
  <c r="V23" i="28"/>
  <c r="V24" i="28"/>
  <c r="V25" i="28"/>
  <c r="V26" i="28"/>
  <c r="V27" i="28"/>
  <c r="V28" i="28"/>
  <c r="V29" i="28"/>
  <c r="V30" i="28"/>
  <c r="V31" i="28"/>
  <c r="V32" i="28"/>
  <c r="V33" i="28"/>
  <c r="V34" i="28"/>
  <c r="V35" i="28"/>
  <c r="V36" i="28"/>
  <c r="V37" i="28"/>
  <c r="V38" i="28"/>
  <c r="V39" i="28"/>
  <c r="V40" i="28"/>
  <c r="V41" i="28"/>
  <c r="V42" i="28"/>
  <c r="V43" i="28"/>
  <c r="V44" i="28"/>
  <c r="V45" i="28"/>
  <c r="V46" i="28"/>
  <c r="V47" i="28"/>
  <c r="V48" i="28"/>
  <c r="V49" i="28"/>
  <c r="V50" i="28"/>
  <c r="V51" i="28"/>
  <c r="V52" i="28"/>
  <c r="V53" i="28"/>
  <c r="V54" i="28"/>
  <c r="V55" i="28"/>
  <c r="V56" i="28"/>
  <c r="V57" i="28"/>
  <c r="V58" i="28"/>
  <c r="V59" i="28"/>
  <c r="V60" i="28"/>
  <c r="V61" i="28"/>
  <c r="V62" i="28"/>
  <c r="V63" i="28"/>
  <c r="V64" i="28"/>
  <c r="V65" i="28"/>
  <c r="V66" i="28"/>
  <c r="V67" i="28"/>
  <c r="V68" i="28"/>
  <c r="V69" i="28"/>
  <c r="V70" i="28"/>
  <c r="V71" i="28"/>
  <c r="V72" i="28"/>
  <c r="V73" i="28"/>
  <c r="V74" i="28"/>
  <c r="V75" i="28"/>
  <c r="V76" i="28"/>
  <c r="V77" i="28"/>
  <c r="V78" i="28"/>
  <c r="V79" i="28"/>
  <c r="V80" i="28"/>
  <c r="V81" i="28"/>
  <c r="V82" i="28"/>
  <c r="V83" i="28"/>
  <c r="V84" i="28"/>
  <c r="V85" i="28"/>
  <c r="V86" i="28"/>
  <c r="V87" i="28"/>
  <c r="V88" i="28"/>
  <c r="V89" i="28"/>
  <c r="V90" i="28"/>
  <c r="V91" i="28"/>
  <c r="V92" i="28"/>
  <c r="V93" i="28"/>
  <c r="V94" i="28"/>
  <c r="V95" i="28"/>
  <c r="V96" i="28"/>
  <c r="V97" i="28"/>
  <c r="V98" i="28"/>
  <c r="V99" i="28"/>
  <c r="V100" i="28"/>
  <c r="V101" i="28"/>
  <c r="V102" i="28"/>
  <c r="V103" i="28"/>
  <c r="V104" i="28"/>
  <c r="V105" i="28"/>
  <c r="V106" i="28"/>
  <c r="V107" i="28"/>
  <c r="V108" i="28"/>
  <c r="V109" i="28"/>
  <c r="V110" i="28"/>
  <c r="V111" i="28"/>
  <c r="V112" i="28"/>
  <c r="V113" i="28"/>
  <c r="V114" i="28"/>
  <c r="V115" i="28"/>
  <c r="V116" i="28"/>
  <c r="V117" i="28"/>
  <c r="V118" i="28"/>
  <c r="V119" i="28"/>
  <c r="V120" i="28"/>
  <c r="V121" i="28"/>
  <c r="V122" i="28"/>
  <c r="V123" i="28"/>
  <c r="V124" i="28"/>
  <c r="V125" i="28"/>
  <c r="V126" i="28"/>
  <c r="V127" i="28"/>
  <c r="V128" i="28"/>
  <c r="V129" i="28"/>
  <c r="V130" i="28"/>
  <c r="V131" i="28"/>
  <c r="V132" i="28"/>
  <c r="V133" i="28"/>
  <c r="V134" i="28"/>
  <c r="V135" i="28"/>
  <c r="V136" i="28"/>
  <c r="V137" i="28"/>
  <c r="V138" i="28"/>
  <c r="V139" i="28"/>
  <c r="V140" i="28"/>
  <c r="V141" i="28"/>
  <c r="V142" i="28"/>
  <c r="V143" i="28"/>
  <c r="V144" i="28"/>
  <c r="V145" i="28"/>
  <c r="V146" i="28"/>
  <c r="V147" i="28"/>
  <c r="V148" i="28"/>
  <c r="V149" i="28"/>
  <c r="V150" i="28"/>
  <c r="V151" i="28"/>
  <c r="V152" i="28"/>
  <c r="V153" i="28"/>
  <c r="V154" i="28"/>
  <c r="V155" i="28"/>
  <c r="V156" i="28"/>
  <c r="V157" i="28"/>
  <c r="V158" i="28"/>
  <c r="V159" i="28"/>
  <c r="V160" i="28"/>
  <c r="V161" i="28"/>
  <c r="V162" i="28"/>
  <c r="V163" i="28"/>
  <c r="V164" i="28"/>
  <c r="V165" i="28"/>
  <c r="V166" i="28"/>
  <c r="V167" i="28"/>
  <c r="V168" i="28"/>
  <c r="V169" i="28"/>
  <c r="V170" i="28"/>
  <c r="V171" i="28"/>
  <c r="V172" i="28"/>
  <c r="V173" i="28"/>
  <c r="V174" i="28"/>
  <c r="V175" i="28"/>
  <c r="V176" i="28"/>
  <c r="V177" i="28"/>
  <c r="V178" i="28"/>
  <c r="V179" i="28"/>
  <c r="V180" i="28"/>
  <c r="V181" i="28"/>
  <c r="V182" i="28"/>
  <c r="V183" i="28"/>
  <c r="V184" i="28"/>
  <c r="V185" i="28"/>
  <c r="V186" i="28"/>
  <c r="V187" i="28"/>
  <c r="V188" i="28"/>
  <c r="V189" i="28"/>
  <c r="V190" i="28"/>
  <c r="V191" i="28"/>
  <c r="V192" i="28"/>
  <c r="V193" i="28"/>
  <c r="V194" i="28"/>
  <c r="V195" i="28"/>
  <c r="V196" i="28"/>
  <c r="V197" i="28"/>
  <c r="V198" i="28"/>
  <c r="V199" i="28"/>
  <c r="V200" i="28"/>
  <c r="V201" i="28"/>
  <c r="V202" i="28"/>
  <c r="V203" i="28"/>
  <c r="V204" i="28"/>
  <c r="V205" i="28"/>
  <c r="V206" i="28"/>
  <c r="V207" i="28"/>
  <c r="V208" i="28"/>
  <c r="V209" i="28"/>
  <c r="V210" i="28"/>
  <c r="V211" i="28"/>
  <c r="V212" i="28"/>
  <c r="V213" i="28"/>
  <c r="V214" i="28"/>
  <c r="V215" i="28"/>
  <c r="V216" i="28"/>
  <c r="V217" i="28"/>
  <c r="V218" i="28"/>
  <c r="V219" i="28"/>
  <c r="V220" i="28"/>
  <c r="V221" i="28"/>
  <c r="V222" i="28"/>
  <c r="V223" i="28"/>
  <c r="V224" i="28"/>
  <c r="V225" i="28"/>
  <c r="V226" i="28"/>
  <c r="V227" i="28"/>
  <c r="V228" i="28"/>
  <c r="V229" i="28"/>
  <c r="V230" i="28"/>
  <c r="V231" i="28"/>
  <c r="V232" i="28"/>
  <c r="V233" i="28"/>
  <c r="V234" i="28"/>
  <c r="V235" i="28"/>
  <c r="V236" i="28"/>
  <c r="V237" i="28"/>
  <c r="V238" i="28"/>
  <c r="V239" i="28"/>
  <c r="V240" i="28"/>
  <c r="V241" i="28"/>
  <c r="V242" i="28"/>
  <c r="V243" i="28"/>
  <c r="V244" i="28"/>
  <c r="V245" i="28"/>
  <c r="V246" i="28"/>
  <c r="V247" i="28"/>
  <c r="V248" i="28"/>
  <c r="V249" i="28"/>
  <c r="V250" i="28"/>
  <c r="V251" i="28"/>
  <c r="V252" i="28"/>
  <c r="V253" i="28"/>
  <c r="V254" i="28"/>
  <c r="V255" i="28"/>
  <c r="V256" i="28"/>
  <c r="V257" i="28"/>
  <c r="V258" i="28"/>
  <c r="V259" i="28"/>
  <c r="V260" i="28"/>
  <c r="V261" i="28"/>
  <c r="V262" i="28"/>
  <c r="V263" i="28"/>
  <c r="V264" i="28"/>
  <c r="V265" i="28"/>
  <c r="V266" i="28"/>
  <c r="V267" i="28"/>
  <c r="V268" i="28"/>
  <c r="V269" i="28"/>
  <c r="V270" i="28"/>
  <c r="V271" i="28"/>
  <c r="V272" i="28"/>
  <c r="V273" i="28"/>
  <c r="V274" i="28"/>
  <c r="V275" i="28"/>
  <c r="V276" i="28"/>
  <c r="V277" i="28"/>
  <c r="V278" i="28"/>
  <c r="V279" i="28"/>
  <c r="V280" i="28"/>
  <c r="V281" i="28"/>
  <c r="V282" i="28"/>
  <c r="V283" i="28"/>
  <c r="V284" i="28"/>
  <c r="V285" i="28"/>
  <c r="V286" i="28"/>
  <c r="V287" i="28"/>
  <c r="V288" i="28"/>
  <c r="V289" i="28"/>
  <c r="V290" i="28"/>
  <c r="V291" i="28"/>
  <c r="V292" i="28"/>
  <c r="V293" i="28"/>
  <c r="V294" i="28"/>
  <c r="V295" i="28"/>
  <c r="V296" i="28"/>
  <c r="V297" i="28"/>
  <c r="V298" i="28"/>
  <c r="W3" i="28"/>
  <c r="W4" i="28"/>
  <c r="W5" i="28"/>
  <c r="W6" i="28"/>
  <c r="W7" i="28"/>
  <c r="W8" i="28"/>
  <c r="W9" i="28"/>
  <c r="W10" i="28"/>
  <c r="W11" i="28"/>
  <c r="W12" i="28"/>
  <c r="W13" i="28"/>
  <c r="W14" i="28"/>
  <c r="W15" i="28"/>
  <c r="W16" i="28"/>
  <c r="W17" i="28"/>
  <c r="W18" i="28"/>
  <c r="W19" i="28"/>
  <c r="W20" i="28"/>
  <c r="W21" i="28"/>
  <c r="W22" i="28"/>
  <c r="W23" i="28"/>
  <c r="W24" i="28"/>
  <c r="W25" i="28"/>
  <c r="W26" i="28"/>
  <c r="W27" i="28"/>
  <c r="W28" i="28"/>
  <c r="W29" i="28"/>
  <c r="W30" i="28"/>
  <c r="W31" i="28"/>
  <c r="W32" i="28"/>
  <c r="W33" i="28"/>
  <c r="W34" i="28"/>
  <c r="W35" i="28"/>
  <c r="W36" i="28"/>
  <c r="W37" i="28"/>
  <c r="W38" i="28"/>
  <c r="W39" i="28"/>
  <c r="W40" i="28"/>
  <c r="W41" i="28"/>
  <c r="W42" i="28"/>
  <c r="W43" i="28"/>
  <c r="W44" i="28"/>
  <c r="W45" i="28"/>
  <c r="W46" i="28"/>
  <c r="W47" i="28"/>
  <c r="W48" i="28"/>
  <c r="W49" i="28"/>
  <c r="W50" i="28"/>
  <c r="W51" i="28"/>
  <c r="W52" i="28"/>
  <c r="W53" i="28"/>
  <c r="W54" i="28"/>
  <c r="W55" i="28"/>
  <c r="W56" i="28"/>
  <c r="W57" i="28"/>
  <c r="W58" i="28"/>
  <c r="W59" i="28"/>
  <c r="W60" i="28"/>
  <c r="W61" i="28"/>
  <c r="W62" i="28"/>
  <c r="W63" i="28"/>
  <c r="W64" i="28"/>
  <c r="W65" i="28"/>
  <c r="W66" i="28"/>
  <c r="W67" i="28"/>
  <c r="W68" i="28"/>
  <c r="W69" i="28"/>
  <c r="W70" i="28"/>
  <c r="W71" i="28"/>
  <c r="W72" i="28"/>
  <c r="W73" i="28"/>
  <c r="W74" i="28"/>
  <c r="W75" i="28"/>
  <c r="W76" i="28"/>
  <c r="W77" i="28"/>
  <c r="W78" i="28"/>
  <c r="W79" i="28"/>
  <c r="W80" i="28"/>
  <c r="W81" i="28"/>
  <c r="W82" i="28"/>
  <c r="W83" i="28"/>
  <c r="W84" i="28"/>
  <c r="W85" i="28"/>
  <c r="W86" i="28"/>
  <c r="W87" i="28"/>
  <c r="W88" i="28"/>
  <c r="W89" i="28"/>
  <c r="W90" i="28"/>
  <c r="W91" i="28"/>
  <c r="W92" i="28"/>
  <c r="W93" i="28"/>
  <c r="W94" i="28"/>
  <c r="W95" i="28"/>
  <c r="W96" i="28"/>
  <c r="W97" i="28"/>
  <c r="W98" i="28"/>
  <c r="W99" i="28"/>
  <c r="W100" i="28"/>
  <c r="W101" i="28"/>
  <c r="W102" i="28"/>
  <c r="W103" i="28"/>
  <c r="W104" i="28"/>
  <c r="W105" i="28"/>
  <c r="W106" i="28"/>
  <c r="W107" i="28"/>
  <c r="W108" i="28"/>
  <c r="W109" i="28"/>
  <c r="W110" i="28"/>
  <c r="W111" i="28"/>
  <c r="W112" i="28"/>
  <c r="W113" i="28"/>
  <c r="W114" i="28"/>
  <c r="W115" i="28"/>
  <c r="W116" i="28"/>
  <c r="W117" i="28"/>
  <c r="W118" i="28"/>
  <c r="W119" i="28"/>
  <c r="W120" i="28"/>
  <c r="W121" i="28"/>
  <c r="W122" i="28"/>
  <c r="W123" i="28"/>
  <c r="W124" i="28"/>
  <c r="W125" i="28"/>
  <c r="W126" i="28"/>
  <c r="W127" i="28"/>
  <c r="W128" i="28"/>
  <c r="W129" i="28"/>
  <c r="W130" i="28"/>
  <c r="W131" i="28"/>
  <c r="W132" i="28"/>
  <c r="W133" i="28"/>
  <c r="W134" i="28"/>
  <c r="W135" i="28"/>
  <c r="W136" i="28"/>
  <c r="W137" i="28"/>
  <c r="W138" i="28"/>
  <c r="W139" i="28"/>
  <c r="W140" i="28"/>
  <c r="W141" i="28"/>
  <c r="W142" i="28"/>
  <c r="W143" i="28"/>
  <c r="W144" i="28"/>
  <c r="W145" i="28"/>
  <c r="W146" i="28"/>
  <c r="W147" i="28"/>
  <c r="W148" i="28"/>
  <c r="W149" i="28"/>
  <c r="W150" i="28"/>
  <c r="W151" i="28"/>
  <c r="W152" i="28"/>
  <c r="W153" i="28"/>
  <c r="W154" i="28"/>
  <c r="W155" i="28"/>
  <c r="W156" i="28"/>
  <c r="W157" i="28"/>
  <c r="W158" i="28"/>
  <c r="W159" i="28"/>
  <c r="W160" i="28"/>
  <c r="W161" i="28"/>
  <c r="W162" i="28"/>
  <c r="W163" i="28"/>
  <c r="W164" i="28"/>
  <c r="W165" i="28"/>
  <c r="W166" i="28"/>
  <c r="W167" i="28"/>
  <c r="W168" i="28"/>
  <c r="W169" i="28"/>
  <c r="W170" i="28"/>
  <c r="W171" i="28"/>
  <c r="W172" i="28"/>
  <c r="W173" i="28"/>
  <c r="W174" i="28"/>
  <c r="W175" i="28"/>
  <c r="W176" i="28"/>
  <c r="W177" i="28"/>
  <c r="W178" i="28"/>
  <c r="W179" i="28"/>
  <c r="W180" i="28"/>
  <c r="W181" i="28"/>
  <c r="W182" i="28"/>
  <c r="W183" i="28"/>
  <c r="W184" i="28"/>
  <c r="W185" i="28"/>
  <c r="W186" i="28"/>
  <c r="W187" i="28"/>
  <c r="W188" i="28"/>
  <c r="W189" i="28"/>
  <c r="W190" i="28"/>
  <c r="W191" i="28"/>
  <c r="W192" i="28"/>
  <c r="W193" i="28"/>
  <c r="W194" i="28"/>
  <c r="W195" i="28"/>
  <c r="W196" i="28"/>
  <c r="W197" i="28"/>
  <c r="W198" i="28"/>
  <c r="W199" i="28"/>
  <c r="W200" i="28"/>
  <c r="W201" i="28"/>
  <c r="W202" i="28"/>
  <c r="W203" i="28"/>
  <c r="W204" i="28"/>
  <c r="W205" i="28"/>
  <c r="W206" i="28"/>
  <c r="W207" i="28"/>
  <c r="W208" i="28"/>
  <c r="W209" i="28"/>
  <c r="W210" i="28"/>
  <c r="W211" i="28"/>
  <c r="W212" i="28"/>
  <c r="W213" i="28"/>
  <c r="W214" i="28"/>
  <c r="W215" i="28"/>
  <c r="W216" i="28"/>
  <c r="W217" i="28"/>
  <c r="W218" i="28"/>
  <c r="W219" i="28"/>
  <c r="W220" i="28"/>
  <c r="W221" i="28"/>
  <c r="W222" i="28"/>
  <c r="W223" i="28"/>
  <c r="W224" i="28"/>
  <c r="W225" i="28"/>
  <c r="W226" i="28"/>
  <c r="W227" i="28"/>
  <c r="W228" i="28"/>
  <c r="W229" i="28"/>
  <c r="W230" i="28"/>
  <c r="W231" i="28"/>
  <c r="W232" i="28"/>
  <c r="W233" i="28"/>
  <c r="W234" i="28"/>
  <c r="W235" i="28"/>
  <c r="W236" i="28"/>
  <c r="W237" i="28"/>
  <c r="W238" i="28"/>
  <c r="W239" i="28"/>
  <c r="W240" i="28"/>
  <c r="W241" i="28"/>
  <c r="W242" i="28"/>
  <c r="W243" i="28"/>
  <c r="W244" i="28"/>
  <c r="W245" i="28"/>
  <c r="W246" i="28"/>
  <c r="W247" i="28"/>
  <c r="W248" i="28"/>
  <c r="W249" i="28"/>
  <c r="W250" i="28"/>
  <c r="W251" i="28"/>
  <c r="W252" i="28"/>
  <c r="W253" i="28"/>
  <c r="W254" i="28"/>
  <c r="W255" i="28"/>
  <c r="W256" i="28"/>
  <c r="W257" i="28"/>
  <c r="W258" i="28"/>
  <c r="W259" i="28"/>
  <c r="W260" i="28"/>
  <c r="W261" i="28"/>
  <c r="W262" i="28"/>
  <c r="W263" i="28"/>
  <c r="W264" i="28"/>
  <c r="W265" i="28"/>
  <c r="W266" i="28"/>
  <c r="W267" i="28"/>
  <c r="W268" i="28"/>
  <c r="W269" i="28"/>
  <c r="W270" i="28"/>
  <c r="W271" i="28"/>
  <c r="W272" i="28"/>
  <c r="W273" i="28"/>
  <c r="W274" i="28"/>
  <c r="W275" i="28"/>
  <c r="W276" i="28"/>
  <c r="W277" i="28"/>
  <c r="W278" i="28"/>
  <c r="W279" i="28"/>
  <c r="W280" i="28"/>
  <c r="W281" i="28"/>
  <c r="W282" i="28"/>
  <c r="W283" i="28"/>
  <c r="W284" i="28"/>
  <c r="W285" i="28"/>
  <c r="W286" i="28"/>
  <c r="W287" i="28"/>
  <c r="W288" i="28"/>
  <c r="W289" i="28"/>
  <c r="W290" i="28"/>
  <c r="W291" i="28"/>
  <c r="W292" i="28"/>
  <c r="W293" i="28"/>
  <c r="W294" i="28"/>
  <c r="W295" i="28"/>
  <c r="W296" i="28"/>
  <c r="W297" i="28"/>
  <c r="W298" i="28"/>
  <c r="T3" i="28"/>
  <c r="T4" i="28"/>
  <c r="T5" i="28"/>
  <c r="T6" i="28"/>
  <c r="T7" i="28"/>
  <c r="T8" i="28"/>
  <c r="T9" i="28"/>
  <c r="T10" i="28"/>
  <c r="T11" i="28"/>
  <c r="T12" i="28"/>
  <c r="T13" i="28"/>
  <c r="T14" i="28"/>
  <c r="T15" i="28"/>
  <c r="T16" i="28"/>
  <c r="T17" i="28"/>
  <c r="T18" i="28"/>
  <c r="T19" i="28"/>
  <c r="T20" i="28"/>
  <c r="T21" i="28"/>
  <c r="T22" i="28"/>
  <c r="T23" i="28"/>
  <c r="T24" i="28"/>
  <c r="T25" i="28"/>
  <c r="T26" i="28"/>
  <c r="T27" i="28"/>
  <c r="T28" i="28"/>
  <c r="T29" i="28"/>
  <c r="T30" i="28"/>
  <c r="T31" i="28"/>
  <c r="T32" i="28"/>
  <c r="T33" i="28"/>
  <c r="T34" i="28"/>
  <c r="T35" i="28"/>
  <c r="T36" i="28"/>
  <c r="T37" i="28"/>
  <c r="T38" i="28"/>
  <c r="T39" i="28"/>
  <c r="T40" i="28"/>
  <c r="T41" i="28"/>
  <c r="T42" i="28"/>
  <c r="T43" i="28"/>
  <c r="T44" i="28"/>
  <c r="T45" i="28"/>
  <c r="T46" i="28"/>
  <c r="T47" i="28"/>
  <c r="T48" i="28"/>
  <c r="T49" i="28"/>
  <c r="T50" i="28"/>
  <c r="T51" i="28"/>
  <c r="T52" i="28"/>
  <c r="T53" i="28"/>
  <c r="T54" i="28"/>
  <c r="T55" i="28"/>
  <c r="T56" i="28"/>
  <c r="T57" i="28"/>
  <c r="T58" i="28"/>
  <c r="T59" i="28"/>
  <c r="T60" i="28"/>
  <c r="T61" i="28"/>
  <c r="T62" i="28"/>
  <c r="T63" i="28"/>
  <c r="T64" i="28"/>
  <c r="T65" i="28"/>
  <c r="T66" i="28"/>
  <c r="T67" i="28"/>
  <c r="T68" i="28"/>
  <c r="T69" i="28"/>
  <c r="T70" i="28"/>
  <c r="T71" i="28"/>
  <c r="T72" i="28"/>
  <c r="T73" i="28"/>
  <c r="T74" i="28"/>
  <c r="T75" i="28"/>
  <c r="T76" i="28"/>
  <c r="T77" i="28"/>
  <c r="T78" i="28"/>
  <c r="T79" i="28"/>
  <c r="T80" i="28"/>
  <c r="T81" i="28"/>
  <c r="T82" i="28"/>
  <c r="T83" i="28"/>
  <c r="T84" i="28"/>
  <c r="T85" i="28"/>
  <c r="T86" i="28"/>
  <c r="T87" i="28"/>
  <c r="T88" i="28"/>
  <c r="T89" i="28"/>
  <c r="T90" i="28"/>
  <c r="T91" i="28"/>
  <c r="T92" i="28"/>
  <c r="T93" i="28"/>
  <c r="T94" i="28"/>
  <c r="T95" i="28"/>
  <c r="T96" i="28"/>
  <c r="T97" i="28"/>
  <c r="T98" i="28"/>
  <c r="T99" i="28"/>
  <c r="T100" i="28"/>
  <c r="T101" i="28"/>
  <c r="T102" i="28"/>
  <c r="T103" i="28"/>
  <c r="T104" i="28"/>
  <c r="T105" i="28"/>
  <c r="T106" i="28"/>
  <c r="T107" i="28"/>
  <c r="T108" i="28"/>
  <c r="T109" i="28"/>
  <c r="T110" i="28"/>
  <c r="T111" i="28"/>
  <c r="T112" i="28"/>
  <c r="T113" i="28"/>
  <c r="T114" i="28"/>
  <c r="T115" i="28"/>
  <c r="T116" i="28"/>
  <c r="T117" i="28"/>
  <c r="T118" i="28"/>
  <c r="T119" i="28"/>
  <c r="T120" i="28"/>
  <c r="T121" i="28"/>
  <c r="T122" i="28"/>
  <c r="T123" i="28"/>
  <c r="T124" i="28"/>
  <c r="T125" i="28"/>
  <c r="T126" i="28"/>
  <c r="T127" i="28"/>
  <c r="T128" i="28"/>
  <c r="T129" i="28"/>
  <c r="T130" i="28"/>
  <c r="T131" i="28"/>
  <c r="T132" i="28"/>
  <c r="T133" i="28"/>
  <c r="T134" i="28"/>
  <c r="T135" i="28"/>
  <c r="T136" i="28"/>
  <c r="T137" i="28"/>
  <c r="T138" i="28"/>
  <c r="T139" i="28"/>
  <c r="T140" i="28"/>
  <c r="T141" i="28"/>
  <c r="T142" i="28"/>
  <c r="T143" i="28"/>
  <c r="T144" i="28"/>
  <c r="T145" i="28"/>
  <c r="T146" i="28"/>
  <c r="T147" i="28"/>
  <c r="T148" i="28"/>
  <c r="T149" i="28"/>
  <c r="T150" i="28"/>
  <c r="T151" i="28"/>
  <c r="T152" i="28"/>
  <c r="T153" i="28"/>
  <c r="T154" i="28"/>
  <c r="T155" i="28"/>
  <c r="T156" i="28"/>
  <c r="T157" i="28"/>
  <c r="T158" i="28"/>
  <c r="T159" i="28"/>
  <c r="T160" i="28"/>
  <c r="T161" i="28"/>
  <c r="T162" i="28"/>
  <c r="T163" i="28"/>
  <c r="T164" i="28"/>
  <c r="T165" i="28"/>
  <c r="T166" i="28"/>
  <c r="T167" i="28"/>
  <c r="T168" i="28"/>
  <c r="T169" i="28"/>
  <c r="T170" i="28"/>
  <c r="T171" i="28"/>
  <c r="T172" i="28"/>
  <c r="T173" i="28"/>
  <c r="T174" i="28"/>
  <c r="T175" i="28"/>
  <c r="T176" i="28"/>
  <c r="T177" i="28"/>
  <c r="T178" i="28"/>
  <c r="T179" i="28"/>
  <c r="T180" i="28"/>
  <c r="T181" i="28"/>
  <c r="T182" i="28"/>
  <c r="T183" i="28"/>
  <c r="T184" i="28"/>
  <c r="T185" i="28"/>
  <c r="T186" i="28"/>
  <c r="T187" i="28"/>
  <c r="T188" i="28"/>
  <c r="T189" i="28"/>
  <c r="T190" i="28"/>
  <c r="T191" i="28"/>
  <c r="T192" i="28"/>
  <c r="T193" i="28"/>
  <c r="T194" i="28"/>
  <c r="T195" i="28"/>
  <c r="T196" i="28"/>
  <c r="T197" i="28"/>
  <c r="T198" i="28"/>
  <c r="T199" i="28"/>
  <c r="T200" i="28"/>
  <c r="T201" i="28"/>
  <c r="T202" i="28"/>
  <c r="T203" i="28"/>
  <c r="T204" i="28"/>
  <c r="T205" i="28"/>
  <c r="T206" i="28"/>
  <c r="T207" i="28"/>
  <c r="T208" i="28"/>
  <c r="T209" i="28"/>
  <c r="T210" i="28"/>
  <c r="T211" i="28"/>
  <c r="T212" i="28"/>
  <c r="T213" i="28"/>
  <c r="T214" i="28"/>
  <c r="T215" i="28"/>
  <c r="T216" i="28"/>
  <c r="T217" i="28"/>
  <c r="T218" i="28"/>
  <c r="T219" i="28"/>
  <c r="T220" i="28"/>
  <c r="T221" i="28"/>
  <c r="T222" i="28"/>
  <c r="T223" i="28"/>
  <c r="T224" i="28"/>
  <c r="T225" i="28"/>
  <c r="T226" i="28"/>
  <c r="T227" i="28"/>
  <c r="T228" i="28"/>
  <c r="T229" i="28"/>
  <c r="T230" i="28"/>
  <c r="T231" i="28"/>
  <c r="T232" i="28"/>
  <c r="T233" i="28"/>
  <c r="T234" i="28"/>
  <c r="T235" i="28"/>
  <c r="T236" i="28"/>
  <c r="T237" i="28"/>
  <c r="T238" i="28"/>
  <c r="T239" i="28"/>
  <c r="T240" i="28"/>
  <c r="T241" i="28"/>
  <c r="T242" i="28"/>
  <c r="T243" i="28"/>
  <c r="T244" i="28"/>
  <c r="T245" i="28"/>
  <c r="T246" i="28"/>
  <c r="T247" i="28"/>
  <c r="T248" i="28"/>
  <c r="T249" i="28"/>
  <c r="T250" i="28"/>
  <c r="T251" i="28"/>
  <c r="T252" i="28"/>
  <c r="T253" i="28"/>
  <c r="T254" i="28"/>
  <c r="T255" i="28"/>
  <c r="T256" i="28"/>
  <c r="T257" i="28"/>
  <c r="T258" i="28"/>
  <c r="T259" i="28"/>
  <c r="T260" i="28"/>
  <c r="T261" i="28"/>
  <c r="T262" i="28"/>
  <c r="T263" i="28"/>
  <c r="T264" i="28"/>
  <c r="T265" i="28"/>
  <c r="T266" i="28"/>
  <c r="T267" i="28"/>
  <c r="T268" i="28"/>
  <c r="T269" i="28"/>
  <c r="T270" i="28"/>
  <c r="T271" i="28"/>
  <c r="T272" i="28"/>
  <c r="T273" i="28"/>
  <c r="T274" i="28"/>
  <c r="T275" i="28"/>
  <c r="T276" i="28"/>
  <c r="T277" i="28"/>
  <c r="T278" i="28"/>
  <c r="T279" i="28"/>
  <c r="T280" i="28"/>
  <c r="T281" i="28"/>
  <c r="T282" i="28"/>
  <c r="T283" i="28"/>
  <c r="T284" i="28"/>
  <c r="T285" i="28"/>
  <c r="T286" i="28"/>
  <c r="T287" i="28"/>
  <c r="T288" i="28"/>
  <c r="T289" i="28"/>
  <c r="T290" i="28"/>
  <c r="T291" i="28"/>
  <c r="T292" i="28"/>
  <c r="T293" i="28"/>
  <c r="T294" i="28"/>
  <c r="T295" i="28"/>
  <c r="T296" i="28"/>
  <c r="T297" i="28"/>
  <c r="T298" i="28"/>
  <c r="Y3" i="28"/>
  <c r="Y4" i="28"/>
  <c r="Y5" i="28"/>
  <c r="Y6" i="28"/>
  <c r="Y7" i="28"/>
  <c r="Y8" i="28"/>
  <c r="Y9" i="28"/>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47" i="28"/>
  <c r="Y48" i="28"/>
  <c r="Y49" i="28"/>
  <c r="Y50" i="28"/>
  <c r="Y51" i="28"/>
  <c r="Y52" i="28"/>
  <c r="Y53" i="28"/>
  <c r="Y54" i="28"/>
  <c r="Y55" i="28"/>
  <c r="Y56" i="28"/>
  <c r="Y57" i="28"/>
  <c r="Y58" i="28"/>
  <c r="Y59" i="28"/>
  <c r="Y60" i="28"/>
  <c r="Y61" i="28"/>
  <c r="Y62" i="28"/>
  <c r="Y63" i="28"/>
  <c r="Y64" i="28"/>
  <c r="Y65" i="28"/>
  <c r="Y66" i="28"/>
  <c r="Y67" i="28"/>
  <c r="Y68" i="28"/>
  <c r="Y69" i="28"/>
  <c r="Y70" i="28"/>
  <c r="Y71" i="28"/>
  <c r="Y72" i="28"/>
  <c r="Y73" i="28"/>
  <c r="Y74" i="28"/>
  <c r="Y75" i="28"/>
  <c r="Y76" i="28"/>
  <c r="Y77" i="28"/>
  <c r="Y78" i="28"/>
  <c r="Y79" i="28"/>
  <c r="Y80" i="28"/>
  <c r="Y81" i="28"/>
  <c r="Y82" i="28"/>
  <c r="Y83" i="28"/>
  <c r="Y84" i="28"/>
  <c r="Y85" i="28"/>
  <c r="Y86" i="28"/>
  <c r="Y87" i="28"/>
  <c r="Y88" i="28"/>
  <c r="Y89" i="28"/>
  <c r="Y90" i="28"/>
  <c r="Y91" i="28"/>
  <c r="Y92" i="28"/>
  <c r="Y93" i="28"/>
  <c r="Y94" i="28"/>
  <c r="Y95" i="28"/>
  <c r="Y96" i="28"/>
  <c r="Y97" i="28"/>
  <c r="Y98" i="28"/>
  <c r="Y99" i="28"/>
  <c r="Y100" i="28"/>
  <c r="Y101" i="28"/>
  <c r="Y102" i="28"/>
  <c r="Y103" i="28"/>
  <c r="Y104" i="28"/>
  <c r="Y105" i="28"/>
  <c r="Y106" i="28"/>
  <c r="Y107" i="28"/>
  <c r="Y108" i="28"/>
  <c r="Y109" i="28"/>
  <c r="Y110" i="28"/>
  <c r="Y111" i="28"/>
  <c r="Y112" i="28"/>
  <c r="Y113" i="28"/>
  <c r="Y114" i="28"/>
  <c r="Y115" i="28"/>
  <c r="Y116" i="28"/>
  <c r="Y117" i="28"/>
  <c r="Y118" i="28"/>
  <c r="Y119" i="28"/>
  <c r="Y120" i="28"/>
  <c r="Y121" i="28"/>
  <c r="Y122" i="28"/>
  <c r="Y123" i="28"/>
  <c r="Y124" i="28"/>
  <c r="Y125" i="28"/>
  <c r="Y126" i="28"/>
  <c r="Y127" i="28"/>
  <c r="Y128" i="28"/>
  <c r="Y129" i="28"/>
  <c r="Y130" i="28"/>
  <c r="Y131" i="28"/>
  <c r="Y132" i="28"/>
  <c r="Y133" i="28"/>
  <c r="Y134" i="28"/>
  <c r="Y135" i="28"/>
  <c r="Y136" i="28"/>
  <c r="Y137" i="28"/>
  <c r="Y138" i="28"/>
  <c r="Y139" i="28"/>
  <c r="Y140" i="28"/>
  <c r="Y141" i="28"/>
  <c r="Y142" i="28"/>
  <c r="Y143" i="28"/>
  <c r="Y144" i="28"/>
  <c r="Y145" i="28"/>
  <c r="Y146" i="28"/>
  <c r="Y147" i="28"/>
  <c r="Y148" i="28"/>
  <c r="Y149" i="28"/>
  <c r="Y150" i="28"/>
  <c r="Y151" i="28"/>
  <c r="Y152" i="28"/>
  <c r="Y153" i="28"/>
  <c r="Y154" i="28"/>
  <c r="Y155" i="28"/>
  <c r="Y156" i="28"/>
  <c r="Y157" i="28"/>
  <c r="Y158" i="28"/>
  <c r="Y159" i="28"/>
  <c r="Y160" i="28"/>
  <c r="Y161" i="28"/>
  <c r="Y162" i="28"/>
  <c r="Y163" i="28"/>
  <c r="Y164" i="28"/>
  <c r="Y165" i="28"/>
  <c r="Y166" i="28"/>
  <c r="Y167" i="28"/>
  <c r="Y168" i="28"/>
  <c r="Y169" i="28"/>
  <c r="Y170" i="28"/>
  <c r="Y171" i="28"/>
  <c r="Y172" i="28"/>
  <c r="Y173" i="28"/>
  <c r="Y174" i="28"/>
  <c r="Y175" i="28"/>
  <c r="Y176" i="28"/>
  <c r="Y177" i="28"/>
  <c r="Y178" i="28"/>
  <c r="Y179" i="28"/>
  <c r="Y180" i="28"/>
  <c r="Y181" i="28"/>
  <c r="Y182" i="28"/>
  <c r="Y183" i="28"/>
  <c r="Y184" i="28"/>
  <c r="Y185" i="28"/>
  <c r="Y186" i="28"/>
  <c r="Y187" i="28"/>
  <c r="Y188" i="28"/>
  <c r="Y189" i="28"/>
  <c r="Y190" i="28"/>
  <c r="Y191" i="28"/>
  <c r="Y192" i="28"/>
  <c r="Y193" i="28"/>
  <c r="Y194" i="28"/>
  <c r="Y195" i="28"/>
  <c r="Y196" i="28"/>
  <c r="Y197" i="28"/>
  <c r="Y198" i="28"/>
  <c r="Y199" i="28"/>
  <c r="Y200" i="28"/>
  <c r="Y201" i="28"/>
  <c r="Y202" i="28"/>
  <c r="Y203" i="28"/>
  <c r="Y204" i="28"/>
  <c r="Y205" i="28"/>
  <c r="Y206" i="28"/>
  <c r="Y207" i="28"/>
  <c r="Y208" i="28"/>
  <c r="Y209" i="28"/>
  <c r="Y210" i="28"/>
  <c r="Y211" i="28"/>
  <c r="Y212" i="28"/>
  <c r="Y213" i="28"/>
  <c r="Y214" i="28"/>
  <c r="Y215" i="28"/>
  <c r="Y216" i="28"/>
  <c r="Y217" i="28"/>
  <c r="Y218" i="28"/>
  <c r="Y219" i="28"/>
  <c r="Y220" i="28"/>
  <c r="Y221" i="28"/>
  <c r="Y222" i="28"/>
  <c r="Y223" i="28"/>
  <c r="Y224" i="28"/>
  <c r="Y225" i="28"/>
  <c r="Y226" i="28"/>
  <c r="Y227" i="28"/>
  <c r="Y228" i="28"/>
  <c r="Y229" i="28"/>
  <c r="Y230" i="28"/>
  <c r="Y231" i="28"/>
  <c r="Y232" i="28"/>
  <c r="Y233" i="28"/>
  <c r="Y234" i="28"/>
  <c r="Y235" i="28"/>
  <c r="Y236" i="28"/>
  <c r="Y237" i="28"/>
  <c r="Y238" i="28"/>
  <c r="Y239" i="28"/>
  <c r="Y240" i="28"/>
  <c r="Y241" i="28"/>
  <c r="Y242" i="28"/>
  <c r="Y243" i="28"/>
  <c r="Y244" i="28"/>
  <c r="Y245" i="28"/>
  <c r="Y246" i="28"/>
  <c r="Y247" i="28"/>
  <c r="Y248" i="28"/>
  <c r="Y249" i="28"/>
  <c r="Y250" i="28"/>
  <c r="Y251" i="28"/>
  <c r="Y252" i="28"/>
  <c r="Y253" i="28"/>
  <c r="Y254" i="28"/>
  <c r="Y255" i="28"/>
  <c r="Y256" i="28"/>
  <c r="Y257" i="28"/>
  <c r="Y258" i="28"/>
  <c r="Y259" i="28"/>
  <c r="Y260" i="28"/>
  <c r="Y261" i="28"/>
  <c r="Y262" i="28"/>
  <c r="Y263" i="28"/>
  <c r="Y264" i="28"/>
  <c r="Y265" i="28"/>
  <c r="Y266" i="28"/>
  <c r="Y267" i="28"/>
  <c r="Y268" i="28"/>
  <c r="Y269" i="28"/>
  <c r="Y270" i="28"/>
  <c r="Y271" i="28"/>
  <c r="Y272" i="28"/>
  <c r="Y273" i="28"/>
  <c r="Y274" i="28"/>
  <c r="Y275" i="28"/>
  <c r="Y276" i="28"/>
  <c r="Y277" i="28"/>
  <c r="Y278" i="28"/>
  <c r="Y279" i="28"/>
  <c r="Y280" i="28"/>
  <c r="Y281" i="28"/>
  <c r="Y282" i="28"/>
  <c r="Y283" i="28"/>
  <c r="Y284" i="28"/>
  <c r="Y285" i="28"/>
  <c r="Y286" i="28"/>
  <c r="Y287" i="28"/>
  <c r="Y288" i="28"/>
  <c r="Y289" i="28"/>
  <c r="Y290" i="28"/>
  <c r="Y291" i="28"/>
  <c r="Y292" i="28"/>
  <c r="Y293" i="28"/>
  <c r="Y294" i="28"/>
  <c r="Y295" i="28"/>
  <c r="Y296" i="28"/>
  <c r="Y297" i="28"/>
  <c r="Y298" i="28"/>
  <c r="Z3" i="28"/>
  <c r="Z4" i="28"/>
  <c r="Z5" i="28"/>
  <c r="Z6" i="28"/>
  <c r="Z7" i="28"/>
  <c r="Z8" i="28"/>
  <c r="Z9" i="28"/>
  <c r="Z10" i="28"/>
  <c r="Z11" i="28"/>
  <c r="Z12" i="28"/>
  <c r="Z13" i="28"/>
  <c r="Z14" i="28"/>
  <c r="Z15" i="28"/>
  <c r="Z16" i="28"/>
  <c r="Z17" i="28"/>
  <c r="Z18" i="28"/>
  <c r="Z19" i="28"/>
  <c r="Z20" i="28"/>
  <c r="Z21" i="28"/>
  <c r="Z22" i="28"/>
  <c r="Z23" i="28"/>
  <c r="Z24" i="28"/>
  <c r="Z25" i="28"/>
  <c r="Z26" i="28"/>
  <c r="Z27" i="28"/>
  <c r="Z28" i="28"/>
  <c r="Z29" i="28"/>
  <c r="Z30" i="28"/>
  <c r="Z31" i="28"/>
  <c r="Z32" i="28"/>
  <c r="Z33" i="28"/>
  <c r="Z34" i="28"/>
  <c r="Z35" i="28"/>
  <c r="Z36" i="28"/>
  <c r="Z37" i="28"/>
  <c r="Z38" i="28"/>
  <c r="Z39" i="28"/>
  <c r="Z40" i="28"/>
  <c r="Z41" i="28"/>
  <c r="Z42" i="28"/>
  <c r="Z43" i="28"/>
  <c r="Z44" i="28"/>
  <c r="Z45" i="28"/>
  <c r="Z46" i="28"/>
  <c r="Z47" i="28"/>
  <c r="Z48" i="28"/>
  <c r="Z49" i="28"/>
  <c r="Z50" i="28"/>
  <c r="Z51" i="28"/>
  <c r="Z52" i="28"/>
  <c r="Z53" i="28"/>
  <c r="Z54" i="28"/>
  <c r="Z55" i="28"/>
  <c r="Z56" i="28"/>
  <c r="Z57" i="28"/>
  <c r="Z58" i="28"/>
  <c r="Z59" i="28"/>
  <c r="Z60" i="28"/>
  <c r="Z61" i="28"/>
  <c r="Z62" i="28"/>
  <c r="Z63" i="28"/>
  <c r="Z64" i="28"/>
  <c r="Z65" i="28"/>
  <c r="Z66" i="28"/>
  <c r="Z67" i="28"/>
  <c r="Z68" i="28"/>
  <c r="Z69" i="28"/>
  <c r="Z70" i="28"/>
  <c r="Z71" i="28"/>
  <c r="Z72" i="28"/>
  <c r="Z73" i="28"/>
  <c r="Z74" i="28"/>
  <c r="Z75" i="28"/>
  <c r="Z76" i="28"/>
  <c r="Z77" i="28"/>
  <c r="Z78" i="28"/>
  <c r="Z79" i="28"/>
  <c r="Z80" i="28"/>
  <c r="Z81" i="28"/>
  <c r="Z82" i="28"/>
  <c r="Z83" i="28"/>
  <c r="Z84" i="28"/>
  <c r="Z85" i="28"/>
  <c r="Z86" i="28"/>
  <c r="Z87" i="28"/>
  <c r="Z88" i="28"/>
  <c r="Z89" i="28"/>
  <c r="Z90" i="28"/>
  <c r="Z91" i="28"/>
  <c r="Z92" i="28"/>
  <c r="Z93" i="28"/>
  <c r="Z94" i="28"/>
  <c r="Z95" i="28"/>
  <c r="Z96" i="28"/>
  <c r="Z97" i="28"/>
  <c r="Z98" i="28"/>
  <c r="Z99" i="28"/>
  <c r="Z100" i="28"/>
  <c r="Z101" i="28"/>
  <c r="Z102" i="28"/>
  <c r="Z103" i="28"/>
  <c r="Z104" i="28"/>
  <c r="Z105" i="28"/>
  <c r="Z106" i="28"/>
  <c r="Z107" i="28"/>
  <c r="Z108" i="28"/>
  <c r="Z109" i="28"/>
  <c r="Z110" i="28"/>
  <c r="Z111" i="28"/>
  <c r="Z112" i="28"/>
  <c r="Z113" i="28"/>
  <c r="Z114" i="28"/>
  <c r="Z115" i="28"/>
  <c r="Z116" i="28"/>
  <c r="Z117" i="28"/>
  <c r="Z118" i="28"/>
  <c r="Z119" i="28"/>
  <c r="Z120" i="28"/>
  <c r="Z121" i="28"/>
  <c r="Z122" i="28"/>
  <c r="Z123" i="28"/>
  <c r="Z124" i="28"/>
  <c r="Z125" i="28"/>
  <c r="Z126" i="28"/>
  <c r="Z127" i="28"/>
  <c r="Z128" i="28"/>
  <c r="Z129" i="28"/>
  <c r="Z130" i="28"/>
  <c r="Z131" i="28"/>
  <c r="Z132" i="28"/>
  <c r="Z133" i="28"/>
  <c r="Z134" i="28"/>
  <c r="Z135" i="28"/>
  <c r="Z136" i="28"/>
  <c r="Z137" i="28"/>
  <c r="Z138" i="28"/>
  <c r="Z139" i="28"/>
  <c r="Z140" i="28"/>
  <c r="Z141" i="28"/>
  <c r="Z142" i="28"/>
  <c r="Z143" i="28"/>
  <c r="Z144" i="28"/>
  <c r="Z145" i="28"/>
  <c r="Z146" i="28"/>
  <c r="Z147" i="28"/>
  <c r="Z148" i="28"/>
  <c r="Z149" i="28"/>
  <c r="Z150" i="28"/>
  <c r="Z151" i="28"/>
  <c r="Z152" i="28"/>
  <c r="Z153" i="28"/>
  <c r="Z154" i="28"/>
  <c r="Z155" i="28"/>
  <c r="Z156" i="28"/>
  <c r="Z157" i="28"/>
  <c r="Z158" i="28"/>
  <c r="Z159" i="28"/>
  <c r="Z160" i="28"/>
  <c r="Z161" i="28"/>
  <c r="Z162" i="28"/>
  <c r="Z163" i="28"/>
  <c r="Z164" i="28"/>
  <c r="Z165" i="28"/>
  <c r="Z166" i="28"/>
  <c r="Z167" i="28"/>
  <c r="Z168" i="28"/>
  <c r="Z169" i="28"/>
  <c r="Z170" i="28"/>
  <c r="Z171" i="28"/>
  <c r="Z172" i="28"/>
  <c r="Z173" i="28"/>
  <c r="Z174" i="28"/>
  <c r="Z175" i="28"/>
  <c r="Z176" i="28"/>
  <c r="Z177" i="28"/>
  <c r="Z178" i="28"/>
  <c r="Z179" i="28"/>
  <c r="Z180" i="28"/>
  <c r="Z181" i="28"/>
  <c r="Z182" i="28"/>
  <c r="Z183" i="28"/>
  <c r="Z184" i="28"/>
  <c r="Z185" i="28"/>
  <c r="Z186" i="28"/>
  <c r="Z187" i="28"/>
  <c r="Z188" i="28"/>
  <c r="Z189" i="28"/>
  <c r="Z190" i="28"/>
  <c r="Z191" i="28"/>
  <c r="Z192" i="28"/>
  <c r="Z193" i="28"/>
  <c r="Z194" i="28"/>
  <c r="Z195" i="28"/>
  <c r="Z196" i="28"/>
  <c r="Z197" i="28"/>
  <c r="Z198" i="28"/>
  <c r="Z199" i="28"/>
  <c r="Z200" i="28"/>
  <c r="Z201" i="28"/>
  <c r="Z202" i="28"/>
  <c r="Z203" i="28"/>
  <c r="Z204" i="28"/>
  <c r="Z205" i="28"/>
  <c r="Z206" i="28"/>
  <c r="Z207" i="28"/>
  <c r="Z208" i="28"/>
  <c r="Z209" i="28"/>
  <c r="Z210" i="28"/>
  <c r="Z211" i="28"/>
  <c r="Z212" i="28"/>
  <c r="Z213" i="28"/>
  <c r="Z214" i="28"/>
  <c r="Z215" i="28"/>
  <c r="Z216" i="28"/>
  <c r="Z217" i="28"/>
  <c r="Z218" i="28"/>
  <c r="Z219" i="28"/>
  <c r="Z220" i="28"/>
  <c r="Z221" i="28"/>
  <c r="Z222" i="28"/>
  <c r="Z223" i="28"/>
  <c r="Z224" i="28"/>
  <c r="Z225" i="28"/>
  <c r="Z226" i="28"/>
  <c r="Z227" i="28"/>
  <c r="Z228" i="28"/>
  <c r="Z229" i="28"/>
  <c r="Z230" i="28"/>
  <c r="Z231" i="28"/>
  <c r="Z232" i="28"/>
  <c r="Z233" i="28"/>
  <c r="Z234" i="28"/>
  <c r="Z235" i="28"/>
  <c r="Z236" i="28"/>
  <c r="Z237" i="28"/>
  <c r="Z238" i="28"/>
  <c r="Z239" i="28"/>
  <c r="Z240" i="28"/>
  <c r="Z241" i="28"/>
  <c r="Z242" i="28"/>
  <c r="Z243" i="28"/>
  <c r="Z244" i="28"/>
  <c r="Z245" i="28"/>
  <c r="Z246" i="28"/>
  <c r="Z247" i="28"/>
  <c r="Z248" i="28"/>
  <c r="Z249" i="28"/>
  <c r="Z250" i="28"/>
  <c r="Z251" i="28"/>
  <c r="Z252" i="28"/>
  <c r="Z253" i="28"/>
  <c r="Z254" i="28"/>
  <c r="Z255" i="28"/>
  <c r="Z256" i="28"/>
  <c r="Z257" i="28"/>
  <c r="Z258" i="28"/>
  <c r="Z259" i="28"/>
  <c r="Z260" i="28"/>
  <c r="Z261" i="28"/>
  <c r="Z262" i="28"/>
  <c r="Z263" i="28"/>
  <c r="Z264" i="28"/>
  <c r="Z265" i="28"/>
  <c r="Z266" i="28"/>
  <c r="Z267" i="28"/>
  <c r="Z268" i="28"/>
  <c r="Z269" i="28"/>
  <c r="Z270" i="28"/>
  <c r="Z271" i="28"/>
  <c r="Z272" i="28"/>
  <c r="Z273" i="28"/>
  <c r="Z274" i="28"/>
  <c r="Z275" i="28"/>
  <c r="Z276" i="28"/>
  <c r="Z277" i="28"/>
  <c r="Z278" i="28"/>
  <c r="Z279" i="28"/>
  <c r="Z280" i="28"/>
  <c r="Z281" i="28"/>
  <c r="Z282" i="28"/>
  <c r="Z283" i="28"/>
  <c r="Z284" i="28"/>
  <c r="Z285" i="28"/>
  <c r="Z286" i="28"/>
  <c r="Z287" i="28"/>
  <c r="Z288" i="28"/>
  <c r="Z289" i="28"/>
  <c r="Z290" i="28"/>
  <c r="Z291" i="28"/>
  <c r="Z292" i="28"/>
  <c r="Z293" i="28"/>
  <c r="Z294" i="28"/>
  <c r="Z295" i="28"/>
  <c r="Z296" i="28"/>
  <c r="Z297" i="28"/>
  <c r="Z298" i="28"/>
  <c r="AC3" i="28"/>
  <c r="AC4" i="28"/>
  <c r="AC5" i="28"/>
  <c r="AC6" i="28"/>
  <c r="AC7" i="28"/>
  <c r="AC8" i="28"/>
  <c r="AC9" i="28"/>
  <c r="AC10" i="28"/>
  <c r="AC11" i="28"/>
  <c r="AC12" i="28"/>
  <c r="AC13" i="28"/>
  <c r="AC14" i="28"/>
  <c r="AC15" i="28"/>
  <c r="AC16" i="28"/>
  <c r="AC17" i="28"/>
  <c r="AC18" i="28"/>
  <c r="AC19" i="28"/>
  <c r="AC20" i="28"/>
  <c r="AC21" i="28"/>
  <c r="AC22" i="28"/>
  <c r="AC23" i="28"/>
  <c r="AC24" i="28"/>
  <c r="AC25" i="28"/>
  <c r="AC26" i="28"/>
  <c r="AC27" i="28"/>
  <c r="AC28" i="28"/>
  <c r="AC29" i="28"/>
  <c r="AC30" i="28"/>
  <c r="AC31" i="28"/>
  <c r="AC32" i="28"/>
  <c r="AC33" i="28"/>
  <c r="AC34" i="28"/>
  <c r="AC35" i="28"/>
  <c r="AC36" i="28"/>
  <c r="AC37" i="28"/>
  <c r="AC38" i="28"/>
  <c r="AC39" i="28"/>
  <c r="AC40" i="28"/>
  <c r="AC41" i="28"/>
  <c r="AC42" i="28"/>
  <c r="AC43" i="28"/>
  <c r="AC44" i="28"/>
  <c r="AC45" i="28"/>
  <c r="AC46" i="28"/>
  <c r="AC47" i="28"/>
  <c r="AC48" i="28"/>
  <c r="AC49" i="28"/>
  <c r="AC50" i="28"/>
  <c r="AC51" i="28"/>
  <c r="AC52" i="28"/>
  <c r="AC53" i="28"/>
  <c r="AC54" i="28"/>
  <c r="AC55" i="28"/>
  <c r="AC56" i="28"/>
  <c r="AC57" i="28"/>
  <c r="AC58" i="28"/>
  <c r="AC59" i="28"/>
  <c r="AC60" i="28"/>
  <c r="AC61" i="28"/>
  <c r="AC62" i="28"/>
  <c r="AC63" i="28"/>
  <c r="AC64" i="28"/>
  <c r="AC65" i="28"/>
  <c r="AC66" i="28"/>
  <c r="AC67" i="28"/>
  <c r="AC68" i="28"/>
  <c r="AC69" i="28"/>
  <c r="AC70" i="28"/>
  <c r="AC71" i="28"/>
  <c r="AC72" i="28"/>
  <c r="AC73" i="28"/>
  <c r="AC74" i="28"/>
  <c r="AC75" i="28"/>
  <c r="AC76" i="28"/>
  <c r="AC77" i="28"/>
  <c r="AC78" i="28"/>
  <c r="AC79" i="28"/>
  <c r="AC80" i="28"/>
  <c r="AC81" i="28"/>
  <c r="AC82" i="28"/>
  <c r="AC83" i="28"/>
  <c r="AC84" i="28"/>
  <c r="AC85" i="28"/>
  <c r="AC86" i="28"/>
  <c r="AC87" i="28"/>
  <c r="AC88" i="28"/>
  <c r="AC89" i="28"/>
  <c r="AC90" i="28"/>
  <c r="AC91" i="28"/>
  <c r="AC92" i="28"/>
  <c r="AC93" i="28"/>
  <c r="AC94" i="28"/>
  <c r="AC95" i="28"/>
  <c r="AC96" i="28"/>
  <c r="AC97" i="28"/>
  <c r="AC98" i="28"/>
  <c r="AC99" i="28"/>
  <c r="AC100" i="28"/>
  <c r="AC101" i="28"/>
  <c r="AC102" i="28"/>
  <c r="AC103" i="28"/>
  <c r="AC104" i="28"/>
  <c r="AC105" i="28"/>
  <c r="AC106" i="28"/>
  <c r="AC107" i="28"/>
  <c r="AC108" i="28"/>
  <c r="AC109" i="28"/>
  <c r="AC110" i="28"/>
  <c r="AC111" i="28"/>
  <c r="AC112" i="28"/>
  <c r="AC113" i="28"/>
  <c r="AC114" i="28"/>
  <c r="AC115" i="28"/>
  <c r="AC116" i="28"/>
  <c r="AC117" i="28"/>
  <c r="AC118" i="28"/>
  <c r="AC119" i="28"/>
  <c r="AC120" i="28"/>
  <c r="AC121" i="28"/>
  <c r="AC122" i="28"/>
  <c r="AC123" i="28"/>
  <c r="AC124" i="28"/>
  <c r="AC125" i="28"/>
  <c r="AC126" i="28"/>
  <c r="AC127" i="28"/>
  <c r="AC128" i="28"/>
  <c r="AC129" i="28"/>
  <c r="AC130" i="28"/>
  <c r="AC131" i="28"/>
  <c r="AC132" i="28"/>
  <c r="AC133" i="28"/>
  <c r="AC134" i="28"/>
  <c r="AC135" i="28"/>
  <c r="AC136" i="28"/>
  <c r="AC137" i="28"/>
  <c r="AC138" i="28"/>
  <c r="AC139" i="28"/>
  <c r="AC140" i="28"/>
  <c r="AC141" i="28"/>
  <c r="AC142" i="28"/>
  <c r="AC143" i="28"/>
  <c r="AC144" i="28"/>
  <c r="AC145" i="28"/>
  <c r="AC146" i="28"/>
  <c r="AC147" i="28"/>
  <c r="AC148" i="28"/>
  <c r="AC149" i="28"/>
  <c r="AC150" i="28"/>
  <c r="AC151" i="28"/>
  <c r="AC152" i="28"/>
  <c r="AC153" i="28"/>
  <c r="AC154" i="28"/>
  <c r="AC155" i="28"/>
  <c r="AC156" i="28"/>
  <c r="AC157" i="28"/>
  <c r="AC158" i="28"/>
  <c r="AC159" i="28"/>
  <c r="AC160" i="28"/>
  <c r="AC161" i="28"/>
  <c r="AC162" i="28"/>
  <c r="AC163" i="28"/>
  <c r="AC164" i="28"/>
  <c r="AC165" i="28"/>
  <c r="AC166" i="28"/>
  <c r="AC167" i="28"/>
  <c r="AC168" i="28"/>
  <c r="AC169" i="28"/>
  <c r="AC170" i="28"/>
  <c r="AC171" i="28"/>
  <c r="AC172" i="28"/>
  <c r="AC173" i="28"/>
  <c r="AC174" i="28"/>
  <c r="AC175" i="28"/>
  <c r="AC176" i="28"/>
  <c r="AC177" i="28"/>
  <c r="AC178" i="28"/>
  <c r="AC179" i="28"/>
  <c r="AC180" i="28"/>
  <c r="AC181" i="28"/>
  <c r="AC182" i="28"/>
  <c r="AC183" i="28"/>
  <c r="AC184" i="28"/>
  <c r="AC185" i="28"/>
  <c r="AC186" i="28"/>
  <c r="AC187" i="28"/>
  <c r="AC188" i="28"/>
  <c r="AC189" i="28"/>
  <c r="AC190" i="28"/>
  <c r="AC191" i="28"/>
  <c r="AC192" i="28"/>
  <c r="AC193" i="28"/>
  <c r="AC194" i="28"/>
  <c r="AC195" i="28"/>
  <c r="AC196" i="28"/>
  <c r="AC197" i="28"/>
  <c r="AC198" i="28"/>
  <c r="AC199" i="28"/>
  <c r="AC200" i="28"/>
  <c r="AC201" i="28"/>
  <c r="AC202" i="28"/>
  <c r="AC203" i="28"/>
  <c r="AC204" i="28"/>
  <c r="AC205" i="28"/>
  <c r="AC206" i="28"/>
  <c r="AC207" i="28"/>
  <c r="AC208" i="28"/>
  <c r="AC209" i="28"/>
  <c r="AC210" i="28"/>
  <c r="AC211" i="28"/>
  <c r="AC212" i="28"/>
  <c r="AC213" i="28"/>
  <c r="AC214" i="28"/>
  <c r="AC215" i="28"/>
  <c r="AC216" i="28"/>
  <c r="AC217" i="28"/>
  <c r="AC218" i="28"/>
  <c r="AC219" i="28"/>
  <c r="AC220" i="28"/>
  <c r="AC221" i="28"/>
  <c r="AC222" i="28"/>
  <c r="AC223" i="28"/>
  <c r="AC224" i="28"/>
  <c r="AC225" i="28"/>
  <c r="AC226" i="28"/>
  <c r="AC227" i="28"/>
  <c r="AC228" i="28"/>
  <c r="AC229" i="28"/>
  <c r="AC230" i="28"/>
  <c r="AC231" i="28"/>
  <c r="AC232" i="28"/>
  <c r="AC233" i="28"/>
  <c r="AC234" i="28"/>
  <c r="AC235" i="28"/>
  <c r="AC236" i="28"/>
  <c r="AC237" i="28"/>
  <c r="AC238" i="28"/>
  <c r="AC239" i="28"/>
  <c r="AC240" i="28"/>
  <c r="AC241" i="28"/>
  <c r="AC242" i="28"/>
  <c r="AC243" i="28"/>
  <c r="AC244" i="28"/>
  <c r="AC245" i="28"/>
  <c r="AC246" i="28"/>
  <c r="AC247" i="28"/>
  <c r="AC248" i="28"/>
  <c r="AC249" i="28"/>
  <c r="AC250" i="28"/>
  <c r="AC251" i="28"/>
  <c r="AC252" i="28"/>
  <c r="AC253" i="28"/>
  <c r="AC254" i="28"/>
  <c r="AC255" i="28"/>
  <c r="AC256" i="28"/>
  <c r="AC257" i="28"/>
  <c r="AC258" i="28"/>
  <c r="AC259" i="28"/>
  <c r="AC260" i="28"/>
  <c r="AC261" i="28"/>
  <c r="AC262" i="28"/>
  <c r="AC263" i="28"/>
  <c r="AC264" i="28"/>
  <c r="AC265" i="28"/>
  <c r="AC266" i="28"/>
  <c r="AC267" i="28"/>
  <c r="AC268" i="28"/>
  <c r="AC269" i="28"/>
  <c r="AC270" i="28"/>
  <c r="AC271" i="28"/>
  <c r="AC272" i="28"/>
  <c r="AC273" i="28"/>
  <c r="AC274" i="28"/>
  <c r="AC275" i="28"/>
  <c r="AC276" i="28"/>
  <c r="AC277" i="28"/>
  <c r="AC278" i="28"/>
  <c r="AC279" i="28"/>
  <c r="AC280" i="28"/>
  <c r="AC281" i="28"/>
  <c r="AC282" i="28"/>
  <c r="AC283" i="28"/>
  <c r="AC284" i="28"/>
  <c r="AC285" i="28"/>
  <c r="AC286" i="28"/>
  <c r="AC287" i="28"/>
  <c r="AC288" i="28"/>
  <c r="AC289" i="28"/>
  <c r="AC290" i="28"/>
  <c r="AC291" i="28"/>
  <c r="AC292" i="28"/>
  <c r="AC293" i="28"/>
  <c r="AC294" i="28"/>
  <c r="AC295" i="28"/>
  <c r="AC296" i="28"/>
  <c r="AC297" i="28"/>
  <c r="AC298" i="28"/>
  <c r="AD3" i="28"/>
  <c r="AD4" i="28"/>
  <c r="AD5" i="28"/>
  <c r="AD6" i="28"/>
  <c r="AD7" i="28"/>
  <c r="AD8" i="28"/>
  <c r="AD9" i="28"/>
  <c r="AD10" i="28"/>
  <c r="AD11" i="28"/>
  <c r="AD12" i="28"/>
  <c r="AD13" i="28"/>
  <c r="AD14" i="28"/>
  <c r="AD15" i="28"/>
  <c r="AD16" i="28"/>
  <c r="AD17" i="28"/>
  <c r="AD18" i="28"/>
  <c r="AD19" i="28"/>
  <c r="AD20" i="28"/>
  <c r="AD21" i="28"/>
  <c r="AD22" i="28"/>
  <c r="AD23" i="28"/>
  <c r="AD24" i="28"/>
  <c r="AD25" i="28"/>
  <c r="AD26" i="28"/>
  <c r="AD27" i="28"/>
  <c r="AD28" i="28"/>
  <c r="AD29" i="28"/>
  <c r="AD30" i="28"/>
  <c r="AD31" i="28"/>
  <c r="AD32" i="28"/>
  <c r="AD33" i="28"/>
  <c r="AD34" i="28"/>
  <c r="AD35" i="28"/>
  <c r="AD36" i="28"/>
  <c r="AD37" i="28"/>
  <c r="AD38" i="28"/>
  <c r="AD39" i="28"/>
  <c r="AD40" i="28"/>
  <c r="AD41" i="28"/>
  <c r="AD42" i="28"/>
  <c r="AD43" i="28"/>
  <c r="AD44" i="28"/>
  <c r="AD45" i="28"/>
  <c r="AD46" i="28"/>
  <c r="AD47" i="28"/>
  <c r="AD48" i="28"/>
  <c r="AD49" i="28"/>
  <c r="AD50" i="28"/>
  <c r="AD51" i="28"/>
  <c r="AD52" i="28"/>
  <c r="AD53" i="28"/>
  <c r="AD54" i="28"/>
  <c r="AD55" i="28"/>
  <c r="AD56" i="28"/>
  <c r="AD57" i="28"/>
  <c r="AD58" i="28"/>
  <c r="AD59" i="28"/>
  <c r="AD60" i="28"/>
  <c r="AD61" i="28"/>
  <c r="AD62" i="28"/>
  <c r="AD63" i="28"/>
  <c r="AD64" i="28"/>
  <c r="AD65" i="28"/>
  <c r="AD66" i="28"/>
  <c r="AD67" i="28"/>
  <c r="AD68" i="28"/>
  <c r="AD69" i="28"/>
  <c r="AD70" i="28"/>
  <c r="AD71" i="28"/>
  <c r="AD72" i="28"/>
  <c r="AD73" i="28"/>
  <c r="AD74" i="28"/>
  <c r="AD75" i="28"/>
  <c r="AD76" i="28"/>
  <c r="AD77" i="28"/>
  <c r="AD78" i="28"/>
  <c r="AD79" i="28"/>
  <c r="AD80" i="28"/>
  <c r="AD81" i="28"/>
  <c r="AD82" i="28"/>
  <c r="AD83" i="28"/>
  <c r="AD84" i="28"/>
  <c r="AD85" i="28"/>
  <c r="AD86" i="28"/>
  <c r="AD87" i="28"/>
  <c r="AD88" i="28"/>
  <c r="AD89" i="28"/>
  <c r="AD90" i="28"/>
  <c r="AD91" i="28"/>
  <c r="AD92" i="28"/>
  <c r="AD93" i="28"/>
  <c r="AD94" i="28"/>
  <c r="AD95" i="28"/>
  <c r="AD96" i="28"/>
  <c r="AD97" i="28"/>
  <c r="AD98" i="28"/>
  <c r="AD99" i="28"/>
  <c r="AD100" i="28"/>
  <c r="AD101" i="28"/>
  <c r="AD102" i="28"/>
  <c r="AD103" i="28"/>
  <c r="AD104" i="28"/>
  <c r="AD105" i="28"/>
  <c r="AD106" i="28"/>
  <c r="AD107" i="28"/>
  <c r="AD108" i="28"/>
  <c r="AD109" i="28"/>
  <c r="AD110" i="28"/>
  <c r="AD111" i="28"/>
  <c r="AD112" i="28"/>
  <c r="AD113" i="28"/>
  <c r="AD114" i="28"/>
  <c r="AD115" i="28"/>
  <c r="AD116" i="28"/>
  <c r="AD117" i="28"/>
  <c r="AD118" i="28"/>
  <c r="AD119" i="28"/>
  <c r="AD120" i="28"/>
  <c r="AD121" i="28"/>
  <c r="AD122" i="28"/>
  <c r="AD123" i="28"/>
  <c r="AD124" i="28"/>
  <c r="AD125" i="28"/>
  <c r="AD126" i="28"/>
  <c r="AD127" i="28"/>
  <c r="AD128" i="28"/>
  <c r="AD129" i="28"/>
  <c r="AD130" i="28"/>
  <c r="AD131" i="28"/>
  <c r="AD132" i="28"/>
  <c r="AD133" i="28"/>
  <c r="AD134" i="28"/>
  <c r="AD135" i="28"/>
  <c r="AD136" i="28"/>
  <c r="AD137" i="28"/>
  <c r="AD138" i="28"/>
  <c r="AD139" i="28"/>
  <c r="AD140" i="28"/>
  <c r="AD141" i="28"/>
  <c r="AD142" i="28"/>
  <c r="AD143" i="28"/>
  <c r="AD144" i="28"/>
  <c r="AD145" i="28"/>
  <c r="AD146" i="28"/>
  <c r="AD147" i="28"/>
  <c r="AD148" i="28"/>
  <c r="AD149" i="28"/>
  <c r="AD150" i="28"/>
  <c r="AD151" i="28"/>
  <c r="AD152" i="28"/>
  <c r="AD153" i="28"/>
  <c r="AD154" i="28"/>
  <c r="AD155" i="28"/>
  <c r="AD156" i="28"/>
  <c r="AD157" i="28"/>
  <c r="AD158" i="28"/>
  <c r="AD159" i="28"/>
  <c r="AD160" i="28"/>
  <c r="AD161" i="28"/>
  <c r="AD162" i="28"/>
  <c r="AD163" i="28"/>
  <c r="AD164" i="28"/>
  <c r="AD165" i="28"/>
  <c r="AD166" i="28"/>
  <c r="AD167" i="28"/>
  <c r="AD168" i="28"/>
  <c r="AD169" i="28"/>
  <c r="AD170" i="28"/>
  <c r="AD171" i="28"/>
  <c r="AD172" i="28"/>
  <c r="AD173" i="28"/>
  <c r="AD174" i="28"/>
  <c r="AD175" i="28"/>
  <c r="AD176" i="28"/>
  <c r="AD177" i="28"/>
  <c r="AD178" i="28"/>
  <c r="AD179" i="28"/>
  <c r="AD180" i="28"/>
  <c r="AD181" i="28"/>
  <c r="AD182" i="28"/>
  <c r="AD183" i="28"/>
  <c r="AD184" i="28"/>
  <c r="AD185" i="28"/>
  <c r="AD186" i="28"/>
  <c r="AD187" i="28"/>
  <c r="AD188" i="28"/>
  <c r="AD189" i="28"/>
  <c r="AD190" i="28"/>
  <c r="AD191" i="28"/>
  <c r="AD192" i="28"/>
  <c r="AD193" i="28"/>
  <c r="AD194" i="28"/>
  <c r="AD195" i="28"/>
  <c r="AD196" i="28"/>
  <c r="AD197" i="28"/>
  <c r="AD198" i="28"/>
  <c r="AD199" i="28"/>
  <c r="AD200" i="28"/>
  <c r="AD201" i="28"/>
  <c r="AD202" i="28"/>
  <c r="AD203" i="28"/>
  <c r="AD204" i="28"/>
  <c r="AD205" i="28"/>
  <c r="AD206" i="28"/>
  <c r="AD207" i="28"/>
  <c r="AD208" i="28"/>
  <c r="AD209" i="28"/>
  <c r="AD210" i="28"/>
  <c r="AD211" i="28"/>
  <c r="AD212" i="28"/>
  <c r="AD213" i="28"/>
  <c r="AD214" i="28"/>
  <c r="AD215" i="28"/>
  <c r="AD216" i="28"/>
  <c r="AD217" i="28"/>
  <c r="AD218" i="28"/>
  <c r="AD219" i="28"/>
  <c r="AD220" i="28"/>
  <c r="AD221" i="28"/>
  <c r="AD222" i="28"/>
  <c r="AD223" i="28"/>
  <c r="AD224" i="28"/>
  <c r="AD225" i="28"/>
  <c r="AD226" i="28"/>
  <c r="AD227" i="28"/>
  <c r="AD228" i="28"/>
  <c r="AD229" i="28"/>
  <c r="AD230" i="28"/>
  <c r="AD231" i="28"/>
  <c r="AD232" i="28"/>
  <c r="AD233" i="28"/>
  <c r="AD234" i="28"/>
  <c r="AD235" i="28"/>
  <c r="AD236" i="28"/>
  <c r="AD237" i="28"/>
  <c r="AD238" i="28"/>
  <c r="AD239" i="28"/>
  <c r="AD240" i="28"/>
  <c r="AD241" i="28"/>
  <c r="AD242" i="28"/>
  <c r="AD243" i="28"/>
  <c r="AD244" i="28"/>
  <c r="AD245" i="28"/>
  <c r="AD246" i="28"/>
  <c r="AD247" i="28"/>
  <c r="AD248" i="28"/>
  <c r="AD249" i="28"/>
  <c r="AD250" i="28"/>
  <c r="AD251" i="28"/>
  <c r="AD252" i="28"/>
  <c r="AD253" i="28"/>
  <c r="AD254" i="28"/>
  <c r="AD255" i="28"/>
  <c r="AD256" i="28"/>
  <c r="AD257" i="28"/>
  <c r="AD258" i="28"/>
  <c r="AD259" i="28"/>
  <c r="AD260" i="28"/>
  <c r="AD261" i="28"/>
  <c r="AD262" i="28"/>
  <c r="AD263" i="28"/>
  <c r="AD264" i="28"/>
  <c r="AD265" i="28"/>
  <c r="AD266" i="28"/>
  <c r="AD267" i="28"/>
  <c r="AD268" i="28"/>
  <c r="AD269" i="28"/>
  <c r="AD270" i="28"/>
  <c r="AD271" i="28"/>
  <c r="AD272" i="28"/>
  <c r="AD273" i="28"/>
  <c r="AD274" i="28"/>
  <c r="AD275" i="28"/>
  <c r="AD276" i="28"/>
  <c r="AD277" i="28"/>
  <c r="AD278" i="28"/>
  <c r="AD279" i="28"/>
  <c r="AD280" i="28"/>
  <c r="AD281" i="28"/>
  <c r="AD282" i="28"/>
  <c r="AD283" i="28"/>
  <c r="AD284" i="28"/>
  <c r="AD285" i="28"/>
  <c r="AD286" i="28"/>
  <c r="AD287" i="28"/>
  <c r="AD288" i="28"/>
  <c r="AD289" i="28"/>
  <c r="AD290" i="28"/>
  <c r="AD291" i="28"/>
  <c r="AD292" i="28"/>
  <c r="AD293" i="28"/>
  <c r="AD294" i="28"/>
  <c r="AD295" i="28"/>
  <c r="AD296" i="28"/>
  <c r="AD297" i="28"/>
  <c r="AD298" i="28"/>
  <c r="B324" i="33"/>
  <c r="L63" i="28" l="1"/>
  <c r="L209" i="28"/>
  <c r="L292" i="28"/>
  <c r="L288" i="28"/>
  <c r="L284" i="28"/>
  <c r="L280" i="28"/>
  <c r="L276" i="28"/>
  <c r="L268" i="28"/>
  <c r="L31" i="28"/>
  <c r="L282" i="28"/>
  <c r="L254" i="28"/>
  <c r="L230" i="28"/>
  <c r="L154" i="28"/>
  <c r="L142" i="28"/>
  <c r="L134" i="28"/>
  <c r="L130" i="28"/>
  <c r="L110" i="28"/>
  <c r="L106" i="28"/>
  <c r="L82" i="28"/>
  <c r="L74" i="28"/>
  <c r="L197" i="28"/>
  <c r="L189" i="28"/>
  <c r="L173" i="28"/>
  <c r="L165" i="28"/>
  <c r="L137" i="28"/>
  <c r="L133" i="28"/>
  <c r="L121" i="28"/>
  <c r="L117" i="28"/>
  <c r="L65" i="28"/>
  <c r="L269" i="28"/>
  <c r="L261" i="28"/>
  <c r="L241" i="28"/>
  <c r="L168" i="28"/>
  <c r="L132" i="28"/>
  <c r="L124" i="28"/>
  <c r="L112" i="28"/>
  <c r="L108" i="28"/>
  <c r="L104" i="28"/>
  <c r="L100" i="28"/>
  <c r="L96" i="28"/>
  <c r="L88" i="28"/>
  <c r="L84" i="28"/>
  <c r="L76" i="28"/>
  <c r="L64" i="28"/>
  <c r="L244" i="28"/>
  <c r="L228" i="28"/>
  <c r="L192" i="28"/>
  <c r="L180" i="28"/>
  <c r="L172" i="28"/>
  <c r="L156" i="28"/>
  <c r="L128" i="28"/>
  <c r="L3" i="28"/>
  <c r="K295" i="28"/>
  <c r="K291" i="28"/>
  <c r="K287" i="28"/>
  <c r="K283" i="28"/>
  <c r="K279" i="28"/>
  <c r="K275" i="28"/>
  <c r="K271" i="28"/>
  <c r="K267" i="28"/>
  <c r="K263" i="28"/>
  <c r="K259" i="28"/>
  <c r="K255" i="28"/>
  <c r="K251" i="28"/>
  <c r="K247" i="28"/>
  <c r="K243" i="28"/>
  <c r="K239" i="28"/>
  <c r="K235" i="28"/>
  <c r="K231" i="28"/>
  <c r="K227" i="28"/>
  <c r="K223" i="28"/>
  <c r="K219" i="28"/>
  <c r="K215" i="28"/>
  <c r="K211" i="28"/>
  <c r="K207" i="28"/>
  <c r="K203" i="28"/>
  <c r="K199" i="28"/>
  <c r="K195" i="28"/>
  <c r="K191" i="28"/>
  <c r="K187" i="28"/>
  <c r="K183" i="28"/>
  <c r="K175" i="28"/>
  <c r="K171" i="28"/>
  <c r="K167" i="28"/>
  <c r="K163" i="28"/>
  <c r="K159" i="28"/>
  <c r="K155" i="28"/>
  <c r="K151" i="28"/>
  <c r="K147" i="28"/>
  <c r="K143" i="28"/>
  <c r="K139" i="28"/>
  <c r="K135" i="28"/>
  <c r="K131" i="28"/>
  <c r="K127" i="28"/>
  <c r="K123" i="28"/>
  <c r="K119" i="28"/>
  <c r="K115" i="28"/>
  <c r="K111" i="28"/>
  <c r="K107" i="28"/>
  <c r="K103" i="28"/>
  <c r="K99" i="28"/>
  <c r="K95" i="28"/>
  <c r="K87" i="28"/>
  <c r="K83" i="28"/>
  <c r="L298" i="28"/>
  <c r="L294" i="28"/>
  <c r="L290" i="28"/>
  <c r="L286" i="28"/>
  <c r="L278" i="28"/>
  <c r="L274" i="28"/>
  <c r="L270" i="28"/>
  <c r="L266" i="28"/>
  <c r="L262" i="28"/>
  <c r="L258" i="28"/>
  <c r="L250" i="28"/>
  <c r="L246" i="28"/>
  <c r="L242" i="28"/>
  <c r="L238" i="28"/>
  <c r="L234" i="28"/>
  <c r="L226" i="28"/>
  <c r="L222" i="28"/>
  <c r="L218" i="28"/>
  <c r="L214" i="28"/>
  <c r="L210" i="28"/>
  <c r="L206" i="28"/>
  <c r="L202" i="28"/>
  <c r="L198" i="28"/>
  <c r="L194" i="28"/>
  <c r="L190" i="28"/>
  <c r="L186" i="28"/>
  <c r="L182" i="28"/>
  <c r="L178" i="28"/>
  <c r="L174" i="28"/>
  <c r="L170" i="28"/>
  <c r="L166" i="28"/>
  <c r="L162" i="28"/>
  <c r="L158" i="28"/>
  <c r="L150" i="28"/>
  <c r="L146" i="28"/>
  <c r="L138" i="28"/>
  <c r="L126" i="28"/>
  <c r="L122" i="28"/>
  <c r="L118" i="28"/>
  <c r="L114" i="28"/>
  <c r="L102" i="28"/>
  <c r="L98" i="28"/>
  <c r="L94" i="28"/>
  <c r="L90" i="28"/>
  <c r="L86" i="28"/>
  <c r="L78" i="28"/>
  <c r="K298" i="28"/>
  <c r="K294" i="28"/>
  <c r="K290" i="28"/>
  <c r="K286" i="28"/>
  <c r="K278" i="28"/>
  <c r="K274" i="28"/>
  <c r="K270" i="28"/>
  <c r="K266" i="28"/>
  <c r="K262" i="28"/>
  <c r="K250" i="28"/>
  <c r="K246" i="28"/>
  <c r="K242" i="28"/>
  <c r="K238" i="28"/>
  <c r="K234" i="28"/>
  <c r="K226" i="28"/>
  <c r="K222" i="28"/>
  <c r="K214" i="28"/>
  <c r="K210" i="28"/>
  <c r="K202" i="28"/>
  <c r="K198" i="28"/>
  <c r="K194" i="28"/>
  <c r="K190" i="28"/>
  <c r="K186" i="28"/>
  <c r="K182" i="28"/>
  <c r="K178" i="28"/>
  <c r="K174" i="28"/>
  <c r="K170" i="28"/>
  <c r="K166" i="28"/>
  <c r="K162" i="28"/>
  <c r="K158" i="28"/>
  <c r="K150" i="28"/>
  <c r="K146" i="28"/>
  <c r="K138" i="28"/>
  <c r="K126" i="28"/>
  <c r="K122" i="28"/>
  <c r="K118" i="28"/>
  <c r="L297" i="28"/>
  <c r="L293" i="28"/>
  <c r="L289" i="28"/>
  <c r="L285" i="28"/>
  <c r="L281" i="28"/>
  <c r="L277" i="28"/>
  <c r="L273" i="28"/>
  <c r="L265" i="28"/>
  <c r="L257" i="28"/>
  <c r="L253" i="28"/>
  <c r="L249" i="28"/>
  <c r="L245" i="28"/>
  <c r="L237" i="28"/>
  <c r="L233" i="28"/>
  <c r="L229" i="28"/>
  <c r="L225" i="28"/>
  <c r="L221" i="28"/>
  <c r="L217" i="28"/>
  <c r="L213" i="28"/>
  <c r="L205" i="28"/>
  <c r="L201" i="28"/>
  <c r="L193" i="28"/>
  <c r="L185" i="28"/>
  <c r="L181" i="28"/>
  <c r="L177" i="28"/>
  <c r="L169" i="28"/>
  <c r="L161" i="28"/>
  <c r="L157" i="28"/>
  <c r="L153" i="28"/>
  <c r="L149" i="28"/>
  <c r="L145" i="28"/>
  <c r="L141" i="28"/>
  <c r="L125" i="28"/>
  <c r="L113" i="28"/>
  <c r="L109" i="28"/>
  <c r="L105" i="28"/>
  <c r="L101" i="28"/>
  <c r="L97" i="28"/>
  <c r="L93" i="28"/>
  <c r="L89" i="28"/>
  <c r="L85" i="28"/>
  <c r="L81" i="28"/>
  <c r="L77" i="28"/>
  <c r="L73" i="28"/>
  <c r="L69" i="28"/>
  <c r="K297" i="28"/>
  <c r="K293" i="28"/>
  <c r="K289" i="28"/>
  <c r="K285" i="28"/>
  <c r="K281" i="28"/>
  <c r="K277" i="28"/>
  <c r="K273" i="28"/>
  <c r="K265" i="28"/>
  <c r="K257" i="28"/>
  <c r="K249" i="28"/>
  <c r="K237" i="28"/>
  <c r="K233" i="28"/>
  <c r="K229" i="28"/>
  <c r="K225" i="28"/>
  <c r="K221" i="28"/>
  <c r="K213" i="28"/>
  <c r="K205" i="28"/>
  <c r="K201" i="28"/>
  <c r="K193" i="28"/>
  <c r="K185" i="28"/>
  <c r="K181" i="28"/>
  <c r="K177" i="28"/>
  <c r="K169" i="28"/>
  <c r="K157" i="28"/>
  <c r="K153" i="28"/>
  <c r="K149" i="28"/>
  <c r="K145" i="28"/>
  <c r="K141" i="28"/>
  <c r="K109" i="28"/>
  <c r="K105" i="28"/>
  <c r="K97" i="28"/>
  <c r="K89" i="28"/>
  <c r="K85" i="28"/>
  <c r="K81" i="28"/>
  <c r="L296" i="28"/>
  <c r="L272" i="28"/>
  <c r="L264" i="28"/>
  <c r="L260" i="28"/>
  <c r="L256" i="28"/>
  <c r="L252" i="28"/>
  <c r="L248" i="28"/>
  <c r="L240" i="28"/>
  <c r="L236" i="28"/>
  <c r="L232" i="28"/>
  <c r="L224" i="28"/>
  <c r="L220" i="28"/>
  <c r="L216" i="28"/>
  <c r="L212" i="28"/>
  <c r="L208" i="28"/>
  <c r="L204" i="28"/>
  <c r="L200" i="28"/>
  <c r="L196" i="28"/>
  <c r="L188" i="28"/>
  <c r="L184" i="28"/>
  <c r="L176" i="28"/>
  <c r="L164" i="28"/>
  <c r="L160" i="28"/>
  <c r="L152" i="28"/>
  <c r="L148" i="28"/>
  <c r="L144" i="28"/>
  <c r="L140" i="28"/>
  <c r="L136" i="28"/>
  <c r="L120" i="28"/>
  <c r="L116" i="28"/>
  <c r="L92" i="28"/>
  <c r="L80" i="28"/>
  <c r="L72" i="28"/>
  <c r="L68" i="28"/>
  <c r="K296" i="28"/>
  <c r="K288" i="28"/>
  <c r="K276" i="28"/>
  <c r="K272" i="28"/>
  <c r="K264" i="28"/>
  <c r="K260" i="28"/>
  <c r="K256" i="28"/>
  <c r="K252" i="28"/>
  <c r="K248" i="28"/>
  <c r="K240" i="28"/>
  <c r="K236" i="28"/>
  <c r="K232" i="28"/>
  <c r="K224" i="28"/>
  <c r="K220" i="28"/>
  <c r="K216" i="28"/>
  <c r="K212" i="28"/>
  <c r="K208" i="28"/>
  <c r="K204" i="28"/>
  <c r="K200" i="28"/>
  <c r="K196" i="28"/>
  <c r="L70" i="28"/>
  <c r="L66" i="28"/>
  <c r="L62" i="28"/>
  <c r="L58" i="28"/>
  <c r="L54" i="28"/>
  <c r="L50" i="28"/>
  <c r="L46" i="28"/>
  <c r="L42" i="28"/>
  <c r="L38" i="28"/>
  <c r="L26" i="28"/>
  <c r="L14" i="28"/>
  <c r="L6" i="28"/>
  <c r="K114" i="28"/>
  <c r="K98" i="28"/>
  <c r="K90" i="28"/>
  <c r="K78" i="28"/>
  <c r="K66" i="28"/>
  <c r="K54" i="28"/>
  <c r="K50" i="28"/>
  <c r="K42" i="28"/>
  <c r="K38" i="28"/>
  <c r="K26" i="28"/>
  <c r="K14" i="28"/>
  <c r="K6" i="28"/>
  <c r="L61" i="28"/>
  <c r="L57" i="28"/>
  <c r="L53" i="28"/>
  <c r="L49" i="28"/>
  <c r="L45" i="28"/>
  <c r="L41" i="28"/>
  <c r="L37" i="28"/>
  <c r="L33" i="28"/>
  <c r="L25" i="28"/>
  <c r="L21" i="28"/>
  <c r="L5" i="28"/>
  <c r="K69" i="28"/>
  <c r="K57" i="28"/>
  <c r="K53" i="28"/>
  <c r="K49" i="28"/>
  <c r="K45" i="28"/>
  <c r="K41" i="28"/>
  <c r="K37" i="28"/>
  <c r="K33" i="28"/>
  <c r="K25" i="28"/>
  <c r="K21" i="28"/>
  <c r="K5" i="28"/>
  <c r="L56" i="28"/>
  <c r="L52" i="28"/>
  <c r="L48" i="28"/>
  <c r="L44" i="28"/>
  <c r="L40" i="28"/>
  <c r="L36" i="28"/>
  <c r="L32" i="28"/>
  <c r="L28" i="28"/>
  <c r="L24" i="28"/>
  <c r="L20" i="28"/>
  <c r="L16" i="28"/>
  <c r="L12" i="28"/>
  <c r="K56" i="28"/>
  <c r="K52" i="28"/>
  <c r="K48" i="28"/>
  <c r="K40" i="28"/>
  <c r="K36" i="28"/>
  <c r="K32" i="28"/>
  <c r="K28" i="28"/>
  <c r="K24" i="28"/>
  <c r="K20" i="28"/>
  <c r="K16" i="28"/>
  <c r="K12" i="28"/>
  <c r="K188" i="28"/>
  <c r="K184" i="28"/>
  <c r="K176" i="28"/>
  <c r="K164" i="28"/>
  <c r="K160" i="28"/>
  <c r="K152" i="28"/>
  <c r="K148" i="28"/>
  <c r="K144" i="28"/>
  <c r="K140" i="28"/>
  <c r="K136" i="28"/>
  <c r="K92" i="28"/>
  <c r="K80" i="28"/>
  <c r="K72" i="28"/>
  <c r="K3" i="28"/>
  <c r="L295" i="28"/>
  <c r="L291" i="28"/>
  <c r="L287" i="28"/>
  <c r="L283" i="28"/>
  <c r="L279" i="28"/>
  <c r="L275" i="28"/>
  <c r="L271" i="28"/>
  <c r="L267" i="28"/>
  <c r="L263" i="28"/>
  <c r="L259" i="28"/>
  <c r="L255" i="28"/>
  <c r="L251" i="28"/>
  <c r="L247" i="28"/>
  <c r="L243" i="28"/>
  <c r="L239" i="28"/>
  <c r="L235" i="28"/>
  <c r="L231" i="28"/>
  <c r="L227" i="28"/>
  <c r="L223" i="28"/>
  <c r="L219" i="28"/>
  <c r="L215" i="28"/>
  <c r="L211" i="28"/>
  <c r="L207" i="28"/>
  <c r="L203" i="28"/>
  <c r="L199" i="28"/>
  <c r="L195" i="28"/>
  <c r="L191" i="28"/>
  <c r="L187" i="28"/>
  <c r="L183" i="28"/>
  <c r="L175" i="28"/>
  <c r="L171" i="28"/>
  <c r="L167" i="28"/>
  <c r="L163" i="28"/>
  <c r="L159" i="28"/>
  <c r="L155" i="28"/>
  <c r="L151" i="28"/>
  <c r="L147" i="28"/>
  <c r="L143" i="28"/>
  <c r="L139" i="28"/>
  <c r="L135" i="28"/>
  <c r="L131" i="28"/>
  <c r="L127" i="28"/>
  <c r="L123" i="28"/>
  <c r="L119" i="28"/>
  <c r="L115" i="28"/>
  <c r="L111" i="28"/>
  <c r="L107" i="28"/>
  <c r="L103" i="28"/>
  <c r="L99" i="28"/>
  <c r="L95" i="28"/>
  <c r="L91" i="28"/>
  <c r="L87" i="28"/>
  <c r="L83" i="28"/>
  <c r="L79" i="28"/>
  <c r="L75" i="28"/>
  <c r="L71" i="28"/>
  <c r="L67" i="28"/>
  <c r="L59" i="28"/>
  <c r="L55" i="28"/>
  <c r="L51" i="28"/>
  <c r="L47" i="28"/>
  <c r="L43" i="28"/>
  <c r="L39" i="28"/>
  <c r="L35" i="28"/>
  <c r="L27" i="28"/>
  <c r="L23" i="28"/>
  <c r="L19" i="28"/>
  <c r="L15" i="28"/>
  <c r="L11" i="28"/>
  <c r="L7" i="28"/>
  <c r="K71" i="28"/>
  <c r="K63" i="28"/>
  <c r="K59" i="28"/>
  <c r="K47" i="28"/>
  <c r="K39" i="28"/>
  <c r="K31" i="28"/>
  <c r="K27" i="28"/>
  <c r="K23" i="28"/>
  <c r="K19" i="28"/>
  <c r="K15" i="28"/>
  <c r="K11" i="28"/>
  <c r="L8" i="28"/>
  <c r="L4" i="28"/>
  <c r="K8" i="28"/>
  <c r="K4" i="28"/>
  <c r="K91" i="28"/>
  <c r="K79" i="28"/>
  <c r="K75" i="28"/>
  <c r="K67" i="28"/>
  <c r="K55" i="28"/>
  <c r="K51" i="28"/>
  <c r="K43" i="28"/>
  <c r="K269" i="28"/>
  <c r="K261" i="28"/>
  <c r="K253" i="28"/>
  <c r="K245" i="28"/>
  <c r="K241" i="28"/>
  <c r="K217" i="28"/>
  <c r="K209" i="28"/>
  <c r="K197" i="28"/>
  <c r="K189" i="28"/>
  <c r="K173" i="28"/>
  <c r="K165" i="28"/>
  <c r="K161" i="28"/>
  <c r="K137" i="28"/>
  <c r="K133" i="28"/>
  <c r="K125" i="28"/>
  <c r="K121" i="28"/>
  <c r="K117" i="28"/>
  <c r="K113" i="28"/>
  <c r="K101" i="28"/>
  <c r="K93" i="28"/>
  <c r="K77" i="28"/>
  <c r="K73" i="28"/>
  <c r="K65" i="28"/>
  <c r="K61" i="28"/>
  <c r="K292" i="28"/>
  <c r="K284" i="28"/>
  <c r="K280" i="28"/>
  <c r="K268" i="28"/>
  <c r="K244" i="28"/>
  <c r="K228" i="28"/>
  <c r="K192" i="28"/>
  <c r="K180" i="28"/>
  <c r="K172" i="28"/>
  <c r="K168" i="28"/>
  <c r="K156" i="28"/>
  <c r="K132" i="28"/>
  <c r="K128" i="28"/>
  <c r="K124" i="28"/>
  <c r="K120" i="28"/>
  <c r="K116" i="28"/>
  <c r="K112" i="28"/>
  <c r="K108" i="28"/>
  <c r="K104" i="28"/>
  <c r="K100" i="28"/>
  <c r="K96" i="28"/>
  <c r="K88" i="28"/>
  <c r="K84" i="28"/>
  <c r="K76" i="28"/>
  <c r="K68" i="28"/>
  <c r="K64" i="28"/>
  <c r="K44" i="28"/>
  <c r="K35" i="28"/>
  <c r="K7" i="28"/>
  <c r="L34" i="28"/>
  <c r="L30" i="28"/>
  <c r="L22" i="28"/>
  <c r="L18" i="28"/>
  <c r="L10" i="28"/>
  <c r="K34" i="28"/>
  <c r="K30" i="28"/>
  <c r="K22" i="28"/>
  <c r="K18" i="28"/>
  <c r="K10" i="28"/>
  <c r="K282" i="28"/>
  <c r="K258" i="28"/>
  <c r="K254" i="28"/>
  <c r="K230" i="28"/>
  <c r="K218" i="28"/>
  <c r="K206" i="28"/>
  <c r="K154" i="28"/>
  <c r="K142" i="28"/>
  <c r="K134" i="28"/>
  <c r="K130" i="28"/>
  <c r="K110" i="28"/>
  <c r="K106" i="28"/>
  <c r="K102" i="28"/>
  <c r="K94" i="28"/>
  <c r="K86" i="28"/>
  <c r="K82" i="28"/>
  <c r="K74" i="28"/>
  <c r="K70" i="28"/>
  <c r="K62" i="28"/>
  <c r="K58" i="28"/>
  <c r="K46" i="28"/>
  <c r="L29" i="28"/>
  <c r="L17" i="28"/>
  <c r="L13" i="28"/>
  <c r="L9" i="28"/>
  <c r="K29" i="28"/>
  <c r="K17" i="28"/>
  <c r="K13" i="28"/>
  <c r="K9" i="28"/>
  <c r="CG3" i="33" l="1"/>
  <c r="CG291" i="33"/>
  <c r="CG283" i="33"/>
  <c r="CG275" i="33"/>
  <c r="CG267" i="33"/>
  <c r="CG259" i="33"/>
  <c r="CG251" i="33"/>
  <c r="CG243" i="33"/>
  <c r="CG235" i="33"/>
  <c r="CG227" i="33"/>
  <c r="CG219" i="33"/>
  <c r="CG211" i="33"/>
  <c r="CG203" i="33"/>
  <c r="CG195" i="33"/>
  <c r="CG187" i="33"/>
  <c r="CG179" i="33"/>
  <c r="CG171" i="33"/>
  <c r="CG163" i="33"/>
  <c r="CG155" i="33"/>
  <c r="CG147" i="33"/>
  <c r="CG139" i="33"/>
  <c r="CG131" i="33"/>
  <c r="CG123" i="33"/>
  <c r="CG115" i="33"/>
  <c r="CG107" i="33"/>
  <c r="CG99" i="33"/>
  <c r="CG91" i="33"/>
  <c r="CG83" i="33"/>
  <c r="CG75" i="33"/>
  <c r="CG67" i="33"/>
  <c r="CG59" i="33"/>
  <c r="CG51" i="33"/>
  <c r="CG43" i="33"/>
  <c r="CG35" i="33"/>
  <c r="CG27" i="33"/>
  <c r="CG19" i="33"/>
  <c r="CG11" i="33"/>
  <c r="CG252" i="33"/>
  <c r="CG204" i="33"/>
  <c r="CG156" i="33"/>
  <c r="CG108" i="33"/>
  <c r="CG60" i="33"/>
  <c r="CG28" i="33"/>
  <c r="CG276" i="33"/>
  <c r="CG228" i="33"/>
  <c r="CG180" i="33"/>
  <c r="CG132" i="33"/>
  <c r="CG84" i="33"/>
  <c r="CG44" i="33"/>
  <c r="CG292" i="33"/>
  <c r="CG244" i="33"/>
  <c r="CG196" i="33"/>
  <c r="CG140" i="33"/>
  <c r="CG92" i="33"/>
  <c r="CG287" i="33"/>
  <c r="CG271" i="33"/>
  <c r="CG255" i="33"/>
  <c r="CG239" i="33"/>
  <c r="CG223" i="33"/>
  <c r="CG207" i="33"/>
  <c r="CG191" i="33"/>
  <c r="CG175" i="33"/>
  <c r="CG159" i="33"/>
  <c r="CG143" i="33"/>
  <c r="CG127" i="33"/>
  <c r="CG111" i="33"/>
  <c r="CG95" i="33"/>
  <c r="CG79" i="33"/>
  <c r="CG63" i="33"/>
  <c r="CG47" i="33"/>
  <c r="CG31" i="33"/>
  <c r="CG23" i="33"/>
  <c r="CG15" i="33"/>
  <c r="CG7" i="33"/>
  <c r="CG284" i="33"/>
  <c r="CG236" i="33"/>
  <c r="CG188" i="33"/>
  <c r="CG148" i="33"/>
  <c r="CG100" i="33"/>
  <c r="CG52" i="33"/>
  <c r="CG20" i="33"/>
  <c r="CG12" i="33"/>
  <c r="CG4" i="33"/>
  <c r="CG295" i="33"/>
  <c r="CG279" i="33"/>
  <c r="CG263" i="33"/>
  <c r="CG247" i="33"/>
  <c r="CG231" i="33"/>
  <c r="CG215" i="33"/>
  <c r="CG199" i="33"/>
  <c r="CG183" i="33"/>
  <c r="CG167" i="33"/>
  <c r="CG151" i="33"/>
  <c r="CG135" i="33"/>
  <c r="CG119" i="33"/>
  <c r="CG103" i="33"/>
  <c r="CG87" i="33"/>
  <c r="CG71" i="33"/>
  <c r="CG55" i="33"/>
  <c r="CG39" i="33"/>
  <c r="CG260" i="33"/>
  <c r="CG212" i="33"/>
  <c r="CG164" i="33"/>
  <c r="CG116" i="33"/>
  <c r="CG68" i="33"/>
  <c r="CG268" i="33"/>
  <c r="CG220" i="33"/>
  <c r="CG172" i="33"/>
  <c r="CG124" i="33"/>
  <c r="CG76" i="33"/>
  <c r="CG36" i="33"/>
  <c r="CG290" i="33"/>
  <c r="CG274" i="33"/>
  <c r="CG258" i="33"/>
  <c r="CG242" i="33"/>
  <c r="CG226" i="33"/>
  <c r="CG210" i="33"/>
  <c r="CG194" i="33"/>
  <c r="CG178" i="33"/>
  <c r="CG162" i="33"/>
  <c r="CG146" i="33"/>
  <c r="CG130" i="33"/>
  <c r="CG114" i="33"/>
  <c r="CG98" i="33"/>
  <c r="CG82" i="33"/>
  <c r="CG66" i="33"/>
  <c r="CG50" i="33"/>
  <c r="CG26" i="33"/>
  <c r="CG10" i="33"/>
  <c r="CG298" i="33"/>
  <c r="CG282" i="33"/>
  <c r="CG266" i="33"/>
  <c r="CG250" i="33"/>
  <c r="CG234" i="33"/>
  <c r="CG218" i="33"/>
  <c r="CG202" i="33"/>
  <c r="CG186" i="33"/>
  <c r="CG170" i="33"/>
  <c r="CG154" i="33"/>
  <c r="CG138" i="33"/>
  <c r="CG122" i="33"/>
  <c r="CG106" i="33"/>
  <c r="CG90" i="33"/>
  <c r="CG74" i="33"/>
  <c r="CG58" i="33"/>
  <c r="CG42" i="33"/>
  <c r="CG34" i="33"/>
  <c r="CG18" i="33"/>
  <c r="CG297" i="33"/>
  <c r="CG281" i="33"/>
  <c r="CG265" i="33"/>
  <c r="CG249" i="33"/>
  <c r="CG233" i="33"/>
  <c r="CG217" i="33"/>
  <c r="CG201" i="33"/>
  <c r="CG185" i="33"/>
  <c r="CG169" i="33"/>
  <c r="CG153" i="33"/>
  <c r="CG137" i="33"/>
  <c r="CG121" i="33"/>
  <c r="CG97" i="33"/>
  <c r="CG81" i="33"/>
  <c r="CG65" i="33"/>
  <c r="CG49" i="33"/>
  <c r="CG33" i="33"/>
  <c r="CG17" i="33"/>
  <c r="CG9" i="33"/>
  <c r="CG289" i="33"/>
  <c r="CG273" i="33"/>
  <c r="CG257" i="33"/>
  <c r="CG241" i="33"/>
  <c r="CG225" i="33"/>
  <c r="CG209" i="33"/>
  <c r="CG193" i="33"/>
  <c r="CG177" i="33"/>
  <c r="CG161" i="33"/>
  <c r="CG145" i="33"/>
  <c r="CG129" i="33"/>
  <c r="CG113" i="33"/>
  <c r="CG105" i="33"/>
  <c r="CG89" i="33"/>
  <c r="CG73" i="33"/>
  <c r="CG57" i="33"/>
  <c r="CG41" i="33"/>
  <c r="CG25" i="33"/>
  <c r="CG296" i="33"/>
  <c r="CG288" i="33"/>
  <c r="CG280" i="33"/>
  <c r="CG272" i="33"/>
  <c r="CG264" i="33"/>
  <c r="CG256" i="33"/>
  <c r="CG248" i="33"/>
  <c r="CG240" i="33"/>
  <c r="CG232" i="33"/>
  <c r="CG224" i="33"/>
  <c r="CG216" i="33"/>
  <c r="CG208" i="33"/>
  <c r="CG200" i="33"/>
  <c r="CG192" i="33"/>
  <c r="CG184" i="33"/>
  <c r="CG176" i="33"/>
  <c r="CG168" i="33"/>
  <c r="CG160" i="33"/>
  <c r="CG152" i="33"/>
  <c r="CG144" i="33"/>
  <c r="CG136" i="33"/>
  <c r="CG128" i="33"/>
  <c r="CG120" i="33"/>
  <c r="CG112" i="33"/>
  <c r="CG104" i="33"/>
  <c r="CG96" i="33"/>
  <c r="CG88" i="33"/>
  <c r="CG80" i="33"/>
  <c r="CG72" i="33"/>
  <c r="CG64" i="33"/>
  <c r="CG56" i="33"/>
  <c r="CG48" i="33"/>
  <c r="CG40" i="33"/>
  <c r="CG32" i="33"/>
  <c r="CG24" i="33"/>
  <c r="CG16" i="33"/>
  <c r="CG8" i="33"/>
  <c r="CG294" i="33"/>
  <c r="CG278" i="33"/>
  <c r="CG262" i="33"/>
  <c r="CG246" i="33"/>
  <c r="CG230" i="33"/>
  <c r="CG214" i="33"/>
  <c r="CG198" i="33"/>
  <c r="CG182" i="33"/>
  <c r="CG166" i="33"/>
  <c r="CG150" i="33"/>
  <c r="CG126" i="33"/>
  <c r="CG110" i="33"/>
  <c r="CG94" i="33"/>
  <c r="CG78" i="33"/>
  <c r="CG62" i="33"/>
  <c r="CG46" i="33"/>
  <c r="CG30" i="33"/>
  <c r="CG286" i="33"/>
  <c r="CG270" i="33"/>
  <c r="CG254" i="33"/>
  <c r="CG238" i="33"/>
  <c r="CG222" i="33"/>
  <c r="CG206" i="33"/>
  <c r="CG190" i="33"/>
  <c r="CG174" i="33"/>
  <c r="CG158" i="33"/>
  <c r="CG142" i="33"/>
  <c r="CG134" i="33"/>
  <c r="CG118" i="33"/>
  <c r="CG102" i="33"/>
  <c r="CG86" i="33"/>
  <c r="CG70" i="33"/>
  <c r="CG54" i="33"/>
  <c r="CG38" i="33"/>
  <c r="CG22" i="33"/>
  <c r="CG14" i="33"/>
  <c r="CG6" i="33"/>
  <c r="CG293" i="33"/>
  <c r="CG285" i="33"/>
  <c r="CG277" i="33"/>
  <c r="CG269" i="33"/>
  <c r="CG261" i="33"/>
  <c r="CG253" i="33"/>
  <c r="CG245" i="33"/>
  <c r="CG237" i="33"/>
  <c r="CG229" i="33"/>
  <c r="CG221" i="33"/>
  <c r="CG213" i="33"/>
  <c r="CG205" i="33"/>
  <c r="CG197" i="33"/>
  <c r="CG189" i="33"/>
  <c r="CG181" i="33"/>
  <c r="CG173" i="33"/>
  <c r="CG165" i="33"/>
  <c r="CG157" i="33"/>
  <c r="CG149" i="33"/>
  <c r="CG141" i="33"/>
  <c r="CG133" i="33"/>
  <c r="CG125" i="33"/>
  <c r="CG117" i="33"/>
  <c r="CG109" i="33"/>
  <c r="CG101" i="33"/>
  <c r="CG93" i="33"/>
  <c r="CG85" i="33"/>
  <c r="CG77" i="33"/>
  <c r="CG69" i="33"/>
  <c r="CG61" i="33"/>
  <c r="CG53" i="33"/>
  <c r="CG45" i="33"/>
  <c r="CG37" i="33"/>
  <c r="CG29" i="33"/>
  <c r="CG21" i="33"/>
  <c r="CG13" i="33"/>
  <c r="CG5" i="33"/>
  <c r="F5" i="31"/>
  <c r="E3" i="31"/>
  <c r="E5" i="31"/>
  <c r="F6" i="31"/>
  <c r="E8" i="31"/>
  <c r="E4" i="31"/>
  <c r="F4" i="31"/>
  <c r="E6" i="31"/>
  <c r="F3" i="31"/>
  <c r="F7" i="31"/>
  <c r="E7" i="31"/>
  <c r="F12" i="31"/>
  <c r="F11" i="31"/>
  <c r="F9" i="31"/>
  <c r="E11" i="31"/>
  <c r="E12" i="31"/>
  <c r="F10" i="31"/>
  <c r="G10" i="31" s="1"/>
  <c r="F8" i="31"/>
  <c r="D12" i="31"/>
  <c r="C17" i="32"/>
  <c r="C18" i="32"/>
  <c r="C19" i="32"/>
  <c r="H3" i="31" l="1"/>
  <c r="G3" i="31"/>
  <c r="C18" i="35"/>
  <c r="D10" i="31" s="1"/>
  <c r="D11" i="31"/>
  <c r="C17" i="35"/>
  <c r="D9" i="31" s="1"/>
  <c r="C15" i="35"/>
  <c r="D7" i="31" s="1"/>
  <c r="C14" i="35"/>
  <c r="C16" i="35"/>
  <c r="D8" i="31" s="1"/>
  <c r="D5" i="31"/>
  <c r="C7" i="35"/>
  <c r="C12" i="35"/>
  <c r="C13" i="35"/>
  <c r="C6" i="35"/>
  <c r="C21" i="32"/>
  <c r="C23" i="32" s="1"/>
  <c r="D6" i="31" l="1"/>
  <c r="C4" i="21"/>
  <c r="D4" i="31"/>
  <c r="C3" i="21"/>
  <c r="G5" i="31"/>
  <c r="G4" i="31"/>
  <c r="G6" i="31"/>
  <c r="G7" i="31"/>
  <c r="G8" i="31"/>
  <c r="G12" i="31"/>
  <c r="G9" i="31"/>
  <c r="G11" i="31"/>
  <c r="I5" i="31" l="1"/>
  <c r="I11" i="31"/>
  <c r="I10" i="31"/>
  <c r="I9" i="31"/>
  <c r="I12" i="31"/>
  <c r="I8" i="31"/>
  <c r="I7" i="31"/>
  <c r="C5" i="21"/>
  <c r="I4" i="31" l="1"/>
  <c r="I6" i="31" l="1"/>
  <c r="D3" i="31" l="1"/>
  <c r="I3" i="31" s="1"/>
  <c r="I13" i="31" s="1"/>
  <c r="C6" i="32" l="1"/>
  <c r="AC327" i="28" l="1"/>
  <c r="AD327" i="28"/>
  <c r="AC328" i="28"/>
  <c r="AD328" i="28"/>
  <c r="AC329" i="28"/>
  <c r="AD329" i="28"/>
  <c r="AC330" i="28"/>
  <c r="AD330" i="28"/>
  <c r="AC331" i="28"/>
  <c r="AD331" i="28"/>
  <c r="AC332" i="28"/>
  <c r="AD332" i="28"/>
  <c r="AC333" i="28"/>
  <c r="AD333" i="28"/>
  <c r="AC334" i="28"/>
  <c r="AD334" i="28"/>
  <c r="AC335" i="28"/>
  <c r="AD335" i="28"/>
  <c r="AC336" i="28"/>
  <c r="AD336" i="28"/>
  <c r="AC337" i="28"/>
  <c r="AD337" i="28"/>
  <c r="AC338" i="28"/>
  <c r="AD338" i="28"/>
  <c r="AC339" i="28"/>
  <c r="AD339" i="28"/>
  <c r="AC340" i="28"/>
  <c r="AD340" i="28"/>
  <c r="AC341" i="28"/>
  <c r="AD341" i="28"/>
  <c r="AC342" i="28"/>
  <c r="AD342" i="28"/>
  <c r="AC343" i="28"/>
  <c r="AD343" i="28"/>
  <c r="AC344" i="28"/>
  <c r="AD344" i="28"/>
  <c r="AC345" i="28"/>
  <c r="AD345" i="28"/>
  <c r="AC346" i="28"/>
  <c r="AD346" i="28"/>
  <c r="AC347" i="28"/>
  <c r="AD347" i="28"/>
  <c r="AC348" i="28"/>
  <c r="AD348" i="28"/>
  <c r="AC349" i="28"/>
  <c r="AD349" i="28"/>
  <c r="AC350" i="28"/>
  <c r="AD350" i="28"/>
  <c r="AC351" i="28"/>
  <c r="AD351" i="28"/>
  <c r="AC352" i="28"/>
  <c r="AD352" i="28"/>
  <c r="AC353" i="28"/>
  <c r="AD353" i="28"/>
  <c r="AC354" i="28"/>
  <c r="AD354" i="28"/>
  <c r="AC355" i="28"/>
  <c r="AD355" i="28"/>
  <c r="AC356" i="28"/>
  <c r="AD356" i="28"/>
  <c r="AD326" i="28"/>
  <c r="AC326" i="28"/>
  <c r="AC302" i="28"/>
  <c r="AD302" i="28"/>
  <c r="AC303" i="28"/>
  <c r="AD303" i="28"/>
  <c r="AC304" i="28"/>
  <c r="AD304" i="28"/>
  <c r="AC305" i="28"/>
  <c r="AD305" i="28"/>
  <c r="AC306" i="28"/>
  <c r="AD306" i="28"/>
  <c r="AC307" i="28"/>
  <c r="AD307" i="28"/>
  <c r="AC308" i="28"/>
  <c r="AD308" i="28"/>
  <c r="AC309" i="28"/>
  <c r="AD309" i="28"/>
  <c r="AC310" i="28"/>
  <c r="AD310" i="28"/>
  <c r="AC311" i="28"/>
  <c r="AD311" i="28"/>
  <c r="AC312" i="28"/>
  <c r="AD312" i="28"/>
  <c r="AC313" i="28"/>
  <c r="AD313" i="28"/>
  <c r="AC314" i="28"/>
  <c r="AD314" i="28"/>
  <c r="AC315" i="28"/>
  <c r="AD315" i="28"/>
  <c r="AC316" i="28"/>
  <c r="AD316" i="28"/>
  <c r="AC317" i="28"/>
  <c r="AD317" i="28"/>
  <c r="AC318" i="28"/>
  <c r="AD318" i="28"/>
  <c r="AC319" i="28"/>
  <c r="AD319" i="28"/>
  <c r="AC320" i="28"/>
  <c r="AD320" i="28"/>
  <c r="AC321" i="28"/>
  <c r="AD321" i="28"/>
  <c r="AC322" i="28"/>
  <c r="AD322" i="28"/>
  <c r="AC323" i="28"/>
  <c r="AD323" i="28"/>
  <c r="AD301" i="28"/>
  <c r="AC301" i="28"/>
  <c r="Z311" i="28"/>
  <c r="Z312" i="28"/>
  <c r="Z313" i="28"/>
  <c r="Z314" i="28"/>
  <c r="Z301" i="28"/>
  <c r="Z302" i="28"/>
  <c r="Z303" i="28"/>
  <c r="Z304" i="28"/>
  <c r="Z305" i="28"/>
  <c r="Z306" i="28"/>
  <c r="Z307" i="28"/>
  <c r="Z308" i="28"/>
  <c r="Z309" i="28"/>
  <c r="Z310" i="28"/>
  <c r="Z315" i="28"/>
  <c r="Z316" i="28"/>
  <c r="Z317" i="28"/>
  <c r="Z318" i="28"/>
  <c r="Z319" i="28"/>
  <c r="Z320" i="28"/>
  <c r="Z321" i="28"/>
  <c r="Z322" i="28"/>
  <c r="Z323" i="28"/>
  <c r="Z326" i="28"/>
  <c r="Z327" i="28"/>
  <c r="Z328" i="28"/>
  <c r="Z329" i="28"/>
  <c r="Z330" i="28"/>
  <c r="Z331" i="28"/>
  <c r="Z332" i="28"/>
  <c r="Z333" i="28"/>
  <c r="Z334" i="28"/>
  <c r="Z335" i="28"/>
  <c r="Z336" i="28"/>
  <c r="Z337" i="28"/>
  <c r="Z338" i="28"/>
  <c r="Z339" i="28"/>
  <c r="Z340" i="28"/>
  <c r="Z341" i="28"/>
  <c r="Z342" i="28"/>
  <c r="Z343" i="28"/>
  <c r="Z344" i="28"/>
  <c r="Z345" i="28"/>
  <c r="Z346" i="28"/>
  <c r="Z347" i="28"/>
  <c r="Z348" i="28"/>
  <c r="Z349" i="28"/>
  <c r="Z350" i="28"/>
  <c r="Z351" i="28"/>
  <c r="Z352" i="28"/>
  <c r="Z353" i="28"/>
  <c r="Z354" i="28"/>
  <c r="Z355" i="28"/>
  <c r="Z356" i="28"/>
  <c r="X4" i="28" l="1"/>
  <c r="X5" i="28"/>
  <c r="X6" i="28"/>
  <c r="X7" i="28"/>
  <c r="X8" i="28"/>
  <c r="X9" i="28"/>
  <c r="X10" i="28"/>
  <c r="X11" i="28"/>
  <c r="X12" i="28"/>
  <c r="X13" i="28"/>
  <c r="X14" i="28"/>
  <c r="X15" i="28"/>
  <c r="X16" i="28"/>
  <c r="X17" i="28"/>
  <c r="X18" i="28"/>
  <c r="X19" i="28"/>
  <c r="X20" i="28"/>
  <c r="X21" i="28"/>
  <c r="X22" i="28"/>
  <c r="X23" i="28"/>
  <c r="X24" i="28"/>
  <c r="X25" i="28"/>
  <c r="X26" i="28"/>
  <c r="X27" i="28"/>
  <c r="X28" i="28"/>
  <c r="X29" i="28"/>
  <c r="X30" i="28"/>
  <c r="X31" i="28"/>
  <c r="X32" i="28"/>
  <c r="X33" i="28"/>
  <c r="X34" i="28"/>
  <c r="X35" i="28"/>
  <c r="X36" i="28"/>
  <c r="X37" i="28"/>
  <c r="X38" i="28"/>
  <c r="X39" i="28"/>
  <c r="X40" i="28"/>
  <c r="X41" i="28"/>
  <c r="X42" i="28"/>
  <c r="X43" i="28"/>
  <c r="X44" i="28"/>
  <c r="X45" i="28"/>
  <c r="X46" i="28"/>
  <c r="X47" i="28"/>
  <c r="X48" i="28"/>
  <c r="X49" i="28"/>
  <c r="X50" i="28"/>
  <c r="X51" i="28"/>
  <c r="X52" i="28"/>
  <c r="X53" i="28"/>
  <c r="X54" i="28"/>
  <c r="X55" i="28"/>
  <c r="X56" i="28"/>
  <c r="X57" i="28"/>
  <c r="X58" i="28"/>
  <c r="X59" i="28"/>
  <c r="X60" i="28"/>
  <c r="X61" i="28"/>
  <c r="X62" i="28"/>
  <c r="X63" i="28"/>
  <c r="X64" i="28"/>
  <c r="X65" i="28"/>
  <c r="X66" i="28"/>
  <c r="X67" i="28"/>
  <c r="X68" i="28"/>
  <c r="X69" i="28"/>
  <c r="X70" i="28"/>
  <c r="X71" i="28"/>
  <c r="X72" i="28"/>
  <c r="X73" i="28"/>
  <c r="X74" i="28"/>
  <c r="X75" i="28"/>
  <c r="X76" i="28"/>
  <c r="X77" i="28"/>
  <c r="X78" i="28"/>
  <c r="X79" i="28"/>
  <c r="X80" i="28"/>
  <c r="X81" i="28"/>
  <c r="X82" i="28"/>
  <c r="X83" i="28"/>
  <c r="X84" i="28"/>
  <c r="X85" i="28"/>
  <c r="X86" i="28"/>
  <c r="X87" i="28"/>
  <c r="X88" i="28"/>
  <c r="X89" i="28"/>
  <c r="X90" i="28"/>
  <c r="X91" i="28"/>
  <c r="X92" i="28"/>
  <c r="X93" i="28"/>
  <c r="X94" i="28"/>
  <c r="X95" i="28"/>
  <c r="X96" i="28"/>
  <c r="X97" i="28"/>
  <c r="X98" i="28"/>
  <c r="X99" i="28"/>
  <c r="X100" i="28"/>
  <c r="X101" i="28"/>
  <c r="X102" i="28"/>
  <c r="X103" i="28"/>
  <c r="X104" i="28"/>
  <c r="X105" i="28"/>
  <c r="X106" i="28"/>
  <c r="X107" i="28"/>
  <c r="X108" i="28"/>
  <c r="X109" i="28"/>
  <c r="X110" i="28"/>
  <c r="X111" i="28"/>
  <c r="X112" i="28"/>
  <c r="X113" i="28"/>
  <c r="X114" i="28"/>
  <c r="X115" i="28"/>
  <c r="X116" i="28"/>
  <c r="X117" i="28"/>
  <c r="X118" i="28"/>
  <c r="X119" i="28"/>
  <c r="X120" i="28"/>
  <c r="X121" i="28"/>
  <c r="X122" i="28"/>
  <c r="X123" i="28"/>
  <c r="X124" i="28"/>
  <c r="X125" i="28"/>
  <c r="X126" i="28"/>
  <c r="X127" i="28"/>
  <c r="X128" i="28"/>
  <c r="X129" i="28"/>
  <c r="X130" i="28"/>
  <c r="X131" i="28"/>
  <c r="X132" i="28"/>
  <c r="X133" i="28"/>
  <c r="X134" i="28"/>
  <c r="X135" i="28"/>
  <c r="X136" i="28"/>
  <c r="X137" i="28"/>
  <c r="X138" i="28"/>
  <c r="X139" i="28"/>
  <c r="X140" i="28"/>
  <c r="X141" i="28"/>
  <c r="X142" i="28"/>
  <c r="X143" i="28"/>
  <c r="X144" i="28"/>
  <c r="X145" i="28"/>
  <c r="X146" i="28"/>
  <c r="X147" i="28"/>
  <c r="X148" i="28"/>
  <c r="X149" i="28"/>
  <c r="X150" i="28"/>
  <c r="X151" i="28"/>
  <c r="X152" i="28"/>
  <c r="X153" i="28"/>
  <c r="X154" i="28"/>
  <c r="X155" i="28"/>
  <c r="X156" i="28"/>
  <c r="X157" i="28"/>
  <c r="X158" i="28"/>
  <c r="X159" i="28"/>
  <c r="X160" i="28"/>
  <c r="X161" i="28"/>
  <c r="X162" i="28"/>
  <c r="X163" i="28"/>
  <c r="X164" i="28"/>
  <c r="X165" i="28"/>
  <c r="X166" i="28"/>
  <c r="X167" i="28"/>
  <c r="X168" i="28"/>
  <c r="X169" i="28"/>
  <c r="X170" i="28"/>
  <c r="X171" i="28"/>
  <c r="X172" i="28"/>
  <c r="X173" i="28"/>
  <c r="X174" i="28"/>
  <c r="X175" i="28"/>
  <c r="X176" i="28"/>
  <c r="X177" i="28"/>
  <c r="X178" i="28"/>
  <c r="X179" i="28"/>
  <c r="X180" i="28"/>
  <c r="X181" i="28"/>
  <c r="X182" i="28"/>
  <c r="X183" i="28"/>
  <c r="X184" i="28"/>
  <c r="X185" i="28"/>
  <c r="X186" i="28"/>
  <c r="X187" i="28"/>
  <c r="X188" i="28"/>
  <c r="X189" i="28"/>
  <c r="X190" i="28"/>
  <c r="X191" i="28"/>
  <c r="X192" i="28"/>
  <c r="X193" i="28"/>
  <c r="X194" i="28"/>
  <c r="X195" i="28"/>
  <c r="X196" i="28"/>
  <c r="X197" i="28"/>
  <c r="X198" i="28"/>
  <c r="X199" i="28"/>
  <c r="X200" i="28"/>
  <c r="X201" i="28"/>
  <c r="X202" i="28"/>
  <c r="X203" i="28"/>
  <c r="X204" i="28"/>
  <c r="X205" i="28"/>
  <c r="X206" i="28"/>
  <c r="X207" i="28"/>
  <c r="X208" i="28"/>
  <c r="X209" i="28"/>
  <c r="X210" i="28"/>
  <c r="X211" i="28"/>
  <c r="X212" i="28"/>
  <c r="X213" i="28"/>
  <c r="X214" i="28"/>
  <c r="X215" i="28"/>
  <c r="X216" i="28"/>
  <c r="X217" i="28"/>
  <c r="X218" i="28"/>
  <c r="X219" i="28"/>
  <c r="X220" i="28"/>
  <c r="X221" i="28"/>
  <c r="X222" i="28"/>
  <c r="X223" i="28"/>
  <c r="X224" i="28"/>
  <c r="X225" i="28"/>
  <c r="X226" i="28"/>
  <c r="X227" i="28"/>
  <c r="X228" i="28"/>
  <c r="X229" i="28"/>
  <c r="X230" i="28"/>
  <c r="X231" i="28"/>
  <c r="X232" i="28"/>
  <c r="X233" i="28"/>
  <c r="X234" i="28"/>
  <c r="X235" i="28"/>
  <c r="X236" i="28"/>
  <c r="X237" i="28"/>
  <c r="X238" i="28"/>
  <c r="X239" i="28"/>
  <c r="X240" i="28"/>
  <c r="X241" i="28"/>
  <c r="X242" i="28"/>
  <c r="X243" i="28"/>
  <c r="X244" i="28"/>
  <c r="X245" i="28"/>
  <c r="X246" i="28"/>
  <c r="X247" i="28"/>
  <c r="X248" i="28"/>
  <c r="X249" i="28"/>
  <c r="X250" i="28"/>
  <c r="X251" i="28"/>
  <c r="X252" i="28"/>
  <c r="X253" i="28"/>
  <c r="X254" i="28"/>
  <c r="X255" i="28"/>
  <c r="X256" i="28"/>
  <c r="X257" i="28"/>
  <c r="X258" i="28"/>
  <c r="X259" i="28"/>
  <c r="X260" i="28"/>
  <c r="X261" i="28"/>
  <c r="X262" i="28"/>
  <c r="X263" i="28"/>
  <c r="X264" i="28"/>
  <c r="X265" i="28"/>
  <c r="X266" i="28"/>
  <c r="X267" i="28"/>
  <c r="X268" i="28"/>
  <c r="X269" i="28"/>
  <c r="X270" i="28"/>
  <c r="X271" i="28"/>
  <c r="X272" i="28"/>
  <c r="X273" i="28"/>
  <c r="X274" i="28"/>
  <c r="X275" i="28"/>
  <c r="X276" i="28"/>
  <c r="X277" i="28"/>
  <c r="X278" i="28"/>
  <c r="X279" i="28"/>
  <c r="X280" i="28"/>
  <c r="X281" i="28"/>
  <c r="X282" i="28"/>
  <c r="X283" i="28"/>
  <c r="X284" i="28"/>
  <c r="X285" i="28"/>
  <c r="X286" i="28"/>
  <c r="X287" i="28"/>
  <c r="X288" i="28"/>
  <c r="X289" i="28"/>
  <c r="X290" i="28"/>
  <c r="X291" i="28"/>
  <c r="X292" i="28"/>
  <c r="X293" i="28"/>
  <c r="X294" i="28"/>
  <c r="X295" i="28"/>
  <c r="X296" i="28"/>
  <c r="X297" i="28"/>
  <c r="X298" i="28"/>
  <c r="X3" i="28"/>
  <c r="AE356" i="28" l="1"/>
  <c r="Y356" i="28"/>
  <c r="AE355" i="28"/>
  <c r="Y355" i="28"/>
  <c r="AE354" i="28"/>
  <c r="Y354" i="28"/>
  <c r="AE353" i="28"/>
  <c r="Y353" i="28"/>
  <c r="AE352" i="28"/>
  <c r="Y352" i="28"/>
  <c r="AE351" i="28"/>
  <c r="Y351" i="28"/>
  <c r="AE350" i="28"/>
  <c r="Y350" i="28"/>
  <c r="AE349" i="28"/>
  <c r="Y349" i="28"/>
  <c r="AE348" i="28"/>
  <c r="Y348" i="28"/>
  <c r="AE347" i="28"/>
  <c r="Y347" i="28"/>
  <c r="AE346" i="28"/>
  <c r="Y346" i="28"/>
  <c r="AE345" i="28"/>
  <c r="Y345" i="28"/>
  <c r="AE344" i="28"/>
  <c r="Y344" i="28"/>
  <c r="AE343" i="28"/>
  <c r="Y343" i="28"/>
  <c r="AE342" i="28"/>
  <c r="Y342" i="28"/>
  <c r="AE341" i="28"/>
  <c r="Y341" i="28"/>
  <c r="AE340" i="28"/>
  <c r="Y340" i="28"/>
  <c r="AE339" i="28"/>
  <c r="Y339" i="28"/>
  <c r="AE338" i="28"/>
  <c r="Y338" i="28"/>
  <c r="AE337" i="28"/>
  <c r="Y337" i="28"/>
  <c r="AE336" i="28"/>
  <c r="Y336" i="28"/>
  <c r="AE335" i="28"/>
  <c r="Y335" i="28"/>
  <c r="AE334" i="28"/>
  <c r="Y334" i="28"/>
  <c r="AE333" i="28"/>
  <c r="Y333" i="28"/>
  <c r="AE332" i="28"/>
  <c r="Y332" i="28"/>
  <c r="AE331" i="28"/>
  <c r="Y331" i="28"/>
  <c r="AE330" i="28"/>
  <c r="Y330" i="28"/>
  <c r="AE329" i="28"/>
  <c r="Y329" i="28"/>
  <c r="AE328" i="28"/>
  <c r="Y328" i="28"/>
  <c r="AE327" i="28"/>
  <c r="Y327" i="28"/>
  <c r="AE326" i="28"/>
  <c r="Y326" i="28"/>
  <c r="B324" i="28"/>
  <c r="AE323" i="28"/>
  <c r="Y323" i="28"/>
  <c r="AE322" i="28"/>
  <c r="Y322" i="28"/>
  <c r="AE321" i="28"/>
  <c r="Y321" i="28"/>
  <c r="AE320" i="28"/>
  <c r="Y320" i="28"/>
  <c r="AE319" i="28"/>
  <c r="Y319" i="28"/>
  <c r="AE318" i="28"/>
  <c r="Y318" i="28"/>
  <c r="AE317" i="28"/>
  <c r="Y317" i="28"/>
  <c r="AE316" i="28"/>
  <c r="Y316" i="28"/>
  <c r="AE315" i="28"/>
  <c r="Y315" i="28"/>
  <c r="AE314" i="28"/>
  <c r="Y314" i="28"/>
  <c r="AE313" i="28"/>
  <c r="Y313" i="28"/>
  <c r="AE312" i="28"/>
  <c r="Y312" i="28"/>
  <c r="AE311" i="28"/>
  <c r="Y311" i="28"/>
  <c r="AE310" i="28"/>
  <c r="Y310" i="28"/>
  <c r="AE309" i="28"/>
  <c r="Y309" i="28"/>
  <c r="AE308" i="28"/>
  <c r="Y308" i="28"/>
  <c r="AE307" i="28"/>
  <c r="Y307" i="28"/>
  <c r="AE306" i="28"/>
  <c r="Y306" i="28"/>
  <c r="AE305" i="28"/>
  <c r="Y305" i="28"/>
  <c r="AE304" i="28"/>
  <c r="Y304" i="28"/>
  <c r="AE303" i="28"/>
  <c r="Y303" i="28"/>
  <c r="AE302" i="28"/>
  <c r="Y302" i="28"/>
  <c r="AE301" i="28"/>
  <c r="Y301" i="28"/>
  <c r="AE298" i="28"/>
  <c r="AE297" i="28"/>
  <c r="AE296" i="28"/>
  <c r="AE295" i="28"/>
  <c r="AE294" i="28"/>
  <c r="AE293" i="28"/>
  <c r="AE292" i="28"/>
  <c r="AE291" i="28"/>
  <c r="AE290" i="28"/>
  <c r="AE289" i="28"/>
  <c r="AE288" i="28"/>
  <c r="AE287" i="28"/>
  <c r="AE286" i="28"/>
  <c r="AE285" i="28"/>
  <c r="AE284" i="28"/>
  <c r="AE283" i="28"/>
  <c r="AE282" i="28"/>
  <c r="AE281" i="28"/>
  <c r="AE280" i="28"/>
  <c r="AE279" i="28"/>
  <c r="AE278" i="28"/>
  <c r="AE277" i="28"/>
  <c r="AE276" i="28"/>
  <c r="AE275" i="28"/>
  <c r="AE274" i="28"/>
  <c r="AE273" i="28"/>
  <c r="AE272" i="28"/>
  <c r="AE271" i="28"/>
  <c r="AE270" i="28"/>
  <c r="AE269" i="28"/>
  <c r="AE268" i="28"/>
  <c r="AE267" i="28"/>
  <c r="AE266" i="28"/>
  <c r="AE265" i="28"/>
  <c r="AE264" i="28"/>
  <c r="AE263" i="28"/>
  <c r="AE262" i="28"/>
  <c r="AE261" i="28"/>
  <c r="AE260" i="28"/>
  <c r="AE259" i="28"/>
  <c r="AE258" i="28"/>
  <c r="AE257" i="28"/>
  <c r="AE256" i="28"/>
  <c r="AE255" i="28"/>
  <c r="AE254" i="28"/>
  <c r="AE253" i="28"/>
  <c r="AE252" i="28"/>
  <c r="AE251" i="28"/>
  <c r="AE250" i="28"/>
  <c r="AE249" i="28"/>
  <c r="AE248" i="28"/>
  <c r="AE247" i="28"/>
  <c r="AE246" i="28"/>
  <c r="AE245" i="28"/>
  <c r="AE244" i="28"/>
  <c r="AE243" i="28"/>
  <c r="AE242" i="28"/>
  <c r="AE241" i="28"/>
  <c r="AE240" i="28"/>
  <c r="AE239" i="28"/>
  <c r="AE238" i="28"/>
  <c r="AE237" i="28"/>
  <c r="AE236" i="28"/>
  <c r="AE235" i="28"/>
  <c r="AE234" i="28"/>
  <c r="AE233" i="28"/>
  <c r="AE232" i="28"/>
  <c r="AE231" i="28"/>
  <c r="AE230" i="28"/>
  <c r="AE229" i="28"/>
  <c r="AE228" i="28"/>
  <c r="AE227" i="28"/>
  <c r="AE226" i="28"/>
  <c r="AE225" i="28"/>
  <c r="AE224" i="28"/>
  <c r="AE223" i="28"/>
  <c r="AE222" i="28"/>
  <c r="AE221" i="28"/>
  <c r="AE220" i="28"/>
  <c r="AE219" i="28"/>
  <c r="AE218" i="28"/>
  <c r="AE217" i="28"/>
  <c r="AE216" i="28"/>
  <c r="AE215" i="28"/>
  <c r="AE214" i="28"/>
  <c r="AE213" i="28"/>
  <c r="AE212" i="28"/>
  <c r="AE211" i="28"/>
  <c r="AE210" i="28"/>
  <c r="AE209" i="28"/>
  <c r="AE208" i="28"/>
  <c r="AE207" i="28"/>
  <c r="AE206" i="28"/>
  <c r="AE205" i="28"/>
  <c r="AE204" i="28"/>
  <c r="AE203" i="28"/>
  <c r="AE202" i="28"/>
  <c r="AE201" i="28"/>
  <c r="AE200" i="28"/>
  <c r="AE199" i="28"/>
  <c r="AE198" i="28"/>
  <c r="AE197" i="28"/>
  <c r="AE196" i="28"/>
  <c r="AE195" i="28"/>
  <c r="AE194" i="28"/>
  <c r="AE193" i="28"/>
  <c r="AE192" i="28"/>
  <c r="AE191" i="28"/>
  <c r="AE190" i="28"/>
  <c r="AE189" i="28"/>
  <c r="AE188" i="28"/>
  <c r="AE187" i="28"/>
  <c r="AE186" i="28"/>
  <c r="AE185" i="28"/>
  <c r="AE184" i="28"/>
  <c r="AE183" i="28"/>
  <c r="AE182" i="28"/>
  <c r="AE181" i="28"/>
  <c r="AE180" i="28"/>
  <c r="AE179" i="28"/>
  <c r="AE178" i="28"/>
  <c r="S356" i="28"/>
  <c r="R356" i="28"/>
  <c r="O356" i="28"/>
  <c r="N356" i="28"/>
  <c r="AE177" i="28"/>
  <c r="AE176" i="28"/>
  <c r="AE175" i="28"/>
  <c r="AE174" i="28"/>
  <c r="AE173" i="28"/>
  <c r="AE172" i="28"/>
  <c r="AE171" i="28"/>
  <c r="AE170" i="28"/>
  <c r="AE169" i="28"/>
  <c r="AE168" i="28"/>
  <c r="AE167" i="28"/>
  <c r="AE166" i="28"/>
  <c r="AE165" i="28"/>
  <c r="AE164" i="28"/>
  <c r="AE163" i="28"/>
  <c r="AE162" i="28"/>
  <c r="AE161" i="28"/>
  <c r="AE160" i="28"/>
  <c r="AE159" i="28"/>
  <c r="AE158" i="28"/>
  <c r="AE157" i="28"/>
  <c r="AE156" i="28"/>
  <c r="AE155" i="28"/>
  <c r="AE154" i="28"/>
  <c r="AE153" i="28"/>
  <c r="AE152" i="28"/>
  <c r="AE151" i="28"/>
  <c r="AE150" i="28"/>
  <c r="AE149" i="28"/>
  <c r="AE148" i="28"/>
  <c r="AE147" i="28"/>
  <c r="AE146" i="28"/>
  <c r="AE145" i="28"/>
  <c r="AE144" i="28"/>
  <c r="AE143" i="28"/>
  <c r="AE142" i="28"/>
  <c r="AE141" i="28"/>
  <c r="AE140" i="28"/>
  <c r="AE139" i="28"/>
  <c r="AE138" i="28"/>
  <c r="AE137" i="28"/>
  <c r="AE136" i="28"/>
  <c r="AE135" i="28"/>
  <c r="AE134" i="28"/>
  <c r="AE133" i="28"/>
  <c r="AE132" i="28"/>
  <c r="AE131" i="28"/>
  <c r="AE130" i="28"/>
  <c r="AE129" i="28"/>
  <c r="AE128" i="28"/>
  <c r="AE127" i="28"/>
  <c r="AE126" i="28"/>
  <c r="AE125" i="28"/>
  <c r="AE124" i="28"/>
  <c r="AE123" i="28"/>
  <c r="AE122" i="28"/>
  <c r="AE121" i="28"/>
  <c r="AE120" i="28"/>
  <c r="AE119" i="28"/>
  <c r="AE118" i="28"/>
  <c r="AE117" i="28"/>
  <c r="AE116" i="28"/>
  <c r="AE115" i="28"/>
  <c r="AE114" i="28"/>
  <c r="AE113" i="28"/>
  <c r="AE112" i="28"/>
  <c r="AE111" i="28"/>
  <c r="AE110" i="28"/>
  <c r="AE109" i="28"/>
  <c r="AE108" i="28"/>
  <c r="AE107" i="28"/>
  <c r="AE106" i="28"/>
  <c r="AE105" i="28"/>
  <c r="AE104" i="28"/>
  <c r="AE103" i="28"/>
  <c r="AE102" i="28"/>
  <c r="AE101" i="28"/>
  <c r="AE100" i="28"/>
  <c r="AE99" i="28"/>
  <c r="AE98" i="28"/>
  <c r="AE97" i="28"/>
  <c r="AE96" i="28"/>
  <c r="AE95" i="28"/>
  <c r="AE94" i="28"/>
  <c r="AE93" i="28"/>
  <c r="AE92" i="28"/>
  <c r="AE91" i="28"/>
  <c r="AE90" i="28"/>
  <c r="AE89" i="28"/>
  <c r="AE88" i="28"/>
  <c r="AE87" i="28"/>
  <c r="AE86" i="28"/>
  <c r="AE85" i="28"/>
  <c r="AE84" i="28"/>
  <c r="AE83" i="28"/>
  <c r="AE82" i="28"/>
  <c r="AE81" i="28"/>
  <c r="AE80" i="28"/>
  <c r="AE79" i="28"/>
  <c r="AE78" i="28"/>
  <c r="AE77" i="28"/>
  <c r="AE76" i="28"/>
  <c r="AE75" i="28"/>
  <c r="AE74" i="28"/>
  <c r="AE73" i="28"/>
  <c r="AE72" i="28"/>
  <c r="AE71" i="28"/>
  <c r="AE70" i="28"/>
  <c r="AE69" i="28"/>
  <c r="AE68" i="28"/>
  <c r="AE67" i="28"/>
  <c r="AE66" i="28"/>
  <c r="AE65" i="28"/>
  <c r="AE64" i="28"/>
  <c r="AE63" i="28"/>
  <c r="AE62" i="28"/>
  <c r="AE61" i="28"/>
  <c r="AE60" i="28"/>
  <c r="AE59" i="28"/>
  <c r="AE58" i="28"/>
  <c r="AE57" i="28"/>
  <c r="AE56" i="28"/>
  <c r="AE55" i="28"/>
  <c r="AE54" i="28"/>
  <c r="AE53" i="28"/>
  <c r="AE52" i="28"/>
  <c r="AE51" i="28"/>
  <c r="AE50" i="28"/>
  <c r="AE49" i="28"/>
  <c r="AE48" i="28"/>
  <c r="AE47" i="28"/>
  <c r="AE46" i="28"/>
  <c r="AE45" i="28"/>
  <c r="AE44" i="28"/>
  <c r="AE43" i="28"/>
  <c r="AE42" i="28"/>
  <c r="AE41" i="28"/>
  <c r="AE40" i="28"/>
  <c r="AE39" i="28"/>
  <c r="U329" i="28"/>
  <c r="T329" i="28"/>
  <c r="R329" i="28"/>
  <c r="Q329" i="28"/>
  <c r="AE38" i="28"/>
  <c r="AE37" i="28"/>
  <c r="AE36" i="28"/>
  <c r="AE35" i="28"/>
  <c r="AE34" i="28"/>
  <c r="AE33" i="28"/>
  <c r="AE32" i="28"/>
  <c r="AE31" i="28"/>
  <c r="AE30" i="28"/>
  <c r="AE29" i="28"/>
  <c r="AE28" i="28"/>
  <c r="AE27" i="28"/>
  <c r="AE26" i="28"/>
  <c r="AE25" i="28"/>
  <c r="AE24" i="28"/>
  <c r="AE23" i="28"/>
  <c r="AE22" i="28"/>
  <c r="AE21" i="28"/>
  <c r="AE20" i="28"/>
  <c r="AE19" i="28"/>
  <c r="AE18" i="28"/>
  <c r="AE17" i="28"/>
  <c r="AE16" i="28"/>
  <c r="AE15" i="28"/>
  <c r="AE14" i="28"/>
  <c r="AE13" i="28"/>
  <c r="AE12" i="28"/>
  <c r="AE11" i="28"/>
  <c r="AE10" i="28"/>
  <c r="AE9" i="28"/>
  <c r="AE8" i="28"/>
  <c r="AE7" i="28"/>
  <c r="AE6" i="28"/>
  <c r="AE5" i="28"/>
  <c r="AE4" i="28"/>
  <c r="AE3" i="28"/>
  <c r="G3" i="28" s="1"/>
  <c r="G279" i="28" l="1"/>
  <c r="G287" i="28"/>
  <c r="G50" i="28"/>
  <c r="G90" i="28"/>
  <c r="G57" i="28"/>
  <c r="G81" i="28"/>
  <c r="G89" i="28"/>
  <c r="G113" i="28"/>
  <c r="G249" i="28"/>
  <c r="G273" i="28"/>
  <c r="G40" i="28"/>
  <c r="G80" i="28"/>
  <c r="G144" i="28"/>
  <c r="G200" i="28"/>
  <c r="G248" i="28"/>
  <c r="G264" i="28"/>
  <c r="G31" i="28"/>
  <c r="G47" i="28"/>
  <c r="G143" i="28"/>
  <c r="G199" i="28"/>
  <c r="G231" i="28"/>
  <c r="G86" i="28"/>
  <c r="G278" i="28"/>
  <c r="G13" i="28"/>
  <c r="G37" i="28"/>
  <c r="G45" i="28"/>
  <c r="G205" i="28"/>
  <c r="G221" i="28"/>
  <c r="G253" i="28"/>
  <c r="G138" i="28"/>
  <c r="G170" i="28"/>
  <c r="G186" i="28"/>
  <c r="G105" i="28"/>
  <c r="G169" i="28"/>
  <c r="G24" i="28"/>
  <c r="G160" i="28"/>
  <c r="G87" i="28"/>
  <c r="G94" i="28"/>
  <c r="G126" i="28"/>
  <c r="G190" i="28"/>
  <c r="G12" i="28"/>
  <c r="G28" i="28"/>
  <c r="G92" i="28"/>
  <c r="G116" i="28"/>
  <c r="G148" i="28"/>
  <c r="G220" i="28"/>
  <c r="G260" i="28"/>
  <c r="Q356" i="28"/>
  <c r="G277" i="28"/>
  <c r="G51" i="28"/>
  <c r="G99" i="28"/>
  <c r="G119" i="28"/>
  <c r="G151" i="28"/>
  <c r="G155" i="28"/>
  <c r="G183" i="28"/>
  <c r="G275" i="28"/>
  <c r="G6" i="28"/>
  <c r="G14" i="28"/>
  <c r="G38" i="28"/>
  <c r="G162" i="28"/>
  <c r="G166" i="28"/>
  <c r="G206" i="28"/>
  <c r="G222" i="28"/>
  <c r="G230" i="28"/>
  <c r="G234" i="28"/>
  <c r="G250" i="28"/>
  <c r="G254" i="28"/>
  <c r="G258" i="28"/>
  <c r="G274" i="28"/>
  <c r="G290" i="28"/>
  <c r="H9" i="28"/>
  <c r="H21" i="28"/>
  <c r="H33" i="28"/>
  <c r="H45" i="28"/>
  <c r="H57" i="28"/>
  <c r="H69" i="28"/>
  <c r="H81" i="28"/>
  <c r="H93" i="28"/>
  <c r="H105" i="28"/>
  <c r="H117" i="28"/>
  <c r="H129" i="28"/>
  <c r="H141" i="28"/>
  <c r="H153" i="28"/>
  <c r="H165" i="28"/>
  <c r="H177" i="28"/>
  <c r="H189" i="28"/>
  <c r="H201" i="28"/>
  <c r="H213" i="28"/>
  <c r="H225" i="28"/>
  <c r="H237" i="28"/>
  <c r="H261" i="28"/>
  <c r="H273" i="28"/>
  <c r="H285" i="28"/>
  <c r="H6" i="28"/>
  <c r="H18" i="28"/>
  <c r="H30" i="28"/>
  <c r="H42" i="28"/>
  <c r="H54" i="28"/>
  <c r="H66" i="28"/>
  <c r="H78" i="28"/>
  <c r="H90" i="28"/>
  <c r="H102" i="28"/>
  <c r="H114" i="28"/>
  <c r="H126" i="28"/>
  <c r="H138" i="28"/>
  <c r="H150" i="28"/>
  <c r="H162" i="28"/>
  <c r="H174" i="28"/>
  <c r="H186" i="28"/>
  <c r="H198" i="28"/>
  <c r="H210" i="28"/>
  <c r="H222" i="28"/>
  <c r="H234" i="28"/>
  <c r="H246" i="28"/>
  <c r="H258" i="28"/>
  <c r="H270" i="28"/>
  <c r="H282" i="28"/>
  <c r="H15" i="28"/>
  <c r="H27" i="28"/>
  <c r="H39" i="28"/>
  <c r="H51" i="28"/>
  <c r="H63" i="28"/>
  <c r="H75" i="28"/>
  <c r="H87" i="28"/>
  <c r="H99" i="28"/>
  <c r="H111" i="28"/>
  <c r="H123" i="28"/>
  <c r="H135" i="28"/>
  <c r="H147" i="28"/>
  <c r="H159" i="28"/>
  <c r="H171" i="28"/>
  <c r="H183" i="28"/>
  <c r="H195" i="28"/>
  <c r="H207" i="28"/>
  <c r="H219" i="28"/>
  <c r="H231" i="28"/>
  <c r="H243" i="28"/>
  <c r="H255" i="28"/>
  <c r="H267" i="28"/>
  <c r="H279" i="28"/>
  <c r="H291" i="28"/>
  <c r="G236" i="28"/>
  <c r="G256" i="28"/>
  <c r="G272" i="28"/>
  <c r="H12" i="28"/>
  <c r="H24" i="28"/>
  <c r="H36" i="28"/>
  <c r="H96" i="28"/>
  <c r="H120" i="28"/>
  <c r="H180" i="28"/>
  <c r="H192" i="28"/>
  <c r="H204" i="28"/>
  <c r="H48" i="28"/>
  <c r="H60" i="28"/>
  <c r="H72" i="28"/>
  <c r="H84" i="28"/>
  <c r="H108" i="28"/>
  <c r="H132" i="28"/>
  <c r="H144" i="28"/>
  <c r="H156" i="28"/>
  <c r="H168" i="28"/>
  <c r="H216" i="28"/>
  <c r="H228" i="28"/>
  <c r="H240" i="28"/>
  <c r="H252" i="28"/>
  <c r="H264" i="28"/>
  <c r="H276" i="28"/>
  <c r="H288" i="28"/>
  <c r="H294" i="28"/>
  <c r="H249" i="28"/>
  <c r="H297" i="28"/>
  <c r="H3" i="28"/>
  <c r="G4" i="28"/>
  <c r="G7" i="28"/>
  <c r="G10" i="28"/>
  <c r="G16" i="28"/>
  <c r="G19" i="28"/>
  <c r="G22" i="28"/>
  <c r="G25" i="28"/>
  <c r="G34" i="28"/>
  <c r="G43" i="28"/>
  <c r="G46" i="28"/>
  <c r="G49" i="28"/>
  <c r="G52" i="28"/>
  <c r="G55" i="28"/>
  <c r="G58" i="28"/>
  <c r="H4" i="28"/>
  <c r="H7" i="28"/>
  <c r="H10" i="28"/>
  <c r="H13" i="28"/>
  <c r="H16" i="28"/>
  <c r="H19" i="28"/>
  <c r="H22" i="28"/>
  <c r="H25" i="28"/>
  <c r="H28" i="28"/>
  <c r="H31" i="28"/>
  <c r="H34" i="28"/>
  <c r="H37" i="28"/>
  <c r="H40" i="28"/>
  <c r="H43" i="28"/>
  <c r="H46" i="28"/>
  <c r="H49" i="28"/>
  <c r="H52" i="28"/>
  <c r="H55" i="28"/>
  <c r="H58" i="28"/>
  <c r="G11" i="28"/>
  <c r="G17" i="28"/>
  <c r="G23" i="28"/>
  <c r="G32" i="28"/>
  <c r="G41" i="28"/>
  <c r="G44" i="28"/>
  <c r="G53" i="28"/>
  <c r="G56" i="28"/>
  <c r="G59" i="28"/>
  <c r="G62" i="28"/>
  <c r="G65" i="28"/>
  <c r="G68" i="28"/>
  <c r="G71" i="28"/>
  <c r="G74" i="28"/>
  <c r="G77" i="28"/>
  <c r="G83" i="28"/>
  <c r="G95" i="28"/>
  <c r="G98" i="28"/>
  <c r="G101" i="28"/>
  <c r="G104" i="28"/>
  <c r="G107" i="28"/>
  <c r="G110" i="28"/>
  <c r="G8" i="28"/>
  <c r="G26" i="28"/>
  <c r="G29" i="28"/>
  <c r="H47" i="28"/>
  <c r="H83" i="28"/>
  <c r="G5" i="28"/>
  <c r="G20" i="28"/>
  <c r="G35" i="28"/>
  <c r="H5" i="28"/>
  <c r="H8" i="28"/>
  <c r="H11" i="28"/>
  <c r="H14" i="28"/>
  <c r="H17" i="28"/>
  <c r="H20" i="28"/>
  <c r="H23" i="28"/>
  <c r="H26" i="28"/>
  <c r="H29" i="28"/>
  <c r="H32" i="28"/>
  <c r="H35" i="28"/>
  <c r="H38" i="28"/>
  <c r="H41" i="28"/>
  <c r="H44" i="28"/>
  <c r="H50" i="28"/>
  <c r="H53" i="28"/>
  <c r="H56" i="28"/>
  <c r="H59" i="28"/>
  <c r="H62" i="28"/>
  <c r="H65" i="28"/>
  <c r="H68" i="28"/>
  <c r="H71" i="28"/>
  <c r="H74" i="28"/>
  <c r="H77" i="28"/>
  <c r="H80" i="28"/>
  <c r="G15" i="28"/>
  <c r="G18" i="28"/>
  <c r="G21" i="28"/>
  <c r="G30" i="28"/>
  <c r="G33" i="28"/>
  <c r="G36" i="28"/>
  <c r="G42" i="28"/>
  <c r="G48" i="28"/>
  <c r="G54" i="28"/>
  <c r="G60" i="28"/>
  <c r="G63" i="28"/>
  <c r="G66" i="28"/>
  <c r="G69" i="28"/>
  <c r="G72" i="28"/>
  <c r="G75" i="28"/>
  <c r="G78" i="28"/>
  <c r="G84" i="28"/>
  <c r="G93" i="28"/>
  <c r="G96" i="28"/>
  <c r="G102" i="28"/>
  <c r="G108" i="28"/>
  <c r="G111" i="28"/>
  <c r="G9" i="28"/>
  <c r="G27" i="28"/>
  <c r="G39" i="28"/>
  <c r="G61" i="28"/>
  <c r="G64" i="28"/>
  <c r="G67" i="28"/>
  <c r="G70" i="28"/>
  <c r="G73" i="28"/>
  <c r="G76" i="28"/>
  <c r="G79" i="28"/>
  <c r="G82" i="28"/>
  <c r="G85" i="28"/>
  <c r="G88" i="28"/>
  <c r="G91" i="28"/>
  <c r="G97" i="28"/>
  <c r="G100" i="28"/>
  <c r="G103" i="28"/>
  <c r="G106" i="28"/>
  <c r="G109" i="28"/>
  <c r="G112" i="28"/>
  <c r="G115" i="28"/>
  <c r="G118" i="28"/>
  <c r="G121" i="28"/>
  <c r="G124" i="28"/>
  <c r="G127" i="28"/>
  <c r="G130" i="28"/>
  <c r="G133" i="28"/>
  <c r="G136" i="28"/>
  <c r="G139" i="28"/>
  <c r="G142" i="28"/>
  <c r="G145" i="28"/>
  <c r="G154" i="28"/>
  <c r="G157" i="28"/>
  <c r="G163" i="28"/>
  <c r="G172" i="28"/>
  <c r="G175" i="28"/>
  <c r="G178" i="28"/>
  <c r="G181" i="28"/>
  <c r="G184" i="28"/>
  <c r="G187" i="28"/>
  <c r="G193" i="28"/>
  <c r="G196" i="28"/>
  <c r="G202" i="28"/>
  <c r="G208" i="28"/>
  <c r="G211" i="28"/>
  <c r="G214" i="28"/>
  <c r="G217" i="28"/>
  <c r="G223" i="28"/>
  <c r="G226" i="28"/>
  <c r="G229" i="28"/>
  <c r="G232" i="28"/>
  <c r="G235" i="28"/>
  <c r="G238" i="28"/>
  <c r="G241" i="28"/>
  <c r="G244" i="28"/>
  <c r="G247" i="28"/>
  <c r="G259" i="28"/>
  <c r="G262" i="28"/>
  <c r="G265" i="28"/>
  <c r="G268" i="28"/>
  <c r="G271" i="28"/>
  <c r="G280" i="28"/>
  <c r="G283" i="28"/>
  <c r="G286" i="28"/>
  <c r="G289" i="28"/>
  <c r="G292" i="28"/>
  <c r="G295" i="28"/>
  <c r="G298" i="28"/>
  <c r="H61" i="28"/>
  <c r="H64" i="28"/>
  <c r="H67" i="28"/>
  <c r="H70" i="28"/>
  <c r="H73" i="28"/>
  <c r="H76" i="28"/>
  <c r="H79" i="28"/>
  <c r="H82" i="28"/>
  <c r="H85" i="28"/>
  <c r="H88" i="28"/>
  <c r="H91" i="28"/>
  <c r="H94" i="28"/>
  <c r="H97" i="28"/>
  <c r="H100" i="28"/>
  <c r="H103" i="28"/>
  <c r="H106" i="28"/>
  <c r="H109" i="28"/>
  <c r="H112" i="28"/>
  <c r="H115" i="28"/>
  <c r="H118" i="28"/>
  <c r="H121" i="28"/>
  <c r="H124" i="28"/>
  <c r="H127" i="28"/>
  <c r="H130" i="28"/>
  <c r="H133" i="28"/>
  <c r="H136" i="28"/>
  <c r="H139" i="28"/>
  <c r="H142" i="28"/>
  <c r="H145" i="28"/>
  <c r="H148" i="28"/>
  <c r="H151" i="28"/>
  <c r="H154" i="28"/>
  <c r="H157" i="28"/>
  <c r="H160" i="28"/>
  <c r="H163" i="28"/>
  <c r="H166" i="28"/>
  <c r="H169" i="28"/>
  <c r="H172" i="28"/>
  <c r="H175" i="28"/>
  <c r="H178" i="28"/>
  <c r="H181" i="28"/>
  <c r="H184" i="28"/>
  <c r="H187" i="28"/>
  <c r="H190" i="28"/>
  <c r="H193" i="28"/>
  <c r="H196" i="28"/>
  <c r="H199" i="28"/>
  <c r="H202" i="28"/>
  <c r="H205" i="28"/>
  <c r="H208" i="28"/>
  <c r="H211" i="28"/>
  <c r="H214" i="28"/>
  <c r="H217" i="28"/>
  <c r="H220" i="28"/>
  <c r="H223" i="28"/>
  <c r="H226" i="28"/>
  <c r="H229" i="28"/>
  <c r="H232" i="28"/>
  <c r="H235" i="28"/>
  <c r="H238" i="28"/>
  <c r="H241" i="28"/>
  <c r="H244" i="28"/>
  <c r="H247" i="28"/>
  <c r="H250" i="28"/>
  <c r="H253" i="28"/>
  <c r="H256" i="28"/>
  <c r="H259" i="28"/>
  <c r="H262" i="28"/>
  <c r="H265" i="28"/>
  <c r="H268" i="28"/>
  <c r="H271" i="28"/>
  <c r="H274" i="28"/>
  <c r="H277" i="28"/>
  <c r="H280" i="28"/>
  <c r="H283" i="28"/>
  <c r="H286" i="28"/>
  <c r="H289" i="28"/>
  <c r="H292" i="28"/>
  <c r="H295" i="28"/>
  <c r="H298" i="28"/>
  <c r="G122" i="28"/>
  <c r="G125" i="28"/>
  <c r="G128" i="28"/>
  <c r="G131" i="28"/>
  <c r="G134" i="28"/>
  <c r="G137" i="28"/>
  <c r="G140" i="28"/>
  <c r="G146" i="28"/>
  <c r="G149" i="28"/>
  <c r="G152" i="28"/>
  <c r="G158" i="28"/>
  <c r="G161" i="28"/>
  <c r="G164" i="28"/>
  <c r="G167" i="28"/>
  <c r="G173" i="28"/>
  <c r="G176" i="28"/>
  <c r="G179" i="28"/>
  <c r="G182" i="28"/>
  <c r="G185" i="28"/>
  <c r="G188" i="28"/>
  <c r="G191" i="28"/>
  <c r="G194" i="28"/>
  <c r="G197" i="28"/>
  <c r="G203" i="28"/>
  <c r="G209" i="28"/>
  <c r="G212" i="28"/>
  <c r="G215" i="28"/>
  <c r="G218" i="28"/>
  <c r="G224" i="28"/>
  <c r="G227" i="28"/>
  <c r="G233" i="28"/>
  <c r="G239" i="28"/>
  <c r="G242" i="28"/>
  <c r="G245" i="28"/>
  <c r="G251" i="28"/>
  <c r="G257" i="28"/>
  <c r="G263" i="28"/>
  <c r="G266" i="28"/>
  <c r="G269" i="28"/>
  <c r="G281" i="28"/>
  <c r="G284" i="28"/>
  <c r="G293" i="28"/>
  <c r="G296" i="28"/>
  <c r="H86" i="28"/>
  <c r="H89" i="28"/>
  <c r="H92" i="28"/>
  <c r="H95" i="28"/>
  <c r="H98" i="28"/>
  <c r="H101" i="28"/>
  <c r="H104" i="28"/>
  <c r="H107" i="28"/>
  <c r="H110" i="28"/>
  <c r="H113" i="28"/>
  <c r="H116" i="28"/>
  <c r="H119" i="28"/>
  <c r="H122" i="28"/>
  <c r="H125" i="28"/>
  <c r="H128" i="28"/>
  <c r="H131" i="28"/>
  <c r="H134" i="28"/>
  <c r="H137" i="28"/>
  <c r="H140" i="28"/>
  <c r="H143" i="28"/>
  <c r="H146" i="28"/>
  <c r="H149" i="28"/>
  <c r="H152" i="28"/>
  <c r="H155" i="28"/>
  <c r="H158" i="28"/>
  <c r="H161" i="28"/>
  <c r="H164" i="28"/>
  <c r="H167" i="28"/>
  <c r="H170" i="28"/>
  <c r="H173" i="28"/>
  <c r="H176" i="28"/>
  <c r="H179" i="28"/>
  <c r="H182" i="28"/>
  <c r="H185" i="28"/>
  <c r="H188" i="28"/>
  <c r="H191" i="28"/>
  <c r="H194" i="28"/>
  <c r="H197" i="28"/>
  <c r="H200" i="28"/>
  <c r="H203" i="28"/>
  <c r="H206" i="28"/>
  <c r="H209" i="28"/>
  <c r="H212" i="28"/>
  <c r="H215" i="28"/>
  <c r="H218" i="28"/>
  <c r="H221" i="28"/>
  <c r="H224" i="28"/>
  <c r="H227" i="28"/>
  <c r="H230" i="28"/>
  <c r="H233" i="28"/>
  <c r="H236" i="28"/>
  <c r="H239" i="28"/>
  <c r="H242" i="28"/>
  <c r="H245" i="28"/>
  <c r="H248" i="28"/>
  <c r="H251" i="28"/>
  <c r="H254" i="28"/>
  <c r="H257" i="28"/>
  <c r="H260" i="28"/>
  <c r="H263" i="28"/>
  <c r="H266" i="28"/>
  <c r="H269" i="28"/>
  <c r="H272" i="28"/>
  <c r="H275" i="28"/>
  <c r="H278" i="28"/>
  <c r="H281" i="28"/>
  <c r="H284" i="28"/>
  <c r="H287" i="28"/>
  <c r="H290" i="28"/>
  <c r="H293" i="28"/>
  <c r="H296" i="28"/>
  <c r="G114" i="28"/>
  <c r="G117" i="28"/>
  <c r="G120" i="28"/>
  <c r="G123" i="28"/>
  <c r="G129" i="28"/>
  <c r="G132" i="28"/>
  <c r="G135" i="28"/>
  <c r="G141" i="28"/>
  <c r="G147" i="28"/>
  <c r="G150" i="28"/>
  <c r="G153" i="28"/>
  <c r="G156" i="28"/>
  <c r="G159" i="28"/>
  <c r="G165" i="28"/>
  <c r="G168" i="28"/>
  <c r="G171" i="28"/>
  <c r="G174" i="28"/>
  <c r="G177" i="28"/>
  <c r="G180" i="28"/>
  <c r="G189" i="28"/>
  <c r="G192" i="28"/>
  <c r="G195" i="28"/>
  <c r="G198" i="28"/>
  <c r="G201" i="28"/>
  <c r="G204" i="28"/>
  <c r="G207" i="28"/>
  <c r="G210" i="28"/>
  <c r="G213" i="28"/>
  <c r="G216" i="28"/>
  <c r="G219" i="28"/>
  <c r="G225" i="28"/>
  <c r="G228" i="28"/>
  <c r="G237" i="28"/>
  <c r="G240" i="28"/>
  <c r="G243" i="28"/>
  <c r="G246" i="28"/>
  <c r="G252" i="28"/>
  <c r="G255" i="28"/>
  <c r="G261" i="28"/>
  <c r="G267" i="28"/>
  <c r="G270" i="28"/>
  <c r="G276" i="28"/>
  <c r="G282" i="28"/>
  <c r="G285" i="28"/>
  <c r="G288" i="28"/>
  <c r="G291" i="28"/>
  <c r="G294" i="28"/>
  <c r="G297" i="28"/>
  <c r="P329" i="28"/>
  <c r="P356" i="28"/>
  <c r="N334" i="28"/>
  <c r="N327" i="28"/>
  <c r="P332" i="28"/>
  <c r="O346" i="28"/>
  <c r="P346" i="28"/>
  <c r="Q346" i="28"/>
  <c r="T331" i="28"/>
  <c r="N316" i="28"/>
  <c r="Q350" i="28"/>
  <c r="P351" i="28"/>
  <c r="V346" i="28"/>
  <c r="T328" i="28"/>
  <c r="W346" i="28"/>
  <c r="T349" i="28"/>
  <c r="P330" i="28"/>
  <c r="T348" i="28"/>
  <c r="T314" i="28"/>
  <c r="U348" i="28"/>
  <c r="U323" i="28"/>
  <c r="U317" i="28"/>
  <c r="O304" i="28"/>
  <c r="U344" i="28"/>
  <c r="O326" i="28"/>
  <c r="P311" i="28"/>
  <c r="P336" i="28"/>
  <c r="P337" i="28"/>
  <c r="T355" i="28"/>
  <c r="V323" i="28"/>
  <c r="P345" i="28"/>
  <c r="T335" i="28"/>
  <c r="P313" i="28"/>
  <c r="P344" i="28"/>
  <c r="P350" i="28"/>
  <c r="P352" i="28"/>
  <c r="U314" i="28"/>
  <c r="U331" i="28"/>
  <c r="U301" i="28"/>
  <c r="M346" i="28"/>
  <c r="U349" i="28"/>
  <c r="N346" i="28"/>
  <c r="V349" i="28"/>
  <c r="V351" i="28"/>
  <c r="T344" i="28"/>
  <c r="Q344" i="28"/>
  <c r="U340" i="28"/>
  <c r="U335" i="28"/>
  <c r="O338" i="28"/>
  <c r="R344" i="28"/>
  <c r="P304" i="28"/>
  <c r="P301" i="28"/>
  <c r="N348" i="28"/>
  <c r="T313" i="28"/>
  <c r="T332" i="28"/>
  <c r="M320" i="28"/>
  <c r="P338" i="28"/>
  <c r="N328" i="28"/>
  <c r="O348" i="28"/>
  <c r="O315" i="28"/>
  <c r="S327" i="28"/>
  <c r="S353" i="28"/>
  <c r="O331" i="28"/>
  <c r="S334" i="28"/>
  <c r="V317" i="28"/>
  <c r="N318" i="28"/>
  <c r="U313" i="28"/>
  <c r="V332" i="28"/>
  <c r="T316" i="28"/>
  <c r="M345" i="28"/>
  <c r="U338" i="28"/>
  <c r="V350" i="28"/>
  <c r="R334" i="28"/>
  <c r="R346" i="28"/>
  <c r="R342" i="28"/>
  <c r="W342" i="28"/>
  <c r="U306" i="28"/>
  <c r="V347" i="28"/>
  <c r="V356" i="28"/>
  <c r="V301" i="28"/>
  <c r="O343" i="28"/>
  <c r="M312" i="28"/>
  <c r="M304" i="28"/>
  <c r="O332" i="28"/>
  <c r="O344" i="28"/>
  <c r="P327" i="28"/>
  <c r="P333" i="28"/>
  <c r="U350" i="28"/>
  <c r="Q311" i="28"/>
  <c r="Q316" i="28"/>
  <c r="Q334" i="28"/>
  <c r="V320" i="28"/>
  <c r="P321" i="28"/>
  <c r="T340" i="28"/>
  <c r="N311" i="28"/>
  <c r="N304" i="28"/>
  <c r="N335" i="28"/>
  <c r="U308" i="28"/>
  <c r="U337" i="28"/>
  <c r="U345" i="28"/>
  <c r="U309" i="28"/>
  <c r="V345" i="28"/>
  <c r="O309" i="28"/>
  <c r="P306" i="28"/>
  <c r="T321" i="28"/>
  <c r="P302" i="28"/>
  <c r="T345" i="28"/>
  <c r="U322" i="28"/>
  <c r="Q327" i="28"/>
  <c r="O355" i="28"/>
  <c r="N342" i="28"/>
  <c r="N320" i="28"/>
  <c r="U318" i="28"/>
  <c r="U355" i="28"/>
  <c r="Q306" i="28"/>
  <c r="U346" i="28"/>
  <c r="P316" i="28"/>
  <c r="T350" i="28"/>
  <c r="P353" i="28"/>
  <c r="P305" i="28"/>
  <c r="P309" i="28"/>
  <c r="P334" i="28"/>
  <c r="N340" i="28"/>
  <c r="V329" i="28"/>
  <c r="Q304" i="28"/>
  <c r="M329" i="28"/>
  <c r="Q342" i="28"/>
  <c r="Q320" i="28"/>
  <c r="O311" i="28"/>
  <c r="Q340" i="28"/>
  <c r="Q355" i="28"/>
  <c r="N313" i="28"/>
  <c r="Q328" i="28"/>
  <c r="Q335" i="28"/>
  <c r="N329" i="28"/>
  <c r="U311" i="28"/>
  <c r="U330" i="28"/>
  <c r="U316" i="28"/>
  <c r="U334" i="28"/>
  <c r="T304" i="28"/>
  <c r="W319" i="28"/>
  <c r="U303" i="28"/>
  <c r="V326" i="28"/>
  <c r="V306" i="28"/>
  <c r="O318" i="28"/>
  <c r="M326" i="28"/>
  <c r="W350" i="28"/>
  <c r="W313" i="28"/>
  <c r="M351" i="28"/>
  <c r="W329" i="28"/>
  <c r="W306" i="28"/>
  <c r="R304" i="28"/>
  <c r="T310" i="28"/>
  <c r="T354" i="28"/>
  <c r="P340" i="28"/>
  <c r="V319" i="28"/>
  <c r="N347" i="28"/>
  <c r="U310" i="28"/>
  <c r="U307" i="28"/>
  <c r="U312" i="28"/>
  <c r="R306" i="28"/>
  <c r="O320" i="28"/>
  <c r="V313" i="28"/>
  <c r="V337" i="28"/>
  <c r="R311" i="28"/>
  <c r="R330" i="28"/>
  <c r="R316" i="28"/>
  <c r="M349" i="28"/>
  <c r="M347" i="28"/>
  <c r="M350" i="28"/>
  <c r="O340" i="28"/>
  <c r="M313" i="28"/>
  <c r="W351" i="28"/>
  <c r="O314" i="28"/>
  <c r="O335" i="28"/>
  <c r="M337" i="28"/>
  <c r="W308" i="28"/>
  <c r="S309" i="28"/>
  <c r="M317" i="28"/>
  <c r="S338" i="28"/>
  <c r="T306" i="28"/>
  <c r="P348" i="28"/>
  <c r="T327" i="28"/>
  <c r="P355" i="28"/>
  <c r="P314" i="28"/>
  <c r="T309" i="28"/>
  <c r="T311" i="28"/>
  <c r="P331" i="28"/>
  <c r="T334" i="28"/>
  <c r="T338" i="28"/>
  <c r="M319" i="28"/>
  <c r="U319" i="28"/>
  <c r="M308" i="28"/>
  <c r="U327" i="28"/>
  <c r="N350" i="28"/>
  <c r="V339" i="28"/>
  <c r="V307" i="28"/>
  <c r="V327" i="28"/>
  <c r="V312" i="28"/>
  <c r="R340" i="28"/>
  <c r="R328" i="28"/>
  <c r="R335" i="28"/>
  <c r="V314" i="28"/>
  <c r="V311" i="28"/>
  <c r="V330" i="28"/>
  <c r="V316" i="28"/>
  <c r="V334" i="28"/>
  <c r="V338" i="28"/>
  <c r="M344" i="28"/>
  <c r="V344" i="28"/>
  <c r="T317" i="28"/>
  <c r="O305" i="28"/>
  <c r="O321" i="28"/>
  <c r="M333" i="28"/>
  <c r="M310" i="28"/>
  <c r="M339" i="28"/>
  <c r="S348" i="28"/>
  <c r="O336" i="28"/>
  <c r="M307" i="28"/>
  <c r="O323" i="28"/>
  <c r="M327" i="28"/>
  <c r="W327" i="28"/>
  <c r="O350" i="28"/>
  <c r="S355" i="28"/>
  <c r="O313" i="28"/>
  <c r="W353" i="28"/>
  <c r="O351" i="28"/>
  <c r="S314" i="28"/>
  <c r="O337" i="28"/>
  <c r="O329" i="28"/>
  <c r="M301" i="28"/>
  <c r="O345" i="28"/>
  <c r="O306" i="28"/>
  <c r="M316" i="28"/>
  <c r="W316" i="28"/>
  <c r="V304" i="28"/>
  <c r="N319" i="28"/>
  <c r="T301" i="28"/>
  <c r="U342" i="28"/>
  <c r="W344" i="28"/>
  <c r="O328" i="28"/>
  <c r="U356" i="28"/>
  <c r="S331" i="28"/>
  <c r="S346" i="28"/>
  <c r="M334" i="28"/>
  <c r="W334" i="28"/>
  <c r="M338" i="28"/>
  <c r="U304" i="28"/>
  <c r="M306" i="28"/>
  <c r="O349" i="28"/>
  <c r="U332" i="28"/>
  <c r="T356" i="28"/>
  <c r="P318" i="28"/>
  <c r="P328" i="28"/>
  <c r="M332" i="28"/>
  <c r="S344" i="28"/>
  <c r="P320" i="28"/>
  <c r="O352" i="28"/>
  <c r="N338" i="28"/>
  <c r="V318" i="28"/>
  <c r="V340" i="28"/>
  <c r="V328" i="28"/>
  <c r="V335" i="28"/>
  <c r="O319" i="28"/>
  <c r="Q347" i="28"/>
  <c r="S342" i="28"/>
  <c r="S320" i="28"/>
  <c r="M356" i="28"/>
  <c r="W356" i="28"/>
  <c r="W304" i="28"/>
  <c r="R350" i="28"/>
  <c r="S321" i="28"/>
  <c r="M318" i="28"/>
  <c r="W318" i="28"/>
  <c r="S322" i="28"/>
  <c r="W348" i="28"/>
  <c r="O354" i="28"/>
  <c r="O327" i="28"/>
  <c r="S350" i="28"/>
  <c r="O341" i="28"/>
  <c r="W355" i="28"/>
  <c r="O353" i="28"/>
  <c r="M328" i="28"/>
  <c r="W328" i="28"/>
  <c r="S351" i="28"/>
  <c r="M314" i="28"/>
  <c r="W314" i="28"/>
  <c r="M335" i="28"/>
  <c r="S329" i="28"/>
  <c r="O330" i="28"/>
  <c r="S345" i="28"/>
  <c r="S306" i="28"/>
  <c r="O316" i="28"/>
  <c r="O334" i="28"/>
  <c r="P319" i="28"/>
  <c r="M330" i="28"/>
  <c r="N332" i="28"/>
  <c r="R347" i="28"/>
  <c r="T342" i="28"/>
  <c r="T320" i="28"/>
  <c r="N337" i="28"/>
  <c r="N308" i="28"/>
  <c r="S301" i="28"/>
  <c r="S330" i="28"/>
  <c r="N352" i="28"/>
  <c r="N303" i="28"/>
  <c r="Q338" i="28"/>
  <c r="N349" i="28"/>
  <c r="R337" i="28"/>
  <c r="R308" i="28"/>
  <c r="M302" i="28"/>
  <c r="N333" i="28"/>
  <c r="N302" i="28"/>
  <c r="S339" i="28"/>
  <c r="S310" i="28"/>
  <c r="O303" i="28"/>
  <c r="W354" i="28"/>
  <c r="W307" i="28"/>
  <c r="W326" i="28"/>
  <c r="W323" i="28"/>
  <c r="N321" i="28"/>
  <c r="S343" i="28"/>
  <c r="S315" i="28"/>
  <c r="N339" i="28"/>
  <c r="N310" i="28"/>
  <c r="N322" i="28"/>
  <c r="N312" i="28"/>
  <c r="N341" i="28"/>
  <c r="S340" i="28"/>
  <c r="N355" i="28"/>
  <c r="S313" i="28"/>
  <c r="N353" i="28"/>
  <c r="S328" i="28"/>
  <c r="N351" i="28"/>
  <c r="N314" i="28"/>
  <c r="S335" i="28"/>
  <c r="S337" i="28"/>
  <c r="S308" i="28"/>
  <c r="N309" i="28"/>
  <c r="S311" i="28"/>
  <c r="N330" i="28"/>
  <c r="N301" i="28"/>
  <c r="N345" i="28"/>
  <c r="N317" i="28"/>
  <c r="N306" i="28"/>
  <c r="S316" i="28"/>
  <c r="N331" i="28"/>
  <c r="S352" i="28"/>
  <c r="S303" i="28"/>
  <c r="R320" i="28"/>
  <c r="Q343" i="28"/>
  <c r="Q315" i="28"/>
  <c r="W310" i="28"/>
  <c r="W339" i="28"/>
  <c r="Q313" i="28"/>
  <c r="W309" i="28"/>
  <c r="Q303" i="28"/>
  <c r="Q352" i="28"/>
  <c r="R343" i="28"/>
  <c r="R315" i="28"/>
  <c r="S318" i="28"/>
  <c r="T318" i="28"/>
  <c r="T352" i="28"/>
  <c r="T303" i="28"/>
  <c r="Q349" i="28"/>
  <c r="Q332" i="28"/>
  <c r="S317" i="28"/>
  <c r="S307" i="28"/>
  <c r="S354" i="28"/>
  <c r="S326" i="28"/>
  <c r="S323" i="28"/>
  <c r="W322" i="28"/>
  <c r="W330" i="28"/>
  <c r="W301" i="28"/>
  <c r="R318" i="28"/>
  <c r="R327" i="28"/>
  <c r="R313" i="28"/>
  <c r="R303" i="28"/>
  <c r="R352" i="28"/>
  <c r="S333" i="28"/>
  <c r="S302" i="28"/>
  <c r="S336" i="28"/>
  <c r="S305" i="28"/>
  <c r="N307" i="28"/>
  <c r="N354" i="28"/>
  <c r="N326" i="28"/>
  <c r="N323" i="28"/>
  <c r="T333" i="28"/>
  <c r="T302" i="28"/>
  <c r="T343" i="28"/>
  <c r="T315" i="28"/>
  <c r="T336" i="28"/>
  <c r="T305" i="28"/>
  <c r="T337" i="28"/>
  <c r="T308" i="28"/>
  <c r="U302" i="28"/>
  <c r="U333" i="28"/>
  <c r="U343" i="28"/>
  <c r="U315" i="28"/>
  <c r="O310" i="28"/>
  <c r="O339" i="28"/>
  <c r="O322" i="28"/>
  <c r="R349" i="28"/>
  <c r="R332" i="28"/>
  <c r="N305" i="28"/>
  <c r="N336" i="28"/>
  <c r="M343" i="28"/>
  <c r="M315" i="28"/>
  <c r="M336" i="28"/>
  <c r="M305" i="28"/>
  <c r="M311" i="28"/>
  <c r="M331" i="28"/>
  <c r="S319" i="28"/>
  <c r="S349" i="28"/>
  <c r="N343" i="28"/>
  <c r="N315" i="28"/>
  <c r="S312" i="28"/>
  <c r="S341" i="28"/>
  <c r="V331" i="28"/>
  <c r="W321" i="28"/>
  <c r="Q333" i="28"/>
  <c r="Q302" i="28"/>
  <c r="Q318" i="28"/>
  <c r="Q336" i="28"/>
  <c r="Q305" i="28"/>
  <c r="W341" i="28"/>
  <c r="W312" i="28"/>
  <c r="Q337" i="28"/>
  <c r="Q308" i="28"/>
  <c r="R338" i="28"/>
  <c r="R333" i="28"/>
  <c r="R302" i="28"/>
  <c r="R305" i="28"/>
  <c r="R336" i="28"/>
  <c r="V333" i="28"/>
  <c r="V302" i="28"/>
  <c r="V343" i="28"/>
  <c r="V315" i="28"/>
  <c r="P339" i="28"/>
  <c r="P310" i="28"/>
  <c r="M340" i="28"/>
  <c r="Q321" i="28"/>
  <c r="W333" i="28"/>
  <c r="W302" i="28"/>
  <c r="W343" i="28"/>
  <c r="W315" i="28"/>
  <c r="Q339" i="28"/>
  <c r="Q310" i="28"/>
  <c r="Q322" i="28"/>
  <c r="Q348" i="28"/>
  <c r="W336" i="28"/>
  <c r="W305" i="28"/>
  <c r="Q307" i="28"/>
  <c r="Q354" i="28"/>
  <c r="Q323" i="28"/>
  <c r="Q326" i="28"/>
  <c r="Q341" i="28"/>
  <c r="Q312" i="28"/>
  <c r="W340" i="28"/>
  <c r="Q353" i="28"/>
  <c r="Q351" i="28"/>
  <c r="Q314" i="28"/>
  <c r="W335" i="28"/>
  <c r="W337" i="28"/>
  <c r="Q309" i="28"/>
  <c r="W311" i="28"/>
  <c r="Q301" i="28"/>
  <c r="Q330" i="28"/>
  <c r="Q345" i="28"/>
  <c r="Q317" i="28"/>
  <c r="Q331" i="28"/>
  <c r="W303" i="28"/>
  <c r="W352" i="28"/>
  <c r="S304" i="28"/>
  <c r="T322" i="28"/>
  <c r="T330" i="28"/>
  <c r="W317" i="28"/>
  <c r="W345" i="28"/>
  <c r="W331" i="28"/>
  <c r="P322" i="28"/>
  <c r="V336" i="28"/>
  <c r="V305" i="28"/>
  <c r="P354" i="28"/>
  <c r="P307" i="28"/>
  <c r="P323" i="28"/>
  <c r="P326" i="28"/>
  <c r="P341" i="28"/>
  <c r="P312" i="28"/>
  <c r="S332" i="28"/>
  <c r="S347" i="28"/>
  <c r="T347" i="28"/>
  <c r="Q319" i="28"/>
  <c r="W349" i="28"/>
  <c r="W332" i="28"/>
  <c r="W347" i="28"/>
  <c r="W320" i="28"/>
  <c r="W338" i="28"/>
  <c r="R321" i="28"/>
  <c r="R339" i="28"/>
  <c r="R310" i="28"/>
  <c r="R322" i="28"/>
  <c r="R348" i="28"/>
  <c r="R307" i="28"/>
  <c r="R354" i="28"/>
  <c r="R323" i="28"/>
  <c r="R326" i="28"/>
  <c r="R341" i="28"/>
  <c r="R312" i="28"/>
  <c r="R355" i="28"/>
  <c r="R353" i="28"/>
  <c r="R351" i="28"/>
  <c r="R314" i="28"/>
  <c r="R309" i="28"/>
  <c r="R301" i="28"/>
  <c r="R317" i="28"/>
  <c r="R345" i="28"/>
  <c r="R331" i="28"/>
  <c r="R319" i="28"/>
  <c r="N344" i="28"/>
  <c r="U336" i="28"/>
  <c r="U328" i="28"/>
  <c r="U352" i="28"/>
  <c r="U347" i="28"/>
  <c r="O342" i="28"/>
  <c r="U320" i="28"/>
  <c r="M323" i="28"/>
  <c r="M352" i="28"/>
  <c r="V352" i="28"/>
  <c r="P342" i="28"/>
  <c r="U305" i="28"/>
  <c r="O308" i="28"/>
  <c r="U326" i="28"/>
  <c r="P308" i="28"/>
  <c r="V310" i="28"/>
  <c r="O312" i="28"/>
  <c r="O301" i="28"/>
  <c r="O307" i="28"/>
  <c r="T326" i="28"/>
  <c r="T323" i="28"/>
  <c r="T346" i="28"/>
  <c r="T307" i="28"/>
  <c r="U321" i="28"/>
  <c r="O302" i="28"/>
  <c r="O333" i="28"/>
  <c r="U354" i="28"/>
  <c r="U353" i="28"/>
  <c r="V303" i="28"/>
  <c r="P317" i="28"/>
  <c r="T339" i="28"/>
  <c r="T341" i="28"/>
  <c r="T353" i="28"/>
  <c r="T351" i="28"/>
  <c r="T319" i="28"/>
  <c r="O317" i="28"/>
  <c r="U339" i="28"/>
  <c r="U341" i="28"/>
  <c r="U351" i="28"/>
  <c r="O347" i="28"/>
  <c r="M321" i="28"/>
  <c r="V321" i="28"/>
  <c r="P315" i="28"/>
  <c r="P343" i="28"/>
  <c r="M322" i="28"/>
  <c r="V322" i="28"/>
  <c r="M348" i="28"/>
  <c r="V348" i="28"/>
  <c r="M354" i="28"/>
  <c r="V354" i="28"/>
  <c r="M341" i="28"/>
  <c r="V341" i="28"/>
  <c r="M355" i="28"/>
  <c r="V355" i="28"/>
  <c r="M353" i="28"/>
  <c r="V353" i="28"/>
  <c r="P335" i="28"/>
  <c r="M309" i="28"/>
  <c r="V309" i="28"/>
  <c r="P303" i="28"/>
  <c r="P349" i="28"/>
  <c r="P347" i="28"/>
  <c r="M342" i="28"/>
  <c r="V342" i="28"/>
  <c r="M303" i="28"/>
  <c r="V308" i="28"/>
  <c r="T312" i="28"/>
  <c r="G354" i="28" l="1"/>
  <c r="H354" i="28"/>
  <c r="G321" i="28"/>
  <c r="H321" i="28"/>
  <c r="G352" i="28"/>
  <c r="H352" i="28"/>
  <c r="G343" i="28"/>
  <c r="H343" i="28"/>
  <c r="G302" i="28"/>
  <c r="H302" i="28"/>
  <c r="G332" i="28"/>
  <c r="H332" i="28"/>
  <c r="G338" i="28"/>
  <c r="H338" i="28"/>
  <c r="H301" i="28"/>
  <c r="G301" i="28"/>
  <c r="H310" i="28"/>
  <c r="G310" i="28"/>
  <c r="G319" i="28"/>
  <c r="H319" i="28"/>
  <c r="G303" i="28"/>
  <c r="H303" i="28"/>
  <c r="G323" i="28"/>
  <c r="H323" i="28"/>
  <c r="H314" i="28"/>
  <c r="G314" i="28"/>
  <c r="G333" i="28"/>
  <c r="H333" i="28"/>
  <c r="G329" i="28"/>
  <c r="H329" i="28"/>
  <c r="G345" i="28"/>
  <c r="H345" i="28"/>
  <c r="G349" i="28"/>
  <c r="H349" i="28"/>
  <c r="G320" i="28"/>
  <c r="H320" i="28"/>
  <c r="G342" i="28"/>
  <c r="H342" i="28"/>
  <c r="G348" i="28"/>
  <c r="H348" i="28"/>
  <c r="H334" i="28"/>
  <c r="G334" i="28"/>
  <c r="G327" i="28"/>
  <c r="H327" i="28"/>
  <c r="G351" i="28"/>
  <c r="H351" i="28"/>
  <c r="G335" i="28"/>
  <c r="H335" i="28"/>
  <c r="G346" i="28"/>
  <c r="H346" i="28"/>
  <c r="G353" i="28"/>
  <c r="H353" i="28"/>
  <c r="G331" i="28"/>
  <c r="H331" i="28"/>
  <c r="G356" i="28"/>
  <c r="H356" i="28"/>
  <c r="G313" i="28"/>
  <c r="H313" i="28"/>
  <c r="G339" i="28"/>
  <c r="H339" i="28"/>
  <c r="G355" i="28"/>
  <c r="H355" i="28"/>
  <c r="G322" i="28"/>
  <c r="H322" i="28"/>
  <c r="G311" i="28"/>
  <c r="H311" i="28"/>
  <c r="G328" i="28"/>
  <c r="H328" i="28"/>
  <c r="G307" i="28"/>
  <c r="H307" i="28"/>
  <c r="G317" i="28"/>
  <c r="H317" i="28"/>
  <c r="G304" i="28"/>
  <c r="H304" i="28"/>
  <c r="G305" i="28"/>
  <c r="H305" i="28"/>
  <c r="G316" i="28"/>
  <c r="H316" i="28"/>
  <c r="G350" i="28"/>
  <c r="H350" i="28"/>
  <c r="H326" i="28"/>
  <c r="G326" i="28"/>
  <c r="G312" i="28"/>
  <c r="H312" i="28"/>
  <c r="G309" i="28"/>
  <c r="H309" i="28"/>
  <c r="G315" i="28"/>
  <c r="H315" i="28"/>
  <c r="G330" i="28"/>
  <c r="H330" i="28"/>
  <c r="G337" i="28"/>
  <c r="H337" i="28"/>
  <c r="G341" i="28"/>
  <c r="H341" i="28"/>
  <c r="G340" i="28"/>
  <c r="H340" i="28"/>
  <c r="G336" i="28"/>
  <c r="H336" i="28"/>
  <c r="G318" i="28"/>
  <c r="H318" i="28"/>
  <c r="G306" i="28"/>
  <c r="H306" i="28"/>
  <c r="G344" i="28"/>
  <c r="H344" i="28"/>
  <c r="G308" i="28"/>
  <c r="H308" i="28"/>
  <c r="G347" i="28"/>
  <c r="H347" i="28"/>
  <c r="F3" i="28"/>
  <c r="F31" i="28"/>
  <c r="F12" i="28"/>
  <c r="F13" i="28"/>
  <c r="F18" i="28"/>
  <c r="F193" i="28"/>
  <c r="F6" i="28"/>
  <c r="F295" i="28"/>
  <c r="F205" i="28"/>
  <c r="F61" i="28"/>
  <c r="F121" i="28"/>
  <c r="F283" i="28"/>
  <c r="F211" i="28"/>
  <c r="F67" i="28"/>
  <c r="F25" i="28"/>
  <c r="F133" i="28"/>
  <c r="F43" i="28"/>
  <c r="F19" i="28"/>
  <c r="F139" i="28"/>
  <c r="F235" i="28"/>
  <c r="F157" i="28"/>
  <c r="F223" i="28"/>
  <c r="F151" i="28"/>
  <c r="F289" i="28"/>
  <c r="F229" i="28"/>
  <c r="F145" i="28"/>
  <c r="F273" i="28"/>
  <c r="F201" i="28"/>
  <c r="F129" i="28"/>
  <c r="F57" i="28"/>
  <c r="F276" i="28"/>
  <c r="F204" i="28"/>
  <c r="F132" i="28"/>
  <c r="F245" i="28"/>
  <c r="F173" i="28"/>
  <c r="F101" i="28"/>
  <c r="F29" i="28"/>
  <c r="F250" i="28"/>
  <c r="F178" i="28"/>
  <c r="F106" i="28"/>
  <c r="F34" i="28"/>
  <c r="F267" i="28"/>
  <c r="F195" i="28"/>
  <c r="F123" i="28"/>
  <c r="F51" i="28"/>
  <c r="F278" i="28"/>
  <c r="F206" i="28"/>
  <c r="F134" i="28"/>
  <c r="F62" i="28"/>
  <c r="F270" i="28"/>
  <c r="F198" i="28"/>
  <c r="F126" i="28"/>
  <c r="F239" i="28"/>
  <c r="F167" i="28"/>
  <c r="F95" i="28"/>
  <c r="F23" i="28"/>
  <c r="F272" i="28"/>
  <c r="F200" i="28"/>
  <c r="F128" i="28"/>
  <c r="F56" i="28"/>
  <c r="F244" i="28"/>
  <c r="F172" i="28"/>
  <c r="F100" i="28"/>
  <c r="F28" i="28"/>
  <c r="F261" i="28"/>
  <c r="F189" i="28"/>
  <c r="F117" i="28"/>
  <c r="F45" i="28"/>
  <c r="F233" i="28"/>
  <c r="F161" i="28"/>
  <c r="F89" i="28"/>
  <c r="F17" i="28"/>
  <c r="F238" i="28"/>
  <c r="F166" i="28"/>
  <c r="F94" i="28"/>
  <c r="F22" i="28"/>
  <c r="F266" i="28"/>
  <c r="F194" i="28"/>
  <c r="F122" i="28"/>
  <c r="F50" i="28"/>
  <c r="F227" i="28"/>
  <c r="F155" i="28"/>
  <c r="F83" i="28"/>
  <c r="F11" i="28"/>
  <c r="F260" i="28"/>
  <c r="F188" i="28"/>
  <c r="F116" i="28"/>
  <c r="F44" i="28"/>
  <c r="F271" i="28"/>
  <c r="F246" i="28"/>
  <c r="F174" i="28"/>
  <c r="F237" i="28"/>
  <c r="F165" i="28"/>
  <c r="F93" i="28"/>
  <c r="F21" i="28"/>
  <c r="F286" i="28"/>
  <c r="F214" i="28"/>
  <c r="F142" i="28"/>
  <c r="F70" i="28"/>
  <c r="F20" i="28"/>
  <c r="F15" i="28"/>
  <c r="F90" i="28"/>
  <c r="F275" i="28"/>
  <c r="F203" i="28"/>
  <c r="F131" i="28"/>
  <c r="F59" i="28"/>
  <c r="F236" i="28"/>
  <c r="F164" i="28"/>
  <c r="F92" i="28"/>
  <c r="F49" i="28"/>
  <c r="F187" i="28"/>
  <c r="F288" i="28"/>
  <c r="F216" i="28"/>
  <c r="F144" i="28"/>
  <c r="F72" i="28"/>
  <c r="F257" i="28"/>
  <c r="F185" i="28"/>
  <c r="F113" i="28"/>
  <c r="F41" i="28"/>
  <c r="F262" i="28"/>
  <c r="F190" i="28"/>
  <c r="F118" i="28"/>
  <c r="F46" i="28"/>
  <c r="F279" i="28"/>
  <c r="F207" i="28"/>
  <c r="F135" i="28"/>
  <c r="F63" i="28"/>
  <c r="F290" i="28"/>
  <c r="F218" i="28"/>
  <c r="F146" i="28"/>
  <c r="F74" i="28"/>
  <c r="F217" i="28"/>
  <c r="F73" i="28"/>
  <c r="F282" i="28"/>
  <c r="F210" i="28"/>
  <c r="F138" i="28"/>
  <c r="F251" i="28"/>
  <c r="F179" i="28"/>
  <c r="F107" i="28"/>
  <c r="F35" i="28"/>
  <c r="F256" i="28"/>
  <c r="F184" i="28"/>
  <c r="F112" i="28"/>
  <c r="F40" i="28"/>
  <c r="F284" i="28"/>
  <c r="F212" i="28"/>
  <c r="F140" i="28"/>
  <c r="F68" i="28"/>
  <c r="F24" i="28"/>
  <c r="F102" i="28"/>
  <c r="F247" i="28"/>
  <c r="F175" i="28"/>
  <c r="F103" i="28"/>
  <c r="F240" i="28"/>
  <c r="F168" i="28"/>
  <c r="F96" i="28"/>
  <c r="F231" i="28"/>
  <c r="F159" i="28"/>
  <c r="F87" i="28"/>
  <c r="F241" i="28"/>
  <c r="F169" i="28"/>
  <c r="F97" i="28"/>
  <c r="F36" i="28"/>
  <c r="F253" i="28"/>
  <c r="F234" i="28"/>
  <c r="F162" i="28"/>
  <c r="F208" i="28"/>
  <c r="F136" i="28"/>
  <c r="F64" i="28"/>
  <c r="F297" i="28"/>
  <c r="F225" i="28"/>
  <c r="F153" i="28"/>
  <c r="F81" i="28"/>
  <c r="F9" i="28"/>
  <c r="F14" i="28"/>
  <c r="F163" i="28"/>
  <c r="F91" i="28"/>
  <c r="F30" i="28"/>
  <c r="F109" i="28"/>
  <c r="F156" i="28"/>
  <c r="F197" i="28"/>
  <c r="F53" i="28"/>
  <c r="F274" i="28"/>
  <c r="F202" i="28"/>
  <c r="F130" i="28"/>
  <c r="F58" i="28"/>
  <c r="F291" i="28"/>
  <c r="F219" i="28"/>
  <c r="F75" i="28"/>
  <c r="F230" i="28"/>
  <c r="F158" i="28"/>
  <c r="F86" i="28"/>
  <c r="F8" i="28"/>
  <c r="F85" i="28"/>
  <c r="F55" i="28"/>
  <c r="F48" i="28"/>
  <c r="F265" i="28"/>
  <c r="F259" i="28"/>
  <c r="F181" i="28"/>
  <c r="F280" i="28"/>
  <c r="F228" i="28"/>
  <c r="F84" i="28"/>
  <c r="F269" i="28"/>
  <c r="F125" i="28"/>
  <c r="F147" i="28"/>
  <c r="F294" i="28"/>
  <c r="F222" i="28"/>
  <c r="F150" i="28"/>
  <c r="F263" i="28"/>
  <c r="F191" i="28"/>
  <c r="F119" i="28"/>
  <c r="F47" i="28"/>
  <c r="F268" i="28"/>
  <c r="F196" i="28"/>
  <c r="F124" i="28"/>
  <c r="F52" i="28"/>
  <c r="F285" i="28"/>
  <c r="F213" i="28"/>
  <c r="F141" i="28"/>
  <c r="F69" i="28"/>
  <c r="F296" i="28"/>
  <c r="F224" i="28"/>
  <c r="F152" i="28"/>
  <c r="F80" i="28"/>
  <c r="F66" i="28"/>
  <c r="F60" i="28"/>
  <c r="F78" i="28"/>
  <c r="F277" i="28"/>
  <c r="F199" i="28"/>
  <c r="F127" i="28"/>
  <c r="F79" i="28"/>
  <c r="F7" i="28"/>
  <c r="F5" i="28"/>
  <c r="F54" i="28"/>
  <c r="F264" i="28"/>
  <c r="F192" i="28"/>
  <c r="F120" i="28"/>
  <c r="F255" i="28"/>
  <c r="F183" i="28"/>
  <c r="F111" i="28"/>
  <c r="F39" i="28"/>
  <c r="F258" i="28"/>
  <c r="F186" i="28"/>
  <c r="F114" i="28"/>
  <c r="F42" i="28"/>
  <c r="F232" i="28"/>
  <c r="F160" i="28"/>
  <c r="F88" i="28"/>
  <c r="F16" i="28"/>
  <c r="F249" i="28"/>
  <c r="F177" i="28"/>
  <c r="F105" i="28"/>
  <c r="F33" i="28"/>
  <c r="F115" i="28"/>
  <c r="F252" i="28"/>
  <c r="F180" i="28"/>
  <c r="F108" i="28"/>
  <c r="F293" i="28"/>
  <c r="F221" i="28"/>
  <c r="F149" i="28"/>
  <c r="F77" i="28"/>
  <c r="F298" i="28"/>
  <c r="F226" i="28"/>
  <c r="F154" i="28"/>
  <c r="F82" i="28"/>
  <c r="F10" i="28"/>
  <c r="F243" i="28"/>
  <c r="F171" i="28"/>
  <c r="F99" i="28"/>
  <c r="F27" i="28"/>
  <c r="F254" i="28"/>
  <c r="F182" i="28"/>
  <c r="F110" i="28"/>
  <c r="F38" i="28"/>
  <c r="F37" i="28"/>
  <c r="F287" i="28"/>
  <c r="F215" i="28"/>
  <c r="F143" i="28"/>
  <c r="F71" i="28"/>
  <c r="F292" i="28"/>
  <c r="F220" i="28"/>
  <c r="F148" i="28"/>
  <c r="F76" i="28"/>
  <c r="F4" i="28"/>
  <c r="F248" i="28"/>
  <c r="F176" i="28"/>
  <c r="F104" i="28"/>
  <c r="F32" i="28"/>
  <c r="F281" i="28"/>
  <c r="F209" i="28"/>
  <c r="F137" i="28"/>
  <c r="F65" i="28"/>
  <c r="F242" i="28"/>
  <c r="F170" i="28"/>
  <c r="F98" i="28"/>
  <c r="F26" i="28"/>
  <c r="F340" i="28" l="1"/>
  <c r="F318" i="28"/>
  <c r="F311" i="28"/>
  <c r="F339" i="28"/>
  <c r="F330" i="28"/>
  <c r="F352" i="28"/>
  <c r="F348" i="28"/>
  <c r="F321" i="28"/>
  <c r="F335" i="28"/>
  <c r="F306" i="28"/>
  <c r="F344" i="28"/>
  <c r="F334" i="28"/>
  <c r="F333" i="28"/>
  <c r="F305" i="28"/>
  <c r="F310" i="28"/>
  <c r="F309" i="28"/>
  <c r="F312" i="28"/>
  <c r="F353" i="28"/>
  <c r="F337" i="28"/>
  <c r="F332" i="28"/>
  <c r="F303" i="28"/>
  <c r="C8" i="32" s="1"/>
  <c r="F355" i="28"/>
  <c r="F314" i="28"/>
  <c r="F304" i="28"/>
  <c r="F315" i="28"/>
  <c r="F329" i="28"/>
  <c r="F350" i="28"/>
  <c r="F316" i="28"/>
  <c r="F319" i="28"/>
  <c r="F313" i="28"/>
  <c r="F342" i="28"/>
  <c r="F317" i="28"/>
  <c r="F322" i="28"/>
  <c r="F302" i="28"/>
  <c r="F343" i="28"/>
  <c r="F308" i="28"/>
  <c r="F336" i="28"/>
  <c r="F356" i="28"/>
  <c r="F331" i="28"/>
  <c r="F323" i="28"/>
  <c r="F354" i="28"/>
  <c r="F347" i="28"/>
  <c r="F346" i="28"/>
  <c r="F351" i="28"/>
  <c r="F320" i="28"/>
  <c r="F349" i="28"/>
  <c r="F326" i="28"/>
  <c r="F345" i="28"/>
  <c r="F307" i="28"/>
  <c r="F338" i="28"/>
  <c r="F301" i="28"/>
  <c r="F327" i="28"/>
  <c r="F328" i="28"/>
  <c r="F341" i="28"/>
  <c r="C7" i="21" l="1"/>
  <c r="C9" i="21" s="1"/>
  <c r="C5" i="32" s="1"/>
  <c r="C10" i="32" s="1"/>
  <c r="C14" i="32" s="1"/>
</calcChain>
</file>

<file path=xl/sharedStrings.xml><?xml version="1.0" encoding="utf-8"?>
<sst xmlns="http://schemas.openxmlformats.org/spreadsheetml/2006/main" count="2448" uniqueCount="997">
  <si>
    <t>upper_ecode</t>
  </si>
  <si>
    <t>fire_ecode</t>
  </si>
  <si>
    <t>Pilot</t>
  </si>
  <si>
    <t>nndrincome</t>
  </si>
  <si>
    <t>sbrrsecprop_baa_sml</t>
  </si>
  <si>
    <t>sbrr_fcastpy_baa_sml</t>
  </si>
  <si>
    <t>mr_rural_baa_sml</t>
  </si>
  <si>
    <t>mr_rural_baa_std</t>
  </si>
  <si>
    <t>smlsup_baa_sml</t>
  </si>
  <si>
    <t>smlsup_baa_std</t>
  </si>
  <si>
    <t>drs31_rhl_baa_sml</t>
  </si>
  <si>
    <t>drs31_rhl_baa_std</t>
  </si>
  <si>
    <t>mr_toilets_baa_sml</t>
  </si>
  <si>
    <t>mr_toilets_baa_std</t>
  </si>
  <si>
    <t>drs31_lowcarbheat_baa_sml</t>
  </si>
  <si>
    <t>drs31_lowcarbheat_baa_std</t>
  </si>
  <si>
    <t>mr_improv_baa_sml</t>
  </si>
  <si>
    <t>mr_improv_baa_std</t>
  </si>
  <si>
    <t>drs31_film_baa_sml</t>
  </si>
  <si>
    <t>drs31_film_baa_std</t>
  </si>
  <si>
    <t>ezinvestzone_baa_sml</t>
  </si>
  <si>
    <t>ezinvestzone_baa_std</t>
  </si>
  <si>
    <t>disreg_da_1</t>
  </si>
  <si>
    <t>sbrrsecprop_da_sml</t>
  </si>
  <si>
    <t>sbrr_fcastpy_da_sml</t>
  </si>
  <si>
    <t>mr_rural_da_sml</t>
  </si>
  <si>
    <t>mr_rural_da_std</t>
  </si>
  <si>
    <t>smlsup_da_sml</t>
  </si>
  <si>
    <t>smlsup_da_std</t>
  </si>
  <si>
    <t>drs31_rhl_da_sml</t>
  </si>
  <si>
    <t>drs31_rhl_da_std</t>
  </si>
  <si>
    <t>mr_toilets_da_sml</t>
  </si>
  <si>
    <t>mr_toilets_da_std</t>
  </si>
  <si>
    <t>drs31_lowcarbheat_da_sml</t>
  </si>
  <si>
    <t>drs31_lowcarbheat_da_std</t>
  </si>
  <si>
    <t>mr_improv_da_sml</t>
  </si>
  <si>
    <t>mr_improv_da_std</t>
  </si>
  <si>
    <t>drs31_film_da_sml</t>
  </si>
  <si>
    <t>drs31_film_da_std</t>
  </si>
  <si>
    <t>Major Precepting Authorities</t>
  </si>
  <si>
    <t>Fire and Rescue Authorities</t>
  </si>
  <si>
    <t>Adur</t>
  </si>
  <si>
    <t>E3831</t>
  </si>
  <si>
    <t>Amber Valley</t>
  </si>
  <si>
    <t>E1031</t>
  </si>
  <si>
    <t>Arun</t>
  </si>
  <si>
    <t>E3832</t>
  </si>
  <si>
    <t>Ashfield</t>
  </si>
  <si>
    <t>E3031</t>
  </si>
  <si>
    <t>Ashford</t>
  </si>
  <si>
    <t>E2231</t>
  </si>
  <si>
    <t>Babergh</t>
  </si>
  <si>
    <t>E3531</t>
  </si>
  <si>
    <t>Barking &amp; Dagenham</t>
  </si>
  <si>
    <t>E5030</t>
  </si>
  <si>
    <t>Barnet</t>
  </si>
  <si>
    <t>E5031</t>
  </si>
  <si>
    <t>Barnsley</t>
  </si>
  <si>
    <t>E4401</t>
  </si>
  <si>
    <t>Basildon</t>
  </si>
  <si>
    <t>E1531</t>
  </si>
  <si>
    <t>Basingstoke &amp; Deane</t>
  </si>
  <si>
    <t>E1731</t>
  </si>
  <si>
    <t>Bassetlaw</t>
  </si>
  <si>
    <t>E3032</t>
  </si>
  <si>
    <t>E0101</t>
  </si>
  <si>
    <t>E0202</t>
  </si>
  <si>
    <t>Bexley</t>
  </si>
  <si>
    <t>E5032</t>
  </si>
  <si>
    <t>Birmingham</t>
  </si>
  <si>
    <t>E4601</t>
  </si>
  <si>
    <t>Blaby</t>
  </si>
  <si>
    <t>E2431</t>
  </si>
  <si>
    <t>E2301</t>
  </si>
  <si>
    <t>E2302</t>
  </si>
  <si>
    <t>Bolsover</t>
  </si>
  <si>
    <t>E1032</t>
  </si>
  <si>
    <t>Bolton</t>
  </si>
  <si>
    <t>E4201</t>
  </si>
  <si>
    <t>Boston</t>
  </si>
  <si>
    <t>E2531</t>
  </si>
  <si>
    <t>E1204</t>
  </si>
  <si>
    <t>E0301</t>
  </si>
  <si>
    <t>Bradford</t>
  </si>
  <si>
    <t>E4701</t>
  </si>
  <si>
    <t>Braintree</t>
  </si>
  <si>
    <t>E1532</t>
  </si>
  <si>
    <t>Breckland</t>
  </si>
  <si>
    <t>E2631</t>
  </si>
  <si>
    <t>Brent</t>
  </si>
  <si>
    <t>E5033</t>
  </si>
  <si>
    <t>Brentwood</t>
  </si>
  <si>
    <t>E1533</t>
  </si>
  <si>
    <t>E1401</t>
  </si>
  <si>
    <t>E0102</t>
  </si>
  <si>
    <t>Broadland</t>
  </si>
  <si>
    <t>E2632</t>
  </si>
  <si>
    <t>Bromley</t>
  </si>
  <si>
    <t>E5034</t>
  </si>
  <si>
    <t>Bromsgrove</t>
  </si>
  <si>
    <t>E1831</t>
  </si>
  <si>
    <t>Broxbourne</t>
  </si>
  <si>
    <t>E1931</t>
  </si>
  <si>
    <t>Broxtowe</t>
  </si>
  <si>
    <t>E3033</t>
  </si>
  <si>
    <t>E0402</t>
  </si>
  <si>
    <t>Burnley</t>
  </si>
  <si>
    <t>E2333</t>
  </si>
  <si>
    <t>Bury</t>
  </si>
  <si>
    <t>E4202</t>
  </si>
  <si>
    <t>Calderdale</t>
  </si>
  <si>
    <t>E4702</t>
  </si>
  <si>
    <t>Cambridge</t>
  </si>
  <si>
    <t>E0531</t>
  </si>
  <si>
    <t>Camden</t>
  </si>
  <si>
    <t>E5011</t>
  </si>
  <si>
    <t>Cannock Chase</t>
  </si>
  <si>
    <t>E3431</t>
  </si>
  <si>
    <t>Canterbury</t>
  </si>
  <si>
    <t>E2232</t>
  </si>
  <si>
    <t>Castle Point</t>
  </si>
  <si>
    <t>E1534</t>
  </si>
  <si>
    <t>E0203</t>
  </si>
  <si>
    <t>Charnwood</t>
  </si>
  <si>
    <t>E2432</t>
  </si>
  <si>
    <t>Chelmsford</t>
  </si>
  <si>
    <t>E1535</t>
  </si>
  <si>
    <t>Cheltenham</t>
  </si>
  <si>
    <t>E1631</t>
  </si>
  <si>
    <t>Cherwell</t>
  </si>
  <si>
    <t>E3131</t>
  </si>
  <si>
    <t>E0603</t>
  </si>
  <si>
    <t>E0604</t>
  </si>
  <si>
    <t>Chesterfield</t>
  </si>
  <si>
    <t>E1033</t>
  </si>
  <si>
    <t>Chichester</t>
  </si>
  <si>
    <t>E3833</t>
  </si>
  <si>
    <t>Chorley</t>
  </si>
  <si>
    <t>E2334</t>
  </si>
  <si>
    <t>City of London</t>
  </si>
  <si>
    <t>E5010</t>
  </si>
  <si>
    <t>Colchester</t>
  </si>
  <si>
    <t>E1536</t>
  </si>
  <si>
    <t>E0801</t>
  </si>
  <si>
    <t>Cotswold</t>
  </si>
  <si>
    <t>E1632</t>
  </si>
  <si>
    <t>Coventry</t>
  </si>
  <si>
    <t>E4602</t>
  </si>
  <si>
    <t>Crawley</t>
  </si>
  <si>
    <t>E3834</t>
  </si>
  <si>
    <t>Croydon</t>
  </si>
  <si>
    <t>E5035</t>
  </si>
  <si>
    <t>Cumberland</t>
  </si>
  <si>
    <t>E0901</t>
  </si>
  <si>
    <t>Dacorum</t>
  </si>
  <si>
    <t>E1932</t>
  </si>
  <si>
    <t>E1301</t>
  </si>
  <si>
    <t>Dartford</t>
  </si>
  <si>
    <t>E2233</t>
  </si>
  <si>
    <t>E1001</t>
  </si>
  <si>
    <t>Derbyshire Dales</t>
  </si>
  <si>
    <t>E1035</t>
  </si>
  <si>
    <t>Doncaster</t>
  </si>
  <si>
    <t>E4402</t>
  </si>
  <si>
    <t>E1203</t>
  </si>
  <si>
    <t>Dover</t>
  </si>
  <si>
    <t>E2234</t>
  </si>
  <si>
    <t>Dudley</t>
  </si>
  <si>
    <t>E4603</t>
  </si>
  <si>
    <t>E1302</t>
  </si>
  <si>
    <t>Ealing</t>
  </si>
  <si>
    <t>E5036</t>
  </si>
  <si>
    <t>East Cambridgeshire</t>
  </si>
  <si>
    <t>E0532</t>
  </si>
  <si>
    <t>East Devon</t>
  </si>
  <si>
    <t>E1131</t>
  </si>
  <si>
    <t>East Hampshire</t>
  </si>
  <si>
    <t>E1732</t>
  </si>
  <si>
    <t>East Hertfordshire</t>
  </si>
  <si>
    <t>E1933</t>
  </si>
  <si>
    <t>East Lindsey</t>
  </si>
  <si>
    <t>E2532</t>
  </si>
  <si>
    <t>E2001</t>
  </si>
  <si>
    <t>East Staffordshire</t>
  </si>
  <si>
    <t>E3432</t>
  </si>
  <si>
    <t>East Suffolk</t>
  </si>
  <si>
    <t>E3538</t>
  </si>
  <si>
    <t>Eastbourne</t>
  </si>
  <si>
    <t>E1432</t>
  </si>
  <si>
    <t>Eastleigh</t>
  </si>
  <si>
    <t>E1733</t>
  </si>
  <si>
    <t>Elmbridge</t>
  </si>
  <si>
    <t>E3631</t>
  </si>
  <si>
    <t>Enfield</t>
  </si>
  <si>
    <t>E5037</t>
  </si>
  <si>
    <t>Epping Forest</t>
  </si>
  <si>
    <t>E1537</t>
  </si>
  <si>
    <t>Epsom &amp; Ewell</t>
  </si>
  <si>
    <t>E3632</t>
  </si>
  <si>
    <t>Erewash</t>
  </si>
  <si>
    <t>E1036</t>
  </si>
  <si>
    <t>Exeter</t>
  </si>
  <si>
    <t>E1132</t>
  </si>
  <si>
    <t>Fareham</t>
  </si>
  <si>
    <t>E1734</t>
  </si>
  <si>
    <t>Fenland</t>
  </si>
  <si>
    <t>E0533</t>
  </si>
  <si>
    <t>E2240</t>
  </si>
  <si>
    <t>Forest of Dean</t>
  </si>
  <si>
    <t>E1633</t>
  </si>
  <si>
    <t>Fylde</t>
  </si>
  <si>
    <t>E2335</t>
  </si>
  <si>
    <t>Gateshead</t>
  </si>
  <si>
    <t>E4501</t>
  </si>
  <si>
    <t>Gedling</t>
  </si>
  <si>
    <t>E3034</t>
  </si>
  <si>
    <t>Gloucester</t>
  </si>
  <si>
    <t>E1634</t>
  </si>
  <si>
    <t>Gosport</t>
  </si>
  <si>
    <t>E1735</t>
  </si>
  <si>
    <t>Gravesham</t>
  </si>
  <si>
    <t>E2236</t>
  </si>
  <si>
    <t>Great Yarmouth</t>
  </si>
  <si>
    <t>E2633</t>
  </si>
  <si>
    <t>Greenwich</t>
  </si>
  <si>
    <t>E5012</t>
  </si>
  <si>
    <t>Guildford</t>
  </si>
  <si>
    <t>E3633</t>
  </si>
  <si>
    <t>Hackney</t>
  </si>
  <si>
    <t>E5013</t>
  </si>
  <si>
    <t>E0601</t>
  </si>
  <si>
    <t>Hammersmith &amp; Fulham</t>
  </si>
  <si>
    <t>E5014</t>
  </si>
  <si>
    <t>Harborough</t>
  </si>
  <si>
    <t>E2433</t>
  </si>
  <si>
    <t>Haringey</t>
  </si>
  <si>
    <t>E5038</t>
  </si>
  <si>
    <t>Harlow</t>
  </si>
  <si>
    <t>E1538</t>
  </si>
  <si>
    <t>Harrow</t>
  </si>
  <si>
    <t>E5039</t>
  </si>
  <si>
    <t>Hart</t>
  </si>
  <si>
    <t>E1736</t>
  </si>
  <si>
    <t>E0701</t>
  </si>
  <si>
    <t>Hastings</t>
  </si>
  <si>
    <t>E1433</t>
  </si>
  <si>
    <t>Havant</t>
  </si>
  <si>
    <t>E1737</t>
  </si>
  <si>
    <t>Havering</t>
  </si>
  <si>
    <t>E5040</t>
  </si>
  <si>
    <t>E1801</t>
  </si>
  <si>
    <t>Hertsmere</t>
  </si>
  <si>
    <t>E1934</t>
  </si>
  <si>
    <t>High Peak</t>
  </si>
  <si>
    <t>E1037</t>
  </si>
  <si>
    <t>Hillingdon</t>
  </si>
  <si>
    <t>E5041</t>
  </si>
  <si>
    <t>Hinckley &amp; Bosworth</t>
  </si>
  <si>
    <t>E2434</t>
  </si>
  <si>
    <t>Horsham</t>
  </si>
  <si>
    <t>E3835</t>
  </si>
  <si>
    <t>Hounslow</t>
  </si>
  <si>
    <t>E5042</t>
  </si>
  <si>
    <t>Huntingdonshire</t>
  </si>
  <si>
    <t>E0551</t>
  </si>
  <si>
    <t>Hyndburn</t>
  </si>
  <si>
    <t>E2336</t>
  </si>
  <si>
    <t>Ipswich</t>
  </si>
  <si>
    <t>E3533</t>
  </si>
  <si>
    <t>E2101</t>
  </si>
  <si>
    <t>Isles of Scilly</t>
  </si>
  <si>
    <t>E4001</t>
  </si>
  <si>
    <t>Islington</t>
  </si>
  <si>
    <t>E5015</t>
  </si>
  <si>
    <t>Kensington &amp; Chelsea</t>
  </si>
  <si>
    <t>E5016</t>
  </si>
  <si>
    <t>King's Lynn &amp; West Norfolk</t>
  </si>
  <si>
    <t>E2634</t>
  </si>
  <si>
    <t>E2002</t>
  </si>
  <si>
    <t>Kingston-upon-Thames</t>
  </si>
  <si>
    <t>E5043</t>
  </si>
  <si>
    <t>Kirklees</t>
  </si>
  <si>
    <t>E4703</t>
  </si>
  <si>
    <t>Knowsley</t>
  </si>
  <si>
    <t>E4301</t>
  </si>
  <si>
    <t>Lambeth</t>
  </si>
  <si>
    <t>E5017</t>
  </si>
  <si>
    <t>Lancaster</t>
  </si>
  <si>
    <t>E2337</t>
  </si>
  <si>
    <t>Leeds</t>
  </si>
  <si>
    <t>E4704</t>
  </si>
  <si>
    <t>E2401</t>
  </si>
  <si>
    <t>Lewes</t>
  </si>
  <si>
    <t>E1435</t>
  </si>
  <si>
    <t>Lewisham</t>
  </si>
  <si>
    <t>E5018</t>
  </si>
  <si>
    <t>Lichfield</t>
  </si>
  <si>
    <t>E3433</t>
  </si>
  <si>
    <t>Lincoln</t>
  </si>
  <si>
    <t>E2533</t>
  </si>
  <si>
    <t>Liverpool</t>
  </si>
  <si>
    <t>E4302</t>
  </si>
  <si>
    <t>E0201</t>
  </si>
  <si>
    <t>Maidstone</t>
  </si>
  <si>
    <t>E2237</t>
  </si>
  <si>
    <t>Maldon</t>
  </si>
  <si>
    <t>E1539</t>
  </si>
  <si>
    <t>Malvern Hills</t>
  </si>
  <si>
    <t>E1851</t>
  </si>
  <si>
    <t>Manchester</t>
  </si>
  <si>
    <t>E4203</t>
  </si>
  <si>
    <t>Mansfield</t>
  </si>
  <si>
    <t>E3035</t>
  </si>
  <si>
    <t>E2201</t>
  </si>
  <si>
    <t>Melton</t>
  </si>
  <si>
    <t>E2436</t>
  </si>
  <si>
    <t>Merton</t>
  </si>
  <si>
    <t>E5044</t>
  </si>
  <si>
    <t>Mid Devon</t>
  </si>
  <si>
    <t>E1133</t>
  </si>
  <si>
    <t>Mid Suffolk</t>
  </si>
  <si>
    <t>E3534</t>
  </si>
  <si>
    <t>Mid Sussex</t>
  </si>
  <si>
    <t>E3836</t>
  </si>
  <si>
    <t>E0702</t>
  </si>
  <si>
    <t>E0401</t>
  </si>
  <si>
    <t>Mole Valley</t>
  </si>
  <si>
    <t>E3634</t>
  </si>
  <si>
    <t>New Forest</t>
  </si>
  <si>
    <t>E1738</t>
  </si>
  <si>
    <t>Newark &amp; Sherwood</t>
  </si>
  <si>
    <t>E3036</t>
  </si>
  <si>
    <t>Newcastle-under-Lyme</t>
  </si>
  <si>
    <t>E3434</t>
  </si>
  <si>
    <t>Newcastle-upon-Tyne</t>
  </si>
  <si>
    <t>E4502</t>
  </si>
  <si>
    <t>Newham</t>
  </si>
  <si>
    <t>E5045</t>
  </si>
  <si>
    <t>North Devon</t>
  </si>
  <si>
    <t>E1134</t>
  </si>
  <si>
    <t>North East Derbyshire</t>
  </si>
  <si>
    <t>E1038</t>
  </si>
  <si>
    <t>E2003</t>
  </si>
  <si>
    <t>North Hertfordshire</t>
  </si>
  <si>
    <t>E1935</t>
  </si>
  <si>
    <t>North Kesteven</t>
  </si>
  <si>
    <t>E2534</t>
  </si>
  <si>
    <t>E2004</t>
  </si>
  <si>
    <t>North Norfolk</t>
  </si>
  <si>
    <t>E2635</t>
  </si>
  <si>
    <t>North Northamptonshire</t>
  </si>
  <si>
    <t>E2801</t>
  </si>
  <si>
    <t>E0104</t>
  </si>
  <si>
    <t>North Tyneside</t>
  </si>
  <si>
    <t>E4503</t>
  </si>
  <si>
    <t>North Warwickshire</t>
  </si>
  <si>
    <t>E3731</t>
  </si>
  <si>
    <t>North West Leicestershire</t>
  </si>
  <si>
    <t>E2437</t>
  </si>
  <si>
    <t>North Yorkshire</t>
  </si>
  <si>
    <t>E2702</t>
  </si>
  <si>
    <t>E2901</t>
  </si>
  <si>
    <t>Norwich</t>
  </si>
  <si>
    <t>E2636</t>
  </si>
  <si>
    <t>E3001</t>
  </si>
  <si>
    <t>Nuneaton &amp; Bedworth</t>
  </si>
  <si>
    <t>E3732</t>
  </si>
  <si>
    <t>Oadby &amp; Wigston</t>
  </si>
  <si>
    <t>E2438</t>
  </si>
  <si>
    <t>Oldham</t>
  </si>
  <si>
    <t>E4204</t>
  </si>
  <si>
    <t>Oxford</t>
  </si>
  <si>
    <t>E3132</t>
  </si>
  <si>
    <t>Pendle</t>
  </si>
  <si>
    <t>E2338</t>
  </si>
  <si>
    <t>E0501</t>
  </si>
  <si>
    <t>E1101</t>
  </si>
  <si>
    <t>E1701</t>
  </si>
  <si>
    <t>Preston</t>
  </si>
  <si>
    <t>E2339</t>
  </si>
  <si>
    <t>E0303</t>
  </si>
  <si>
    <t>Redbridge</t>
  </si>
  <si>
    <t>E5046</t>
  </si>
  <si>
    <t>E0703</t>
  </si>
  <si>
    <t>Redditch</t>
  </si>
  <si>
    <t>E1835</t>
  </si>
  <si>
    <t>Reigate &amp; Banstead</t>
  </si>
  <si>
    <t>E3635</t>
  </si>
  <si>
    <t>Ribble Valley</t>
  </si>
  <si>
    <t>E2340</t>
  </si>
  <si>
    <t>Richmond-upon-Thames</t>
  </si>
  <si>
    <t>E5047</t>
  </si>
  <si>
    <t>Rochdale</t>
  </si>
  <si>
    <t>E4205</t>
  </si>
  <si>
    <t>Rochford</t>
  </si>
  <si>
    <t>E1540</t>
  </si>
  <si>
    <t>Rossendale</t>
  </si>
  <si>
    <t>E2341</t>
  </si>
  <si>
    <t>Rother</t>
  </si>
  <si>
    <t>E1436</t>
  </si>
  <si>
    <t>Rotherham</t>
  </si>
  <si>
    <t>E4403</t>
  </si>
  <si>
    <t>Rugby</t>
  </si>
  <si>
    <t>E3733</t>
  </si>
  <si>
    <t>Runnymede</t>
  </si>
  <si>
    <t>E3636</t>
  </si>
  <si>
    <t>Rushcliffe</t>
  </si>
  <si>
    <t>E3038</t>
  </si>
  <si>
    <t>Rushmoor</t>
  </si>
  <si>
    <t>E1740</t>
  </si>
  <si>
    <t>E2402</t>
  </si>
  <si>
    <t>Salford</t>
  </si>
  <si>
    <t>E4206</t>
  </si>
  <si>
    <t>Sandwell</t>
  </si>
  <si>
    <t>E4604</t>
  </si>
  <si>
    <t>Sefton</t>
  </si>
  <si>
    <t>E4304</t>
  </si>
  <si>
    <t>Sevenoaks</t>
  </si>
  <si>
    <t>E2239</t>
  </si>
  <si>
    <t>Sheffield</t>
  </si>
  <si>
    <t>E4404</t>
  </si>
  <si>
    <t>E3202</t>
  </si>
  <si>
    <t>E0304</t>
  </si>
  <si>
    <t>Solihull</t>
  </si>
  <si>
    <t>E4605</t>
  </si>
  <si>
    <t>Somerset</t>
  </si>
  <si>
    <t>E3301</t>
  </si>
  <si>
    <t>South Cambridgeshire</t>
  </si>
  <si>
    <t>E0536</t>
  </si>
  <si>
    <t>South Derbyshire</t>
  </si>
  <si>
    <t>E1039</t>
  </si>
  <si>
    <t>E0103</t>
  </si>
  <si>
    <t>South Hams</t>
  </si>
  <si>
    <t>E1136</t>
  </si>
  <si>
    <t>South Holland</t>
  </si>
  <si>
    <t>E2535</t>
  </si>
  <si>
    <t>South Kesteven</t>
  </si>
  <si>
    <t>E2536</t>
  </si>
  <si>
    <t>South Norfolk</t>
  </si>
  <si>
    <t>E2637</t>
  </si>
  <si>
    <t>South Oxfordshire</t>
  </si>
  <si>
    <t>E3133</t>
  </si>
  <si>
    <t>South Ribble</t>
  </si>
  <si>
    <t>E2342</t>
  </si>
  <si>
    <t>South Staffordshire</t>
  </si>
  <si>
    <t>E3435</t>
  </si>
  <si>
    <t>South Tyneside</t>
  </si>
  <si>
    <t>E4504</t>
  </si>
  <si>
    <t>E1702</t>
  </si>
  <si>
    <t>E1501</t>
  </si>
  <si>
    <t>Southwark</t>
  </si>
  <si>
    <t>E5019</t>
  </si>
  <si>
    <t>Spelthorne</t>
  </si>
  <si>
    <t>E3637</t>
  </si>
  <si>
    <t>St Albans</t>
  </si>
  <si>
    <t>E1936</t>
  </si>
  <si>
    <t>St Helens</t>
  </si>
  <si>
    <t>E4303</t>
  </si>
  <si>
    <t>Stafford</t>
  </si>
  <si>
    <t>E3436</t>
  </si>
  <si>
    <t>Staffordshire Moorlands</t>
  </si>
  <si>
    <t>E3437</t>
  </si>
  <si>
    <t>Stevenage</t>
  </si>
  <si>
    <t>E1937</t>
  </si>
  <si>
    <t>Stockport</t>
  </si>
  <si>
    <t>E4207</t>
  </si>
  <si>
    <t>E0704</t>
  </si>
  <si>
    <t>E3401</t>
  </si>
  <si>
    <t>Stratford-on-Avon</t>
  </si>
  <si>
    <t>E3734</t>
  </si>
  <si>
    <t>Stroud</t>
  </si>
  <si>
    <t>E1635</t>
  </si>
  <si>
    <t>Sunderland</t>
  </si>
  <si>
    <t>E4505</t>
  </si>
  <si>
    <t>Surrey Heath</t>
  </si>
  <si>
    <t>E3638</t>
  </si>
  <si>
    <t>Sutton</t>
  </si>
  <si>
    <t>E5048</t>
  </si>
  <si>
    <t>Swale</t>
  </si>
  <si>
    <t>E2241</t>
  </si>
  <si>
    <t>E3901</t>
  </si>
  <si>
    <t>Tameside</t>
  </si>
  <si>
    <t>E4208</t>
  </si>
  <si>
    <t>Tamworth</t>
  </si>
  <si>
    <t>E3439</t>
  </si>
  <si>
    <t>Tandridge</t>
  </si>
  <si>
    <t>E3639</t>
  </si>
  <si>
    <t>Teignbridge</t>
  </si>
  <si>
    <t>E1137</t>
  </si>
  <si>
    <t>E3201</t>
  </si>
  <si>
    <t>Tendring</t>
  </si>
  <si>
    <t>E1542</t>
  </si>
  <si>
    <t>Test Valley</t>
  </si>
  <si>
    <t>E1742</t>
  </si>
  <si>
    <t>Tewkesbury</t>
  </si>
  <si>
    <t>E1636</t>
  </si>
  <si>
    <t>Thanet</t>
  </si>
  <si>
    <t>E2242</t>
  </si>
  <si>
    <t>Three Rivers</t>
  </si>
  <si>
    <t>E1938</t>
  </si>
  <si>
    <t>E1502</t>
  </si>
  <si>
    <t>Tonbridge &amp; Malling</t>
  </si>
  <si>
    <t>E2243</t>
  </si>
  <si>
    <t>E1102</t>
  </si>
  <si>
    <t>Torridge</t>
  </si>
  <si>
    <t>E1139</t>
  </si>
  <si>
    <t>Tower Hamlets</t>
  </si>
  <si>
    <t>E5020</t>
  </si>
  <si>
    <t>Trafford</t>
  </si>
  <si>
    <t>E4209</t>
  </si>
  <si>
    <t>Tunbridge Wells</t>
  </si>
  <si>
    <t>E2244</t>
  </si>
  <si>
    <t>Uttlesford</t>
  </si>
  <si>
    <t>E1544</t>
  </si>
  <si>
    <t>Vale of White Horse</t>
  </si>
  <si>
    <t>E3134</t>
  </si>
  <si>
    <t>Wakefield</t>
  </si>
  <si>
    <t>E4705</t>
  </si>
  <si>
    <t>Walsall</t>
  </si>
  <si>
    <t>E4606</t>
  </si>
  <si>
    <t>Waltham Forest</t>
  </si>
  <si>
    <t>E5049</t>
  </si>
  <si>
    <t>Wandsworth</t>
  </si>
  <si>
    <t>E5021</t>
  </si>
  <si>
    <t>E0602</t>
  </si>
  <si>
    <t>Warwick</t>
  </si>
  <si>
    <t>E3735</t>
  </si>
  <si>
    <t>Watford</t>
  </si>
  <si>
    <t>E1939</t>
  </si>
  <si>
    <t>Waverley</t>
  </si>
  <si>
    <t>E3640</t>
  </si>
  <si>
    <t>Wealden</t>
  </si>
  <si>
    <t>E1437</t>
  </si>
  <si>
    <t>Welwyn Hatfield</t>
  </si>
  <si>
    <t>E1940</t>
  </si>
  <si>
    <t>E0302</t>
  </si>
  <si>
    <t>West Devon</t>
  </si>
  <si>
    <t>E1140</t>
  </si>
  <si>
    <t>West Lancashire</t>
  </si>
  <si>
    <t>E2343</t>
  </si>
  <si>
    <t>West Lindsey</t>
  </si>
  <si>
    <t>E2537</t>
  </si>
  <si>
    <t>West Northamptonshire</t>
  </si>
  <si>
    <t>E2802</t>
  </si>
  <si>
    <t>West Oxfordshire</t>
  </si>
  <si>
    <t>E3135</t>
  </si>
  <si>
    <t>West Suffolk</t>
  </si>
  <si>
    <t>E3539</t>
  </si>
  <si>
    <t>Westminster</t>
  </si>
  <si>
    <t>E5022</t>
  </si>
  <si>
    <t>Westmorland and Furness</t>
  </si>
  <si>
    <t>E0902</t>
  </si>
  <si>
    <t>Wigan</t>
  </si>
  <si>
    <t>E4210</t>
  </si>
  <si>
    <t>E3902</t>
  </si>
  <si>
    <t>Winchester</t>
  </si>
  <si>
    <t>E1743</t>
  </si>
  <si>
    <t>E0305</t>
  </si>
  <si>
    <t>Wirral</t>
  </si>
  <si>
    <t>E4305</t>
  </si>
  <si>
    <t>Woking</t>
  </si>
  <si>
    <t>E3641</t>
  </si>
  <si>
    <t>E0306</t>
  </si>
  <si>
    <t>Wolverhampton</t>
  </si>
  <si>
    <t>E4607</t>
  </si>
  <si>
    <t>Worcester</t>
  </si>
  <si>
    <t>E1837</t>
  </si>
  <si>
    <t>Worthing</t>
  </si>
  <si>
    <t>E3837</t>
  </si>
  <si>
    <t>Wychavon</t>
  </si>
  <si>
    <t>E1838</t>
  </si>
  <si>
    <t>Wyre</t>
  </si>
  <si>
    <t>E2344</t>
  </si>
  <si>
    <t>Wyre Forest</t>
  </si>
  <si>
    <t>E1839</t>
  </si>
  <si>
    <t>E2701</t>
  </si>
  <si>
    <t>Avon Fire</t>
  </si>
  <si>
    <t>E6101</t>
  </si>
  <si>
    <t>Bedfordshire Fire</t>
  </si>
  <si>
    <t>E6102</t>
  </si>
  <si>
    <t>Berkshire Fire</t>
  </si>
  <si>
    <t>E6103</t>
  </si>
  <si>
    <t>Buckinghamshire Fire</t>
  </si>
  <si>
    <t>E6104</t>
  </si>
  <si>
    <t>Cambridgeshire Fire</t>
  </si>
  <si>
    <t>E6105</t>
  </si>
  <si>
    <t>Cheshire Fire</t>
  </si>
  <si>
    <t>E6106</t>
  </si>
  <si>
    <t>Cleveland Fire</t>
  </si>
  <si>
    <t>E6107</t>
  </si>
  <si>
    <t>E6135</t>
  </si>
  <si>
    <t>Derbyshire Fire</t>
  </si>
  <si>
    <t>E6110</t>
  </si>
  <si>
    <t>Devon and Somerset Fire</t>
  </si>
  <si>
    <t>E6161</t>
  </si>
  <si>
    <t>Dorset and Wiltshire Fire</t>
  </si>
  <si>
    <t>E6162</t>
  </si>
  <si>
    <t>Durham Fire</t>
  </si>
  <si>
    <t>E6113</t>
  </si>
  <si>
    <t>East Sussex Fire</t>
  </si>
  <si>
    <t>E6114</t>
  </si>
  <si>
    <t>Essex Fire</t>
  </si>
  <si>
    <t>E6115</t>
  </si>
  <si>
    <t>Greater Manchester Combined Authority</t>
  </si>
  <si>
    <t>E6348</t>
  </si>
  <si>
    <t>Hampshire and Isle of Wight Fire and Rescue</t>
  </si>
  <si>
    <t>E6163</t>
  </si>
  <si>
    <t>Hereford and Worcester Fire</t>
  </si>
  <si>
    <t>E6118</t>
  </si>
  <si>
    <t>Humberside Fire</t>
  </si>
  <si>
    <t>E6120</t>
  </si>
  <si>
    <t>Kent Fire</t>
  </si>
  <si>
    <t>E6122</t>
  </si>
  <si>
    <t>Lancashire Fire</t>
  </si>
  <si>
    <t>E6123</t>
  </si>
  <si>
    <t>Leicestershire Fire</t>
  </si>
  <si>
    <t>E6124</t>
  </si>
  <si>
    <t>Merseyside Fire</t>
  </si>
  <si>
    <t>E6143</t>
  </si>
  <si>
    <t>York and North Yorkshire Mayoral Combined Authority</t>
  </si>
  <si>
    <t>E6360</t>
  </si>
  <si>
    <t>Northamptonshire Police, Fire and Crime Commissioner</t>
  </si>
  <si>
    <t>E6128</t>
  </si>
  <si>
    <t>Nottinghamshire Fire</t>
  </si>
  <si>
    <t>E6130</t>
  </si>
  <si>
    <t>Shropshire Fire</t>
  </si>
  <si>
    <t>E6132</t>
  </si>
  <si>
    <t>South Yorkshire Fire</t>
  </si>
  <si>
    <t>E6144</t>
  </si>
  <si>
    <t>Staffordshire Police, Fire and Crime Commissioner</t>
  </si>
  <si>
    <t>E6134</t>
  </si>
  <si>
    <t>Tyne and Wear Fire</t>
  </si>
  <si>
    <t>E6145</t>
  </si>
  <si>
    <t>West Midlands Fire</t>
  </si>
  <si>
    <t>E6146</t>
  </si>
  <si>
    <t>West Yorkshire Fire</t>
  </si>
  <si>
    <t>E6147</t>
  </si>
  <si>
    <t>Cambridgeshire</t>
  </si>
  <si>
    <t>E0521</t>
  </si>
  <si>
    <t>Derbyshire</t>
  </si>
  <si>
    <t>E1021</t>
  </si>
  <si>
    <t>Devon</t>
  </si>
  <si>
    <t>E1121</t>
  </si>
  <si>
    <t>East Sussex</t>
  </si>
  <si>
    <t>E1421</t>
  </si>
  <si>
    <t>Essex</t>
  </si>
  <si>
    <t>E1521</t>
  </si>
  <si>
    <t>Gloucestershire</t>
  </si>
  <si>
    <t>E1620</t>
  </si>
  <si>
    <t>E5100</t>
  </si>
  <si>
    <t>Hampshire</t>
  </si>
  <si>
    <t>E1721</t>
  </si>
  <si>
    <t>Hertfordshire</t>
  </si>
  <si>
    <t>E1920</t>
  </si>
  <si>
    <t>Kent</t>
  </si>
  <si>
    <t>E2221</t>
  </si>
  <si>
    <t>Lancashire</t>
  </si>
  <si>
    <t>E2321</t>
  </si>
  <si>
    <t>Leicestershire</t>
  </si>
  <si>
    <t>E2421</t>
  </si>
  <si>
    <t>Lincolnshire</t>
  </si>
  <si>
    <t>E2520</t>
  </si>
  <si>
    <t>Norfolk</t>
  </si>
  <si>
    <t>E2620</t>
  </si>
  <si>
    <t>Nottinghamshire</t>
  </si>
  <si>
    <t>E3021</t>
  </si>
  <si>
    <t>Oxfordshire</t>
  </si>
  <si>
    <t>E3120</t>
  </si>
  <si>
    <t>Staffordshire</t>
  </si>
  <si>
    <t>E3421</t>
  </si>
  <si>
    <t>Suffolk</t>
  </si>
  <si>
    <t>E3520</t>
  </si>
  <si>
    <t>Surrey</t>
  </si>
  <si>
    <t>E3620</t>
  </si>
  <si>
    <t>Warwickshire</t>
  </si>
  <si>
    <t>E3720</t>
  </si>
  <si>
    <t>West of England Combined Authority</t>
  </si>
  <si>
    <t>E6354</t>
  </si>
  <si>
    <t>West Sussex</t>
  </si>
  <si>
    <t>E3820</t>
  </si>
  <si>
    <t>Worcestershire</t>
  </si>
  <si>
    <t>E1821</t>
  </si>
  <si>
    <t>Greater London Authority</t>
  </si>
  <si>
    <t>Bedford UA</t>
  </si>
  <si>
    <t>Blackburn with Darwen UA</t>
  </si>
  <si>
    <t>Blackpool UA</t>
  </si>
  <si>
    <t>Bracknell Forest UA</t>
  </si>
  <si>
    <t>Central Bedfordshire UA</t>
  </si>
  <si>
    <t>Cheshire East UA</t>
  </si>
  <si>
    <t>Cheshire West and Chester UA</t>
  </si>
  <si>
    <t>Cornwall UA</t>
  </si>
  <si>
    <t>Darlington UA</t>
  </si>
  <si>
    <t>Derby UA</t>
  </si>
  <si>
    <t>Durham UA</t>
  </si>
  <si>
    <t>East Riding of Yorkshire UA</t>
  </si>
  <si>
    <t>Halton UA</t>
  </si>
  <si>
    <t>Hartlepool UA</t>
  </si>
  <si>
    <t>Herefordshire UA</t>
  </si>
  <si>
    <t>Leicester UA</t>
  </si>
  <si>
    <t>Luton UA</t>
  </si>
  <si>
    <t>Medway UA</t>
  </si>
  <si>
    <t>Middlesbrough UA</t>
  </si>
  <si>
    <t>Milton Keynes UA</t>
  </si>
  <si>
    <t>North East Lincolnshire UA</t>
  </si>
  <si>
    <t>North Lincolnshire UA</t>
  </si>
  <si>
    <t>North Somerset UA</t>
  </si>
  <si>
    <t>Northumberland UA</t>
  </si>
  <si>
    <t>Nottingham UA</t>
  </si>
  <si>
    <t>Peterborough UA</t>
  </si>
  <si>
    <t>Plymouth UA</t>
  </si>
  <si>
    <t>Portsmouth UA</t>
  </si>
  <si>
    <t>Reading UA</t>
  </si>
  <si>
    <t>Redcar &amp; Cleveland UA</t>
  </si>
  <si>
    <t>Rutland UA</t>
  </si>
  <si>
    <t>Shropshire UA</t>
  </si>
  <si>
    <t>Slough UA</t>
  </si>
  <si>
    <t>South Gloucestershire UA</t>
  </si>
  <si>
    <t>Southampton UA</t>
  </si>
  <si>
    <t>Southend-on-Sea UA</t>
  </si>
  <si>
    <t>Stockton-on-Tees UA</t>
  </si>
  <si>
    <t>Stoke-on-Trent UA</t>
  </si>
  <si>
    <t>Swindon UA</t>
  </si>
  <si>
    <t>Telford &amp; Wrekin UA</t>
  </si>
  <si>
    <t>Thurrock UA</t>
  </si>
  <si>
    <t>Torbay UA</t>
  </si>
  <si>
    <t>Warrington UA</t>
  </si>
  <si>
    <t>West Berkshire UA</t>
  </si>
  <si>
    <t>Wiltshire UA</t>
  </si>
  <si>
    <t>Windsor &amp; Maidenhead UA</t>
  </si>
  <si>
    <t>Wokingham UA</t>
  </si>
  <si>
    <t>York UA</t>
  </si>
  <si>
    <t>Bath &amp; North East Somerset UA</t>
  </si>
  <si>
    <t>Bournemouth, Christchurch &amp; Poole UA</t>
  </si>
  <si>
    <t>Brighton &amp; Hove UA</t>
  </si>
  <si>
    <t>Bristol UA</t>
  </si>
  <si>
    <t>Buckinghamshire UA</t>
  </si>
  <si>
    <t>Dorset UA</t>
  </si>
  <si>
    <t>Folkestone &amp; Hythe</t>
  </si>
  <si>
    <t>Isle of Wight Council UA</t>
  </si>
  <si>
    <t>Kingston-upon-Hull UA</t>
  </si>
  <si>
    <t>P1704</t>
  </si>
  <si>
    <t>P1703</t>
  </si>
  <si>
    <t>P1701</t>
  </si>
  <si>
    <t>P1705</t>
  </si>
  <si>
    <t>Cumbria Fire</t>
  </si>
  <si>
    <t>P1915</t>
  </si>
  <si>
    <t>P1702</t>
  </si>
  <si>
    <t>NA</t>
  </si>
  <si>
    <t>Non-domestic rating income</t>
  </si>
  <si>
    <t>SBRR -  Amount due to authority as a result of doubling and threshold changes</t>
  </si>
  <si>
    <t>SBRR - Cost to authorities of maintaining relief on "first" property</t>
  </si>
  <si>
    <t>Rural Rate Relief</t>
  </si>
  <si>
    <t>Supporting Small Businesses Scheme</t>
  </si>
  <si>
    <t>Public Lavatories Relief</t>
  </si>
  <si>
    <t>Retail, Hospitality and Leisure Relief</t>
  </si>
  <si>
    <t>Improvement Relief</t>
  </si>
  <si>
    <t>Film Studio Relief</t>
  </si>
  <si>
    <t>Investment Zones Relief</t>
  </si>
  <si>
    <t>Notes</t>
  </si>
  <si>
    <t>Source</t>
  </si>
  <si>
    <t>Source 2</t>
  </si>
  <si>
    <t>Source 1</t>
  </si>
  <si>
    <t>Source 3</t>
  </si>
  <si>
    <t>Source:</t>
  </si>
  <si>
    <t>Source 5</t>
  </si>
  <si>
    <t>Source 6</t>
  </si>
  <si>
    <t>ecode</t>
  </si>
  <si>
    <t xml:space="preserve">Local Authority </t>
  </si>
  <si>
    <t>Name</t>
  </si>
  <si>
    <t>Link</t>
  </si>
  <si>
    <t>https://www.gov.uk/government/publications/key-information-table-for-local-authorities-final-local-government-finance-settlement-2025-to-2026</t>
  </si>
  <si>
    <t>National non-domestic rates collected by councils in England: forecast 2025 to 2026 - GOV.UK</t>
  </si>
  <si>
    <t>https://www.gov.uk/government/statistics/national-non-domestic-rates-collected-by-councils-in-england-forecast-2025-to-2026</t>
  </si>
  <si>
    <t>tnt_pilot_2025</t>
  </si>
  <si>
    <t>tier_split_pilot_2025</t>
  </si>
  <si>
    <t>bfl_pilot_2025_tot</t>
  </si>
  <si>
    <t>bfl_2025_tot</t>
  </si>
  <si>
    <t>Source 8</t>
  </si>
  <si>
    <t>SBRR Threshold Factors (A) - Column G</t>
  </si>
  <si>
    <t>Supplementary table for authorities with increased business rates retention arrangements: final local government finance settlement 2025 to 2026</t>
  </si>
  <si>
    <t>Key information table for local authorities: 
final local government finance settlement 2025 to 2026</t>
  </si>
  <si>
    <t>https://www.gov.uk/government/publications/supplementary-table-for-authorities-with-increased-business-rates-retention-arrangements-final-local-government-finance-settlement-2025-to-2026</t>
  </si>
  <si>
    <t>https://www.legislation.gov.uk/uksi/2019/709/made</t>
  </si>
  <si>
    <t>Non-Domestic Rating (Rates Retention and Levy and Safety Net) (Amendment) and (Levy Account: Basis of Distribution) Regulations 2019</t>
  </si>
  <si>
    <t>As set out in the s.31 BR relief grant payments for 2025/26 spreadsheet shared with local authorities on 13th May 2025</t>
  </si>
  <si>
    <t>As per calculations made using NNDR1 data to estimate levy liabilities for 2025/26 following the calculation set out in the Non-Domestic Rating (Levy and Safety Net) Regulations 2013 (as amended)</t>
  </si>
  <si>
    <t>tier_split_2025</t>
  </si>
  <si>
    <t>tnt_2025</t>
  </si>
  <si>
    <t>2019 to 2020</t>
  </si>
  <si>
    <t>2023 to 2024</t>
  </si>
  <si>
    <t>2022 to 2023</t>
  </si>
  <si>
    <t>2021 to 2022</t>
  </si>
  <si>
    <t>2020 to 2021</t>
  </si>
  <si>
    <t>2024 to 2025</t>
  </si>
  <si>
    <t>ezinvestzones_baa</t>
  </si>
  <si>
    <t>ezinvestzones_da</t>
  </si>
  <si>
    <t>sbrr_baa_sml</t>
  </si>
  <si>
    <t>sbrr_da_sml</t>
  </si>
  <si>
    <t>mr_lowcarbheat_baa_sml</t>
  </si>
  <si>
    <t>mr_lowcarbheat_da_sml</t>
  </si>
  <si>
    <t>mr_lowcarbheat_baa_std</t>
  </si>
  <si>
    <t>mr_lowcarbheat_da_std</t>
  </si>
  <si>
    <t>ezcasea_sml</t>
  </si>
  <si>
    <t>ezcasea_std</t>
  </si>
  <si>
    <t>ezfreeports_da_std</t>
  </si>
  <si>
    <t>ezfreeports_da_sml</t>
  </si>
  <si>
    <t>ezinvestzones_baa_sml</t>
  </si>
  <si>
    <t>ezinvestzones_da_sml</t>
  </si>
  <si>
    <t>ezinvestzones_baa_std</t>
  </si>
  <si>
    <t>ezinvestzones_da_std</t>
  </si>
  <si>
    <t>sbrr_baa_std</t>
  </si>
  <si>
    <t>sbrrsecprop_baa_std</t>
  </si>
  <si>
    <t>grsrate_tot</t>
  </si>
  <si>
    <t>sbrr_addyield_tot</t>
  </si>
  <si>
    <t>Gross Rates Payable in respect of in-year liability</t>
  </si>
  <si>
    <t>Additional yield from the small business supplement in respect of in-year liability</t>
  </si>
  <si>
    <t>Total Gross Rates Payable in respect of in-year liability</t>
  </si>
  <si>
    <t>data identifier</t>
  </si>
  <si>
    <t>Relief as a % of GRP</t>
  </si>
  <si>
    <t>Other reliefs</t>
  </si>
  <si>
    <t>Relief given to Case A hereditaments</t>
  </si>
  <si>
    <t>sbrrsecprop_tot</t>
  </si>
  <si>
    <t>mr_charity_tot</t>
  </si>
  <si>
    <t>mr_casc_tot</t>
  </si>
  <si>
    <t>mr_rural_tot</t>
  </si>
  <si>
    <t>partocc_tot</t>
  </si>
  <si>
    <t>empty_tot</t>
  </si>
  <si>
    <t>ezcasea</t>
  </si>
  <si>
    <t>drs31_rural_tot</t>
  </si>
  <si>
    <t>mr_toilets_tot</t>
  </si>
  <si>
    <t>ezfreeports_da</t>
  </si>
  <si>
    <t>mr_lowcarbheat_tot</t>
  </si>
  <si>
    <t>mr_improv_tot</t>
  </si>
  <si>
    <t>drs31_film_tot</t>
  </si>
  <si>
    <t>Amount of mandatory community amateur sport club relief in respect of in-year liability</t>
  </si>
  <si>
    <t>Amount of empty premises relief in respect of in-year liability</t>
  </si>
  <si>
    <t>Amount of public lavatories relief in respect of in-year liability</t>
  </si>
  <si>
    <t>Amount of low carbon heat networks relief in respect of in-year liability</t>
  </si>
  <si>
    <t>https://www.gov.uk/government/collections/national-non-domestic-rates-collected-by-councils</t>
  </si>
  <si>
    <t>National non-domestic rates collected by councils in England: 2019 to 2025 - GOV.UK</t>
  </si>
  <si>
    <t>Amount of mandatory charitable occupation relief in respect of in-year liability</t>
  </si>
  <si>
    <t>Amount of mandatory rural rate relief in respect of in-year liability</t>
  </si>
  <si>
    <t>Amount of section 31 funded rural rate relief in respect of in-year liability</t>
  </si>
  <si>
    <t>Total amount of rural rate relief in respect of in-year liability</t>
  </si>
  <si>
    <t>rural_tot</t>
  </si>
  <si>
    <t>Amount of small business rates relief on existing properties where a 2nd property is occupied</t>
  </si>
  <si>
    <t>Amount of partially occupied hereditaments relief in respect of in-year liability</t>
  </si>
  <si>
    <t>Amount of improvement relief in respect of in-year liability</t>
  </si>
  <si>
    <t>Amount of film studio relief in respect of in-year liability</t>
  </si>
  <si>
    <t>Amount of relief given to Case A hereditaments</t>
  </si>
  <si>
    <t>Amount of relief given to freeports</t>
  </si>
  <si>
    <t>Amount of relief given to investment zones (BA area)</t>
  </si>
  <si>
    <t>Amount of relief given to investment zones (DA area)</t>
  </si>
  <si>
    <t>ezinvestzones_tot</t>
  </si>
  <si>
    <t>Total amount of relief given to investment zones</t>
  </si>
  <si>
    <t>Relief</t>
  </si>
  <si>
    <t>Small business rates relief (excl. on existing properties where a 2nd property is occupied)</t>
  </si>
  <si>
    <t>Small business rates relief on existing properties where a 2nd property is occupied</t>
  </si>
  <si>
    <t>Rural rate relief</t>
  </si>
  <si>
    <t>Public lavatories relief</t>
  </si>
  <si>
    <t>Low carbon heat networks relief</t>
  </si>
  <si>
    <t>Improvement relief</t>
  </si>
  <si>
    <t>Relief given to freeports</t>
  </si>
  <si>
    <t>Relief given to investment zones</t>
  </si>
  <si>
    <t>Film studio relief</t>
  </si>
  <si>
    <t>Relief addback</t>
  </si>
  <si>
    <t>Tier Split (ERLA)</t>
  </si>
  <si>
    <t>Tier Split (50%)</t>
  </si>
  <si>
    <t>Total Local Share (ERLA)</t>
  </si>
  <si>
    <t>Total Local Share (50%)</t>
  </si>
  <si>
    <t>Tariff/Top-up (ERLA)</t>
  </si>
  <si>
    <t>Tariff/Top-up (50%)</t>
  </si>
  <si>
    <t>Safety Net (ERLA)</t>
  </si>
  <si>
    <t>Safety Net (50%)</t>
  </si>
  <si>
    <t>Levy (ERLA)</t>
  </si>
  <si>
    <t>Levy (50%)</t>
  </si>
  <si>
    <t>Rolled-in Grants (ERLA)</t>
  </si>
  <si>
    <t>Rolled-in Grants (50%)</t>
  </si>
  <si>
    <t>Designated Area Reliefs</t>
  </si>
  <si>
    <t>Safety Net due under 50%</t>
  </si>
  <si>
    <t>Safety Net due under ERLA</t>
  </si>
  <si>
    <t>Small business rates relief compensation (excl. on existing properties where a 2nd property is occupied) at 50% local share in respect of BA Area (exc. Designated Areas)</t>
  </si>
  <si>
    <t>England Business Rates Baseline</t>
  </si>
  <si>
    <t>Value</t>
  </si>
  <si>
    <t>England-level value</t>
  </si>
  <si>
    <t>Reliefs deduction</t>
  </si>
  <si>
    <t>Reliefs</t>
  </si>
  <si>
    <t>Explanation</t>
  </si>
  <si>
    <t>Charitable occupation adjustment</t>
  </si>
  <si>
    <t>Designated area reliefs adjustment</t>
  </si>
  <si>
    <t>Total deduction for reliefs</t>
  </si>
  <si>
    <t>Row 1</t>
  </si>
  <si>
    <t>Row 2</t>
  </si>
  <si>
    <t>Row 3</t>
  </si>
  <si>
    <t>Row 4</t>
  </si>
  <si>
    <t>Row 5</t>
  </si>
  <si>
    <t>Row 6</t>
  </si>
  <si>
    <t>Sum of rows 1 to 5</t>
  </si>
  <si>
    <t>Stable reliefs</t>
  </si>
  <si>
    <t>Sum of rows 1 to 5, multiplied by the 50% business rates retention total local share</t>
  </si>
  <si>
    <t>Amount of 2024/25 relief in respect of BA area (excl. designated areas)</t>
  </si>
  <si>
    <t>Amount of 2024/25 relief in respect of designated areas</t>
  </si>
  <si>
    <t>Total section 31 relief addback</t>
  </si>
  <si>
    <t>Estimated gross rates payable 2026/27</t>
  </si>
  <si>
    <t>Estimated small business rates relief (excl. on existing properties where a 2nd property is occupied) 2026/27</t>
  </si>
  <si>
    <t xml:space="preserve">Change in CPI Indicies Sept 2024 to Sept 2025 </t>
  </si>
  <si>
    <t>Total compensation for cost of cap on, and freezing of, small and standard (formerly supplementary) business rates multipliers 2025/26</t>
  </si>
  <si>
    <t>Additional compensation for loss of supplementary multipler income 2025/26</t>
  </si>
  <si>
    <t>Source 10</t>
  </si>
  <si>
    <t>Source 4</t>
  </si>
  <si>
    <t>Tariff/Top-up under-indexation compensation 2025/26</t>
  </si>
  <si>
    <t>Green Plant &amp; Machinery Compensation 2025/26</t>
  </si>
  <si>
    <t>Internal MHCLG modelling</t>
  </si>
  <si>
    <t>Private school exemption from charitable occupation relief</t>
  </si>
  <si>
    <t>As used in Autumn Budget 2024 policy costings</t>
  </si>
  <si>
    <t>https://www.gov.uk/government/publications/autumn-budget-2024</t>
  </si>
  <si>
    <t>Consumer price inflation, UK: September 2025</t>
  </si>
  <si>
    <t>https://www.ons.gov.uk/economy/inflationandpriceindices/bulletins/consumerpriceinflation/september2025</t>
  </si>
  <si>
    <t>Source 11</t>
  </si>
  <si>
    <t>Source 9</t>
  </si>
  <si>
    <t>Values for "A" as set out in column G of Sch 4 to SI 2013/737 (as amended). A version of these values is publicly available in SI 2019/709, provided in the 'link' column. Where applicable, unpublished restructuring is used for "A".</t>
  </si>
  <si>
    <t>Levy due under ERLA</t>
  </si>
  <si>
    <t>Levy due under 50%</t>
  </si>
  <si>
    <t xml:space="preserve">Baseline Funding Level </t>
  </si>
  <si>
    <t>Row 7</t>
  </si>
  <si>
    <t>Row 8</t>
  </si>
  <si>
    <t>Row 9</t>
  </si>
  <si>
    <t>Row 10</t>
  </si>
  <si>
    <t>Revenue Support Grant transfer</t>
  </si>
  <si>
    <t>Sum of local authority 2026/27 business rates baselines (see note 1)</t>
  </si>
  <si>
    <t>Estimated value of 2026/27 pre-existing business rates reliefs, multiplied by the 50% local share. This excludes newly announced reliefs at Autumn Budget 2025 and the impact newly announced reliefs may have on pre-existing reliefs.</t>
  </si>
  <si>
    <t>Section 31 reliefs addback</t>
  </si>
  <si>
    <t>Where deducted reliefs are funded via section 31 grant, the centrally funded portion of relief at 50% local share is added back. This ensures that s.31 relief compensation remains with local government post-reset. (see note 2)</t>
  </si>
  <si>
    <t>England net tariff/top-up</t>
  </si>
  <si>
    <t>Sum of 2025/26 tariff/top-ups under 50% business rates retention, increased by September CPI inflation. This ensures that all current business rates funding stays with local government post-reset.</t>
  </si>
  <si>
    <t>England Baseline Funding Level</t>
  </si>
  <si>
    <t>2025/26 small business rates relief additional compensation for loss of supplementary multiplier income (Part 1, line  28a column 5 of NNDR1 2025/26 form)</t>
  </si>
  <si>
    <t>2025/26 total compensation for cost of cap on, and freezing of, small and standard (formerly supplementary) business rates multipliers (Part 1, line  27 column 5 of NNDR1 2025/26 form) + 2025/26 total tariff/top-up compensation grant (as set out in the s.31 BR relief grant payments for 2025/26 spreadsheet shared with local authorities on 13th May 2025)</t>
  </si>
  <si>
    <t>Sum of rows 7 to 9</t>
  </si>
  <si>
    <t>Note 3: Business rates pooling arrangements do not impact on increased income from enhanced retention in 2025/26 so are not shown here.</t>
  </si>
  <si>
    <t>2026/27 Baseline Funding Level amount and Revenue Support Grant transfer</t>
  </si>
  <si>
    <t>Additional enhanced retention area growth</t>
  </si>
  <si>
    <t>Increased income from enhanced retention 2025/26 (see note 1)</t>
  </si>
  <si>
    <t>Business Rates Retention Income (ERLA) (see notes 2 and 3)</t>
  </si>
  <si>
    <t>Business Rates Retention Income (50%) (see notes 2 and 3)</t>
  </si>
  <si>
    <t xml:space="preserve">Historic business rates grant compensation for under-indexation of tax rates </t>
  </si>
  <si>
    <t>Green Plant and Machinery business rates exemptions reducing locally retained business rates</t>
  </si>
  <si>
    <t>Small Business Rates Relief lost supplementary business rates income compensation</t>
  </si>
  <si>
    <t>BFL methodology</t>
  </si>
  <si>
    <t>RSG transfer methodology</t>
  </si>
  <si>
    <t>of which distributed to WMCA</t>
  </si>
  <si>
    <t>of which distributed to GMCA</t>
  </si>
  <si>
    <t>Bespoke arrangement, distributed to Greater Manchester Combined Authority (see note 4)</t>
  </si>
  <si>
    <t>Bespoke arrangement, distributed to West Midlands Combined Authority (see note 4)</t>
  </si>
  <si>
    <t>Source 7f</t>
  </si>
  <si>
    <t>Source 7a</t>
  </si>
  <si>
    <t>Source 7b</t>
  </si>
  <si>
    <t>Source 7c</t>
  </si>
  <si>
    <t>Source 7d</t>
  </si>
  <si>
    <t>Source 7e</t>
  </si>
  <si>
    <t>All elements above are calculated under 50% business rates retention. To ensure all current business rates funding stays with local government post-reset, a measure of additional enhanced retention area growth is made using 2025/26 NNDR1 data. This is then increased by September CPI inflation. (see note 3)</t>
  </si>
  <si>
    <t>This modelling is based on hereditament-level data which is not permitted for onward disclosure</t>
  </si>
  <si>
    <t>Amounts retained in respect of Designated Areas 2024/25</t>
  </si>
  <si>
    <t>Note 2: The non designated area share of relief is used to avoid double counting. Local authority business rates baselines are already lowered to account for designated area reliefs via the designated area deduction.</t>
  </si>
  <si>
    <t>Bespoke arrangement, distributed to the Greater London Authority (see note 4)</t>
  </si>
  <si>
    <t>Note 3: The measure of additional enhanced retention area growth excludes all funding related to elements that are being transferred to Revenue Support Grant (RSG). Additional growth on these values is reflected in the total being transferred to RSG.</t>
  </si>
  <si>
    <t>Total RSG transfer</t>
  </si>
  <si>
    <t>of which distributed to the GLA</t>
  </si>
  <si>
    <t>Bespoke arragement, distributed to the Greater London Authority (see note 4)</t>
  </si>
  <si>
    <t>of which redistributed via RSG share</t>
  </si>
  <si>
    <t>of which redistributed via FF share</t>
  </si>
  <si>
    <t>Total amount to be redistributed via Fair Funding share after bespoke arrangements</t>
  </si>
  <si>
    <t>Total amount to be redistributed as part of Revenue Support Grant after bespoke arrangements</t>
  </si>
  <si>
    <t>Relief costs as a percentage of gross rates payable (GRP) were found to be stable for the following reliefs: charitable occupation, community amateur sport clubs, small business rates relief on existing properties where a 2nd property is occupied, rural rate, partially occupied, and empty premises. Using NNDR3 data, the combined average percentage of these reliefs over a six year period (9.93%) is applied to estimated 2026/27 GRP. The estimated 2026/27 GRP matches that used in 2026/27 business rates baselines.</t>
  </si>
  <si>
    <t>For other reliefs, either insufficient data is available or annual costs are more volatile. Where this is the case (public lavatories, low carbon heat networks, improvement, film studio, Case A hereditaments, freeport, and investment zone reliefs), 2024/25 NNDR3 relief as a percentage of 2024/25 GRP is applied to esitmated 2026/27 GRP. The estimated 2026/27 GRP matches that used in 2026/27 business rates baselines.</t>
  </si>
  <si>
    <r>
      <t xml:space="preserve">Note 1: This relief estimate uses hereditament-level data to estimate the number of properties that move above the rateable value thresholds. </t>
    </r>
    <r>
      <rPr>
        <sz val="11"/>
        <rFont val="Aptos Narrow"/>
        <family val="2"/>
      </rPr>
      <t>This modelling is based on hereditament-level data which is not permitted for onward disclosure.</t>
    </r>
  </si>
  <si>
    <t>The estimated cost of 2026/27 charitable occupation relief (as calculated from historic NNDR3 data) is adjusted for the Autumn Budget 2024 policy change to end the eligibility of private schools to claim this relief. This has the effect of reducting the relief deduction, increasing the baseline funding level for all authorities. The methodology used matches that in the Autumn Budget 2024 policy costing.</t>
  </si>
  <si>
    <t>For this relief, it is not appropriate to use historic NNDR3 data. This is because of the impact of the 2026 revaluation, where increases in rateable value will cause hereditaments to no longer be eligible for the relief. Consequently historic NNDR3 data would overstate the cost of this relief in 2026/27, reducing the baseline funding level for all authorities. To avoid this, an internal MHCLG estimate of the 2026/27 cost of small business rates relief is used instead. (see note 1)</t>
  </si>
  <si>
    <t>The methodology used within 2026/27 business rates baselines to deduct growth within designated areas already accounts for relief given out within those areas. Rows 1 to 4 also include reliefs given out within designated areas. To avoid making a double deduction for reliefs within designated areas (which would reduce the baseline funding level for all authorities), we add back the difference in the business rates baseline gross collectible rates designated area deduction and the 2024/25 NNDR3 net collectible rates designated area deduction.</t>
  </si>
  <si>
    <t>Relief deduction made to 2026/27 baseline funding level amount</t>
  </si>
  <si>
    <t>BA area (excl. designated areas) relief share (see note 1)</t>
  </si>
  <si>
    <t>Note 1: The non designated area share of relief is used to avoid double counting. Local authority business rates baselines are already lowered to account for designated area reliefs via the designated area deduction.</t>
  </si>
  <si>
    <t>Note 2: Section 31 funded reliefs are generally fully funded (100%). Rural rate relief is 50% s.31 funded, reflecting the 2017 policy change to increase relief rate from 50% to 100%. Small business rates relief (excl. on existing properties where a 2nd property is occupied) is funded at a different rate for each local authority, reflecting their local Part A factor. To reach an England-level weighted average for 2024/25, NNDR3 data is used according to the formula specified in cell H3.</t>
  </si>
  <si>
    <t>Section 31 funded percentage (see note 2)</t>
  </si>
  <si>
    <t>Note 1: Barnet has increased income due to the GLA's enhanced retention position affecting the calculation of below baseline designated area reliefs.</t>
  </si>
  <si>
    <t>Note 2: The measure of additional enhanced retention growth excludes all funding related to elements that are being transferred to Revenue Support Grant. Additional growth on these values is reflected in the total being transferred.</t>
  </si>
  <si>
    <t>Low Carbon Heat Networks Relief</t>
  </si>
  <si>
    <t xml:space="preserve">Business rates baseline 2026/27 </t>
  </si>
  <si>
    <t xml:space="preserve">Designated Area deduction within business rates baseline 2026/27 </t>
  </si>
  <si>
    <t>2026/27 Business Rates Baseline calculator</t>
  </si>
  <si>
    <t>The published figure is not directly comparable as it is only the central government share of relief and includes further adjustments such as Barnett consequentials</t>
  </si>
  <si>
    <r>
      <t xml:space="preserve">The data source used is </t>
    </r>
    <r>
      <rPr>
        <sz val="11"/>
        <color theme="1"/>
        <rFont val="Aptos Narrow"/>
        <family val="2"/>
      </rPr>
      <t>NNDR1 consolidated data: 2025 to 2026 as at 13 March 2025 update</t>
    </r>
    <r>
      <rPr>
        <sz val="11"/>
        <color theme="1"/>
        <rFont val="Aptos Narrow"/>
        <family val="2"/>
        <scheme val="minor"/>
      </rPr>
      <t>. NNDR1 consolidated data metadata: 2025 to 2026 contains a description of column headings.</t>
    </r>
  </si>
  <si>
    <t>(7a) NNDR3 local authority data: 2019 to 2020 latest data (Datasheet 3) as at 20 November 2025
(7b) NNDR3 consolidated data: 2020 to 2021 as at 20 November 2025
(7c) NNDR3 consolidated data: 2021 to 2022 as at 20 November 2025
(7d) NNDR3 consolidated data: 2022 to 2023 as at 20 November 2025
(7e) NNDR3 consolidated data: 2023 to 2024 as at 20 November 2025
(7f) NNDR3 consolidated data: 2024 to 2025 as at 4 November 2025
Associated NNDR3 consolidated data metadata contains a description of column headings.</t>
  </si>
  <si>
    <r>
      <rPr>
        <b/>
        <u/>
        <sz val="11"/>
        <rFont val="Aptos Narrow"/>
        <family val="2"/>
        <scheme val="minor"/>
      </rPr>
      <t xml:space="preserve">2026/27 Baseline Funding Level amount and Revenue Support Grant transfer </t>
    </r>
    <r>
      <rPr>
        <sz val="11"/>
        <rFont val="Aptos Narrow"/>
        <family val="2"/>
        <scheme val="minor"/>
      </rPr>
      <t xml:space="preserve">
This readme tab is intended to give additional information that helps local authorities and other relevant parties to understand this calculator. It sets out a method for measuring the baseline funding level (BFL) amount for local government, as well as what business rates retention grant amounts are being transferred to revenue support grant (RSG) as part of the 2026 business rates reset. Please ensure that you read this page before using the calculator.
From 2026/27, business rates will be distributed according to new relative need shares except in bespoke circumstances which are set out in this calculator. All locally retained business rates will remain with local government across the reset. Proposals are also set out as part of the provisional Local Government Finance Settlement consultation and a high level approach was set out in the Reset delivery policy paper published alongside the Policy Statement.
As highlighted in those documents, wherever possible, the same data which is used to set business rates baselines (BRBs) will be used to estimate the BFL amount. It will mean that data relevant to the reset period is used wherever possible, limiting the impact that pre-2026 revaluation data trends have on future funding allocations in the new reset period. In some instances, it is necessary to rely on past data to feed into the BFL amount. Where this is done it is specified clearly within this calculator.
In setting the BFL amount for local government we have included a downward adjustment for the impact that business rates reliefs have in reducing local authority income. A sector wide estimate can be made more robustly for the reduction that reliefs are expected to have on collectible business rates in 2026/27. The exact calculations for this are included in the supporting tabs of this calculator. This will mean that the BFL amount will better reflect the actual business rates that local authorities will collect locally. 
Most elements feeding into the BFL amount are included on a 50% retention basis. This includes the net top-up that currently exists in the BRR system. Added to this will be amounts for additional growth that some local authorities have retained under enhanced retention arrangements. The measure of additional growth excludes all funding related to elements that are being transferred to RSG. This is an important difference from the approach taken in the calculation to estimate current business rates income in the published 2025/26 Business Rates Retention Income calculator.
Local authorities with enhanced retention arrangements will have relevant rolled in grants layered into their BFL allocations after the initial BFL amount has been distributed via new relative need shares. This will be delivered through the usual Local Government Finance Settlement processes, as set out in the Local Government Finance Report.
The government does not plan to recalculate the BFL amount once it is set at the final Local Government Finance Settlement. As set out in the Reset delivery publication, BFL allocations are closely linked to the wider delivery of the Fair Funding Review 2.0.
This calculator also sets out details on the historic business rates retention grant funding that is being transferred into the Settlement. Grants for the under-indexation of business rates multipliers will be transferred to RSG. The amount transferred to RSG will reflect the net resources paid to local government prior to the reset including enhanced retention arrangements in 2025/26 and the net tariff adjustment which adjusts compensation for the impact of under-indexation on top-up and tariff figures. Fixed BRR compensation amounts for Green Plant and Machinery and Small Business Rates Relief compensation for loss of supplementary income will also be transferred to RSG from 1 April 2026.
The outputs of this calculator should not be used in isolation. The content of the calculator should be used as a supplementary product alongside wider materials that have been published to support the delivery of the Local Government Finance Settlement.
</t>
    </r>
    <r>
      <rPr>
        <b/>
        <sz val="11"/>
        <rFont val="Aptos Narrow"/>
        <family val="2"/>
        <scheme val="minor"/>
      </rPr>
      <t>There have been no changes to this product since the provisional Settlement.</t>
    </r>
    <r>
      <rPr>
        <sz val="11"/>
        <rFont val="Aptos Narrow"/>
        <family val="2"/>
        <scheme val="minor"/>
      </rPr>
      <t xml:space="preserve">
The diagrams below summarise how the BFL amount and RSG transfer amount have been constructed to support the figures shown in this calculator.
</t>
    </r>
  </si>
  <si>
    <t>Note 1: For further detail on 2026/27 business rates baselines see https://www.gov.uk/government/publications/2026-27-business-rates-baseline-calculator-final</t>
  </si>
  <si>
    <t>Note 4: As part of their Trailblazer 100% Business Rates Retention Agreements, WMCA and GMCA will keep a portion of their historic business rates growth across the reset. Due to its 2013/14 set-up arrangement and unique service responsibility, the GLA will keep a portion of their historic baseline funding level and business rates growth. For further details of this arrangement see https://www.gov.uk/government/publications/explanatory-note-on-the-greater-london-authoritys-bespoke-treatment-for-2026-27-to-2028-29-final</t>
  </si>
  <si>
    <t>https://www.gov.uk/government/publications/2026-27-business-rates-baseline-calculator-final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</si>
</sst>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quot;£&quot;#,##0"/>
    <numFmt numFmtId="166" formatCode="0.000%"/>
    <numFmt numFmtId="167" formatCode="#,##0.000"/>
  </numFmts>
  <fonts count="3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sz val="10"/>
      <name val="Arial"/>
      <family val="2"/>
    </font>
    <font>
      <sz val="10"/>
      <name val="Arial"/>
      <family val="2"/>
    </font>
    <font>
      <sz val="11"/>
      <color indexed="8"/>
      <name val="Calibri"/>
      <family val="2"/>
    </font>
    <font>
      <sz val="11"/>
      <name val="Aptos Narrow"/>
      <family val="2"/>
      <scheme val="minor"/>
    </font>
    <font>
      <sz val="8"/>
      <name val="Aptos Narrow"/>
      <family val="2"/>
      <scheme val="minor"/>
    </font>
    <font>
      <u/>
      <sz val="11"/>
      <color theme="1"/>
      <name val="Aptos Narrow"/>
      <family val="2"/>
      <scheme val="minor"/>
    </font>
    <font>
      <sz val="11"/>
      <color theme="1"/>
      <name val="Aptos Narrow"/>
      <family val="2"/>
    </font>
    <font>
      <u/>
      <sz val="11"/>
      <color theme="10"/>
      <name val="Aptos Narrow"/>
      <family val="2"/>
      <scheme val="minor"/>
    </font>
    <font>
      <u/>
      <sz val="11"/>
      <color rgb="FF0563C1"/>
      <name val="Calibri"/>
      <family val="2"/>
    </font>
    <font>
      <i/>
      <sz val="11"/>
      <color theme="1"/>
      <name val="Aptos Narrow"/>
      <family val="2"/>
      <scheme val="minor"/>
    </font>
    <font>
      <sz val="11"/>
      <color theme="1"/>
      <name val="Aptos"/>
      <family val="2"/>
    </font>
    <font>
      <i/>
      <sz val="11"/>
      <color theme="1"/>
      <name val="Aptos"/>
      <family val="2"/>
    </font>
    <font>
      <b/>
      <sz val="11"/>
      <color theme="1"/>
      <name val="Aptos"/>
      <family val="2"/>
    </font>
    <font>
      <sz val="10"/>
      <name val="Arial"/>
      <family val="2"/>
    </font>
    <font>
      <sz val="11"/>
      <color rgb="FF000000"/>
      <name val="Aptos Narrow"/>
      <family val="2"/>
      <scheme val="minor"/>
    </font>
    <font>
      <sz val="11"/>
      <name val="Aptos"/>
      <family val="2"/>
    </font>
    <font>
      <b/>
      <u/>
      <sz val="11"/>
      <name val="Aptos Narrow"/>
      <family val="2"/>
      <scheme val="minor"/>
    </font>
    <font>
      <i/>
      <sz val="11"/>
      <name val="Aptos"/>
      <family val="2"/>
    </font>
    <font>
      <sz val="11"/>
      <name val="Aptos Narrow"/>
      <family val="2"/>
    </font>
    <font>
      <b/>
      <sz val="11"/>
      <name val="Aptos Narrow"/>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6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8" fillId="0" borderId="0"/>
    <xf numFmtId="0" fontId="19" fillId="0" borderId="0"/>
    <xf numFmtId="0" fontId="19" fillId="0" borderId="0"/>
    <xf numFmtId="164" fontId="18" fillId="0" borderId="0" applyFont="0" applyFill="0" applyBorder="0" applyAlignment="0" applyProtection="0"/>
    <xf numFmtId="0" fontId="20" fillId="0" borderId="0"/>
    <xf numFmtId="9" fontId="18" fillId="0" borderId="0" applyFont="0" applyFill="0" applyBorder="0" applyAlignment="0" applyProtection="0"/>
    <xf numFmtId="0" fontId="18" fillId="0" borderId="0"/>
    <xf numFmtId="0" fontId="19" fillId="0" borderId="0"/>
    <xf numFmtId="9" fontId="19" fillId="0" borderId="0" applyFont="0" applyFill="0" applyBorder="0" applyAlignment="0" applyProtection="0"/>
    <xf numFmtId="0" fontId="1" fillId="0" borderId="0"/>
    <xf numFmtId="0" fontId="18" fillId="0" borderId="0"/>
    <xf numFmtId="0" fontId="1" fillId="0" borderId="0"/>
    <xf numFmtId="0" fontId="26" fillId="0" borderId="0" applyNumberFormat="0" applyFill="0" applyBorder="0" applyAlignment="0" applyProtection="0"/>
    <xf numFmtId="0" fontId="19" fillId="0" borderId="0"/>
    <xf numFmtId="0" fontId="32" fillId="0" borderId="0"/>
    <xf numFmtId="0" fontId="33" fillId="0" borderId="0"/>
    <xf numFmtId="43" fontId="1" fillId="0" borderId="0" applyFont="0" applyFill="0" applyBorder="0" applyAlignment="0" applyProtection="0"/>
  </cellStyleXfs>
  <cellXfs count="89">
    <xf numFmtId="0" fontId="0" fillId="0" borderId="0" xfId="0"/>
    <xf numFmtId="3" fontId="0" fillId="0" borderId="0" xfId="0" applyNumberFormat="1"/>
    <xf numFmtId="0" fontId="0" fillId="0" borderId="0" xfId="0" applyAlignment="1">
      <alignment wrapText="1"/>
    </xf>
    <xf numFmtId="3" fontId="21" fillId="0" borderId="0" xfId="0" applyNumberFormat="1" applyFont="1"/>
    <xf numFmtId="0" fontId="0" fillId="34" borderId="0" xfId="0" applyFill="1"/>
    <xf numFmtId="0" fontId="0" fillId="0" borderId="0" xfId="0" applyAlignment="1">
      <alignment horizontal="left"/>
    </xf>
    <xf numFmtId="4" fontId="0" fillId="0" borderId="0" xfId="0" applyNumberFormat="1"/>
    <xf numFmtId="0" fontId="0" fillId="34" borderId="0" xfId="0" applyFill="1" applyAlignment="1">
      <alignment wrapText="1"/>
    </xf>
    <xf numFmtId="0" fontId="0" fillId="34" borderId="15" xfId="0" applyFill="1" applyBorder="1"/>
    <xf numFmtId="166" fontId="0" fillId="0" borderId="0" xfId="0" applyNumberFormat="1"/>
    <xf numFmtId="166" fontId="0" fillId="0" borderId="0" xfId="45" applyNumberFormat="1" applyFont="1"/>
    <xf numFmtId="0" fontId="0" fillId="0" borderId="10" xfId="0" applyBorder="1"/>
    <xf numFmtId="0" fontId="0" fillId="0" borderId="10" xfId="0" applyBorder="1" applyAlignment="1">
      <alignment wrapText="1"/>
    </xf>
    <xf numFmtId="3" fontId="0" fillId="0" borderId="10" xfId="0" applyNumberFormat="1" applyBorder="1"/>
    <xf numFmtId="9" fontId="0" fillId="0" borderId="10" xfId="45" applyFont="1" applyBorder="1"/>
    <xf numFmtId="0" fontId="28" fillId="0" borderId="0" xfId="0" applyFont="1"/>
    <xf numFmtId="1" fontId="28" fillId="0" borderId="0" xfId="0" applyNumberFormat="1" applyFont="1"/>
    <xf numFmtId="0" fontId="26" fillId="0" borderId="10" xfId="58" applyFill="1" applyBorder="1" applyAlignment="1">
      <alignment wrapText="1"/>
    </xf>
    <xf numFmtId="0" fontId="0" fillId="0" borderId="10" xfId="0" applyBorder="1" applyAlignment="1">
      <alignment vertical="top" wrapText="1"/>
    </xf>
    <xf numFmtId="0" fontId="27" fillId="0" borderId="10" xfId="58" applyFont="1" applyFill="1" applyBorder="1" applyAlignment="1">
      <alignment wrapText="1"/>
    </xf>
    <xf numFmtId="0" fontId="0" fillId="0" borderId="19" xfId="0" applyBorder="1"/>
    <xf numFmtId="0" fontId="0" fillId="0" borderId="20" xfId="0" applyBorder="1" applyAlignment="1">
      <alignment wrapText="1"/>
    </xf>
    <xf numFmtId="0" fontId="0" fillId="0" borderId="0" xfId="0" applyAlignment="1">
      <alignment vertical="top" wrapText="1"/>
    </xf>
    <xf numFmtId="165" fontId="0" fillId="34" borderId="0" xfId="0" applyNumberFormat="1" applyFill="1"/>
    <xf numFmtId="0" fontId="0" fillId="34" borderId="0" xfId="0" applyFill="1" applyAlignment="1">
      <alignment vertical="top" wrapText="1"/>
    </xf>
    <xf numFmtId="3" fontId="0" fillId="34" borderId="0" xfId="0" applyNumberFormat="1" applyFill="1"/>
    <xf numFmtId="9" fontId="0" fillId="34" borderId="0" xfId="45" applyFont="1" applyFill="1"/>
    <xf numFmtId="0" fontId="0" fillId="34" borderId="10" xfId="0" applyFill="1" applyBorder="1"/>
    <xf numFmtId="3" fontId="0" fillId="34" borderId="10" xfId="0" applyNumberFormat="1" applyFill="1" applyBorder="1"/>
    <xf numFmtId="3" fontId="16" fillId="34" borderId="10" xfId="0" applyNumberFormat="1" applyFont="1" applyFill="1" applyBorder="1"/>
    <xf numFmtId="9" fontId="1" fillId="34" borderId="10" xfId="45" applyFont="1" applyFill="1" applyBorder="1"/>
    <xf numFmtId="0" fontId="16" fillId="33" borderId="22" xfId="0" applyFont="1" applyFill="1" applyBorder="1"/>
    <xf numFmtId="0" fontId="0" fillId="33" borderId="22" xfId="0" applyFill="1" applyBorder="1"/>
    <xf numFmtId="0" fontId="0" fillId="33" borderId="23" xfId="0" applyFill="1" applyBorder="1"/>
    <xf numFmtId="0" fontId="0" fillId="34" borderId="24" xfId="0" applyFill="1" applyBorder="1"/>
    <xf numFmtId="0" fontId="31" fillId="34" borderId="0" xfId="0" applyFont="1" applyFill="1" applyAlignment="1">
      <alignment vertical="center" wrapText="1"/>
    </xf>
    <xf numFmtId="0" fontId="30" fillId="34" borderId="0" xfId="0" applyFont="1" applyFill="1" applyAlignment="1">
      <alignment vertical="center" wrapText="1"/>
    </xf>
    <xf numFmtId="0" fontId="0" fillId="34" borderId="10" xfId="0" applyFill="1" applyBorder="1" applyAlignment="1">
      <alignment wrapText="1"/>
    </xf>
    <xf numFmtId="0" fontId="0" fillId="34" borderId="10" xfId="0" applyFill="1" applyBorder="1" applyAlignment="1">
      <alignment vertical="top" wrapText="1"/>
    </xf>
    <xf numFmtId="0" fontId="31" fillId="34" borderId="10" xfId="0" applyFont="1" applyFill="1" applyBorder="1" applyAlignment="1">
      <alignment vertical="center" wrapText="1"/>
    </xf>
    <xf numFmtId="0" fontId="16" fillId="34" borderId="10" xfId="0" applyFont="1" applyFill="1" applyBorder="1" applyAlignment="1">
      <alignment vertical="top" wrapText="1"/>
    </xf>
    <xf numFmtId="0" fontId="0" fillId="34" borderId="22" xfId="0" applyFill="1" applyBorder="1"/>
    <xf numFmtId="0" fontId="0" fillId="34" borderId="23" xfId="0" applyFill="1" applyBorder="1"/>
    <xf numFmtId="0" fontId="24" fillId="34" borderId="21" xfId="0" applyFont="1" applyFill="1" applyBorder="1"/>
    <xf numFmtId="3" fontId="28" fillId="34" borderId="0" xfId="0" applyNumberFormat="1" applyFont="1" applyFill="1"/>
    <xf numFmtId="0" fontId="28" fillId="34" borderId="0" xfId="0" applyFont="1" applyFill="1" applyAlignment="1">
      <alignment wrapText="1"/>
    </xf>
    <xf numFmtId="3" fontId="25" fillId="0" borderId="0" xfId="0" applyNumberFormat="1" applyFont="1" applyAlignment="1">
      <alignment horizontal="left" wrapText="1"/>
    </xf>
    <xf numFmtId="0" fontId="0" fillId="0" borderId="0" xfId="0" applyAlignment="1">
      <alignment horizontal="left" wrapText="1"/>
    </xf>
    <xf numFmtId="3" fontId="0" fillId="0" borderId="0" xfId="0" applyNumberFormat="1" applyAlignment="1">
      <alignment wrapText="1"/>
    </xf>
    <xf numFmtId="0" fontId="29" fillId="34" borderId="10" xfId="0" applyFont="1" applyFill="1" applyBorder="1" applyAlignment="1">
      <alignment wrapText="1"/>
    </xf>
    <xf numFmtId="0" fontId="34" fillId="34" borderId="10" xfId="0" applyFont="1" applyFill="1" applyBorder="1" applyAlignment="1">
      <alignment wrapText="1"/>
    </xf>
    <xf numFmtId="0" fontId="0" fillId="34" borderId="15" xfId="0" applyFill="1" applyBorder="1" applyAlignment="1">
      <alignment vertical="top" wrapText="1"/>
    </xf>
    <xf numFmtId="0" fontId="0" fillId="34" borderId="11" xfId="0" applyFill="1" applyBorder="1"/>
    <xf numFmtId="0" fontId="0" fillId="34" borderId="12" xfId="0" applyFill="1" applyBorder="1" applyAlignment="1">
      <alignment vertical="top" wrapText="1"/>
    </xf>
    <xf numFmtId="0" fontId="0" fillId="34" borderId="13" xfId="0" applyFill="1" applyBorder="1" applyAlignment="1">
      <alignment vertical="top" wrapText="1"/>
    </xf>
    <xf numFmtId="0" fontId="0" fillId="34" borderId="14" xfId="0" applyFill="1" applyBorder="1"/>
    <xf numFmtId="0" fontId="0" fillId="34" borderId="16" xfId="0" applyFill="1" applyBorder="1"/>
    <xf numFmtId="0" fontId="0" fillId="34" borderId="17" xfId="0" applyFill="1" applyBorder="1"/>
    <xf numFmtId="0" fontId="0" fillId="34" borderId="18" xfId="0" applyFill="1" applyBorder="1"/>
    <xf numFmtId="0" fontId="16" fillId="34" borderId="0" xfId="0" applyFont="1" applyFill="1" applyAlignment="1">
      <alignment vertical="center" wrapText="1"/>
    </xf>
    <xf numFmtId="0" fontId="36" fillId="34" borderId="0" xfId="0" applyFont="1" applyFill="1" applyAlignment="1">
      <alignment vertical="center" wrapText="1"/>
    </xf>
    <xf numFmtId="3" fontId="0" fillId="0" borderId="0" xfId="62" applyNumberFormat="1" applyFont="1"/>
    <xf numFmtId="167" fontId="0" fillId="0" borderId="0" xfId="45" applyNumberFormat="1" applyFont="1" applyFill="1"/>
    <xf numFmtId="0" fontId="16" fillId="34" borderId="0" xfId="0" applyFont="1" applyFill="1"/>
    <xf numFmtId="0" fontId="37" fillId="0" borderId="10" xfId="0" applyFont="1" applyBorder="1"/>
    <xf numFmtId="0" fontId="22" fillId="0" borderId="10" xfId="0" applyFont="1" applyBorder="1" applyAlignment="1">
      <alignment wrapText="1"/>
    </xf>
    <xf numFmtId="0" fontId="38" fillId="34" borderId="0" xfId="0" applyFont="1" applyFill="1" applyAlignment="1">
      <alignment vertical="center" wrapText="1"/>
    </xf>
    <xf numFmtId="0" fontId="16" fillId="34" borderId="0" xfId="0" applyFont="1" applyFill="1" applyAlignment="1">
      <alignment vertical="top" wrapText="1"/>
    </xf>
    <xf numFmtId="0" fontId="16" fillId="34" borderId="14" xfId="0" applyFont="1" applyFill="1" applyBorder="1" applyAlignment="1">
      <alignment vertical="top" wrapText="1"/>
    </xf>
    <xf numFmtId="0" fontId="26" fillId="0" borderId="10" xfId="58" applyBorder="1" applyAlignment="1">
      <alignment wrapText="1"/>
    </xf>
    <xf numFmtId="0" fontId="0" fillId="34" borderId="27" xfId="0" applyFill="1" applyBorder="1"/>
    <xf numFmtId="0" fontId="16" fillId="34" borderId="14" xfId="0" applyFont="1" applyFill="1" applyBorder="1" applyAlignment="1">
      <alignment horizontal="center" vertical="center" wrapText="1"/>
    </xf>
    <xf numFmtId="0" fontId="16" fillId="34" borderId="0" xfId="0" applyFont="1" applyFill="1" applyAlignment="1">
      <alignment horizontal="center" vertical="center" wrapText="1"/>
    </xf>
    <xf numFmtId="0" fontId="22" fillId="34" borderId="11" xfId="0" applyFont="1" applyFill="1" applyBorder="1" applyAlignment="1">
      <alignment horizontal="left" vertical="top" wrapText="1"/>
    </xf>
    <xf numFmtId="0" fontId="22" fillId="34" borderId="12" xfId="0" applyFont="1" applyFill="1" applyBorder="1" applyAlignment="1">
      <alignment horizontal="left" vertical="top" wrapText="1"/>
    </xf>
    <xf numFmtId="0" fontId="22" fillId="34" borderId="13" xfId="0" applyFont="1" applyFill="1" applyBorder="1" applyAlignment="1">
      <alignment horizontal="left" vertical="top" wrapText="1"/>
    </xf>
    <xf numFmtId="0" fontId="22" fillId="34" borderId="14" xfId="0" applyFont="1" applyFill="1" applyBorder="1" applyAlignment="1">
      <alignment horizontal="left" vertical="top" wrapText="1"/>
    </xf>
    <xf numFmtId="0" fontId="22" fillId="34" borderId="0" xfId="0" applyFont="1" applyFill="1" applyAlignment="1">
      <alignment horizontal="left" vertical="top" wrapText="1"/>
    </xf>
    <xf numFmtId="0" fontId="22" fillId="34" borderId="15" xfId="0" applyFont="1" applyFill="1" applyBorder="1" applyAlignment="1">
      <alignment horizontal="left" vertical="top" wrapText="1"/>
    </xf>
    <xf numFmtId="0" fontId="38" fillId="34" borderId="14" xfId="0" applyFont="1" applyFill="1" applyBorder="1" applyAlignment="1">
      <alignment horizontal="center" vertical="center" wrapText="1"/>
    </xf>
    <xf numFmtId="0" fontId="38" fillId="34" borderId="0" xfId="0" applyFont="1" applyFill="1" applyAlignment="1">
      <alignment horizontal="center" vertical="center" wrapText="1"/>
    </xf>
    <xf numFmtId="0" fontId="22" fillId="34" borderId="27" xfId="0" applyFont="1" applyFill="1" applyBorder="1" applyAlignment="1">
      <alignment horizontal="left" vertical="top" wrapText="1"/>
    </xf>
    <xf numFmtId="0" fontId="22" fillId="34" borderId="24" xfId="0" applyFont="1" applyFill="1" applyBorder="1" applyAlignment="1">
      <alignment horizontal="left" vertical="top" wrapText="1"/>
    </xf>
    <xf numFmtId="0" fontId="0" fillId="34" borderId="27" xfId="0" applyFill="1" applyBorder="1" applyAlignment="1">
      <alignment horizontal="left" vertical="top" wrapText="1"/>
    </xf>
    <xf numFmtId="0" fontId="0" fillId="34" borderId="0" xfId="0" applyFill="1" applyAlignment="1">
      <alignment horizontal="left" vertical="top" wrapText="1"/>
    </xf>
    <xf numFmtId="0" fontId="0" fillId="34" borderId="24" xfId="0" applyFill="1" applyBorder="1" applyAlignment="1">
      <alignment horizontal="left" vertical="top" wrapText="1"/>
    </xf>
    <xf numFmtId="0" fontId="0" fillId="34" borderId="28" xfId="0" applyFill="1" applyBorder="1" applyAlignment="1">
      <alignment horizontal="left" vertical="top" wrapText="1"/>
    </xf>
    <xf numFmtId="0" fontId="0" fillId="34" borderId="25" xfId="0" applyFill="1" applyBorder="1" applyAlignment="1">
      <alignment horizontal="left" vertical="top" wrapText="1"/>
    </xf>
    <xf numFmtId="0" fontId="0" fillId="34" borderId="26" xfId="0" applyFill="1" applyBorder="1" applyAlignment="1">
      <alignment horizontal="left" vertical="top" wrapText="1"/>
    </xf>
  </cellXfs>
  <cellStyles count="6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62" builtinId="3"/>
    <cellStyle name="Comma 18 3 2" xfId="49" xr:uid="{AF672BF7-D32B-49F8-A510-BD0E6F7CC26A}"/>
    <cellStyle name="Comma 25" xfId="44" xr:uid="{5452F872-E425-4C4F-966C-5E1F8FF04DC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8" builtinId="8"/>
    <cellStyle name="Input" xfId="9" builtinId="20" customBuiltin="1"/>
    <cellStyle name="Linked Cell" xfId="12" builtinId="24" customBuiltin="1"/>
    <cellStyle name="Neutral" xfId="8" builtinId="28" customBuiltin="1"/>
    <cellStyle name="Normal" xfId="0" builtinId="0"/>
    <cellStyle name="Normal 10 4" xfId="47" xr:uid="{1123206D-AB19-4950-B74A-D0F984B2F6AD}"/>
    <cellStyle name="Normal 110" xfId="57" xr:uid="{5BFCA1E0-6174-4E05-B081-C9B99DE67E4B}"/>
    <cellStyle name="Normal 13" xfId="59" xr:uid="{FA5F869D-AB00-42DC-AB52-EAA8A876A9DF}"/>
    <cellStyle name="Normal 2" xfId="46" xr:uid="{D5CEC916-9C10-46E8-A261-A1EF75A01EA0}"/>
    <cellStyle name="Normal 2 2" xfId="48" xr:uid="{33FECD01-F771-468D-89D8-999FCD93ECB6}"/>
    <cellStyle name="Normal 3" xfId="50" xr:uid="{D7B10BE6-EEFA-4772-AC28-3C0996DA09FF}"/>
    <cellStyle name="Normal 4" xfId="55" xr:uid="{F3F87A10-469E-4F78-A9B6-B1FCA3CBA1CD}"/>
    <cellStyle name="Normal 4 2" xfId="61" xr:uid="{A82DBC05-FB4F-4779-9225-52AAF7149CA9}"/>
    <cellStyle name="Normal 5" xfId="60" xr:uid="{593F3232-6086-4C0F-9551-712BE40DC7C8}"/>
    <cellStyle name="Normal 56 5 2" xfId="52" xr:uid="{8EAB485A-C0A4-4400-BAA7-52F6982472F9}"/>
    <cellStyle name="Normal 56 7" xfId="56" xr:uid="{6406B6B8-E6B1-4DD4-8280-5BB789EC8DA3}"/>
    <cellStyle name="Normal 6" xfId="53" xr:uid="{658F91AC-CDBF-4496-A2B4-5DCB02C06BFB}"/>
    <cellStyle name="Normal 80" xfId="42" xr:uid="{F89B75FB-ED28-4097-9404-75E850B2E305}"/>
    <cellStyle name="Note" xfId="15" builtinId="10" customBuiltin="1"/>
    <cellStyle name="Output" xfId="10" builtinId="21" customBuiltin="1"/>
    <cellStyle name="Percent" xfId="45" builtinId="5"/>
    <cellStyle name="Percent 18 3 2" xfId="51" xr:uid="{8C93FC5E-0767-4F11-ABDE-1F536659CDF8}"/>
    <cellStyle name="Percent 2" xfId="54" xr:uid="{4C7CC0EF-CF09-400A-83A6-E8C396C9B8DE}"/>
    <cellStyle name="Percent 28" xfId="43" xr:uid="{A3BFD881-B2F7-414C-9124-D1AAF12E3F3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44</xdr:row>
      <xdr:rowOff>0</xdr:rowOff>
    </xdr:from>
    <xdr:to>
      <xdr:col>12</xdr:col>
      <xdr:colOff>581660</xdr:colOff>
      <xdr:row>56</xdr:row>
      <xdr:rowOff>163405</xdr:rowOff>
    </xdr:to>
    <xdr:pic>
      <xdr:nvPicPr>
        <xdr:cNvPr id="4" name="Picture 3">
          <a:extLst>
            <a:ext uri="{FF2B5EF4-FFF2-40B4-BE49-F238E27FC236}">
              <a16:creationId xmlns:a16="http://schemas.microsoft.com/office/drawing/2014/main" id="{11E83978-6242-49B5-B02B-C07837DA00A5}"/>
            </a:ext>
          </a:extLst>
        </xdr:cNvPr>
        <xdr:cNvPicPr>
          <a:picLocks noChangeAspect="1"/>
        </xdr:cNvPicPr>
      </xdr:nvPicPr>
      <xdr:blipFill>
        <a:blip xmlns:r="http://schemas.openxmlformats.org/officeDocument/2006/relationships" r:embed="rId1"/>
        <a:stretch>
          <a:fillRect/>
        </a:stretch>
      </xdr:blipFill>
      <xdr:spPr>
        <a:xfrm>
          <a:off x="2057400" y="12458700"/>
          <a:ext cx="5332095" cy="2458295"/>
        </a:xfrm>
        <a:prstGeom prst="rect">
          <a:avLst/>
        </a:prstGeom>
      </xdr:spPr>
    </xdr:pic>
    <xdr:clientData/>
  </xdr:twoCellAnchor>
  <xdr:twoCellAnchor editAs="oneCell">
    <xdr:from>
      <xdr:col>3</xdr:col>
      <xdr:colOff>592698</xdr:colOff>
      <xdr:row>33</xdr:row>
      <xdr:rowOff>95251</xdr:rowOff>
    </xdr:from>
    <xdr:to>
      <xdr:col>14</xdr:col>
      <xdr:colOff>406400</xdr:colOff>
      <xdr:row>43</xdr:row>
      <xdr:rowOff>2685</xdr:rowOff>
    </xdr:to>
    <xdr:pic>
      <xdr:nvPicPr>
        <xdr:cNvPr id="5" name="Picture 4">
          <a:extLst>
            <a:ext uri="{FF2B5EF4-FFF2-40B4-BE49-F238E27FC236}">
              <a16:creationId xmlns:a16="http://schemas.microsoft.com/office/drawing/2014/main" id="{856EC3B7-D661-E43C-4D0C-61FFBAC75CA3}"/>
            </a:ext>
          </a:extLst>
        </xdr:cNvPr>
        <xdr:cNvPicPr>
          <a:picLocks noChangeAspect="1"/>
        </xdr:cNvPicPr>
      </xdr:nvPicPr>
      <xdr:blipFill>
        <a:blip xmlns:r="http://schemas.openxmlformats.org/officeDocument/2006/relationships" r:embed="rId2"/>
        <a:stretch>
          <a:fillRect/>
        </a:stretch>
      </xdr:blipFill>
      <xdr:spPr>
        <a:xfrm>
          <a:off x="2123048" y="9639301"/>
          <a:ext cx="6665352" cy="2583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clg-my.sharepoint.com/personal/pratik_desai_communities_gov_uk/Documents/Documents/Costing%20and%20modelling%20requests/20-02-25%20BR%20Reset/NNDR3_2019-20_LA_dropdown_-_November_2025_update.xlsx" TargetMode="External"/><Relationship Id="rId1" Type="http://schemas.openxmlformats.org/officeDocument/2006/relationships/externalLinkPath" Target="/personal/pratik_desai_communities_gov_uk/Documents/Documents/Costing%20and%20modelling%20requests/20-02-25%20BR%20Reset/NNDR3_2019-20_LA_dropdown_-_November_2025_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data"/>
      <sheetName val="Part 1"/>
      <sheetName val="Part 2"/>
      <sheetName val="DA Summary"/>
      <sheetName val="Part 3"/>
      <sheetName val="Part 4"/>
      <sheetName val="Part 5"/>
      <sheetName val="Data"/>
      <sheetName val="Datasheet1"/>
      <sheetName val="Datasheet2"/>
      <sheetName val="DatasheetDA"/>
      <sheetName val="Datasheet3"/>
      <sheetName val="Datasheet4"/>
      <sheetName val="Data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A9">
            <v>1</v>
          </cell>
          <cell r="B9" t="str">
            <v>Adur</v>
          </cell>
          <cell r="C9" t="str">
            <v>E3831</v>
          </cell>
        </row>
        <row r="10">
          <cell r="A10">
            <v>2</v>
          </cell>
          <cell r="B10" t="str">
            <v>Allerdale</v>
          </cell>
          <cell r="C10" t="str">
            <v>E0931</v>
          </cell>
        </row>
        <row r="11">
          <cell r="A11">
            <v>3</v>
          </cell>
          <cell r="B11" t="str">
            <v>Amber Valley</v>
          </cell>
          <cell r="C11" t="str">
            <v>E1031</v>
          </cell>
        </row>
        <row r="12">
          <cell r="A12">
            <v>4</v>
          </cell>
          <cell r="B12" t="str">
            <v>Arun</v>
          </cell>
          <cell r="C12" t="str">
            <v>E3832</v>
          </cell>
        </row>
        <row r="13">
          <cell r="A13">
            <v>5</v>
          </cell>
          <cell r="B13" t="str">
            <v>Ashfield</v>
          </cell>
          <cell r="C13" t="str">
            <v>E3031</v>
          </cell>
        </row>
        <row r="14">
          <cell r="A14">
            <v>6</v>
          </cell>
          <cell r="B14" t="str">
            <v>Ashford</v>
          </cell>
          <cell r="C14" t="str">
            <v>E2231</v>
          </cell>
        </row>
        <row r="15">
          <cell r="A15">
            <v>7</v>
          </cell>
          <cell r="B15" t="str">
            <v>Aylesbury Vale</v>
          </cell>
          <cell r="C15" t="str">
            <v>E0431</v>
          </cell>
        </row>
        <row r="16">
          <cell r="A16">
            <v>8</v>
          </cell>
          <cell r="B16" t="str">
            <v>Babergh</v>
          </cell>
          <cell r="C16" t="str">
            <v>E3531</v>
          </cell>
        </row>
        <row r="17">
          <cell r="A17">
            <v>9</v>
          </cell>
          <cell r="B17" t="str">
            <v>Barking and Dagenham</v>
          </cell>
          <cell r="C17" t="str">
            <v>E5030</v>
          </cell>
        </row>
        <row r="18">
          <cell r="A18">
            <v>10</v>
          </cell>
          <cell r="B18" t="str">
            <v>Barnet</v>
          </cell>
          <cell r="C18" t="str">
            <v>E5031</v>
          </cell>
        </row>
        <row r="19">
          <cell r="A19">
            <v>11</v>
          </cell>
          <cell r="B19" t="str">
            <v>Barnsley</v>
          </cell>
          <cell r="C19" t="str">
            <v>E4401</v>
          </cell>
        </row>
        <row r="20">
          <cell r="A20">
            <v>12</v>
          </cell>
          <cell r="B20" t="str">
            <v>Barrow-in-Furness</v>
          </cell>
          <cell r="C20" t="str">
            <v>E0932</v>
          </cell>
        </row>
        <row r="21">
          <cell r="A21">
            <v>13</v>
          </cell>
          <cell r="B21" t="str">
            <v>Basildon</v>
          </cell>
          <cell r="C21" t="str">
            <v>E1531</v>
          </cell>
        </row>
        <row r="22">
          <cell r="A22">
            <v>14</v>
          </cell>
          <cell r="B22" t="str">
            <v>Basingstoke and Deane</v>
          </cell>
          <cell r="C22" t="str">
            <v>E1731</v>
          </cell>
        </row>
        <row r="23">
          <cell r="A23">
            <v>15</v>
          </cell>
          <cell r="B23" t="str">
            <v>Bassetlaw</v>
          </cell>
          <cell r="C23" t="str">
            <v>E3032</v>
          </cell>
        </row>
        <row r="24">
          <cell r="A24">
            <v>16</v>
          </cell>
          <cell r="B24" t="str">
            <v>Bath and North East Somerset</v>
          </cell>
          <cell r="C24" t="str">
            <v>E0101</v>
          </cell>
        </row>
        <row r="25">
          <cell r="A25">
            <v>17</v>
          </cell>
          <cell r="B25" t="str">
            <v>Bedford UA</v>
          </cell>
          <cell r="C25" t="str">
            <v>E0202</v>
          </cell>
        </row>
        <row r="26">
          <cell r="A26">
            <v>18</v>
          </cell>
          <cell r="B26" t="str">
            <v>Bexley</v>
          </cell>
          <cell r="C26" t="str">
            <v>E5032</v>
          </cell>
        </row>
        <row r="27">
          <cell r="A27">
            <v>19</v>
          </cell>
          <cell r="B27" t="str">
            <v>Birmingham</v>
          </cell>
          <cell r="C27" t="str">
            <v>E4601</v>
          </cell>
        </row>
        <row r="28">
          <cell r="A28">
            <v>20</v>
          </cell>
          <cell r="B28" t="str">
            <v>Blaby</v>
          </cell>
          <cell r="C28" t="str">
            <v>E2431</v>
          </cell>
        </row>
        <row r="29">
          <cell r="A29">
            <v>21</v>
          </cell>
          <cell r="B29" t="str">
            <v>Blackburn with Darwen</v>
          </cell>
          <cell r="C29" t="str">
            <v>E2301</v>
          </cell>
        </row>
        <row r="30">
          <cell r="A30">
            <v>22</v>
          </cell>
          <cell r="B30" t="str">
            <v>Blackpool</v>
          </cell>
          <cell r="C30" t="str">
            <v>E2302</v>
          </cell>
        </row>
        <row r="31">
          <cell r="A31">
            <v>23</v>
          </cell>
          <cell r="B31" t="str">
            <v>Bolsover</v>
          </cell>
          <cell r="C31" t="str">
            <v>E1032</v>
          </cell>
        </row>
        <row r="32">
          <cell r="A32">
            <v>24</v>
          </cell>
          <cell r="B32" t="str">
            <v>Bolton</v>
          </cell>
          <cell r="C32" t="str">
            <v>E4201</v>
          </cell>
        </row>
        <row r="33">
          <cell r="A33">
            <v>25</v>
          </cell>
          <cell r="B33" t="str">
            <v>Boston</v>
          </cell>
          <cell r="C33" t="str">
            <v>E2531</v>
          </cell>
        </row>
        <row r="34">
          <cell r="A34">
            <v>26</v>
          </cell>
          <cell r="B34" t="str">
            <v>Bournemouth, Christchurch &amp; Poole</v>
          </cell>
          <cell r="C34" t="str">
            <v>E1204</v>
          </cell>
        </row>
        <row r="35">
          <cell r="A35">
            <v>27</v>
          </cell>
          <cell r="B35" t="str">
            <v>Bracknell Forest</v>
          </cell>
          <cell r="C35" t="str">
            <v>E0301</v>
          </cell>
        </row>
        <row r="36">
          <cell r="A36">
            <v>28</v>
          </cell>
          <cell r="B36" t="str">
            <v>Bradford</v>
          </cell>
          <cell r="C36" t="str">
            <v>E4701</v>
          </cell>
        </row>
        <row r="37">
          <cell r="A37">
            <v>29</v>
          </cell>
          <cell r="B37" t="str">
            <v>Braintree</v>
          </cell>
          <cell r="C37" t="str">
            <v>E1532</v>
          </cell>
        </row>
        <row r="38">
          <cell r="A38">
            <v>30</v>
          </cell>
          <cell r="B38" t="str">
            <v>Breckland</v>
          </cell>
          <cell r="C38" t="str">
            <v>E2631</v>
          </cell>
        </row>
        <row r="39">
          <cell r="A39">
            <v>31</v>
          </cell>
          <cell r="B39" t="str">
            <v>Brent</v>
          </cell>
          <cell r="C39" t="str">
            <v>E5033</v>
          </cell>
        </row>
        <row r="40">
          <cell r="A40">
            <v>32</v>
          </cell>
          <cell r="B40" t="str">
            <v>Brentwood</v>
          </cell>
          <cell r="C40" t="str">
            <v>E1533</v>
          </cell>
        </row>
        <row r="41">
          <cell r="A41">
            <v>33</v>
          </cell>
          <cell r="B41" t="str">
            <v>Brighton and Hove</v>
          </cell>
          <cell r="C41" t="str">
            <v>E1401</v>
          </cell>
        </row>
        <row r="42">
          <cell r="A42">
            <v>34</v>
          </cell>
          <cell r="B42" t="str">
            <v>Bristol</v>
          </cell>
          <cell r="C42" t="str">
            <v>E0102</v>
          </cell>
        </row>
        <row r="43">
          <cell r="A43">
            <v>35</v>
          </cell>
          <cell r="B43" t="str">
            <v>Broadland</v>
          </cell>
          <cell r="C43" t="str">
            <v>E2632</v>
          </cell>
        </row>
        <row r="44">
          <cell r="A44">
            <v>36</v>
          </cell>
          <cell r="B44" t="str">
            <v>Bromley</v>
          </cell>
          <cell r="C44" t="str">
            <v>E5034</v>
          </cell>
        </row>
        <row r="45">
          <cell r="A45">
            <v>37</v>
          </cell>
          <cell r="B45" t="str">
            <v>Bromsgrove</v>
          </cell>
          <cell r="C45" t="str">
            <v>E1831</v>
          </cell>
        </row>
        <row r="46">
          <cell r="A46">
            <v>38</v>
          </cell>
          <cell r="B46" t="str">
            <v>Broxbourne</v>
          </cell>
          <cell r="C46" t="str">
            <v>E1931</v>
          </cell>
        </row>
        <row r="47">
          <cell r="A47">
            <v>39</v>
          </cell>
          <cell r="B47" t="str">
            <v>Broxtowe</v>
          </cell>
          <cell r="C47" t="str">
            <v>E3033</v>
          </cell>
        </row>
        <row r="48">
          <cell r="A48">
            <v>40</v>
          </cell>
          <cell r="B48" t="str">
            <v>Burnley</v>
          </cell>
          <cell r="C48" t="str">
            <v>E2333</v>
          </cell>
        </row>
        <row r="49">
          <cell r="A49">
            <v>41</v>
          </cell>
          <cell r="B49" t="str">
            <v>Bury</v>
          </cell>
          <cell r="C49" t="str">
            <v>E4202</v>
          </cell>
        </row>
        <row r="50">
          <cell r="A50">
            <v>42</v>
          </cell>
          <cell r="B50" t="str">
            <v>Calderdale</v>
          </cell>
          <cell r="C50" t="str">
            <v>E4702</v>
          </cell>
        </row>
        <row r="51">
          <cell r="A51">
            <v>43</v>
          </cell>
          <cell r="B51" t="str">
            <v>Cambridge</v>
          </cell>
          <cell r="C51" t="str">
            <v>E0531</v>
          </cell>
        </row>
        <row r="52">
          <cell r="A52">
            <v>44</v>
          </cell>
          <cell r="B52" t="str">
            <v>Camden</v>
          </cell>
          <cell r="C52" t="str">
            <v>E5011</v>
          </cell>
        </row>
        <row r="53">
          <cell r="A53">
            <v>45</v>
          </cell>
          <cell r="B53" t="str">
            <v>Cannock Chase</v>
          </cell>
          <cell r="C53" t="str">
            <v>E3431</v>
          </cell>
        </row>
        <row r="54">
          <cell r="A54">
            <v>46</v>
          </cell>
          <cell r="B54" t="str">
            <v>Canterbury</v>
          </cell>
          <cell r="C54" t="str">
            <v>E2232</v>
          </cell>
        </row>
        <row r="55">
          <cell r="A55">
            <v>47</v>
          </cell>
          <cell r="B55" t="str">
            <v>Carlisle</v>
          </cell>
          <cell r="C55" t="str">
            <v>E0933</v>
          </cell>
        </row>
        <row r="56">
          <cell r="A56">
            <v>48</v>
          </cell>
          <cell r="B56" t="str">
            <v>Castle Point</v>
          </cell>
          <cell r="C56" t="str">
            <v>E1534</v>
          </cell>
        </row>
        <row r="57">
          <cell r="A57">
            <v>49</v>
          </cell>
          <cell r="B57" t="str">
            <v>Central Bedfordshire</v>
          </cell>
          <cell r="C57" t="str">
            <v>E0203</v>
          </cell>
        </row>
        <row r="58">
          <cell r="A58">
            <v>50</v>
          </cell>
          <cell r="B58" t="str">
            <v>Charnwood</v>
          </cell>
          <cell r="C58" t="str">
            <v>E2432</v>
          </cell>
        </row>
        <row r="59">
          <cell r="A59">
            <v>51</v>
          </cell>
          <cell r="B59" t="str">
            <v>Chelmsford</v>
          </cell>
          <cell r="C59" t="str">
            <v>E1535</v>
          </cell>
        </row>
        <row r="60">
          <cell r="A60">
            <v>52</v>
          </cell>
          <cell r="B60" t="str">
            <v>Cheltenham</v>
          </cell>
          <cell r="C60" t="str">
            <v>E1631</v>
          </cell>
        </row>
        <row r="61">
          <cell r="A61">
            <v>53</v>
          </cell>
          <cell r="B61" t="str">
            <v>Cherwell</v>
          </cell>
          <cell r="C61" t="str">
            <v>E3131</v>
          </cell>
        </row>
        <row r="62">
          <cell r="A62">
            <v>54</v>
          </cell>
          <cell r="B62" t="str">
            <v>Cheshire East</v>
          </cell>
          <cell r="C62" t="str">
            <v>E0603</v>
          </cell>
        </row>
        <row r="63">
          <cell r="A63">
            <v>55</v>
          </cell>
          <cell r="B63" t="str">
            <v>Cheshire West and Chester</v>
          </cell>
          <cell r="C63" t="str">
            <v>E0604</v>
          </cell>
        </row>
        <row r="64">
          <cell r="A64">
            <v>56</v>
          </cell>
          <cell r="B64" t="str">
            <v>Chesterfield</v>
          </cell>
          <cell r="C64" t="str">
            <v>E1033</v>
          </cell>
        </row>
        <row r="65">
          <cell r="A65">
            <v>57</v>
          </cell>
          <cell r="B65" t="str">
            <v>Chichester</v>
          </cell>
          <cell r="C65" t="str">
            <v>E3833</v>
          </cell>
        </row>
        <row r="66">
          <cell r="A66">
            <v>58</v>
          </cell>
          <cell r="B66" t="str">
            <v>Chiltern</v>
          </cell>
          <cell r="C66" t="str">
            <v>E0432</v>
          </cell>
        </row>
        <row r="67">
          <cell r="A67">
            <v>59</v>
          </cell>
          <cell r="B67" t="str">
            <v>Chorley</v>
          </cell>
          <cell r="C67" t="str">
            <v>E2334</v>
          </cell>
        </row>
        <row r="68">
          <cell r="A68">
            <v>60</v>
          </cell>
          <cell r="B68" t="str">
            <v>City of London</v>
          </cell>
          <cell r="C68" t="str">
            <v>E5010</v>
          </cell>
        </row>
        <row r="69">
          <cell r="A69">
            <v>61</v>
          </cell>
          <cell r="B69" t="str">
            <v>Colchester</v>
          </cell>
          <cell r="C69" t="str">
            <v>E1536</v>
          </cell>
        </row>
        <row r="70">
          <cell r="A70">
            <v>62</v>
          </cell>
          <cell r="B70" t="str">
            <v>Copeland</v>
          </cell>
          <cell r="C70" t="str">
            <v>E0934</v>
          </cell>
        </row>
        <row r="71">
          <cell r="A71">
            <v>63</v>
          </cell>
          <cell r="B71" t="str">
            <v>Corby</v>
          </cell>
          <cell r="C71" t="str">
            <v>E2831</v>
          </cell>
        </row>
        <row r="72">
          <cell r="A72">
            <v>64</v>
          </cell>
          <cell r="B72" t="str">
            <v>Cornwall UA</v>
          </cell>
          <cell r="C72" t="str">
            <v>E0801</v>
          </cell>
        </row>
        <row r="73">
          <cell r="A73">
            <v>65</v>
          </cell>
          <cell r="B73" t="str">
            <v>Cotswold</v>
          </cell>
          <cell r="C73" t="str">
            <v>E1632</v>
          </cell>
        </row>
        <row r="74">
          <cell r="A74">
            <v>66</v>
          </cell>
          <cell r="B74" t="str">
            <v>Coventry</v>
          </cell>
          <cell r="C74" t="str">
            <v>E4602</v>
          </cell>
        </row>
        <row r="75">
          <cell r="A75">
            <v>67</v>
          </cell>
          <cell r="B75" t="str">
            <v>Craven</v>
          </cell>
          <cell r="C75" t="str">
            <v>E2731</v>
          </cell>
        </row>
        <row r="76">
          <cell r="A76">
            <v>68</v>
          </cell>
          <cell r="B76" t="str">
            <v>Crawley</v>
          </cell>
          <cell r="C76" t="str">
            <v>E3834</v>
          </cell>
        </row>
        <row r="77">
          <cell r="A77">
            <v>69</v>
          </cell>
          <cell r="B77" t="str">
            <v>Croydon</v>
          </cell>
          <cell r="C77" t="str">
            <v>E5035</v>
          </cell>
        </row>
        <row r="78">
          <cell r="A78">
            <v>70</v>
          </cell>
          <cell r="B78" t="str">
            <v>Dacorum</v>
          </cell>
          <cell r="C78" t="str">
            <v>E1932</v>
          </cell>
        </row>
        <row r="79">
          <cell r="A79">
            <v>71</v>
          </cell>
          <cell r="B79" t="str">
            <v>Darlington</v>
          </cell>
          <cell r="C79" t="str">
            <v>E1301</v>
          </cell>
        </row>
        <row r="80">
          <cell r="A80">
            <v>72</v>
          </cell>
          <cell r="B80" t="str">
            <v>Dartford</v>
          </cell>
          <cell r="C80" t="str">
            <v>E2233</v>
          </cell>
        </row>
        <row r="81">
          <cell r="A81">
            <v>73</v>
          </cell>
          <cell r="B81" t="str">
            <v>Daventry</v>
          </cell>
          <cell r="C81" t="str">
            <v>E2832</v>
          </cell>
        </row>
        <row r="82">
          <cell r="A82">
            <v>74</v>
          </cell>
          <cell r="B82" t="str">
            <v>Derby</v>
          </cell>
          <cell r="C82" t="str">
            <v>E1001</v>
          </cell>
        </row>
        <row r="83">
          <cell r="A83">
            <v>75</v>
          </cell>
          <cell r="B83" t="str">
            <v>Derbyshire Dales</v>
          </cell>
          <cell r="C83" t="str">
            <v>E1035</v>
          </cell>
        </row>
        <row r="84">
          <cell r="A84">
            <v>76</v>
          </cell>
          <cell r="B84" t="str">
            <v>Doncaster</v>
          </cell>
          <cell r="C84" t="str">
            <v>E4402</v>
          </cell>
        </row>
        <row r="85">
          <cell r="A85">
            <v>77</v>
          </cell>
          <cell r="B85" t="str">
            <v>Dorset Council</v>
          </cell>
          <cell r="C85" t="str">
            <v>E1203</v>
          </cell>
        </row>
        <row r="86">
          <cell r="A86">
            <v>78</v>
          </cell>
          <cell r="B86" t="str">
            <v>Dover</v>
          </cell>
          <cell r="C86" t="str">
            <v>E2234</v>
          </cell>
        </row>
        <row r="87">
          <cell r="A87">
            <v>79</v>
          </cell>
          <cell r="B87" t="str">
            <v>Dudley</v>
          </cell>
          <cell r="C87" t="str">
            <v>E4603</v>
          </cell>
        </row>
        <row r="88">
          <cell r="A88">
            <v>80</v>
          </cell>
          <cell r="B88" t="str">
            <v>Durham UA</v>
          </cell>
          <cell r="C88" t="str">
            <v>E1302</v>
          </cell>
        </row>
        <row r="89">
          <cell r="A89">
            <v>81</v>
          </cell>
          <cell r="B89" t="str">
            <v>Ealing</v>
          </cell>
          <cell r="C89" t="str">
            <v>E5036</v>
          </cell>
        </row>
        <row r="90">
          <cell r="A90">
            <v>82</v>
          </cell>
          <cell r="B90" t="str">
            <v>East Cambridgeshire</v>
          </cell>
          <cell r="C90" t="str">
            <v>E0532</v>
          </cell>
        </row>
        <row r="91">
          <cell r="A91">
            <v>83</v>
          </cell>
          <cell r="B91" t="str">
            <v>East Devon</v>
          </cell>
          <cell r="C91" t="str">
            <v>E1131</v>
          </cell>
        </row>
        <row r="92">
          <cell r="A92">
            <v>84</v>
          </cell>
          <cell r="B92" t="str">
            <v>East Hampshire</v>
          </cell>
          <cell r="C92" t="str">
            <v>E1732</v>
          </cell>
        </row>
        <row r="93">
          <cell r="A93">
            <v>85</v>
          </cell>
          <cell r="B93" t="str">
            <v>East Hertfordshire</v>
          </cell>
          <cell r="C93" t="str">
            <v>E1933</v>
          </cell>
        </row>
        <row r="94">
          <cell r="A94">
            <v>86</v>
          </cell>
          <cell r="B94" t="str">
            <v>East Lindsey</v>
          </cell>
          <cell r="C94" t="str">
            <v>E2532</v>
          </cell>
        </row>
        <row r="95">
          <cell r="A95">
            <v>87</v>
          </cell>
          <cell r="B95" t="str">
            <v>East Northamptonshire</v>
          </cell>
          <cell r="C95" t="str">
            <v>E2833</v>
          </cell>
        </row>
        <row r="96">
          <cell r="A96">
            <v>88</v>
          </cell>
          <cell r="B96" t="str">
            <v>East Riding of Yorkshire</v>
          </cell>
          <cell r="C96" t="str">
            <v>E2001</v>
          </cell>
        </row>
        <row r="97">
          <cell r="A97">
            <v>89</v>
          </cell>
          <cell r="B97" t="str">
            <v>East Staffordshire</v>
          </cell>
          <cell r="C97" t="str">
            <v>E3432</v>
          </cell>
        </row>
        <row r="98">
          <cell r="A98">
            <v>90</v>
          </cell>
          <cell r="B98" t="str">
            <v>East Suffolk</v>
          </cell>
          <cell r="C98" t="str">
            <v>E3538</v>
          </cell>
        </row>
        <row r="99">
          <cell r="A99">
            <v>91</v>
          </cell>
          <cell r="B99" t="str">
            <v>Eastbourne</v>
          </cell>
          <cell r="C99" t="str">
            <v>E1432</v>
          </cell>
        </row>
        <row r="100">
          <cell r="A100">
            <v>92</v>
          </cell>
          <cell r="B100" t="str">
            <v>Eastleigh</v>
          </cell>
          <cell r="C100" t="str">
            <v>E1733</v>
          </cell>
        </row>
        <row r="101">
          <cell r="A101">
            <v>93</v>
          </cell>
          <cell r="B101" t="str">
            <v>Eden</v>
          </cell>
          <cell r="C101" t="str">
            <v>E0935</v>
          </cell>
        </row>
        <row r="102">
          <cell r="A102">
            <v>94</v>
          </cell>
          <cell r="B102" t="str">
            <v>Elmbridge</v>
          </cell>
          <cell r="C102" t="str">
            <v>E3631</v>
          </cell>
        </row>
        <row r="103">
          <cell r="A103">
            <v>95</v>
          </cell>
          <cell r="B103" t="str">
            <v>Enfield</v>
          </cell>
          <cell r="C103" t="str">
            <v>E5037</v>
          </cell>
        </row>
        <row r="104">
          <cell r="A104">
            <v>96</v>
          </cell>
          <cell r="B104" t="str">
            <v>Epping Forest</v>
          </cell>
          <cell r="C104" t="str">
            <v>E1537</v>
          </cell>
        </row>
        <row r="105">
          <cell r="A105">
            <v>97</v>
          </cell>
          <cell r="B105" t="str">
            <v>Epsom and Ewell</v>
          </cell>
          <cell r="C105" t="str">
            <v>E3632</v>
          </cell>
        </row>
        <row r="106">
          <cell r="A106">
            <v>98</v>
          </cell>
          <cell r="B106" t="str">
            <v>Erewash</v>
          </cell>
          <cell r="C106" t="str">
            <v>E1036</v>
          </cell>
        </row>
        <row r="107">
          <cell r="A107">
            <v>99</v>
          </cell>
          <cell r="B107" t="str">
            <v>Exeter</v>
          </cell>
          <cell r="C107" t="str">
            <v>E1132</v>
          </cell>
        </row>
        <row r="108">
          <cell r="A108">
            <v>100</v>
          </cell>
          <cell r="B108" t="str">
            <v>Fareham</v>
          </cell>
          <cell r="C108" t="str">
            <v>E1734</v>
          </cell>
        </row>
        <row r="109">
          <cell r="A109">
            <v>101</v>
          </cell>
          <cell r="B109" t="str">
            <v>Fenland</v>
          </cell>
          <cell r="C109" t="str">
            <v>E0533</v>
          </cell>
        </row>
        <row r="110">
          <cell r="A110">
            <v>102</v>
          </cell>
          <cell r="B110" t="str">
            <v>Folkestone &amp; Hythe</v>
          </cell>
          <cell r="C110" t="str">
            <v>E2240</v>
          </cell>
        </row>
        <row r="111">
          <cell r="A111">
            <v>103</v>
          </cell>
          <cell r="B111" t="str">
            <v>Forest of Dean</v>
          </cell>
          <cell r="C111" t="str">
            <v>E1633</v>
          </cell>
        </row>
        <row r="112">
          <cell r="A112">
            <v>104</v>
          </cell>
          <cell r="B112" t="str">
            <v>Fylde</v>
          </cell>
          <cell r="C112" t="str">
            <v>E2335</v>
          </cell>
        </row>
        <row r="113">
          <cell r="A113">
            <v>105</v>
          </cell>
          <cell r="B113" t="str">
            <v>Gateshead</v>
          </cell>
          <cell r="C113" t="str">
            <v>E4501</v>
          </cell>
        </row>
        <row r="114">
          <cell r="A114">
            <v>106</v>
          </cell>
          <cell r="B114" t="str">
            <v>Gedling</v>
          </cell>
          <cell r="C114" t="str">
            <v>E3034</v>
          </cell>
        </row>
        <row r="115">
          <cell r="A115">
            <v>107</v>
          </cell>
          <cell r="B115" t="str">
            <v>Gloucester</v>
          </cell>
          <cell r="C115" t="str">
            <v>E1634</v>
          </cell>
        </row>
        <row r="116">
          <cell r="A116">
            <v>108</v>
          </cell>
          <cell r="B116" t="str">
            <v>Gosport</v>
          </cell>
          <cell r="C116" t="str">
            <v>E1735</v>
          </cell>
        </row>
        <row r="117">
          <cell r="A117">
            <v>109</v>
          </cell>
          <cell r="B117" t="str">
            <v>Gravesham</v>
          </cell>
          <cell r="C117" t="str">
            <v>E2236</v>
          </cell>
        </row>
        <row r="118">
          <cell r="A118">
            <v>110</v>
          </cell>
          <cell r="B118" t="str">
            <v>Great Yarmouth</v>
          </cell>
          <cell r="C118" t="str">
            <v>E2633</v>
          </cell>
        </row>
        <row r="119">
          <cell r="A119">
            <v>111</v>
          </cell>
          <cell r="B119" t="str">
            <v>Greenwich</v>
          </cell>
          <cell r="C119" t="str">
            <v>E5012</v>
          </cell>
        </row>
        <row r="120">
          <cell r="A120">
            <v>112</v>
          </cell>
          <cell r="B120" t="str">
            <v>Guildford</v>
          </cell>
          <cell r="C120" t="str">
            <v>E3633</v>
          </cell>
        </row>
        <row r="121">
          <cell r="A121">
            <v>113</v>
          </cell>
          <cell r="B121" t="str">
            <v>Hackney</v>
          </cell>
          <cell r="C121" t="str">
            <v>E5013</v>
          </cell>
        </row>
        <row r="122">
          <cell r="A122">
            <v>114</v>
          </cell>
          <cell r="B122" t="str">
            <v>Halton</v>
          </cell>
          <cell r="C122" t="str">
            <v>E0601</v>
          </cell>
        </row>
        <row r="123">
          <cell r="A123">
            <v>115</v>
          </cell>
          <cell r="B123" t="str">
            <v>Hambleton</v>
          </cell>
          <cell r="C123" t="str">
            <v>E2732</v>
          </cell>
        </row>
        <row r="124">
          <cell r="A124">
            <v>116</v>
          </cell>
          <cell r="B124" t="str">
            <v>Hammersmith and Fulham</v>
          </cell>
          <cell r="C124" t="str">
            <v>E5014</v>
          </cell>
        </row>
        <row r="125">
          <cell r="A125">
            <v>117</v>
          </cell>
          <cell r="B125" t="str">
            <v>Harborough</v>
          </cell>
          <cell r="C125" t="str">
            <v>E2433</v>
          </cell>
        </row>
        <row r="126">
          <cell r="A126">
            <v>118</v>
          </cell>
          <cell r="B126" t="str">
            <v>Haringey</v>
          </cell>
          <cell r="C126" t="str">
            <v>E5038</v>
          </cell>
        </row>
        <row r="127">
          <cell r="A127">
            <v>119</v>
          </cell>
          <cell r="B127" t="str">
            <v>Harlow</v>
          </cell>
          <cell r="C127" t="str">
            <v>E1538</v>
          </cell>
        </row>
        <row r="128">
          <cell r="A128">
            <v>120</v>
          </cell>
          <cell r="B128" t="str">
            <v>Harrogate</v>
          </cell>
          <cell r="C128" t="str">
            <v>E2753</v>
          </cell>
        </row>
        <row r="129">
          <cell r="A129">
            <v>121</v>
          </cell>
          <cell r="B129" t="str">
            <v>Harrow</v>
          </cell>
          <cell r="C129" t="str">
            <v>E5039</v>
          </cell>
        </row>
        <row r="130">
          <cell r="A130">
            <v>122</v>
          </cell>
          <cell r="B130" t="str">
            <v>Hart</v>
          </cell>
          <cell r="C130" t="str">
            <v>E1736</v>
          </cell>
        </row>
        <row r="131">
          <cell r="A131">
            <v>123</v>
          </cell>
          <cell r="B131" t="str">
            <v>Hartlepool</v>
          </cell>
          <cell r="C131" t="str">
            <v>E0701</v>
          </cell>
        </row>
        <row r="132">
          <cell r="A132">
            <v>124</v>
          </cell>
          <cell r="B132" t="str">
            <v>Hastings</v>
          </cell>
          <cell r="C132" t="str">
            <v>E1433</v>
          </cell>
        </row>
        <row r="133">
          <cell r="A133">
            <v>125</v>
          </cell>
          <cell r="B133" t="str">
            <v>Havant</v>
          </cell>
          <cell r="C133" t="str">
            <v>E1737</v>
          </cell>
        </row>
        <row r="134">
          <cell r="A134">
            <v>126</v>
          </cell>
          <cell r="B134" t="str">
            <v>Havering</v>
          </cell>
          <cell r="C134" t="str">
            <v>E5040</v>
          </cell>
        </row>
        <row r="135">
          <cell r="A135">
            <v>127</v>
          </cell>
          <cell r="B135" t="str">
            <v>Herefordshire</v>
          </cell>
          <cell r="C135" t="str">
            <v>E1801</v>
          </cell>
        </row>
        <row r="136">
          <cell r="A136">
            <v>128</v>
          </cell>
          <cell r="B136" t="str">
            <v>Hertsmere</v>
          </cell>
          <cell r="C136" t="str">
            <v>E1934</v>
          </cell>
        </row>
        <row r="137">
          <cell r="A137">
            <v>129</v>
          </cell>
          <cell r="B137" t="str">
            <v>High Peak</v>
          </cell>
          <cell r="C137" t="str">
            <v>E1037</v>
          </cell>
        </row>
        <row r="138">
          <cell r="A138">
            <v>130</v>
          </cell>
          <cell r="B138" t="str">
            <v>Hillingdon</v>
          </cell>
          <cell r="C138" t="str">
            <v>E5041</v>
          </cell>
        </row>
        <row r="139">
          <cell r="A139">
            <v>131</v>
          </cell>
          <cell r="B139" t="str">
            <v>Hinckley and Bosworth</v>
          </cell>
          <cell r="C139" t="str">
            <v>E2434</v>
          </cell>
        </row>
        <row r="140">
          <cell r="A140">
            <v>132</v>
          </cell>
          <cell r="B140" t="str">
            <v>Horsham</v>
          </cell>
          <cell r="C140" t="str">
            <v>E3835</v>
          </cell>
        </row>
        <row r="141">
          <cell r="A141">
            <v>133</v>
          </cell>
          <cell r="B141" t="str">
            <v>Hounslow</v>
          </cell>
          <cell r="C141" t="str">
            <v>E5042</v>
          </cell>
        </row>
        <row r="142">
          <cell r="A142">
            <v>134</v>
          </cell>
          <cell r="B142" t="str">
            <v>Huntingdonshire</v>
          </cell>
          <cell r="C142" t="str">
            <v>E0551</v>
          </cell>
        </row>
        <row r="143">
          <cell r="A143">
            <v>135</v>
          </cell>
          <cell r="B143" t="str">
            <v>Hyndburn</v>
          </cell>
          <cell r="C143" t="str">
            <v>E2336</v>
          </cell>
        </row>
        <row r="144">
          <cell r="A144">
            <v>136</v>
          </cell>
          <cell r="B144" t="str">
            <v>Ipswich</v>
          </cell>
          <cell r="C144" t="str">
            <v>E3533</v>
          </cell>
        </row>
        <row r="145">
          <cell r="A145">
            <v>137</v>
          </cell>
          <cell r="B145" t="str">
            <v>Isle of Wight</v>
          </cell>
          <cell r="C145" t="str">
            <v>E2101</v>
          </cell>
        </row>
        <row r="146">
          <cell r="A146">
            <v>138</v>
          </cell>
          <cell r="B146" t="str">
            <v>Isles of Scilly</v>
          </cell>
          <cell r="C146" t="str">
            <v>E4001</v>
          </cell>
        </row>
        <row r="147">
          <cell r="A147">
            <v>139</v>
          </cell>
          <cell r="B147" t="str">
            <v>Islington</v>
          </cell>
          <cell r="C147" t="str">
            <v>E5015</v>
          </cell>
        </row>
        <row r="148">
          <cell r="A148">
            <v>140</v>
          </cell>
          <cell r="B148" t="str">
            <v>Kensington and Chelsea</v>
          </cell>
          <cell r="C148" t="str">
            <v>E5016</v>
          </cell>
        </row>
        <row r="149">
          <cell r="A149">
            <v>141</v>
          </cell>
          <cell r="B149" t="str">
            <v>Kettering</v>
          </cell>
          <cell r="C149" t="str">
            <v>E2834</v>
          </cell>
        </row>
        <row r="150">
          <cell r="A150">
            <v>142</v>
          </cell>
          <cell r="B150" t="str">
            <v>King’s Lynn and West Norfolk</v>
          </cell>
          <cell r="C150" t="str">
            <v>E2634</v>
          </cell>
        </row>
        <row r="151">
          <cell r="A151">
            <v>143</v>
          </cell>
          <cell r="B151" t="str">
            <v>Kingston upon Hull</v>
          </cell>
          <cell r="C151" t="str">
            <v>E2002</v>
          </cell>
        </row>
        <row r="152">
          <cell r="A152">
            <v>144</v>
          </cell>
          <cell r="B152" t="str">
            <v>Kingston upon Thames</v>
          </cell>
          <cell r="C152" t="str">
            <v>E5043</v>
          </cell>
        </row>
        <row r="153">
          <cell r="A153">
            <v>145</v>
          </cell>
          <cell r="B153" t="str">
            <v>Kirklees</v>
          </cell>
          <cell r="C153" t="str">
            <v>E4703</v>
          </cell>
        </row>
        <row r="154">
          <cell r="A154">
            <v>146</v>
          </cell>
          <cell r="B154" t="str">
            <v>Knowsley</v>
          </cell>
          <cell r="C154" t="str">
            <v>E4301</v>
          </cell>
        </row>
        <row r="155">
          <cell r="A155">
            <v>147</v>
          </cell>
          <cell r="B155" t="str">
            <v>Lambeth</v>
          </cell>
          <cell r="C155" t="str">
            <v>E5017</v>
          </cell>
        </row>
        <row r="156">
          <cell r="A156">
            <v>148</v>
          </cell>
          <cell r="B156" t="str">
            <v>Lancaster</v>
          </cell>
          <cell r="C156" t="str">
            <v>E2337</v>
          </cell>
        </row>
        <row r="157">
          <cell r="A157">
            <v>149</v>
          </cell>
          <cell r="B157" t="str">
            <v>Leeds</v>
          </cell>
          <cell r="C157" t="str">
            <v>E4704</v>
          </cell>
        </row>
        <row r="158">
          <cell r="A158">
            <v>150</v>
          </cell>
          <cell r="B158" t="str">
            <v>Leicester</v>
          </cell>
          <cell r="C158" t="str">
            <v>E2401</v>
          </cell>
        </row>
        <row r="159">
          <cell r="A159">
            <v>151</v>
          </cell>
          <cell r="B159" t="str">
            <v>Lewes</v>
          </cell>
          <cell r="C159" t="str">
            <v>E1435</v>
          </cell>
        </row>
        <row r="160">
          <cell r="A160">
            <v>152</v>
          </cell>
          <cell r="B160" t="str">
            <v>Lewisham</v>
          </cell>
          <cell r="C160" t="str">
            <v>E5018</v>
          </cell>
        </row>
        <row r="161">
          <cell r="A161">
            <v>153</v>
          </cell>
          <cell r="B161" t="str">
            <v>Lichfield</v>
          </cell>
          <cell r="C161" t="str">
            <v>E3433</v>
          </cell>
        </row>
        <row r="162">
          <cell r="A162">
            <v>154</v>
          </cell>
          <cell r="B162" t="str">
            <v>Lincoln</v>
          </cell>
          <cell r="C162" t="str">
            <v>E2533</v>
          </cell>
        </row>
        <row r="163">
          <cell r="A163">
            <v>155</v>
          </cell>
          <cell r="B163" t="str">
            <v>Liverpool</v>
          </cell>
          <cell r="C163" t="str">
            <v>E4302</v>
          </cell>
        </row>
        <row r="164">
          <cell r="A164">
            <v>156</v>
          </cell>
          <cell r="B164" t="str">
            <v>Luton</v>
          </cell>
          <cell r="C164" t="str">
            <v>E0201</v>
          </cell>
        </row>
        <row r="165">
          <cell r="A165">
            <v>157</v>
          </cell>
          <cell r="B165" t="str">
            <v>Maidstone</v>
          </cell>
          <cell r="C165" t="str">
            <v>E2237</v>
          </cell>
        </row>
        <row r="166">
          <cell r="A166">
            <v>158</v>
          </cell>
          <cell r="B166" t="str">
            <v>Maldon</v>
          </cell>
          <cell r="C166" t="str">
            <v>E1539</v>
          </cell>
        </row>
        <row r="167">
          <cell r="A167">
            <v>159</v>
          </cell>
          <cell r="B167" t="str">
            <v>Malvern Hills</v>
          </cell>
          <cell r="C167" t="str">
            <v>E1851</v>
          </cell>
        </row>
        <row r="168">
          <cell r="A168">
            <v>160</v>
          </cell>
          <cell r="B168" t="str">
            <v>Manchester</v>
          </cell>
          <cell r="C168" t="str">
            <v>E4203</v>
          </cell>
        </row>
        <row r="169">
          <cell r="A169">
            <v>161</v>
          </cell>
          <cell r="B169" t="str">
            <v>Mansfield</v>
          </cell>
          <cell r="C169" t="str">
            <v>E3035</v>
          </cell>
        </row>
        <row r="170">
          <cell r="A170">
            <v>162</v>
          </cell>
          <cell r="B170" t="str">
            <v>Medway</v>
          </cell>
          <cell r="C170" t="str">
            <v>E2201</v>
          </cell>
        </row>
        <row r="171">
          <cell r="A171">
            <v>163</v>
          </cell>
          <cell r="B171" t="str">
            <v>Melton</v>
          </cell>
          <cell r="C171" t="str">
            <v>E2436</v>
          </cell>
        </row>
        <row r="172">
          <cell r="A172">
            <v>164</v>
          </cell>
          <cell r="B172" t="str">
            <v>Mendip</v>
          </cell>
          <cell r="C172" t="str">
            <v>E3331</v>
          </cell>
        </row>
        <row r="173">
          <cell r="A173">
            <v>165</v>
          </cell>
          <cell r="B173" t="str">
            <v>Merton</v>
          </cell>
          <cell r="C173" t="str">
            <v>E5044</v>
          </cell>
        </row>
        <row r="174">
          <cell r="A174">
            <v>166</v>
          </cell>
          <cell r="B174" t="str">
            <v>Mid Devon</v>
          </cell>
          <cell r="C174" t="str">
            <v>E1133</v>
          </cell>
        </row>
        <row r="175">
          <cell r="A175">
            <v>167</v>
          </cell>
          <cell r="B175" t="str">
            <v>Mid Suffolk</v>
          </cell>
          <cell r="C175" t="str">
            <v>E3534</v>
          </cell>
        </row>
        <row r="176">
          <cell r="A176">
            <v>168</v>
          </cell>
          <cell r="B176" t="str">
            <v>Mid Sussex</v>
          </cell>
          <cell r="C176" t="str">
            <v>E3836</v>
          </cell>
        </row>
        <row r="177">
          <cell r="A177">
            <v>169</v>
          </cell>
          <cell r="B177" t="str">
            <v>Middlesbrough</v>
          </cell>
          <cell r="C177" t="str">
            <v>E0702</v>
          </cell>
        </row>
        <row r="178">
          <cell r="A178">
            <v>170</v>
          </cell>
          <cell r="B178" t="str">
            <v>Milton Keynes</v>
          </cell>
          <cell r="C178" t="str">
            <v>E0401</v>
          </cell>
        </row>
        <row r="179">
          <cell r="A179">
            <v>171</v>
          </cell>
          <cell r="B179" t="str">
            <v>Mole Valley</v>
          </cell>
          <cell r="C179" t="str">
            <v>E3634</v>
          </cell>
        </row>
        <row r="180">
          <cell r="A180">
            <v>172</v>
          </cell>
          <cell r="B180" t="str">
            <v>New Forest</v>
          </cell>
          <cell r="C180" t="str">
            <v>E1738</v>
          </cell>
        </row>
        <row r="181">
          <cell r="A181">
            <v>173</v>
          </cell>
          <cell r="B181" t="str">
            <v>Newark and Sherwood</v>
          </cell>
          <cell r="C181" t="str">
            <v>E3036</v>
          </cell>
        </row>
        <row r="182">
          <cell r="A182">
            <v>174</v>
          </cell>
          <cell r="B182" t="str">
            <v>Newcastle upon Tyne</v>
          </cell>
          <cell r="C182" t="str">
            <v>E4502</v>
          </cell>
        </row>
        <row r="183">
          <cell r="A183">
            <v>175</v>
          </cell>
          <cell r="B183" t="str">
            <v>Newcastle-under-Lyme</v>
          </cell>
          <cell r="C183" t="str">
            <v>E3434</v>
          </cell>
        </row>
        <row r="184">
          <cell r="A184">
            <v>176</v>
          </cell>
          <cell r="B184" t="str">
            <v>Newham</v>
          </cell>
          <cell r="C184" t="str">
            <v>E5045</v>
          </cell>
        </row>
        <row r="185">
          <cell r="A185">
            <v>177</v>
          </cell>
          <cell r="B185" t="str">
            <v>North Devon</v>
          </cell>
          <cell r="C185" t="str">
            <v>E1134</v>
          </cell>
        </row>
        <row r="186">
          <cell r="A186">
            <v>178</v>
          </cell>
          <cell r="B186" t="str">
            <v>North East Derbyshire</v>
          </cell>
          <cell r="C186" t="str">
            <v>E1038</v>
          </cell>
        </row>
        <row r="187">
          <cell r="A187">
            <v>179</v>
          </cell>
          <cell r="B187" t="str">
            <v>North East Lincolnshire</v>
          </cell>
          <cell r="C187" t="str">
            <v>E2003</v>
          </cell>
        </row>
        <row r="188">
          <cell r="A188">
            <v>180</v>
          </cell>
          <cell r="B188" t="str">
            <v>North Hertfordshire</v>
          </cell>
          <cell r="C188" t="str">
            <v>E1935</v>
          </cell>
        </row>
        <row r="189">
          <cell r="A189">
            <v>181</v>
          </cell>
          <cell r="B189" t="str">
            <v>North Kesteven</v>
          </cell>
          <cell r="C189" t="str">
            <v>E2534</v>
          </cell>
        </row>
        <row r="190">
          <cell r="A190">
            <v>182</v>
          </cell>
          <cell r="B190" t="str">
            <v>North Lincolnshire</v>
          </cell>
          <cell r="C190" t="str">
            <v>E2004</v>
          </cell>
        </row>
        <row r="191">
          <cell r="A191">
            <v>183</v>
          </cell>
          <cell r="B191" t="str">
            <v>North Norfolk</v>
          </cell>
          <cell r="C191" t="str">
            <v>E2635</v>
          </cell>
        </row>
        <row r="192">
          <cell r="A192">
            <v>184</v>
          </cell>
          <cell r="B192" t="str">
            <v>North Somerset</v>
          </cell>
          <cell r="C192" t="str">
            <v>E0104</v>
          </cell>
        </row>
        <row r="193">
          <cell r="A193">
            <v>185</v>
          </cell>
          <cell r="B193" t="str">
            <v>North Tyneside</v>
          </cell>
          <cell r="C193" t="str">
            <v>E4503</v>
          </cell>
        </row>
        <row r="194">
          <cell r="A194">
            <v>186</v>
          </cell>
          <cell r="B194" t="str">
            <v>North Warwickshire</v>
          </cell>
          <cell r="C194" t="str">
            <v>E3731</v>
          </cell>
        </row>
        <row r="195">
          <cell r="A195">
            <v>187</v>
          </cell>
          <cell r="B195" t="str">
            <v>North West Leicestershire</v>
          </cell>
          <cell r="C195" t="str">
            <v>E2437</v>
          </cell>
        </row>
        <row r="196">
          <cell r="A196">
            <v>188</v>
          </cell>
          <cell r="B196" t="str">
            <v>Northampton</v>
          </cell>
          <cell r="C196" t="str">
            <v>E2835</v>
          </cell>
        </row>
        <row r="197">
          <cell r="A197">
            <v>189</v>
          </cell>
          <cell r="B197" t="str">
            <v>Northumberland UA</v>
          </cell>
          <cell r="C197" t="str">
            <v>E2901</v>
          </cell>
        </row>
        <row r="198">
          <cell r="A198">
            <v>190</v>
          </cell>
          <cell r="B198" t="str">
            <v>Norwich</v>
          </cell>
          <cell r="C198" t="str">
            <v>E2636</v>
          </cell>
        </row>
        <row r="199">
          <cell r="A199">
            <v>191</v>
          </cell>
          <cell r="B199" t="str">
            <v>Nottingham</v>
          </cell>
          <cell r="C199" t="str">
            <v>E3001</v>
          </cell>
        </row>
        <row r="200">
          <cell r="A200">
            <v>192</v>
          </cell>
          <cell r="B200" t="str">
            <v>Nuneaton and Bedworth</v>
          </cell>
          <cell r="C200" t="str">
            <v>E3732</v>
          </cell>
        </row>
        <row r="201">
          <cell r="A201">
            <v>193</v>
          </cell>
          <cell r="B201" t="str">
            <v>Oadby and Wigston</v>
          </cell>
          <cell r="C201" t="str">
            <v>E2438</v>
          </cell>
        </row>
        <row r="202">
          <cell r="A202">
            <v>194</v>
          </cell>
          <cell r="B202" t="str">
            <v>Oldham</v>
          </cell>
          <cell r="C202" t="str">
            <v>E4204</v>
          </cell>
        </row>
        <row r="203">
          <cell r="A203">
            <v>195</v>
          </cell>
          <cell r="B203" t="str">
            <v>Oxford</v>
          </cell>
          <cell r="C203" t="str">
            <v>E3132</v>
          </cell>
        </row>
        <row r="204">
          <cell r="A204">
            <v>196</v>
          </cell>
          <cell r="B204" t="str">
            <v>Pendle</v>
          </cell>
          <cell r="C204" t="str">
            <v>E2338</v>
          </cell>
        </row>
        <row r="205">
          <cell r="A205">
            <v>197</v>
          </cell>
          <cell r="B205" t="str">
            <v>Peterborough</v>
          </cell>
          <cell r="C205" t="str">
            <v>E0501</v>
          </cell>
        </row>
        <row r="206">
          <cell r="A206">
            <v>198</v>
          </cell>
          <cell r="B206" t="str">
            <v>Plymouth</v>
          </cell>
          <cell r="C206" t="str">
            <v>E1101</v>
          </cell>
        </row>
        <row r="207">
          <cell r="A207">
            <v>199</v>
          </cell>
          <cell r="B207" t="str">
            <v>Portsmouth</v>
          </cell>
          <cell r="C207" t="str">
            <v>E1701</v>
          </cell>
        </row>
        <row r="208">
          <cell r="A208">
            <v>200</v>
          </cell>
          <cell r="B208" t="str">
            <v>Preston</v>
          </cell>
          <cell r="C208" t="str">
            <v>E2339</v>
          </cell>
        </row>
        <row r="209">
          <cell r="A209">
            <v>201</v>
          </cell>
          <cell r="B209" t="str">
            <v>Reading</v>
          </cell>
          <cell r="C209" t="str">
            <v>E0303</v>
          </cell>
        </row>
        <row r="210">
          <cell r="A210">
            <v>202</v>
          </cell>
          <cell r="B210" t="str">
            <v>Redbridge</v>
          </cell>
          <cell r="C210" t="str">
            <v>E5046</v>
          </cell>
        </row>
        <row r="211">
          <cell r="A211">
            <v>203</v>
          </cell>
          <cell r="B211" t="str">
            <v>Redcar and Cleveland</v>
          </cell>
          <cell r="C211" t="str">
            <v>E0703</v>
          </cell>
        </row>
        <row r="212">
          <cell r="A212">
            <v>204</v>
          </cell>
          <cell r="B212" t="str">
            <v>Redditch</v>
          </cell>
          <cell r="C212" t="str">
            <v>E1835</v>
          </cell>
        </row>
        <row r="213">
          <cell r="A213">
            <v>205</v>
          </cell>
          <cell r="B213" t="str">
            <v>Reigate and Banstead</v>
          </cell>
          <cell r="C213" t="str">
            <v>E3635</v>
          </cell>
        </row>
        <row r="214">
          <cell r="A214">
            <v>206</v>
          </cell>
          <cell r="B214" t="str">
            <v>Ribble Valley</v>
          </cell>
          <cell r="C214" t="str">
            <v>E2340</v>
          </cell>
        </row>
        <row r="215">
          <cell r="A215">
            <v>207</v>
          </cell>
          <cell r="B215" t="str">
            <v>Richmond upon Thames</v>
          </cell>
          <cell r="C215" t="str">
            <v>E5047</v>
          </cell>
        </row>
        <row r="216">
          <cell r="A216">
            <v>208</v>
          </cell>
          <cell r="B216" t="str">
            <v>Richmondshire</v>
          </cell>
          <cell r="C216" t="str">
            <v>E2734</v>
          </cell>
        </row>
        <row r="217">
          <cell r="A217">
            <v>209</v>
          </cell>
          <cell r="B217" t="str">
            <v>Rochdale</v>
          </cell>
          <cell r="C217" t="str">
            <v>E4205</v>
          </cell>
        </row>
        <row r="218">
          <cell r="A218">
            <v>210</v>
          </cell>
          <cell r="B218" t="str">
            <v>Rochford</v>
          </cell>
          <cell r="C218" t="str">
            <v>E1540</v>
          </cell>
        </row>
        <row r="219">
          <cell r="A219">
            <v>211</v>
          </cell>
          <cell r="B219" t="str">
            <v>Rossendale</v>
          </cell>
          <cell r="C219" t="str">
            <v>E2341</v>
          </cell>
        </row>
        <row r="220">
          <cell r="A220">
            <v>212</v>
          </cell>
          <cell r="B220" t="str">
            <v>Rother</v>
          </cell>
          <cell r="C220" t="str">
            <v>E1436</v>
          </cell>
        </row>
        <row r="221">
          <cell r="A221">
            <v>213</v>
          </cell>
          <cell r="B221" t="str">
            <v>Rotherham</v>
          </cell>
          <cell r="C221" t="str">
            <v>E4403</v>
          </cell>
        </row>
        <row r="222">
          <cell r="A222">
            <v>214</v>
          </cell>
          <cell r="B222" t="str">
            <v>Rugby</v>
          </cell>
          <cell r="C222" t="str">
            <v>E3733</v>
          </cell>
        </row>
        <row r="223">
          <cell r="A223">
            <v>215</v>
          </cell>
          <cell r="B223" t="str">
            <v>Runnymede</v>
          </cell>
          <cell r="C223" t="str">
            <v>E3636</v>
          </cell>
        </row>
        <row r="224">
          <cell r="A224">
            <v>216</v>
          </cell>
          <cell r="B224" t="str">
            <v>Rushcliffe</v>
          </cell>
          <cell r="C224" t="str">
            <v>E3038</v>
          </cell>
        </row>
        <row r="225">
          <cell r="A225">
            <v>217</v>
          </cell>
          <cell r="B225" t="str">
            <v>Rushmoor</v>
          </cell>
          <cell r="C225" t="str">
            <v>E1740</v>
          </cell>
        </row>
        <row r="226">
          <cell r="A226">
            <v>218</v>
          </cell>
          <cell r="B226" t="str">
            <v>Rutland</v>
          </cell>
          <cell r="C226" t="str">
            <v>E2402</v>
          </cell>
        </row>
        <row r="227">
          <cell r="A227">
            <v>219</v>
          </cell>
          <cell r="B227" t="str">
            <v>Ryedale</v>
          </cell>
          <cell r="C227" t="str">
            <v>E2755</v>
          </cell>
        </row>
        <row r="228">
          <cell r="A228">
            <v>220</v>
          </cell>
          <cell r="B228" t="str">
            <v>Salford</v>
          </cell>
          <cell r="C228" t="str">
            <v>E4206</v>
          </cell>
        </row>
        <row r="229">
          <cell r="A229">
            <v>221</v>
          </cell>
          <cell r="B229" t="str">
            <v>Sandwell</v>
          </cell>
          <cell r="C229" t="str">
            <v>E4604</v>
          </cell>
        </row>
        <row r="230">
          <cell r="A230">
            <v>222</v>
          </cell>
          <cell r="B230" t="str">
            <v>Scarborough</v>
          </cell>
          <cell r="C230" t="str">
            <v>E2736</v>
          </cell>
        </row>
        <row r="231">
          <cell r="A231">
            <v>223</v>
          </cell>
          <cell r="B231" t="str">
            <v>Sedgemoor</v>
          </cell>
          <cell r="C231" t="str">
            <v>E3332</v>
          </cell>
        </row>
        <row r="232">
          <cell r="A232">
            <v>224</v>
          </cell>
          <cell r="B232" t="str">
            <v>Sefton</v>
          </cell>
          <cell r="C232" t="str">
            <v>E4304</v>
          </cell>
        </row>
        <row r="233">
          <cell r="A233">
            <v>225</v>
          </cell>
          <cell r="B233" t="str">
            <v>Selby</v>
          </cell>
          <cell r="C233" t="str">
            <v>E2757</v>
          </cell>
        </row>
        <row r="234">
          <cell r="A234">
            <v>226</v>
          </cell>
          <cell r="B234" t="str">
            <v>Sevenoaks</v>
          </cell>
          <cell r="C234" t="str">
            <v>E2239</v>
          </cell>
        </row>
        <row r="235">
          <cell r="A235">
            <v>227</v>
          </cell>
          <cell r="B235" t="str">
            <v>Sheffield</v>
          </cell>
          <cell r="C235" t="str">
            <v>E4404</v>
          </cell>
        </row>
        <row r="236">
          <cell r="A236">
            <v>228</v>
          </cell>
          <cell r="B236" t="str">
            <v>Shropshire UA</v>
          </cell>
          <cell r="C236" t="str">
            <v>E3202</v>
          </cell>
        </row>
        <row r="237">
          <cell r="A237">
            <v>229</v>
          </cell>
          <cell r="B237" t="str">
            <v>Slough</v>
          </cell>
          <cell r="C237" t="str">
            <v>E0304</v>
          </cell>
        </row>
        <row r="238">
          <cell r="A238">
            <v>230</v>
          </cell>
          <cell r="B238" t="str">
            <v>Solihull</v>
          </cell>
          <cell r="C238" t="str">
            <v>E4605</v>
          </cell>
        </row>
        <row r="239">
          <cell r="A239">
            <v>231</v>
          </cell>
          <cell r="B239" t="str">
            <v>Somerset West &amp; Taunton</v>
          </cell>
          <cell r="C239" t="str">
            <v>E3336</v>
          </cell>
        </row>
        <row r="240">
          <cell r="A240">
            <v>232</v>
          </cell>
          <cell r="B240" t="str">
            <v>South Bucks</v>
          </cell>
          <cell r="C240" t="str">
            <v>E0434</v>
          </cell>
        </row>
        <row r="241">
          <cell r="A241">
            <v>233</v>
          </cell>
          <cell r="B241" t="str">
            <v>South Cambridgeshire</v>
          </cell>
          <cell r="C241" t="str">
            <v>E0536</v>
          </cell>
        </row>
        <row r="242">
          <cell r="A242">
            <v>234</v>
          </cell>
          <cell r="B242" t="str">
            <v>South Derbyshire</v>
          </cell>
          <cell r="C242" t="str">
            <v>E1039</v>
          </cell>
        </row>
        <row r="243">
          <cell r="A243">
            <v>235</v>
          </cell>
          <cell r="B243" t="str">
            <v>South Gloucestershire</v>
          </cell>
          <cell r="C243" t="str">
            <v>E0103</v>
          </cell>
        </row>
        <row r="244">
          <cell r="A244">
            <v>236</v>
          </cell>
          <cell r="B244" t="str">
            <v>South Hams</v>
          </cell>
          <cell r="C244" t="str">
            <v>E1136</v>
          </cell>
        </row>
        <row r="245">
          <cell r="A245">
            <v>237</v>
          </cell>
          <cell r="B245" t="str">
            <v>South Holland</v>
          </cell>
          <cell r="C245" t="str">
            <v>E2535</v>
          </cell>
        </row>
        <row r="246">
          <cell r="A246">
            <v>238</v>
          </cell>
          <cell r="B246" t="str">
            <v>South Kesteven</v>
          </cell>
          <cell r="C246" t="str">
            <v>E2536</v>
          </cell>
        </row>
        <row r="247">
          <cell r="A247">
            <v>239</v>
          </cell>
          <cell r="B247" t="str">
            <v>South Lakeland</v>
          </cell>
          <cell r="C247" t="str">
            <v>E0936</v>
          </cell>
        </row>
        <row r="248">
          <cell r="A248">
            <v>240</v>
          </cell>
          <cell r="B248" t="str">
            <v>South Norfolk</v>
          </cell>
          <cell r="C248" t="str">
            <v>E2637</v>
          </cell>
        </row>
        <row r="249">
          <cell r="A249">
            <v>241</v>
          </cell>
          <cell r="B249" t="str">
            <v>South Northamptonshire</v>
          </cell>
          <cell r="C249" t="str">
            <v>E2836</v>
          </cell>
        </row>
        <row r="250">
          <cell r="A250">
            <v>242</v>
          </cell>
          <cell r="B250" t="str">
            <v>South Oxfordshire</v>
          </cell>
          <cell r="C250" t="str">
            <v>E3133</v>
          </cell>
        </row>
        <row r="251">
          <cell r="A251">
            <v>243</v>
          </cell>
          <cell r="B251" t="str">
            <v>South Ribble</v>
          </cell>
          <cell r="C251" t="str">
            <v>E2342</v>
          </cell>
        </row>
        <row r="252">
          <cell r="A252">
            <v>244</v>
          </cell>
          <cell r="B252" t="str">
            <v>South Somerset</v>
          </cell>
          <cell r="C252" t="str">
            <v>E3334</v>
          </cell>
        </row>
        <row r="253">
          <cell r="A253">
            <v>245</v>
          </cell>
          <cell r="B253" t="str">
            <v>South Staffordshire</v>
          </cell>
          <cell r="C253" t="str">
            <v>E3435</v>
          </cell>
        </row>
        <row r="254">
          <cell r="A254">
            <v>246</v>
          </cell>
          <cell r="B254" t="str">
            <v>South Tyneside</v>
          </cell>
          <cell r="C254" t="str">
            <v>E4504</v>
          </cell>
        </row>
        <row r="255">
          <cell r="A255">
            <v>247</v>
          </cell>
          <cell r="B255" t="str">
            <v>Southampton</v>
          </cell>
          <cell r="C255" t="str">
            <v>E1702</v>
          </cell>
        </row>
        <row r="256">
          <cell r="A256">
            <v>248</v>
          </cell>
          <cell r="B256" t="str">
            <v>Southend-on-Sea</v>
          </cell>
          <cell r="C256" t="str">
            <v>E1501</v>
          </cell>
        </row>
        <row r="257">
          <cell r="A257">
            <v>249</v>
          </cell>
          <cell r="B257" t="str">
            <v>Southwark</v>
          </cell>
          <cell r="C257" t="str">
            <v>E5019</v>
          </cell>
        </row>
        <row r="258">
          <cell r="A258">
            <v>250</v>
          </cell>
          <cell r="B258" t="str">
            <v>Spelthorne</v>
          </cell>
          <cell r="C258" t="str">
            <v>E3637</v>
          </cell>
        </row>
        <row r="259">
          <cell r="A259">
            <v>251</v>
          </cell>
          <cell r="B259" t="str">
            <v>St Albans</v>
          </cell>
          <cell r="C259" t="str">
            <v>E1936</v>
          </cell>
        </row>
        <row r="260">
          <cell r="A260">
            <v>252</v>
          </cell>
          <cell r="B260" t="str">
            <v>St. Helens</v>
          </cell>
          <cell r="C260" t="str">
            <v>E4303</v>
          </cell>
        </row>
        <row r="261">
          <cell r="A261">
            <v>253</v>
          </cell>
          <cell r="B261" t="str">
            <v>Stafford</v>
          </cell>
          <cell r="C261" t="str">
            <v>E3436</v>
          </cell>
        </row>
        <row r="262">
          <cell r="A262">
            <v>254</v>
          </cell>
          <cell r="B262" t="str">
            <v>Staffordshire Moorlands</v>
          </cell>
          <cell r="C262" t="str">
            <v>E3437</v>
          </cell>
        </row>
        <row r="263">
          <cell r="A263">
            <v>255</v>
          </cell>
          <cell r="B263" t="str">
            <v>Stevenage</v>
          </cell>
          <cell r="C263" t="str">
            <v>E1937</v>
          </cell>
        </row>
        <row r="264">
          <cell r="A264">
            <v>256</v>
          </cell>
          <cell r="B264" t="str">
            <v>Stockport</v>
          </cell>
          <cell r="C264" t="str">
            <v>E4207</v>
          </cell>
        </row>
        <row r="265">
          <cell r="A265">
            <v>257</v>
          </cell>
          <cell r="B265" t="str">
            <v>Stockton-on-Tees</v>
          </cell>
          <cell r="C265" t="str">
            <v>E0704</v>
          </cell>
        </row>
        <row r="266">
          <cell r="A266">
            <v>258</v>
          </cell>
          <cell r="B266" t="str">
            <v>Stoke-on-Trent</v>
          </cell>
          <cell r="C266" t="str">
            <v>E3401</v>
          </cell>
        </row>
        <row r="267">
          <cell r="A267">
            <v>259</v>
          </cell>
          <cell r="B267" t="str">
            <v>Stratford-on-Avon</v>
          </cell>
          <cell r="C267" t="str">
            <v>E3734</v>
          </cell>
        </row>
        <row r="268">
          <cell r="A268">
            <v>260</v>
          </cell>
          <cell r="B268" t="str">
            <v>Stroud</v>
          </cell>
          <cell r="C268" t="str">
            <v>E1635</v>
          </cell>
        </row>
        <row r="269">
          <cell r="A269">
            <v>261</v>
          </cell>
          <cell r="B269" t="str">
            <v>Sunderland</v>
          </cell>
          <cell r="C269" t="str">
            <v>E4505</v>
          </cell>
        </row>
        <row r="270">
          <cell r="A270">
            <v>262</v>
          </cell>
          <cell r="B270" t="str">
            <v>Surrey Heath</v>
          </cell>
          <cell r="C270" t="str">
            <v>E3638</v>
          </cell>
        </row>
        <row r="271">
          <cell r="A271">
            <v>263</v>
          </cell>
          <cell r="B271" t="str">
            <v>Sutton</v>
          </cell>
          <cell r="C271" t="str">
            <v>E5048</v>
          </cell>
        </row>
        <row r="272">
          <cell r="A272">
            <v>264</v>
          </cell>
          <cell r="B272" t="str">
            <v>Swale</v>
          </cell>
          <cell r="C272" t="str">
            <v>E2241</v>
          </cell>
        </row>
        <row r="273">
          <cell r="A273">
            <v>265</v>
          </cell>
          <cell r="B273" t="str">
            <v>Swindon</v>
          </cell>
          <cell r="C273" t="str">
            <v>E3901</v>
          </cell>
        </row>
        <row r="274">
          <cell r="A274">
            <v>266</v>
          </cell>
          <cell r="B274" t="str">
            <v>Tameside</v>
          </cell>
          <cell r="C274" t="str">
            <v>E4208</v>
          </cell>
        </row>
        <row r="275">
          <cell r="A275">
            <v>267</v>
          </cell>
          <cell r="B275" t="str">
            <v>Tamworth</v>
          </cell>
          <cell r="C275" t="str">
            <v>E3439</v>
          </cell>
        </row>
        <row r="276">
          <cell r="A276">
            <v>268</v>
          </cell>
          <cell r="B276" t="str">
            <v>Tandridge</v>
          </cell>
          <cell r="C276" t="str">
            <v>E3639</v>
          </cell>
        </row>
        <row r="277">
          <cell r="A277">
            <v>269</v>
          </cell>
          <cell r="B277" t="str">
            <v>Teignbridge</v>
          </cell>
          <cell r="C277" t="str">
            <v>E1137</v>
          </cell>
        </row>
        <row r="278">
          <cell r="A278">
            <v>270</v>
          </cell>
          <cell r="B278" t="str">
            <v>Telford and Wrekin</v>
          </cell>
          <cell r="C278" t="str">
            <v>E3201</v>
          </cell>
        </row>
        <row r="279">
          <cell r="A279">
            <v>271</v>
          </cell>
          <cell r="B279" t="str">
            <v>Tendring</v>
          </cell>
          <cell r="C279" t="str">
            <v>E1542</v>
          </cell>
        </row>
        <row r="280">
          <cell r="A280">
            <v>272</v>
          </cell>
          <cell r="B280" t="str">
            <v>Test Valley</v>
          </cell>
          <cell r="C280" t="str">
            <v>E1742</v>
          </cell>
        </row>
        <row r="281">
          <cell r="A281">
            <v>273</v>
          </cell>
          <cell r="B281" t="str">
            <v>Tewkesbury</v>
          </cell>
          <cell r="C281" t="str">
            <v>E1636</v>
          </cell>
        </row>
        <row r="282">
          <cell r="A282">
            <v>274</v>
          </cell>
          <cell r="B282" t="str">
            <v>Thanet</v>
          </cell>
          <cell r="C282" t="str">
            <v>E2242</v>
          </cell>
        </row>
        <row r="283">
          <cell r="A283">
            <v>275</v>
          </cell>
          <cell r="B283" t="str">
            <v>Three Rivers</v>
          </cell>
          <cell r="C283" t="str">
            <v>E1938</v>
          </cell>
        </row>
        <row r="284">
          <cell r="A284">
            <v>276</v>
          </cell>
          <cell r="B284" t="str">
            <v>Thurrock</v>
          </cell>
          <cell r="C284" t="str">
            <v>E1502</v>
          </cell>
        </row>
        <row r="285">
          <cell r="A285">
            <v>277</v>
          </cell>
          <cell r="B285" t="str">
            <v>Tonbridge and Malling</v>
          </cell>
          <cell r="C285" t="str">
            <v>E2243</v>
          </cell>
        </row>
        <row r="286">
          <cell r="A286">
            <v>278</v>
          </cell>
          <cell r="B286" t="str">
            <v>Torbay</v>
          </cell>
          <cell r="C286" t="str">
            <v>E1102</v>
          </cell>
        </row>
        <row r="287">
          <cell r="A287">
            <v>279</v>
          </cell>
          <cell r="B287" t="str">
            <v>Torridge</v>
          </cell>
          <cell r="C287" t="str">
            <v>E1139</v>
          </cell>
        </row>
        <row r="288">
          <cell r="A288">
            <v>280</v>
          </cell>
          <cell r="B288" t="str">
            <v>Tower Hamlets</v>
          </cell>
          <cell r="C288" t="str">
            <v>E5020</v>
          </cell>
        </row>
        <row r="289">
          <cell r="A289">
            <v>281</v>
          </cell>
          <cell r="B289" t="str">
            <v>Trafford</v>
          </cell>
          <cell r="C289" t="str">
            <v>E4209</v>
          </cell>
        </row>
        <row r="290">
          <cell r="A290">
            <v>282</v>
          </cell>
          <cell r="B290" t="str">
            <v>Tunbridge Wells</v>
          </cell>
          <cell r="C290" t="str">
            <v>E2244</v>
          </cell>
        </row>
        <row r="291">
          <cell r="A291">
            <v>283</v>
          </cell>
          <cell r="B291" t="str">
            <v>Uttlesford</v>
          </cell>
          <cell r="C291" t="str">
            <v>E1544</v>
          </cell>
        </row>
        <row r="292">
          <cell r="A292">
            <v>284</v>
          </cell>
          <cell r="B292" t="str">
            <v>Vale of White Horse</v>
          </cell>
          <cell r="C292" t="str">
            <v>E3134</v>
          </cell>
        </row>
        <row r="293">
          <cell r="A293">
            <v>285</v>
          </cell>
          <cell r="B293" t="str">
            <v>Wakefield</v>
          </cell>
          <cell r="C293" t="str">
            <v>E4705</v>
          </cell>
        </row>
        <row r="294">
          <cell r="A294">
            <v>286</v>
          </cell>
          <cell r="B294" t="str">
            <v>Walsall</v>
          </cell>
          <cell r="C294" t="str">
            <v>E4606</v>
          </cell>
        </row>
        <row r="295">
          <cell r="A295">
            <v>287</v>
          </cell>
          <cell r="B295" t="str">
            <v>Waltham Forest</v>
          </cell>
          <cell r="C295" t="str">
            <v>E5049</v>
          </cell>
        </row>
        <row r="296">
          <cell r="A296">
            <v>288</v>
          </cell>
          <cell r="B296" t="str">
            <v>Wandsworth</v>
          </cell>
          <cell r="C296" t="str">
            <v>E5021</v>
          </cell>
        </row>
        <row r="297">
          <cell r="A297">
            <v>289</v>
          </cell>
          <cell r="B297" t="str">
            <v>Warrington</v>
          </cell>
          <cell r="C297" t="str">
            <v>E0602</v>
          </cell>
        </row>
        <row r="298">
          <cell r="A298">
            <v>290</v>
          </cell>
          <cell r="B298" t="str">
            <v>Warwick</v>
          </cell>
          <cell r="C298" t="str">
            <v>E3735</v>
          </cell>
        </row>
        <row r="299">
          <cell r="A299">
            <v>291</v>
          </cell>
          <cell r="B299" t="str">
            <v>Watford</v>
          </cell>
          <cell r="C299" t="str">
            <v>E1939</v>
          </cell>
        </row>
        <row r="300">
          <cell r="A300">
            <v>292</v>
          </cell>
          <cell r="B300" t="str">
            <v>Waverley</v>
          </cell>
          <cell r="C300" t="str">
            <v>E3640</v>
          </cell>
        </row>
        <row r="301">
          <cell r="A301">
            <v>293</v>
          </cell>
          <cell r="B301" t="str">
            <v>Wealden</v>
          </cell>
          <cell r="C301" t="str">
            <v>E1437</v>
          </cell>
        </row>
        <row r="302">
          <cell r="A302">
            <v>294</v>
          </cell>
          <cell r="B302" t="str">
            <v>Wellingborough</v>
          </cell>
          <cell r="C302" t="str">
            <v>E2837</v>
          </cell>
        </row>
        <row r="303">
          <cell r="A303">
            <v>295</v>
          </cell>
          <cell r="B303" t="str">
            <v>Welwyn Hatfield</v>
          </cell>
          <cell r="C303" t="str">
            <v>E1940</v>
          </cell>
        </row>
        <row r="304">
          <cell r="A304">
            <v>296</v>
          </cell>
          <cell r="B304" t="str">
            <v>West Berkshire</v>
          </cell>
          <cell r="C304" t="str">
            <v>E0302</v>
          </cell>
        </row>
        <row r="305">
          <cell r="A305">
            <v>297</v>
          </cell>
          <cell r="B305" t="str">
            <v>West Devon</v>
          </cell>
          <cell r="C305" t="str">
            <v>E1140</v>
          </cell>
        </row>
        <row r="306">
          <cell r="A306">
            <v>298</v>
          </cell>
          <cell r="B306" t="str">
            <v>West Lancashire</v>
          </cell>
          <cell r="C306" t="str">
            <v>E2343</v>
          </cell>
        </row>
        <row r="307">
          <cell r="A307">
            <v>299</v>
          </cell>
          <cell r="B307" t="str">
            <v>West Lindsey</v>
          </cell>
          <cell r="C307" t="str">
            <v>E2537</v>
          </cell>
        </row>
        <row r="308">
          <cell r="A308">
            <v>300</v>
          </cell>
          <cell r="B308" t="str">
            <v>West Oxfordshire</v>
          </cell>
          <cell r="C308" t="str">
            <v>E3135</v>
          </cell>
        </row>
        <row r="309">
          <cell r="A309">
            <v>301</v>
          </cell>
          <cell r="B309" t="str">
            <v>West Suffolk</v>
          </cell>
          <cell r="C309" t="str">
            <v>E3539</v>
          </cell>
        </row>
        <row r="310">
          <cell r="A310">
            <v>302</v>
          </cell>
          <cell r="B310" t="str">
            <v>Westminster</v>
          </cell>
          <cell r="C310" t="str">
            <v>E5022</v>
          </cell>
        </row>
        <row r="311">
          <cell r="A311">
            <v>303</v>
          </cell>
          <cell r="B311" t="str">
            <v>Wigan</v>
          </cell>
          <cell r="C311" t="str">
            <v>E4210</v>
          </cell>
        </row>
        <row r="312">
          <cell r="A312">
            <v>304</v>
          </cell>
          <cell r="B312" t="str">
            <v>Wiltshire UA</v>
          </cell>
          <cell r="C312" t="str">
            <v>E3902</v>
          </cell>
        </row>
        <row r="313">
          <cell r="A313">
            <v>305</v>
          </cell>
          <cell r="B313" t="str">
            <v>Winchester</v>
          </cell>
          <cell r="C313" t="str">
            <v>E1743</v>
          </cell>
        </row>
        <row r="314">
          <cell r="A314">
            <v>306</v>
          </cell>
          <cell r="B314" t="str">
            <v>Windsor and Maidenhead</v>
          </cell>
          <cell r="C314" t="str">
            <v>E0305</v>
          </cell>
        </row>
        <row r="315">
          <cell r="A315">
            <v>307</v>
          </cell>
          <cell r="B315" t="str">
            <v>Wirral</v>
          </cell>
          <cell r="C315" t="str">
            <v>E4305</v>
          </cell>
        </row>
        <row r="316">
          <cell r="A316">
            <v>308</v>
          </cell>
          <cell r="B316" t="str">
            <v>Woking</v>
          </cell>
          <cell r="C316" t="str">
            <v>E3641</v>
          </cell>
        </row>
        <row r="317">
          <cell r="A317">
            <v>309</v>
          </cell>
          <cell r="B317" t="str">
            <v>Wokingham</v>
          </cell>
          <cell r="C317" t="str">
            <v>E0306</v>
          </cell>
        </row>
        <row r="318">
          <cell r="A318">
            <v>310</v>
          </cell>
          <cell r="B318" t="str">
            <v>Wolverhampton</v>
          </cell>
          <cell r="C318" t="str">
            <v>E4607</v>
          </cell>
        </row>
        <row r="319">
          <cell r="A319">
            <v>311</v>
          </cell>
          <cell r="B319" t="str">
            <v>Worcester</v>
          </cell>
          <cell r="C319" t="str">
            <v>E1837</v>
          </cell>
        </row>
        <row r="320">
          <cell r="A320">
            <v>312</v>
          </cell>
          <cell r="B320" t="str">
            <v>Worthing</v>
          </cell>
          <cell r="C320" t="str">
            <v>E3837</v>
          </cell>
        </row>
        <row r="321">
          <cell r="A321">
            <v>313</v>
          </cell>
          <cell r="B321" t="str">
            <v>Wychavon</v>
          </cell>
          <cell r="C321" t="str">
            <v>E1838</v>
          </cell>
        </row>
        <row r="322">
          <cell r="A322">
            <v>314</v>
          </cell>
          <cell r="B322" t="str">
            <v>Wycombe</v>
          </cell>
          <cell r="C322" t="str">
            <v>E0435</v>
          </cell>
        </row>
        <row r="323">
          <cell r="A323">
            <v>315</v>
          </cell>
          <cell r="B323" t="str">
            <v>Wyre</v>
          </cell>
          <cell r="C323" t="str">
            <v>E2344</v>
          </cell>
        </row>
        <row r="324">
          <cell r="A324">
            <v>316</v>
          </cell>
          <cell r="B324" t="str">
            <v>Wyre Forest</v>
          </cell>
          <cell r="C324" t="str">
            <v>E1839</v>
          </cell>
        </row>
        <row r="325">
          <cell r="A325">
            <v>317</v>
          </cell>
          <cell r="B325" t="str">
            <v>York</v>
          </cell>
          <cell r="C325" t="str">
            <v>E2701</v>
          </cell>
        </row>
        <row r="326">
          <cell r="A326">
            <v>318</v>
          </cell>
          <cell r="B326" t="str">
            <v>England</v>
          </cell>
          <cell r="C326" t="str">
            <v>E0000</v>
          </cell>
        </row>
      </sheetData>
      <sheetData sheetId="8" refreshError="1"/>
      <sheetData sheetId="9" refreshError="1"/>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overnment/publications/2026-27-business-rates-baseline-calculator-final" TargetMode="External"/><Relationship Id="rId3" Type="http://schemas.openxmlformats.org/officeDocument/2006/relationships/hyperlink" Target="https://www.legislation.gov.uk/uksi/2019/709/made" TargetMode="External"/><Relationship Id="rId7" Type="http://schemas.openxmlformats.org/officeDocument/2006/relationships/hyperlink" Target="https://www.ons.gov.uk/economy/inflationandpriceindices/bulletins/consumerpriceinflation/september2025" TargetMode="External"/><Relationship Id="rId2" Type="http://schemas.openxmlformats.org/officeDocument/2006/relationships/hyperlink" Target="https://www.gov.uk/government/publications/supplementary-table-for-authorities-with-increased-business-rates-retention-arrangements-final-local-government-finance-settlement-2025-to-2026" TargetMode="External"/><Relationship Id="rId1" Type="http://schemas.openxmlformats.org/officeDocument/2006/relationships/hyperlink" Target="https://www.gov.uk/government/statistics/national-non-domestic-rates-collected-by-councils-in-england-forecast-2025-to-2026" TargetMode="External"/><Relationship Id="rId6" Type="http://schemas.openxmlformats.org/officeDocument/2006/relationships/hyperlink" Target="https://www.gov.uk/government/publications/autumn-budget-2024" TargetMode="External"/><Relationship Id="rId5" Type="http://schemas.openxmlformats.org/officeDocument/2006/relationships/hyperlink" Target="https://www.gov.uk/government/publications/key-information-table-for-local-authorities-final-local-government-finance-settlement-2025-to-2026" TargetMode="External"/><Relationship Id="rId4" Type="http://schemas.openxmlformats.org/officeDocument/2006/relationships/hyperlink" Target="https://www.gov.uk/government/collections/national-non-domestic-rates-collected-by-counc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C076-2D2F-47A2-BD19-4CABFD1B25F4}">
  <dimension ref="B1:O57"/>
  <sheetViews>
    <sheetView tabSelected="1" workbookViewId="0"/>
  </sheetViews>
  <sheetFormatPr defaultColWidth="8.85546875" defaultRowHeight="15" x14ac:dyDescent="0.25"/>
  <cols>
    <col min="1" max="1" width="4.140625" style="4" customWidth="1"/>
    <col min="2" max="2" width="8.85546875" style="4" customWidth="1"/>
    <col min="3" max="16384" width="8.85546875" style="4"/>
  </cols>
  <sheetData>
    <row r="1" spans="2:15" ht="15" customHeight="1" thickBot="1" x14ac:dyDescent="0.3"/>
    <row r="2" spans="2:15" ht="15" customHeight="1" x14ac:dyDescent="0.25">
      <c r="B2" s="73" t="s">
        <v>993</v>
      </c>
      <c r="C2" s="74"/>
      <c r="D2" s="74"/>
      <c r="E2" s="74"/>
      <c r="F2" s="74"/>
      <c r="G2" s="74"/>
      <c r="H2" s="74"/>
      <c r="I2" s="74"/>
      <c r="J2" s="74"/>
      <c r="K2" s="74"/>
      <c r="L2" s="74"/>
      <c r="M2" s="74"/>
      <c r="N2" s="74"/>
      <c r="O2" s="75"/>
    </row>
    <row r="3" spans="2:15" ht="15" customHeight="1" x14ac:dyDescent="0.25">
      <c r="B3" s="76"/>
      <c r="C3" s="77"/>
      <c r="D3" s="77"/>
      <c r="E3" s="77"/>
      <c r="F3" s="77"/>
      <c r="G3" s="77"/>
      <c r="H3" s="77"/>
      <c r="I3" s="77"/>
      <c r="J3" s="77"/>
      <c r="K3" s="77"/>
      <c r="L3" s="77"/>
      <c r="M3" s="77"/>
      <c r="N3" s="77"/>
      <c r="O3" s="78"/>
    </row>
    <row r="4" spans="2:15" ht="15" customHeight="1" x14ac:dyDescent="0.25">
      <c r="B4" s="76"/>
      <c r="C4" s="77"/>
      <c r="D4" s="77"/>
      <c r="E4" s="77"/>
      <c r="F4" s="77"/>
      <c r="G4" s="77"/>
      <c r="H4" s="77"/>
      <c r="I4" s="77"/>
      <c r="J4" s="77"/>
      <c r="K4" s="77"/>
      <c r="L4" s="77"/>
      <c r="M4" s="77"/>
      <c r="N4" s="77"/>
      <c r="O4" s="78"/>
    </row>
    <row r="5" spans="2:15" ht="15" customHeight="1" x14ac:dyDescent="0.25">
      <c r="B5" s="76"/>
      <c r="C5" s="77"/>
      <c r="D5" s="77"/>
      <c r="E5" s="77"/>
      <c r="F5" s="77"/>
      <c r="G5" s="77"/>
      <c r="H5" s="77"/>
      <c r="I5" s="77"/>
      <c r="J5" s="77"/>
      <c r="K5" s="77"/>
      <c r="L5" s="77"/>
      <c r="M5" s="77"/>
      <c r="N5" s="77"/>
      <c r="O5" s="78"/>
    </row>
    <row r="6" spans="2:15" ht="15" customHeight="1" x14ac:dyDescent="0.25">
      <c r="B6" s="76"/>
      <c r="C6" s="77"/>
      <c r="D6" s="77"/>
      <c r="E6" s="77"/>
      <c r="F6" s="77"/>
      <c r="G6" s="77"/>
      <c r="H6" s="77"/>
      <c r="I6" s="77"/>
      <c r="J6" s="77"/>
      <c r="K6" s="77"/>
      <c r="L6" s="77"/>
      <c r="M6" s="77"/>
      <c r="N6" s="77"/>
      <c r="O6" s="78"/>
    </row>
    <row r="7" spans="2:15" ht="15" customHeight="1" x14ac:dyDescent="0.25">
      <c r="B7" s="76"/>
      <c r="C7" s="77"/>
      <c r="D7" s="77"/>
      <c r="E7" s="77"/>
      <c r="F7" s="77"/>
      <c r="G7" s="77"/>
      <c r="H7" s="77"/>
      <c r="I7" s="77"/>
      <c r="J7" s="77"/>
      <c r="K7" s="77"/>
      <c r="L7" s="77"/>
      <c r="M7" s="77"/>
      <c r="N7" s="77"/>
      <c r="O7" s="78"/>
    </row>
    <row r="8" spans="2:15" ht="15" customHeight="1" x14ac:dyDescent="0.25">
      <c r="B8" s="76"/>
      <c r="C8" s="77"/>
      <c r="D8" s="77"/>
      <c r="E8" s="77"/>
      <c r="F8" s="77"/>
      <c r="G8" s="77"/>
      <c r="H8" s="77"/>
      <c r="I8" s="77"/>
      <c r="J8" s="77"/>
      <c r="K8" s="77"/>
      <c r="L8" s="77"/>
      <c r="M8" s="77"/>
      <c r="N8" s="77"/>
      <c r="O8" s="78"/>
    </row>
    <row r="9" spans="2:15" ht="15" customHeight="1" x14ac:dyDescent="0.25">
      <c r="B9" s="76"/>
      <c r="C9" s="77"/>
      <c r="D9" s="77"/>
      <c r="E9" s="77"/>
      <c r="F9" s="77"/>
      <c r="G9" s="77"/>
      <c r="H9" s="77"/>
      <c r="I9" s="77"/>
      <c r="J9" s="77"/>
      <c r="K9" s="77"/>
      <c r="L9" s="77"/>
      <c r="M9" s="77"/>
      <c r="N9" s="77"/>
      <c r="O9" s="78"/>
    </row>
    <row r="10" spans="2:15" ht="15" customHeight="1" x14ac:dyDescent="0.25">
      <c r="B10" s="76"/>
      <c r="C10" s="77"/>
      <c r="D10" s="77"/>
      <c r="E10" s="77"/>
      <c r="F10" s="77"/>
      <c r="G10" s="77"/>
      <c r="H10" s="77"/>
      <c r="I10" s="77"/>
      <c r="J10" s="77"/>
      <c r="K10" s="77"/>
      <c r="L10" s="77"/>
      <c r="M10" s="77"/>
      <c r="N10" s="77"/>
      <c r="O10" s="78"/>
    </row>
    <row r="11" spans="2:15" ht="15" customHeight="1" x14ac:dyDescent="0.25">
      <c r="B11" s="76"/>
      <c r="C11" s="77"/>
      <c r="D11" s="77"/>
      <c r="E11" s="77"/>
      <c r="F11" s="77"/>
      <c r="G11" s="77"/>
      <c r="H11" s="77"/>
      <c r="I11" s="77"/>
      <c r="J11" s="77"/>
      <c r="K11" s="77"/>
      <c r="L11" s="77"/>
      <c r="M11" s="77"/>
      <c r="N11" s="77"/>
      <c r="O11" s="78"/>
    </row>
    <row r="12" spans="2:15" ht="15" customHeight="1" x14ac:dyDescent="0.25">
      <c r="B12" s="76"/>
      <c r="C12" s="77"/>
      <c r="D12" s="77"/>
      <c r="E12" s="77"/>
      <c r="F12" s="77"/>
      <c r="G12" s="77"/>
      <c r="H12" s="77"/>
      <c r="I12" s="77"/>
      <c r="J12" s="77"/>
      <c r="K12" s="77"/>
      <c r="L12" s="77"/>
      <c r="M12" s="77"/>
      <c r="N12" s="77"/>
      <c r="O12" s="78"/>
    </row>
    <row r="13" spans="2:15" ht="15" customHeight="1" x14ac:dyDescent="0.25">
      <c r="B13" s="76"/>
      <c r="C13" s="77"/>
      <c r="D13" s="77"/>
      <c r="E13" s="77"/>
      <c r="F13" s="77"/>
      <c r="G13" s="77"/>
      <c r="H13" s="77"/>
      <c r="I13" s="77"/>
      <c r="J13" s="77"/>
      <c r="K13" s="77"/>
      <c r="L13" s="77"/>
      <c r="M13" s="77"/>
      <c r="N13" s="77"/>
      <c r="O13" s="78"/>
    </row>
    <row r="14" spans="2:15" ht="15" customHeight="1" x14ac:dyDescent="0.25">
      <c r="B14" s="76"/>
      <c r="C14" s="77"/>
      <c r="D14" s="77"/>
      <c r="E14" s="77"/>
      <c r="F14" s="77"/>
      <c r="G14" s="77"/>
      <c r="H14" s="77"/>
      <c r="I14" s="77"/>
      <c r="J14" s="77"/>
      <c r="K14" s="77"/>
      <c r="L14" s="77"/>
      <c r="M14" s="77"/>
      <c r="N14" s="77"/>
      <c r="O14" s="78"/>
    </row>
    <row r="15" spans="2:15" ht="15" customHeight="1" x14ac:dyDescent="0.25">
      <c r="B15" s="76"/>
      <c r="C15" s="77"/>
      <c r="D15" s="77"/>
      <c r="E15" s="77"/>
      <c r="F15" s="77"/>
      <c r="G15" s="77"/>
      <c r="H15" s="77"/>
      <c r="I15" s="77"/>
      <c r="J15" s="77"/>
      <c r="K15" s="77"/>
      <c r="L15" s="77"/>
      <c r="M15" s="77"/>
      <c r="N15" s="77"/>
      <c r="O15" s="78"/>
    </row>
    <row r="16" spans="2:15" ht="15" customHeight="1" x14ac:dyDescent="0.25">
      <c r="B16" s="76"/>
      <c r="C16" s="77"/>
      <c r="D16" s="77"/>
      <c r="E16" s="77"/>
      <c r="F16" s="77"/>
      <c r="G16" s="77"/>
      <c r="H16" s="77"/>
      <c r="I16" s="77"/>
      <c r="J16" s="77"/>
      <c r="K16" s="77"/>
      <c r="L16" s="77"/>
      <c r="M16" s="77"/>
      <c r="N16" s="77"/>
      <c r="O16" s="78"/>
    </row>
    <row r="17" spans="2:15" ht="15" customHeight="1" x14ac:dyDescent="0.25">
      <c r="B17" s="76"/>
      <c r="C17" s="77"/>
      <c r="D17" s="77"/>
      <c r="E17" s="77"/>
      <c r="F17" s="77"/>
      <c r="G17" s="77"/>
      <c r="H17" s="77"/>
      <c r="I17" s="77"/>
      <c r="J17" s="77"/>
      <c r="K17" s="77"/>
      <c r="L17" s="77"/>
      <c r="M17" s="77"/>
      <c r="N17" s="77"/>
      <c r="O17" s="78"/>
    </row>
    <row r="18" spans="2:15" ht="15" customHeight="1" x14ac:dyDescent="0.25">
      <c r="B18" s="76"/>
      <c r="C18" s="77"/>
      <c r="D18" s="77"/>
      <c r="E18" s="77"/>
      <c r="F18" s="77"/>
      <c r="G18" s="77"/>
      <c r="H18" s="77"/>
      <c r="I18" s="77"/>
      <c r="J18" s="77"/>
      <c r="K18" s="77"/>
      <c r="L18" s="77"/>
      <c r="M18" s="77"/>
      <c r="N18" s="77"/>
      <c r="O18" s="78"/>
    </row>
    <row r="19" spans="2:15" ht="15" customHeight="1" x14ac:dyDescent="0.25">
      <c r="B19" s="76"/>
      <c r="C19" s="77"/>
      <c r="D19" s="77"/>
      <c r="E19" s="77"/>
      <c r="F19" s="77"/>
      <c r="G19" s="77"/>
      <c r="H19" s="77"/>
      <c r="I19" s="77"/>
      <c r="J19" s="77"/>
      <c r="K19" s="77"/>
      <c r="L19" s="77"/>
      <c r="M19" s="77"/>
      <c r="N19" s="77"/>
      <c r="O19" s="78"/>
    </row>
    <row r="20" spans="2:15" ht="15" customHeight="1" x14ac:dyDescent="0.25">
      <c r="B20" s="76"/>
      <c r="C20" s="77"/>
      <c r="D20" s="77"/>
      <c r="E20" s="77"/>
      <c r="F20" s="77"/>
      <c r="G20" s="77"/>
      <c r="H20" s="77"/>
      <c r="I20" s="77"/>
      <c r="J20" s="77"/>
      <c r="K20" s="77"/>
      <c r="L20" s="77"/>
      <c r="M20" s="77"/>
      <c r="N20" s="77"/>
      <c r="O20" s="78"/>
    </row>
    <row r="21" spans="2:15" ht="15" customHeight="1" x14ac:dyDescent="0.25">
      <c r="B21" s="76"/>
      <c r="C21" s="77"/>
      <c r="D21" s="77"/>
      <c r="E21" s="77"/>
      <c r="F21" s="77"/>
      <c r="G21" s="77"/>
      <c r="H21" s="77"/>
      <c r="I21" s="77"/>
      <c r="J21" s="77"/>
      <c r="K21" s="77"/>
      <c r="L21" s="77"/>
      <c r="M21" s="77"/>
      <c r="N21" s="77"/>
      <c r="O21" s="78"/>
    </row>
    <row r="22" spans="2:15" ht="15" customHeight="1" x14ac:dyDescent="0.25">
      <c r="B22" s="76"/>
      <c r="C22" s="77"/>
      <c r="D22" s="77"/>
      <c r="E22" s="77"/>
      <c r="F22" s="77"/>
      <c r="G22" s="77"/>
      <c r="H22" s="77"/>
      <c r="I22" s="77"/>
      <c r="J22" s="77"/>
      <c r="K22" s="77"/>
      <c r="L22" s="77"/>
      <c r="M22" s="77"/>
      <c r="N22" s="77"/>
      <c r="O22" s="78"/>
    </row>
    <row r="23" spans="2:15" ht="15" customHeight="1" x14ac:dyDescent="0.25">
      <c r="B23" s="76"/>
      <c r="C23" s="77"/>
      <c r="D23" s="77"/>
      <c r="E23" s="77"/>
      <c r="F23" s="77"/>
      <c r="G23" s="77"/>
      <c r="H23" s="77"/>
      <c r="I23" s="77"/>
      <c r="J23" s="77"/>
      <c r="K23" s="77"/>
      <c r="L23" s="77"/>
      <c r="M23" s="77"/>
      <c r="N23" s="77"/>
      <c r="O23" s="78"/>
    </row>
    <row r="24" spans="2:15" ht="15" customHeight="1" x14ac:dyDescent="0.25">
      <c r="B24" s="76"/>
      <c r="C24" s="77"/>
      <c r="D24" s="77"/>
      <c r="E24" s="77"/>
      <c r="F24" s="77"/>
      <c r="G24" s="77"/>
      <c r="H24" s="77"/>
      <c r="I24" s="77"/>
      <c r="J24" s="77"/>
      <c r="K24" s="77"/>
      <c r="L24" s="77"/>
      <c r="M24" s="77"/>
      <c r="N24" s="77"/>
      <c r="O24" s="78"/>
    </row>
    <row r="25" spans="2:15" ht="15" customHeight="1" x14ac:dyDescent="0.25">
      <c r="B25" s="76"/>
      <c r="C25" s="77"/>
      <c r="D25" s="77"/>
      <c r="E25" s="77"/>
      <c r="F25" s="77"/>
      <c r="G25" s="77"/>
      <c r="H25" s="77"/>
      <c r="I25" s="77"/>
      <c r="J25" s="77"/>
      <c r="K25" s="77"/>
      <c r="L25" s="77"/>
      <c r="M25" s="77"/>
      <c r="N25" s="77"/>
      <c r="O25" s="78"/>
    </row>
    <row r="26" spans="2:15" ht="15" customHeight="1" x14ac:dyDescent="0.25">
      <c r="B26" s="76"/>
      <c r="C26" s="77"/>
      <c r="D26" s="77"/>
      <c r="E26" s="77"/>
      <c r="F26" s="77"/>
      <c r="G26" s="77"/>
      <c r="H26" s="77"/>
      <c r="I26" s="77"/>
      <c r="J26" s="77"/>
      <c r="K26" s="77"/>
      <c r="L26" s="77"/>
      <c r="M26" s="77"/>
      <c r="N26" s="77"/>
      <c r="O26" s="78"/>
    </row>
    <row r="27" spans="2:15" ht="15" customHeight="1" x14ac:dyDescent="0.25">
      <c r="B27" s="76"/>
      <c r="C27" s="77"/>
      <c r="D27" s="77"/>
      <c r="E27" s="77"/>
      <c r="F27" s="77"/>
      <c r="G27" s="77"/>
      <c r="H27" s="77"/>
      <c r="I27" s="77"/>
      <c r="J27" s="77"/>
      <c r="K27" s="77"/>
      <c r="L27" s="77"/>
      <c r="M27" s="77"/>
      <c r="N27" s="77"/>
      <c r="O27" s="78"/>
    </row>
    <row r="28" spans="2:15" ht="21" customHeight="1" x14ac:dyDescent="0.25">
      <c r="B28" s="76"/>
      <c r="C28" s="77"/>
      <c r="D28" s="77"/>
      <c r="E28" s="77"/>
      <c r="F28" s="77"/>
      <c r="G28" s="77"/>
      <c r="H28" s="77"/>
      <c r="I28" s="77"/>
      <c r="J28" s="77"/>
      <c r="K28" s="77"/>
      <c r="L28" s="77"/>
      <c r="M28" s="77"/>
      <c r="N28" s="77"/>
      <c r="O28" s="78"/>
    </row>
    <row r="29" spans="2:15" ht="38.1" customHeight="1" x14ac:dyDescent="0.25">
      <c r="B29" s="76"/>
      <c r="C29" s="77"/>
      <c r="D29" s="77"/>
      <c r="E29" s="77"/>
      <c r="F29" s="77"/>
      <c r="G29" s="77"/>
      <c r="H29" s="77"/>
      <c r="I29" s="77"/>
      <c r="J29" s="77"/>
      <c r="K29" s="77"/>
      <c r="L29" s="77"/>
      <c r="M29" s="77"/>
      <c r="N29" s="77"/>
      <c r="O29" s="78"/>
    </row>
    <row r="30" spans="2:15" ht="21" customHeight="1" x14ac:dyDescent="0.25">
      <c r="B30" s="76"/>
      <c r="C30" s="77"/>
      <c r="D30" s="77"/>
      <c r="E30" s="77"/>
      <c r="F30" s="77"/>
      <c r="G30" s="77"/>
      <c r="H30" s="77"/>
      <c r="I30" s="77"/>
      <c r="J30" s="77"/>
      <c r="K30" s="77"/>
      <c r="L30" s="77"/>
      <c r="M30" s="77"/>
      <c r="N30" s="77"/>
      <c r="O30" s="78"/>
    </row>
    <row r="31" spans="2:15" ht="38.1" customHeight="1" x14ac:dyDescent="0.25">
      <c r="B31" s="76"/>
      <c r="C31" s="77"/>
      <c r="D31" s="77"/>
      <c r="E31" s="77"/>
      <c r="F31" s="77"/>
      <c r="G31" s="77"/>
      <c r="H31" s="77"/>
      <c r="I31" s="77"/>
      <c r="J31" s="77"/>
      <c r="K31" s="77"/>
      <c r="L31" s="77"/>
      <c r="M31" s="77"/>
      <c r="N31" s="77"/>
      <c r="O31" s="78"/>
    </row>
    <row r="32" spans="2:15" ht="69.95" customHeight="1" x14ac:dyDescent="0.25">
      <c r="B32" s="76"/>
      <c r="C32" s="77"/>
      <c r="D32" s="77"/>
      <c r="E32" s="77"/>
      <c r="F32" s="77"/>
      <c r="G32" s="77"/>
      <c r="H32" s="77"/>
      <c r="I32" s="77"/>
      <c r="J32" s="77"/>
      <c r="K32" s="77"/>
      <c r="L32" s="77"/>
      <c r="M32" s="77"/>
      <c r="N32" s="77"/>
      <c r="O32" s="78"/>
    </row>
    <row r="33" spans="2:15" ht="81.599999999999994" customHeight="1" thickBot="1" x14ac:dyDescent="0.3">
      <c r="B33" s="76"/>
      <c r="C33" s="77"/>
      <c r="D33" s="77"/>
      <c r="E33" s="77"/>
      <c r="F33" s="77"/>
      <c r="G33" s="77"/>
      <c r="H33" s="77"/>
      <c r="I33" s="77"/>
      <c r="J33" s="77"/>
      <c r="K33" s="77"/>
      <c r="L33" s="77"/>
      <c r="M33" s="77"/>
      <c r="N33" s="77"/>
      <c r="O33" s="78"/>
    </row>
    <row r="34" spans="2:15" ht="60.75" customHeight="1" x14ac:dyDescent="0.25">
      <c r="B34" s="52"/>
      <c r="C34" s="53"/>
      <c r="D34" s="53"/>
      <c r="E34" s="53"/>
      <c r="F34" s="53"/>
      <c r="G34" s="53"/>
      <c r="H34" s="53"/>
      <c r="I34" s="53"/>
      <c r="J34" s="53"/>
      <c r="K34" s="53"/>
      <c r="L34" s="53"/>
      <c r="M34" s="53"/>
      <c r="N34" s="53"/>
      <c r="O34" s="54"/>
    </row>
    <row r="35" spans="2:15" ht="34.5" customHeight="1" x14ac:dyDescent="0.25">
      <c r="B35" s="79" t="s">
        <v>948</v>
      </c>
      <c r="C35" s="80"/>
      <c r="D35" s="80"/>
      <c r="E35" s="66"/>
      <c r="F35" s="24"/>
      <c r="G35" s="24"/>
      <c r="H35" s="24"/>
      <c r="I35" s="24"/>
      <c r="J35" s="24"/>
      <c r="K35" s="24"/>
      <c r="L35" s="24"/>
      <c r="M35" s="24"/>
      <c r="N35" s="24"/>
      <c r="O35" s="51"/>
    </row>
    <row r="36" spans="2:15" x14ac:dyDescent="0.25">
      <c r="B36" s="79"/>
      <c r="C36" s="80"/>
      <c r="D36" s="80"/>
      <c r="E36" s="66"/>
      <c r="F36" s="24"/>
      <c r="G36" s="24"/>
      <c r="H36" s="24"/>
      <c r="I36" s="24"/>
      <c r="J36" s="24"/>
      <c r="K36" s="24"/>
      <c r="L36" s="24"/>
      <c r="M36" s="24"/>
      <c r="N36" s="24"/>
      <c r="O36" s="51"/>
    </row>
    <row r="37" spans="2:15" x14ac:dyDescent="0.25">
      <c r="B37" s="79"/>
      <c r="C37" s="80"/>
      <c r="D37" s="80"/>
      <c r="E37" s="66"/>
      <c r="F37" s="24"/>
      <c r="G37" s="24"/>
      <c r="H37" s="24"/>
      <c r="I37" s="24"/>
      <c r="J37" s="24"/>
      <c r="K37" s="24"/>
      <c r="L37" s="24"/>
      <c r="M37" s="24"/>
      <c r="N37" s="24"/>
      <c r="O37" s="51"/>
    </row>
    <row r="38" spans="2:15" x14ac:dyDescent="0.25">
      <c r="B38" s="79"/>
      <c r="C38" s="80"/>
      <c r="D38" s="80"/>
      <c r="E38" s="66"/>
      <c r="F38" s="24"/>
      <c r="G38" s="24"/>
      <c r="H38" s="24"/>
      <c r="I38" s="24"/>
      <c r="J38" s="24"/>
      <c r="K38" s="24"/>
      <c r="L38" s="24"/>
      <c r="M38" s="24"/>
      <c r="N38" s="24"/>
      <c r="O38" s="51"/>
    </row>
    <row r="39" spans="2:15" x14ac:dyDescent="0.25">
      <c r="B39" s="79"/>
      <c r="C39" s="80"/>
      <c r="D39" s="80"/>
      <c r="E39" s="24"/>
      <c r="F39" s="24"/>
      <c r="G39" s="24"/>
      <c r="H39" s="24"/>
      <c r="I39" s="24"/>
      <c r="J39" s="24"/>
      <c r="K39" s="24"/>
      <c r="L39" s="24"/>
      <c r="M39" s="24"/>
      <c r="N39" s="24"/>
      <c r="O39" s="51"/>
    </row>
    <row r="40" spans="2:15" x14ac:dyDescent="0.25">
      <c r="B40" s="55"/>
      <c r="C40" s="24"/>
      <c r="D40" s="24"/>
      <c r="E40" s="24"/>
      <c r="F40" s="24"/>
      <c r="G40" s="24"/>
      <c r="H40" s="24"/>
      <c r="I40" s="24"/>
      <c r="J40" s="24"/>
      <c r="K40" s="24"/>
      <c r="L40" s="24"/>
      <c r="M40" s="24"/>
      <c r="N40" s="24"/>
      <c r="O40" s="51"/>
    </row>
    <row r="41" spans="2:15" x14ac:dyDescent="0.25">
      <c r="B41" s="55"/>
      <c r="C41" s="24"/>
      <c r="D41" s="24"/>
      <c r="E41" s="24"/>
      <c r="F41" s="24"/>
      <c r="G41" s="24"/>
      <c r="H41" s="24"/>
      <c r="I41" s="24"/>
      <c r="J41" s="24"/>
      <c r="K41" s="24"/>
      <c r="L41" s="24"/>
      <c r="M41" s="24"/>
      <c r="N41" s="24"/>
      <c r="O41" s="51"/>
    </row>
    <row r="42" spans="2:15" x14ac:dyDescent="0.25">
      <c r="B42" s="55"/>
      <c r="O42" s="8"/>
    </row>
    <row r="43" spans="2:15" x14ac:dyDescent="0.25">
      <c r="B43" s="55"/>
      <c r="O43" s="8"/>
    </row>
    <row r="44" spans="2:15" x14ac:dyDescent="0.25">
      <c r="B44" s="55"/>
      <c r="O44" s="8"/>
    </row>
    <row r="45" spans="2:15" ht="15" customHeight="1" x14ac:dyDescent="0.25">
      <c r="B45" s="55"/>
      <c r="D45" s="67"/>
      <c r="O45" s="8"/>
    </row>
    <row r="46" spans="2:15" x14ac:dyDescent="0.25">
      <c r="B46" s="55"/>
      <c r="C46" s="67"/>
      <c r="D46" s="67"/>
      <c r="O46" s="8"/>
    </row>
    <row r="47" spans="2:15" x14ac:dyDescent="0.25">
      <c r="B47" s="55"/>
      <c r="C47" s="67"/>
      <c r="D47" s="67"/>
      <c r="O47" s="8"/>
    </row>
    <row r="48" spans="2:15" x14ac:dyDescent="0.25">
      <c r="B48" s="55"/>
      <c r="C48" s="63"/>
      <c r="O48" s="8"/>
    </row>
    <row r="49" spans="2:15" ht="15" customHeight="1" x14ac:dyDescent="0.25">
      <c r="B49" s="68"/>
      <c r="C49" s="67"/>
      <c r="D49" s="67"/>
      <c r="O49" s="8"/>
    </row>
    <row r="50" spans="2:15" ht="15" customHeight="1" x14ac:dyDescent="0.25">
      <c r="B50" s="71" t="s">
        <v>949</v>
      </c>
      <c r="C50" s="72"/>
      <c r="D50" s="72"/>
      <c r="O50" s="8"/>
    </row>
    <row r="51" spans="2:15" x14ac:dyDescent="0.25">
      <c r="B51" s="71"/>
      <c r="C51" s="72"/>
      <c r="D51" s="72"/>
      <c r="O51" s="8"/>
    </row>
    <row r="52" spans="2:15" x14ac:dyDescent="0.25">
      <c r="B52" s="71"/>
      <c r="C52" s="72"/>
      <c r="D52" s="72"/>
      <c r="O52" s="8"/>
    </row>
    <row r="53" spans="2:15" x14ac:dyDescent="0.25">
      <c r="B53" s="71"/>
      <c r="C53" s="72"/>
      <c r="D53" s="72"/>
      <c r="O53" s="8"/>
    </row>
    <row r="54" spans="2:15" x14ac:dyDescent="0.25">
      <c r="B54" s="71"/>
      <c r="C54" s="72"/>
      <c r="D54" s="72"/>
      <c r="O54" s="8"/>
    </row>
    <row r="55" spans="2:15" x14ac:dyDescent="0.25">
      <c r="B55" s="55"/>
      <c r="C55" s="59"/>
      <c r="D55" s="59"/>
      <c r="O55" s="8"/>
    </row>
    <row r="56" spans="2:15" x14ac:dyDescent="0.25">
      <c r="B56" s="55"/>
      <c r="C56" s="59"/>
      <c r="D56" s="59"/>
      <c r="O56" s="8"/>
    </row>
    <row r="57" spans="2:15" ht="15.75" thickBot="1" x14ac:dyDescent="0.3">
      <c r="B57" s="56"/>
      <c r="C57" s="57"/>
      <c r="D57" s="57"/>
      <c r="E57" s="57"/>
      <c r="F57" s="57"/>
      <c r="G57" s="57"/>
      <c r="H57" s="57"/>
      <c r="I57" s="57"/>
      <c r="J57" s="57"/>
      <c r="K57" s="57"/>
      <c r="L57" s="57"/>
      <c r="M57" s="57"/>
      <c r="N57" s="57"/>
      <c r="O57" s="58"/>
    </row>
  </sheetData>
  <mergeCells count="3">
    <mergeCell ref="B50:D54"/>
    <mergeCell ref="B2:O33"/>
    <mergeCell ref="B35:D39"/>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0687-8B86-4D8B-BAF5-CF2DF25D00BA}">
  <dimension ref="A1:H33"/>
  <sheetViews>
    <sheetView zoomScaleNormal="100" workbookViewId="0"/>
  </sheetViews>
  <sheetFormatPr defaultColWidth="8.5703125" defaultRowHeight="15" x14ac:dyDescent="0.25"/>
  <cols>
    <col min="1" max="1" width="12.42578125" style="4" customWidth="1"/>
    <col min="2" max="2" width="36" style="4" bestFit="1" customWidth="1"/>
    <col min="3" max="3" width="16.140625" style="4" bestFit="1" customWidth="1"/>
    <col min="4" max="4" width="85.5703125" style="4" customWidth="1"/>
    <col min="5" max="5" width="12.42578125" style="4" customWidth="1"/>
    <col min="6" max="6" width="14.5703125" style="4" bestFit="1" customWidth="1"/>
    <col min="7" max="7" width="8.5703125" style="4"/>
    <col min="8" max="8" width="11.85546875" style="4" bestFit="1" customWidth="1"/>
    <col min="9" max="16384" width="8.5703125" style="4"/>
  </cols>
  <sheetData>
    <row r="1" spans="1:8" x14ac:dyDescent="0.25">
      <c r="A1" s="32"/>
      <c r="B1" s="31" t="s">
        <v>940</v>
      </c>
      <c r="C1" s="32"/>
      <c r="D1" s="32"/>
      <c r="E1" s="33"/>
    </row>
    <row r="2" spans="1:8" x14ac:dyDescent="0.25">
      <c r="E2" s="34"/>
    </row>
    <row r="3" spans="1:8" x14ac:dyDescent="0.25">
      <c r="B3" s="35" t="s">
        <v>923</v>
      </c>
      <c r="E3" s="34"/>
    </row>
    <row r="4" spans="1:8" x14ac:dyDescent="0.25">
      <c r="A4" s="4" t="s">
        <v>891</v>
      </c>
      <c r="B4" s="49" t="s">
        <v>882</v>
      </c>
      <c r="C4" s="28">
        <f>'England Data'!B2</f>
        <v>17982872524</v>
      </c>
      <c r="D4" s="37" t="s">
        <v>929</v>
      </c>
      <c r="E4" s="34"/>
      <c r="F4" s="23"/>
    </row>
    <row r="5" spans="1:8" ht="45" x14ac:dyDescent="0.25">
      <c r="A5" s="4" t="s">
        <v>892</v>
      </c>
      <c r="B5" s="49" t="s">
        <v>885</v>
      </c>
      <c r="C5" s="28">
        <f>-'Reliefs deduction'!C9</f>
        <v>-2715898550.7607498</v>
      </c>
      <c r="D5" s="37" t="s">
        <v>930</v>
      </c>
      <c r="E5" s="34"/>
      <c r="F5" s="23"/>
    </row>
    <row r="6" spans="1:8" ht="45" x14ac:dyDescent="0.25">
      <c r="A6" s="4" t="s">
        <v>893</v>
      </c>
      <c r="B6" s="49" t="s">
        <v>931</v>
      </c>
      <c r="C6" s="28">
        <f>'Section 31 reliefs addback'!I13</f>
        <v>636008191.40978706</v>
      </c>
      <c r="D6" s="38" t="s">
        <v>932</v>
      </c>
      <c r="E6" s="34"/>
      <c r="F6" s="23"/>
    </row>
    <row r="7" spans="1:8" ht="45" x14ac:dyDescent="0.25">
      <c r="A7" s="4" t="s">
        <v>894</v>
      </c>
      <c r="B7" s="49" t="s">
        <v>933</v>
      </c>
      <c r="C7" s="28">
        <f>SUM('LA Data'!BZ:BZ)*'England Data'!B9*10^6</f>
        <v>22917073.765292969</v>
      </c>
      <c r="D7" s="37" t="s">
        <v>934</v>
      </c>
      <c r="E7" s="34"/>
      <c r="F7" s="23"/>
    </row>
    <row r="8" spans="1:8" ht="60" x14ac:dyDescent="0.25">
      <c r="A8" s="4" t="s">
        <v>895</v>
      </c>
      <c r="B8" s="50" t="s">
        <v>941</v>
      </c>
      <c r="C8" s="28">
        <f>SUM('Additional ERLA growth'!F:F)*'England Data'!B9</f>
        <v>314342301.89473885</v>
      </c>
      <c r="D8" s="38" t="s">
        <v>960</v>
      </c>
      <c r="E8" s="34"/>
      <c r="F8" s="23"/>
    </row>
    <row r="9" spans="1:8" x14ac:dyDescent="0.25">
      <c r="E9" s="34"/>
      <c r="F9" s="23"/>
    </row>
    <row r="10" spans="1:8" x14ac:dyDescent="0.25">
      <c r="A10" s="4" t="s">
        <v>896</v>
      </c>
      <c r="B10" s="39" t="s">
        <v>935</v>
      </c>
      <c r="C10" s="29">
        <f>SUM(C4:C8)</f>
        <v>16240241540.309069</v>
      </c>
      <c r="D10" s="37" t="s">
        <v>897</v>
      </c>
      <c r="E10" s="34"/>
      <c r="F10" s="23"/>
      <c r="H10" s="23"/>
    </row>
    <row r="11" spans="1:8" x14ac:dyDescent="0.25">
      <c r="B11" s="36" t="s">
        <v>950</v>
      </c>
      <c r="C11" s="44">
        <f>15000000</f>
        <v>15000000</v>
      </c>
      <c r="D11" s="45" t="s">
        <v>953</v>
      </c>
      <c r="E11" s="34"/>
      <c r="F11" s="23"/>
      <c r="H11" s="23"/>
    </row>
    <row r="12" spans="1:8" x14ac:dyDescent="0.25">
      <c r="B12" s="36" t="s">
        <v>951</v>
      </c>
      <c r="C12" s="44">
        <f>23000000</f>
        <v>23000000</v>
      </c>
      <c r="D12" s="45" t="s">
        <v>952</v>
      </c>
      <c r="E12" s="34"/>
      <c r="F12" s="23"/>
      <c r="H12" s="23"/>
    </row>
    <row r="13" spans="1:8" x14ac:dyDescent="0.25">
      <c r="B13" s="36" t="s">
        <v>967</v>
      </c>
      <c r="C13" s="44">
        <v>1196931276</v>
      </c>
      <c r="D13" s="45" t="s">
        <v>964</v>
      </c>
      <c r="E13" s="34"/>
      <c r="F13" s="23"/>
      <c r="H13" s="23"/>
    </row>
    <row r="14" spans="1:8" x14ac:dyDescent="0.25">
      <c r="B14" s="60" t="s">
        <v>970</v>
      </c>
      <c r="C14" s="44">
        <f>C10-SUM(C11:C13)</f>
        <v>15005310264.309069</v>
      </c>
      <c r="D14" s="45" t="s">
        <v>971</v>
      </c>
      <c r="E14" s="34"/>
    </row>
    <row r="15" spans="1:8" x14ac:dyDescent="0.25">
      <c r="E15" s="34"/>
    </row>
    <row r="16" spans="1:8" x14ac:dyDescent="0.25">
      <c r="B16" s="35" t="s">
        <v>928</v>
      </c>
      <c r="E16" s="34"/>
    </row>
    <row r="17" spans="1:5" ht="60" x14ac:dyDescent="0.25">
      <c r="A17" s="4" t="s">
        <v>924</v>
      </c>
      <c r="B17" s="37" t="s">
        <v>945</v>
      </c>
      <c r="C17" s="28">
        <f>SUM('England Data'!B10,'England Data'!B5)</f>
        <v>3157778288</v>
      </c>
      <c r="D17" s="37" t="s">
        <v>937</v>
      </c>
      <c r="E17" s="34"/>
    </row>
    <row r="18" spans="1:5" ht="45" x14ac:dyDescent="0.25">
      <c r="A18" s="4" t="s">
        <v>925</v>
      </c>
      <c r="B18" s="37" t="s">
        <v>946</v>
      </c>
      <c r="C18" s="28">
        <f>'England Data'!B6</f>
        <v>21699993</v>
      </c>
      <c r="D18" s="37" t="s">
        <v>784</v>
      </c>
      <c r="E18" s="34"/>
    </row>
    <row r="19" spans="1:5" ht="45" x14ac:dyDescent="0.25">
      <c r="A19" s="4" t="s">
        <v>926</v>
      </c>
      <c r="B19" s="37" t="s">
        <v>947</v>
      </c>
      <c r="C19" s="28">
        <f>'England Data'!B11</f>
        <v>53186454</v>
      </c>
      <c r="D19" s="37" t="s">
        <v>936</v>
      </c>
      <c r="E19" s="34"/>
    </row>
    <row r="20" spans="1:5" x14ac:dyDescent="0.25">
      <c r="E20" s="34"/>
    </row>
    <row r="21" spans="1:5" x14ac:dyDescent="0.25">
      <c r="A21" s="4" t="s">
        <v>927</v>
      </c>
      <c r="B21" s="40" t="s">
        <v>966</v>
      </c>
      <c r="C21" s="29">
        <f>SUM(C17:C19)</f>
        <v>3232664735</v>
      </c>
      <c r="D21" s="37" t="s">
        <v>938</v>
      </c>
      <c r="E21" s="34"/>
    </row>
    <row r="22" spans="1:5" x14ac:dyDescent="0.25">
      <c r="B22" s="36" t="s">
        <v>967</v>
      </c>
      <c r="C22" s="44">
        <v>175446315</v>
      </c>
      <c r="D22" s="45" t="s">
        <v>968</v>
      </c>
      <c r="E22" s="34"/>
    </row>
    <row r="23" spans="1:5" ht="14.45" customHeight="1" x14ac:dyDescent="0.25">
      <c r="B23" s="60" t="s">
        <v>969</v>
      </c>
      <c r="C23" s="44">
        <f>C21-C22</f>
        <v>3057218420</v>
      </c>
      <c r="D23" s="45" t="s">
        <v>972</v>
      </c>
      <c r="E23" s="34"/>
    </row>
    <row r="24" spans="1:5" x14ac:dyDescent="0.25">
      <c r="E24" s="34"/>
    </row>
    <row r="25" spans="1:5" x14ac:dyDescent="0.25">
      <c r="A25" s="43" t="s">
        <v>758</v>
      </c>
      <c r="B25" s="41"/>
      <c r="C25" s="41"/>
      <c r="D25" s="41"/>
      <c r="E25" s="42"/>
    </row>
    <row r="26" spans="1:5" x14ac:dyDescent="0.25">
      <c r="A26" s="70" t="s">
        <v>994</v>
      </c>
      <c r="E26" s="34"/>
    </row>
    <row r="27" spans="1:5" x14ac:dyDescent="0.25">
      <c r="A27" s="83" t="s">
        <v>963</v>
      </c>
      <c r="B27" s="84"/>
      <c r="C27" s="84"/>
      <c r="D27" s="84"/>
      <c r="E27" s="85"/>
    </row>
    <row r="28" spans="1:5" x14ac:dyDescent="0.25">
      <c r="A28" s="83"/>
      <c r="B28" s="84"/>
      <c r="C28" s="84"/>
      <c r="D28" s="84"/>
      <c r="E28" s="85"/>
    </row>
    <row r="29" spans="1:5" x14ac:dyDescent="0.25">
      <c r="A29" s="81" t="s">
        <v>965</v>
      </c>
      <c r="B29" s="77"/>
      <c r="C29" s="77"/>
      <c r="D29" s="77"/>
      <c r="E29" s="82"/>
    </row>
    <row r="30" spans="1:5" x14ac:dyDescent="0.25">
      <c r="A30" s="81"/>
      <c r="B30" s="77"/>
      <c r="C30" s="77"/>
      <c r="D30" s="77"/>
      <c r="E30" s="82"/>
    </row>
    <row r="31" spans="1:5" ht="14.45" customHeight="1" x14ac:dyDescent="0.25">
      <c r="A31" s="83" t="s">
        <v>995</v>
      </c>
      <c r="B31" s="84"/>
      <c r="C31" s="84"/>
      <c r="D31" s="84"/>
      <c r="E31" s="85"/>
    </row>
    <row r="32" spans="1:5" x14ac:dyDescent="0.25">
      <c r="A32" s="83"/>
      <c r="B32" s="84"/>
      <c r="C32" s="84"/>
      <c r="D32" s="84"/>
      <c r="E32" s="85"/>
    </row>
    <row r="33" spans="1:5" x14ac:dyDescent="0.25">
      <c r="A33" s="86"/>
      <c r="B33" s="87"/>
      <c r="C33" s="87"/>
      <c r="D33" s="87"/>
      <c r="E33" s="88"/>
    </row>
  </sheetData>
  <mergeCells count="3">
    <mergeCell ref="A29:E30"/>
    <mergeCell ref="A31:E33"/>
    <mergeCell ref="A27:E28"/>
  </mergeCells>
  <phoneticPr fontId="23" type="noConversion"/>
  <pageMargins left="0.7" right="0.7" top="0.75" bottom="0.75" header="0.3" footer="0.3"/>
  <headerFooter>
    <oddHeader>&amp;C&amp;"Aptos"&amp;10&amp;K000000 OFFICIAL&amp;1#_x000D_</oddHeader>
    <oddFooter>&amp;C_x000D_&amp;1#&amp;"Aptos"&amp;10&amp;K000000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697E-FF5A-4A42-B08B-C55DF1C263ED}">
  <dimension ref="A2:E12"/>
  <sheetViews>
    <sheetView zoomScaleNormal="100" workbookViewId="0"/>
  </sheetViews>
  <sheetFormatPr defaultColWidth="8.5703125" defaultRowHeight="15" x14ac:dyDescent="0.25"/>
  <cols>
    <col min="1" max="1" width="12.42578125" style="4" customWidth="1"/>
    <col min="2" max="2" width="34.5703125" style="4" bestFit="1" customWidth="1"/>
    <col min="3" max="3" width="17.42578125" style="4" bestFit="1" customWidth="1"/>
    <col min="4" max="4" width="91.42578125" style="4" customWidth="1"/>
    <col min="5" max="5" width="15.140625" style="4" bestFit="1" customWidth="1"/>
    <col min="6" max="16384" width="8.5703125" style="4"/>
  </cols>
  <sheetData>
    <row r="2" spans="1:5" x14ac:dyDescent="0.25">
      <c r="B2" s="11" t="s">
        <v>886</v>
      </c>
      <c r="C2" s="20" t="s">
        <v>883</v>
      </c>
      <c r="D2" s="11" t="s">
        <v>887</v>
      </c>
    </row>
    <row r="3" spans="1:5" ht="90" x14ac:dyDescent="0.25">
      <c r="A3" s="4" t="s">
        <v>891</v>
      </c>
      <c r="B3" s="37" t="s">
        <v>898</v>
      </c>
      <c r="C3" s="13">
        <f>'England Data'!B3*'Historic Reliefs Data'!C24</f>
        <v>3794373274.6040907</v>
      </c>
      <c r="D3" s="21" t="s">
        <v>973</v>
      </c>
      <c r="E3" s="23"/>
    </row>
    <row r="4" spans="1:5" ht="75" x14ac:dyDescent="0.25">
      <c r="A4" s="4" t="s">
        <v>892</v>
      </c>
      <c r="B4" s="37" t="s">
        <v>819</v>
      </c>
      <c r="C4" s="13">
        <f>'England Data'!B3*'Historic Reliefs Data'!C25</f>
        <v>46203439.917409025</v>
      </c>
      <c r="D4" s="12" t="s">
        <v>974</v>
      </c>
      <c r="E4" s="23"/>
    </row>
    <row r="5" spans="1:5" ht="75" x14ac:dyDescent="0.25">
      <c r="A5" s="4" t="s">
        <v>893</v>
      </c>
      <c r="B5" s="12" t="s">
        <v>856</v>
      </c>
      <c r="C5" s="13">
        <f>'England Data'!B7</f>
        <v>1814145736</v>
      </c>
      <c r="D5" s="12" t="s">
        <v>977</v>
      </c>
      <c r="E5" s="23"/>
    </row>
    <row r="6" spans="1:5" ht="60" x14ac:dyDescent="0.25">
      <c r="A6" s="4" t="s">
        <v>894</v>
      </c>
      <c r="B6" s="12" t="s">
        <v>888</v>
      </c>
      <c r="C6" s="13">
        <f>-'England Data'!B8</f>
        <v>-137000000</v>
      </c>
      <c r="D6" s="12" t="s">
        <v>976</v>
      </c>
      <c r="E6" s="23"/>
    </row>
    <row r="7" spans="1:5" ht="86.1" customHeight="1" x14ac:dyDescent="0.25">
      <c r="A7" s="4" t="s">
        <v>895</v>
      </c>
      <c r="B7" s="12" t="s">
        <v>889</v>
      </c>
      <c r="C7" s="13">
        <f>'England Data'!B12-'England Data'!B4</f>
        <v>-85925349</v>
      </c>
      <c r="D7" s="18" t="s">
        <v>978</v>
      </c>
    </row>
    <row r="8" spans="1:5" x14ac:dyDescent="0.25">
      <c r="C8" s="25"/>
    </row>
    <row r="9" spans="1:5" x14ac:dyDescent="0.25">
      <c r="A9" s="4" t="s">
        <v>896</v>
      </c>
      <c r="B9" s="18" t="s">
        <v>890</v>
      </c>
      <c r="C9" s="13">
        <f>SUM(C3:C7)*0.5</f>
        <v>2715898550.7607498</v>
      </c>
      <c r="D9" s="12" t="s">
        <v>899</v>
      </c>
    </row>
    <row r="10" spans="1:5" x14ac:dyDescent="0.25">
      <c r="D10" s="7"/>
    </row>
    <row r="11" spans="1:5" x14ac:dyDescent="0.25">
      <c r="B11" s="77" t="s">
        <v>975</v>
      </c>
      <c r="C11" s="77"/>
      <c r="D11" s="77"/>
    </row>
    <row r="12" spans="1:5" x14ac:dyDescent="0.25">
      <c r="B12" s="77"/>
      <c r="C12" s="77"/>
      <c r="D12" s="77"/>
    </row>
  </sheetData>
  <mergeCells count="1">
    <mergeCell ref="B11:D12"/>
  </mergeCells>
  <phoneticPr fontId="23"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672B6-3D16-446E-A545-3008C9CE99BF}">
  <dimension ref="B2:J26"/>
  <sheetViews>
    <sheetView workbookViewId="0"/>
  </sheetViews>
  <sheetFormatPr defaultColWidth="8.5703125" defaultRowHeight="15" x14ac:dyDescent="0.25"/>
  <cols>
    <col min="1" max="1" width="3.140625" style="4" customWidth="1"/>
    <col min="2" max="2" width="77.42578125" style="4" bestFit="1" customWidth="1"/>
    <col min="3" max="3" width="17.85546875" style="4" bestFit="1" customWidth="1"/>
    <col min="4" max="4" width="19.85546875" style="4" bestFit="1" customWidth="1"/>
    <col min="5" max="5" width="23.42578125" style="4" bestFit="1" customWidth="1"/>
    <col min="6" max="6" width="22.5703125" style="4" bestFit="1" customWidth="1"/>
    <col min="7" max="7" width="21.42578125" style="4" customWidth="1"/>
    <col min="8" max="8" width="15.85546875" style="4" bestFit="1" customWidth="1"/>
    <col min="9" max="9" width="13.42578125" style="4" customWidth="1"/>
    <col min="10" max="10" width="12" style="4" customWidth="1"/>
    <col min="11" max="16384" width="8.5703125" style="4"/>
  </cols>
  <sheetData>
    <row r="2" spans="2:10" ht="44.1" customHeight="1" x14ac:dyDescent="0.25">
      <c r="B2" s="11" t="s">
        <v>855</v>
      </c>
      <c r="C2" s="11" t="s">
        <v>817</v>
      </c>
      <c r="D2" s="12" t="s">
        <v>979</v>
      </c>
      <c r="E2" s="12" t="s">
        <v>900</v>
      </c>
      <c r="F2" s="12" t="s">
        <v>901</v>
      </c>
      <c r="G2" s="12" t="s">
        <v>980</v>
      </c>
      <c r="H2" s="18" t="s">
        <v>983</v>
      </c>
      <c r="I2" s="11" t="s">
        <v>865</v>
      </c>
    </row>
    <row r="3" spans="2:10" ht="30" x14ac:dyDescent="0.25">
      <c r="B3" s="12" t="s">
        <v>856</v>
      </c>
      <c r="C3" s="11" t="s">
        <v>747</v>
      </c>
      <c r="D3" s="13">
        <f>'Reliefs deduction'!C5 * 0.5</f>
        <v>907072868</v>
      </c>
      <c r="E3" s="13">
        <f>-(SUM('LA Data'!AM:AM)-SUM('LA Data'!AP:AP))</f>
        <v>2042072771</v>
      </c>
      <c r="F3" s="13">
        <f>-(SUM('LA Data'!AN:AN)-SUM('LA Data'!AQ:AQ))</f>
        <v>10436202</v>
      </c>
      <c r="G3" s="14">
        <f>IFERROR(E3/SUM(E3:F3),0)</f>
        <v>0.99491539275234142</v>
      </c>
      <c r="H3" s="14">
        <f>SUM('LA Data'!CG:CG)/((SUM('LA Data'!AM:AM,'LA Data'!AO:AO)-SUM('LA Data'!AP:AP,'LA Data'!AR:AR))*0.5)</f>
        <v>0.68680090042197628</v>
      </c>
      <c r="I3" s="13">
        <f>D3*G3*H3</f>
        <v>619810861.68522882</v>
      </c>
      <c r="J3" s="25"/>
    </row>
    <row r="4" spans="2:10" x14ac:dyDescent="0.25">
      <c r="B4" s="11" t="s">
        <v>857</v>
      </c>
      <c r="C4" s="11" t="s">
        <v>821</v>
      </c>
      <c r="D4" s="13">
        <f>INDEX('Historic Reliefs Data'!C:C,MATCH(C4,'Historic Reliefs Data'!B:B,0))*'England Data'!$B$3*0.5</f>
        <v>2529664.1141946181</v>
      </c>
      <c r="E4" s="13">
        <f>-SUM('LA Data'!AP:AP)</f>
        <v>3653379</v>
      </c>
      <c r="F4" s="13">
        <f>-SUM('LA Data'!AQ:AQ)</f>
        <v>27353</v>
      </c>
      <c r="G4" s="14">
        <f>IFERROR(E4/SUM(E4:F4),0)</f>
        <v>0.99256859776805262</v>
      </c>
      <c r="H4" s="14">
        <v>1</v>
      </c>
      <c r="I4" s="13">
        <f>D4*G4*H4</f>
        <v>2510865.1626503151</v>
      </c>
      <c r="J4" s="25"/>
    </row>
    <row r="5" spans="2:10" ht="15" customHeight="1" x14ac:dyDescent="0.25">
      <c r="B5" s="11" t="s">
        <v>858</v>
      </c>
      <c r="C5" s="11" t="s">
        <v>844</v>
      </c>
      <c r="D5" s="13">
        <f>INDEX('Historic Reliefs Data'!C:C,MATCH(C5,'Historic Reliefs Data'!B:B,0))*'England Data'!$B$3*0.5</f>
        <v>4217669.2542187683</v>
      </c>
      <c r="E5" s="13">
        <f>-(SUM('LA Data'!AS:AS)+SUM('LA Data'!AU:AU))</f>
        <v>5998345</v>
      </c>
      <c r="F5" s="13">
        <f>-(SUM('LA Data'!AT:AT)+SUM('LA Data'!AV:AV))</f>
        <v>0</v>
      </c>
      <c r="G5" s="14">
        <f t="shared" ref="G5:G11" si="0">IFERROR(E5/SUM(E5:F5),0)</f>
        <v>1</v>
      </c>
      <c r="H5" s="14">
        <v>0.5</v>
      </c>
      <c r="I5" s="13">
        <f>D5*G5*H5</f>
        <v>2108834.6271093842</v>
      </c>
      <c r="J5" s="25"/>
    </row>
    <row r="6" spans="2:10" x14ac:dyDescent="0.25">
      <c r="B6" s="11" t="s">
        <v>859</v>
      </c>
      <c r="C6" s="11" t="s">
        <v>829</v>
      </c>
      <c r="D6" s="13">
        <f>INDEX('Historic Reliefs Data'!C:C,MATCH(C6,'Historic Reliefs Data'!B:B,0))*'England Data'!$B$3*0.5</f>
        <v>2322689.0049876356</v>
      </c>
      <c r="E6" s="13">
        <f>-(SUM('LA Data'!AW:AW)+SUM('LA Data'!AY:AY))</f>
        <v>4418058</v>
      </c>
      <c r="F6" s="13">
        <f>-(SUM('LA Data'!AX:AX)+SUM('LA Data'!AZ:AZ))</f>
        <v>12398</v>
      </c>
      <c r="G6" s="14">
        <f t="shared" si="0"/>
        <v>0.99720164244944542</v>
      </c>
      <c r="H6" s="14">
        <v>1</v>
      </c>
      <c r="I6" s="13">
        <f t="shared" ref="I6:I11" si="1">D6*G6*H6</f>
        <v>2316189.2906729383</v>
      </c>
      <c r="J6" s="25"/>
    </row>
    <row r="7" spans="2:10" x14ac:dyDescent="0.25">
      <c r="B7" s="11" t="s">
        <v>860</v>
      </c>
      <c r="C7" s="11" t="s">
        <v>831</v>
      </c>
      <c r="D7" s="13">
        <f>INDEX('Historic Reliefs Data'!C:C,MATCH(C7,'Historic Reliefs Data'!B:B,0))*'England Data'!$B$3*0.5</f>
        <v>1673875.6529598415</v>
      </c>
      <c r="E7" s="13">
        <f>-(SUM('LA Data'!BA:BA)+SUM('LA Data'!BC:BC))</f>
        <v>2313532</v>
      </c>
      <c r="F7" s="13">
        <f>-(SUM('LA Data'!BB:BB)+SUM('LA Data'!BD:BD))</f>
        <v>879333</v>
      </c>
      <c r="G7" s="14">
        <f t="shared" si="0"/>
        <v>0.72459436900714558</v>
      </c>
      <c r="H7" s="14">
        <v>1</v>
      </c>
      <c r="I7" s="13">
        <f t="shared" si="1"/>
        <v>1212880.8725528601</v>
      </c>
      <c r="J7" s="25"/>
    </row>
    <row r="8" spans="2:10" x14ac:dyDescent="0.25">
      <c r="B8" s="11" t="s">
        <v>861</v>
      </c>
      <c r="C8" s="11" t="s">
        <v>832</v>
      </c>
      <c r="D8" s="13">
        <f>INDEX('Historic Reliefs Data'!C:C,MATCH(C8,'Historic Reliefs Data'!B:B,0))*'England Data'!$B$3*0.5</f>
        <v>6851526.1621859604</v>
      </c>
      <c r="E8" s="13">
        <f>-(SUM('LA Data'!BE:BE)+SUM('LA Data'!BG:BG))</f>
        <v>11049450</v>
      </c>
      <c r="F8" s="13">
        <f>-(SUM('LA Data'!BF:BF)+SUM('LA Data'!BH:BH))</f>
        <v>2019619</v>
      </c>
      <c r="G8" s="14">
        <f t="shared" si="0"/>
        <v>0.84546573286895954</v>
      </c>
      <c r="H8" s="14">
        <v>1</v>
      </c>
      <c r="I8" s="13">
        <f t="shared" si="1"/>
        <v>5792730.5879834024</v>
      </c>
      <c r="J8" s="25"/>
    </row>
    <row r="9" spans="2:10" x14ac:dyDescent="0.25">
      <c r="B9" s="11" t="s">
        <v>820</v>
      </c>
      <c r="C9" s="11" t="s">
        <v>827</v>
      </c>
      <c r="D9" s="13">
        <f>INDEX('Historic Reliefs Data'!C:C,MATCH(C9,'Historic Reliefs Data'!B:B,0))*'England Data'!$B$3*0.5</f>
        <v>3114765.0147878956</v>
      </c>
      <c r="E9" s="13" t="s">
        <v>747</v>
      </c>
      <c r="F9" s="13">
        <f>-(SUM('LA Data'!BI:BI)+SUM('LA Data'!BJ:BJ))</f>
        <v>5941316</v>
      </c>
      <c r="G9" s="14">
        <f t="shared" si="0"/>
        <v>0</v>
      </c>
      <c r="H9" s="14">
        <v>1</v>
      </c>
      <c r="I9" s="13">
        <f t="shared" si="1"/>
        <v>0</v>
      </c>
      <c r="J9" s="25"/>
    </row>
    <row r="10" spans="2:10" x14ac:dyDescent="0.25">
      <c r="B10" s="11" t="s">
        <v>862</v>
      </c>
      <c r="C10" s="11" t="s">
        <v>830</v>
      </c>
      <c r="D10" s="13">
        <f>INDEX('Historic Reliefs Data'!C:C,MATCH(C10,'Historic Reliefs Data'!B:B,0))*'England Data'!$B$3*0.5</f>
        <v>6807725.6998884669</v>
      </c>
      <c r="E10" s="11" t="s">
        <v>747</v>
      </c>
      <c r="F10" s="13">
        <f>-(SUM('LA Data'!BK:BK)+SUM('LA Data'!BL:BL))</f>
        <v>12985522</v>
      </c>
      <c r="G10" s="14">
        <f>IFERROR(E10/SUM(E10:F10),0)</f>
        <v>0</v>
      </c>
      <c r="H10" s="14">
        <v>1</v>
      </c>
      <c r="I10" s="13">
        <f t="shared" si="1"/>
        <v>0</v>
      </c>
      <c r="J10" s="25"/>
    </row>
    <row r="11" spans="2:10" x14ac:dyDescent="0.25">
      <c r="B11" s="11" t="s">
        <v>863</v>
      </c>
      <c r="C11" s="11" t="s">
        <v>853</v>
      </c>
      <c r="D11" s="13">
        <f>INDEX('Historic Reliefs Data'!C:C,MATCH(C11,'Historic Reliefs Data'!B:B,0))*'England Data'!$B$3*0.5</f>
        <v>75309.240305393818</v>
      </c>
      <c r="E11" s="13">
        <f>SUM('LA Data'!BM:BM)+SUM('LA Data'!BO:BO)</f>
        <v>0</v>
      </c>
      <c r="F11" s="13">
        <f>-(SUM('LA Data'!BN:BN)+SUM('LA Data'!BP:BP))</f>
        <v>143650</v>
      </c>
      <c r="G11" s="14">
        <f t="shared" si="0"/>
        <v>0</v>
      </c>
      <c r="H11" s="14">
        <v>1</v>
      </c>
      <c r="I11" s="13">
        <f t="shared" si="1"/>
        <v>0</v>
      </c>
      <c r="J11" s="25"/>
    </row>
    <row r="12" spans="2:10" x14ac:dyDescent="0.25">
      <c r="B12" s="11" t="s">
        <v>864</v>
      </c>
      <c r="C12" s="11" t="s">
        <v>833</v>
      </c>
      <c r="D12" s="13">
        <f>INDEX('Historic Reliefs Data'!C:C,MATCH(C12,'Historic Reliefs Data'!B:B,0))*'England Data'!$B$3*0.5</f>
        <v>2255829.183589322</v>
      </c>
      <c r="E12" s="13">
        <f>-(SUM('LA Data'!BQ:BQ)+SUM('LA Data'!BS:BS))</f>
        <v>4302923</v>
      </c>
      <c r="F12" s="13">
        <f>-(SUM('LA Data'!BR:BR)+SUM('LA Data'!BT:BT))</f>
        <v>0</v>
      </c>
      <c r="G12" s="14">
        <f>IFERROR(E12/SUM(E12:F12),0)</f>
        <v>1</v>
      </c>
      <c r="H12" s="14">
        <v>1</v>
      </c>
      <c r="I12" s="13">
        <f>D12*G12*H12</f>
        <v>2255829.183589322</v>
      </c>
      <c r="J12" s="25"/>
    </row>
    <row r="13" spans="2:10" x14ac:dyDescent="0.25">
      <c r="B13" s="11" t="s">
        <v>902</v>
      </c>
      <c r="C13" s="27"/>
      <c r="D13" s="28"/>
      <c r="E13" s="28"/>
      <c r="F13" s="28"/>
      <c r="G13" s="30"/>
      <c r="H13" s="30"/>
      <c r="I13" s="13">
        <f>SUM(I3:I12)</f>
        <v>636008191.40978706</v>
      </c>
      <c r="J13" s="25"/>
    </row>
    <row r="14" spans="2:10" x14ac:dyDescent="0.25">
      <c r="J14" s="25"/>
    </row>
    <row r="15" spans="2:10" x14ac:dyDescent="0.25">
      <c r="B15" s="4" t="s">
        <v>981</v>
      </c>
    </row>
    <row r="16" spans="2:10" x14ac:dyDescent="0.25">
      <c r="B16" s="84" t="s">
        <v>982</v>
      </c>
      <c r="C16" s="84"/>
      <c r="D16" s="84"/>
      <c r="E16" s="84"/>
      <c r="F16" s="84"/>
      <c r="G16" s="84"/>
      <c r="H16" s="84"/>
      <c r="I16" s="84"/>
    </row>
    <row r="17" spans="2:9" x14ac:dyDescent="0.25">
      <c r="B17" s="84"/>
      <c r="C17" s="84"/>
      <c r="D17" s="84"/>
      <c r="E17" s="84"/>
      <c r="F17" s="84"/>
      <c r="G17" s="84"/>
      <c r="H17" s="84"/>
      <c r="I17" s="84"/>
    </row>
    <row r="18" spans="2:9" x14ac:dyDescent="0.25">
      <c r="E18" s="25"/>
      <c r="F18" s="25"/>
      <c r="G18" s="26"/>
      <c r="H18" s="26"/>
      <c r="I18" s="25"/>
    </row>
    <row r="19" spans="2:9" x14ac:dyDescent="0.25">
      <c r="E19" s="25"/>
      <c r="F19" s="25"/>
      <c r="G19" s="26"/>
      <c r="H19" s="26"/>
      <c r="I19" s="25"/>
    </row>
    <row r="20" spans="2:9" x14ac:dyDescent="0.25">
      <c r="E20" s="25"/>
      <c r="F20" s="25"/>
      <c r="G20" s="26"/>
      <c r="H20" s="26"/>
      <c r="I20" s="25"/>
    </row>
    <row r="21" spans="2:9" x14ac:dyDescent="0.25">
      <c r="E21" s="25"/>
      <c r="F21" s="25"/>
      <c r="G21" s="26"/>
      <c r="H21" s="26"/>
      <c r="I21" s="25"/>
    </row>
    <row r="22" spans="2:9" x14ac:dyDescent="0.25">
      <c r="E22" s="25"/>
      <c r="F22" s="25"/>
      <c r="G22" s="26"/>
      <c r="H22" s="26"/>
      <c r="I22" s="25"/>
    </row>
    <row r="23" spans="2:9" x14ac:dyDescent="0.25">
      <c r="E23" s="25"/>
      <c r="G23" s="26"/>
      <c r="H23" s="26"/>
      <c r="I23" s="25"/>
    </row>
    <row r="24" spans="2:9" x14ac:dyDescent="0.25">
      <c r="F24" s="25"/>
      <c r="G24" s="26"/>
      <c r="H24" s="26"/>
      <c r="I24" s="25"/>
    </row>
    <row r="25" spans="2:9" x14ac:dyDescent="0.25">
      <c r="E25" s="25"/>
      <c r="F25" s="25"/>
      <c r="G25" s="26"/>
      <c r="H25" s="26"/>
      <c r="I25" s="25"/>
    </row>
    <row r="26" spans="2:9" x14ac:dyDescent="0.25">
      <c r="I26" s="25"/>
    </row>
  </sheetData>
  <mergeCells count="1">
    <mergeCell ref="B16:I17"/>
  </mergeCells>
  <pageMargins left="0.7" right="0.7" top="0.75" bottom="0.75" header="0.3" footer="0.3"/>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BD4F-B71B-44F3-979B-E74E627BA500}">
  <dimension ref="A2:BN360"/>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1" max="1" width="13.140625" bestFit="1" customWidth="1"/>
    <col min="2" max="2" width="36.140625" bestFit="1" customWidth="1"/>
    <col min="3" max="3" width="11.85546875" bestFit="1" customWidth="1"/>
    <col min="4" max="4" width="9.5703125" bestFit="1" customWidth="1"/>
    <col min="5" max="5" width="5.85546875" bestFit="1" customWidth="1"/>
    <col min="6" max="6" width="21.42578125" customWidth="1"/>
    <col min="7" max="7" width="21.5703125" customWidth="1"/>
    <col min="8" max="8" width="21.5703125" bestFit="1" customWidth="1"/>
    <col min="9" max="10" width="8.140625" bestFit="1" customWidth="1"/>
    <col min="11" max="11" width="11.42578125" bestFit="1" customWidth="1"/>
    <col min="12" max="12" width="10.85546875" bestFit="1" customWidth="1"/>
    <col min="13" max="13" width="13.140625" bestFit="1" customWidth="1"/>
    <col min="14" max="14" width="28.5703125" bestFit="1" customWidth="1"/>
    <col min="15" max="15" width="23.5703125" bestFit="1" customWidth="1"/>
    <col min="16" max="17" width="9.5703125" bestFit="1" customWidth="1"/>
    <col min="18" max="18" width="14.5703125" bestFit="1" customWidth="1"/>
    <col min="19" max="19" width="12" bestFit="1" customWidth="1"/>
    <col min="20" max="20" width="10.5703125" bestFit="1" customWidth="1"/>
    <col min="21" max="21" width="15.42578125" customWidth="1"/>
    <col min="22" max="22" width="13.5703125" bestFit="1" customWidth="1"/>
    <col min="23" max="23" width="8.85546875" bestFit="1" customWidth="1"/>
    <col min="24" max="24" width="11.140625" customWidth="1"/>
    <col min="25" max="26" width="12" bestFit="1" customWidth="1"/>
    <col min="27" max="28" width="9.85546875" bestFit="1" customWidth="1"/>
    <col min="29" max="29" width="10.140625" bestFit="1" customWidth="1"/>
    <col min="30" max="30" width="9.85546875" bestFit="1" customWidth="1"/>
    <col min="31" max="32" width="14.5703125" bestFit="1" customWidth="1"/>
    <col min="33" max="33" width="15.42578125" customWidth="1"/>
    <col min="43" max="79" width="10.5703125" customWidth="1"/>
  </cols>
  <sheetData>
    <row r="2" spans="1:33" ht="60" x14ac:dyDescent="0.25">
      <c r="A2" t="s">
        <v>766</v>
      </c>
      <c r="B2" t="s">
        <v>767</v>
      </c>
      <c r="C2" t="s">
        <v>0</v>
      </c>
      <c r="D2" t="s">
        <v>1</v>
      </c>
      <c r="E2" t="s">
        <v>2</v>
      </c>
      <c r="F2" s="2" t="s">
        <v>942</v>
      </c>
      <c r="G2" s="2" t="s">
        <v>943</v>
      </c>
      <c r="H2" s="2" t="s">
        <v>944</v>
      </c>
      <c r="I2" s="46" t="s">
        <v>866</v>
      </c>
      <c r="J2" s="46" t="s">
        <v>867</v>
      </c>
      <c r="K2" s="46" t="s">
        <v>868</v>
      </c>
      <c r="L2" s="46" t="s">
        <v>869</v>
      </c>
      <c r="M2" s="47" t="s">
        <v>748</v>
      </c>
      <c r="N2" s="47" t="s">
        <v>749</v>
      </c>
      <c r="O2" s="47" t="s">
        <v>750</v>
      </c>
      <c r="P2" s="47" t="s">
        <v>751</v>
      </c>
      <c r="Q2" s="47" t="s">
        <v>753</v>
      </c>
      <c r="R2" s="47" t="s">
        <v>986</v>
      </c>
      <c r="S2" s="47" t="s">
        <v>755</v>
      </c>
      <c r="T2" s="47" t="s">
        <v>757</v>
      </c>
      <c r="U2" s="47" t="s">
        <v>752</v>
      </c>
      <c r="V2" s="47" t="s">
        <v>754</v>
      </c>
      <c r="W2" s="47" t="s">
        <v>756</v>
      </c>
      <c r="X2" s="47" t="s">
        <v>878</v>
      </c>
      <c r="Y2" s="47" t="s">
        <v>870</v>
      </c>
      <c r="Z2" s="47" t="s">
        <v>871</v>
      </c>
      <c r="AA2" s="47" t="s">
        <v>872</v>
      </c>
      <c r="AB2" s="47" t="s">
        <v>873</v>
      </c>
      <c r="AC2" s="48" t="s">
        <v>874</v>
      </c>
      <c r="AD2" s="47" t="s">
        <v>875</v>
      </c>
      <c r="AE2" s="47" t="s">
        <v>876</v>
      </c>
      <c r="AF2" s="47" t="s">
        <v>877</v>
      </c>
      <c r="AG2" s="5"/>
    </row>
    <row r="3" spans="1:33" x14ac:dyDescent="0.25">
      <c r="A3" t="s">
        <v>42</v>
      </c>
      <c r="B3" t="s">
        <v>41</v>
      </c>
      <c r="C3" t="s">
        <v>679</v>
      </c>
      <c r="D3" t="s">
        <v>747</v>
      </c>
      <c r="E3" s="5">
        <v>0</v>
      </c>
      <c r="F3" s="1">
        <f t="shared" ref="F3:F66" si="0">G3-H3</f>
        <v>0</v>
      </c>
      <c r="G3" s="1">
        <f>SUM(M3,O3,N3,P3,U3,V3,Q3,R3,S3,W3,T3)*I3+SUM(Y3,AA3,-AC3,-AE3)+(X3 * IF('LA Data'!V3=0,K3,1))</f>
        <v>3440687.1049103094</v>
      </c>
      <c r="H3" s="1">
        <f>SUM(M3,O3,N3,P3,U3,V3,Q3,R3,S3,W3,T3)*J3+SUM(Z3,AB3,-AD3,-AF3)+(X3 * IF('LA Data'!V3=0,L3,1))</f>
        <v>3440687.1049103094</v>
      </c>
      <c r="I3" s="6">
        <f>'LA Data'!BV3</f>
        <v>0.4</v>
      </c>
      <c r="J3" s="6">
        <f>'LA Data'!BY3</f>
        <v>0.4</v>
      </c>
      <c r="K3" s="6">
        <f t="shared" ref="K3:K66" si="1">I3 + _xlfn.IFNA(INDEX(I:I,MATCH(C3,A:A,0)),0) + _xlfn.IFNA(INDEX(I:I,MATCH(D3,A:A,0)),0)</f>
        <v>0.5</v>
      </c>
      <c r="L3" s="6">
        <f t="shared" ref="L3:L66" si="2">J3 + _xlfn.IFNA(INDEX(J:J,MATCH(C3,A:A,0)),0) + _xlfn.IFNA(INDEX(J:J,MATCH(D3,A:A,0)),0)</f>
        <v>0.5</v>
      </c>
      <c r="M3" s="1">
        <f>'LA Data'!C3</f>
        <v>20944560</v>
      </c>
      <c r="N3" s="1">
        <f>-('LA Data'!E3 - 'LA Data'!$D3) * 'LA Data'!$BU3</f>
        <v>1603122.3180000002</v>
      </c>
      <c r="O3" s="1">
        <f>-'LA Data'!D3</f>
        <v>0</v>
      </c>
      <c r="P3" s="1">
        <f>-('LA Data'!F3+'LA Data'!G3) * 0.5</f>
        <v>0</v>
      </c>
      <c r="Q3" s="1">
        <f>-'LA Data'!L3-'LA Data'!M3</f>
        <v>11389</v>
      </c>
      <c r="R3" s="1">
        <f>-'LA Data'!N3-'LA Data'!O3</f>
        <v>0</v>
      </c>
      <c r="S3" s="1">
        <f>-'LA Data'!P3-'LA Data'!Q3</f>
        <v>0</v>
      </c>
      <c r="T3" s="1">
        <f>-'LA Data'!T3-'LA Data'!U3</f>
        <v>0</v>
      </c>
      <c r="U3" s="1">
        <f>-'LA Data'!H3-'LA Data'!I3</f>
        <v>399949</v>
      </c>
      <c r="V3" s="1">
        <f>-'LA Data'!J3-'LA Data'!K3</f>
        <v>1178279</v>
      </c>
      <c r="W3" s="1">
        <f>-'LA Data'!R3-'LA Data'!S3</f>
        <v>0</v>
      </c>
      <c r="X3" s="1">
        <f>-((('LA Data'!X3-'LA Data'!W3)*'LA Data'!BU3+'LA Data'!W3+'LA Data'!Y3*0.5+'LA Data'!AA3+'LA Data'!AC3+'LA Data'!AE3+'LA Data'!AG3+'LA Data'!AI3+'LA Data'!AK3) + ('LA Data'!Z3*0.5+'LA Data'!AB3+'LA Data'!AD3+'LA Data'!AF3+'LA Data'!AH3+'LA Data'!AJ3+'LA Data'!AL3))</f>
        <v>0</v>
      </c>
      <c r="Y3" s="1">
        <f>'LA Data'!BW3*10^6</f>
        <v>-6214232.6222896902</v>
      </c>
      <c r="Z3" s="1">
        <f>'LA Data'!BZ3*10^6</f>
        <v>-6214232.6222896902</v>
      </c>
      <c r="AA3" s="1">
        <f>'LA Data'!CB3</f>
        <v>0</v>
      </c>
      <c r="AB3" s="1">
        <f>'LA Data'!CC3</f>
        <v>0</v>
      </c>
      <c r="AC3" s="1">
        <f>'LA Data'!CD3</f>
        <v>0</v>
      </c>
      <c r="AD3" s="1">
        <f>'LA Data'!CE3</f>
        <v>0</v>
      </c>
      <c r="AE3" s="1">
        <f>('LA Data'!BX3-'LA Data'!CA3)*10^6</f>
        <v>0</v>
      </c>
      <c r="AF3" s="1">
        <v>0</v>
      </c>
      <c r="AG3" s="1"/>
    </row>
    <row r="4" spans="1:33" x14ac:dyDescent="0.25">
      <c r="A4" t="s">
        <v>44</v>
      </c>
      <c r="B4" t="s">
        <v>43</v>
      </c>
      <c r="C4" t="s">
        <v>640</v>
      </c>
      <c r="D4" t="s">
        <v>592</v>
      </c>
      <c r="E4" s="5">
        <v>0</v>
      </c>
      <c r="F4" s="1">
        <f t="shared" si="0"/>
        <v>0</v>
      </c>
      <c r="G4" s="1">
        <f>SUM(M4,O4,N4,P4,U4,V4,Q4,R4,S4,W4,T4)*I4+SUM(Y4,AA4,-AC4,-AE4)+(X4 * IF('LA Data'!V4=0,K4,1))</f>
        <v>6641188.9341829009</v>
      </c>
      <c r="H4" s="1">
        <f>SUM(M4,O4,N4,P4,U4,V4,Q4,R4,S4,W4,T4)*J4+SUM(Z4,AB4,-AD4,-AF4)+(X4 * IF('LA Data'!V4=0,L4,1))</f>
        <v>6641188.9341829009</v>
      </c>
      <c r="I4" s="6">
        <f>'LA Data'!BV4</f>
        <v>0.4</v>
      </c>
      <c r="J4" s="6">
        <f>'LA Data'!BY4</f>
        <v>0.4</v>
      </c>
      <c r="K4" s="6">
        <f t="shared" si="1"/>
        <v>0.5</v>
      </c>
      <c r="L4" s="6">
        <f t="shared" si="2"/>
        <v>0.5</v>
      </c>
      <c r="M4" s="1">
        <f>'LA Data'!C4</f>
        <v>38380429</v>
      </c>
      <c r="N4" s="1">
        <f>-('LA Data'!E4 - 'LA Data'!$D4) * 'LA Data'!$BU4</f>
        <v>3223168.2</v>
      </c>
      <c r="O4" s="1">
        <f>-'LA Data'!D4</f>
        <v>0</v>
      </c>
      <c r="P4" s="1">
        <f>-('LA Data'!F4+'LA Data'!G4) * 0.5</f>
        <v>7977.5</v>
      </c>
      <c r="Q4" s="1">
        <f>-'LA Data'!L4-'LA Data'!M4</f>
        <v>4446</v>
      </c>
      <c r="R4" s="1">
        <f>-'LA Data'!N4-'LA Data'!O4</f>
        <v>0</v>
      </c>
      <c r="S4" s="1">
        <f>-'LA Data'!P4-'LA Data'!Q4</f>
        <v>0</v>
      </c>
      <c r="T4" s="1">
        <f>-'LA Data'!T4-'LA Data'!U4</f>
        <v>0</v>
      </c>
      <c r="U4" s="1">
        <f>-'LA Data'!H4-'LA Data'!I4</f>
        <v>335248</v>
      </c>
      <c r="V4" s="1">
        <f>-'LA Data'!J4-'LA Data'!K4</f>
        <v>1887067</v>
      </c>
      <c r="W4" s="1">
        <f>-'LA Data'!R4-'LA Data'!S4</f>
        <v>0</v>
      </c>
      <c r="X4" s="1">
        <f>-((('LA Data'!X4-'LA Data'!W4)*'LA Data'!BU4+'LA Data'!W4+'LA Data'!Y4*0.5+'LA Data'!AA4+'LA Data'!AC4+'LA Data'!AE4+'LA Data'!AG4+'LA Data'!AI4+'LA Data'!AK4) + ('LA Data'!Z4*0.5+'LA Data'!AB4+'LA Data'!AD4+'LA Data'!AF4+'LA Data'!AH4+'LA Data'!AJ4+'LA Data'!AL4))</f>
        <v>0</v>
      </c>
      <c r="Y4" s="1">
        <f>'LA Data'!BW4*10^6</f>
        <v>-10894145.3458171</v>
      </c>
      <c r="Z4" s="1">
        <f>'LA Data'!BZ4*10^6</f>
        <v>-10894145.3458171</v>
      </c>
      <c r="AA4" s="1">
        <f>'LA Data'!CB4</f>
        <v>0</v>
      </c>
      <c r="AB4" s="1">
        <f>'LA Data'!CC4</f>
        <v>0</v>
      </c>
      <c r="AC4" s="1">
        <f>'LA Data'!CD4</f>
        <v>0</v>
      </c>
      <c r="AD4" s="1">
        <f>'LA Data'!CE4</f>
        <v>0</v>
      </c>
      <c r="AE4" s="1">
        <f>('LA Data'!BX4-'LA Data'!CA4)*10^6</f>
        <v>0</v>
      </c>
      <c r="AF4" s="1">
        <v>0</v>
      </c>
      <c r="AG4" s="1"/>
    </row>
    <row r="5" spans="1:33" x14ac:dyDescent="0.25">
      <c r="A5" t="s">
        <v>46</v>
      </c>
      <c r="B5" t="s">
        <v>45</v>
      </c>
      <c r="C5" t="s">
        <v>679</v>
      </c>
      <c r="D5" t="s">
        <v>747</v>
      </c>
      <c r="E5" s="5">
        <v>0</v>
      </c>
      <c r="F5" s="1">
        <f t="shared" si="0"/>
        <v>0</v>
      </c>
      <c r="G5" s="1">
        <f>SUM(M5,O5,N5,P5,U5,V5,Q5,R5,S5,W5,T5)*I5+SUM(Y5,AA5,-AC5,-AE5)+(X5 * IF('LA Data'!V5=0,K5,1))</f>
        <v>9105615.9818353988</v>
      </c>
      <c r="H5" s="1">
        <f>SUM(M5,O5,N5,P5,U5,V5,Q5,R5,S5,W5,T5)*J5+SUM(Z5,AB5,-AD5,-AF5)+(X5 * IF('LA Data'!V5=0,L5,1))</f>
        <v>9105615.9818353988</v>
      </c>
      <c r="I5" s="6">
        <f>'LA Data'!BV5</f>
        <v>0.4</v>
      </c>
      <c r="J5" s="6">
        <f>'LA Data'!BY5</f>
        <v>0.4</v>
      </c>
      <c r="K5" s="6">
        <f t="shared" si="1"/>
        <v>0.5</v>
      </c>
      <c r="L5" s="6">
        <f t="shared" si="2"/>
        <v>0.5</v>
      </c>
      <c r="M5" s="1">
        <f>'LA Data'!C5</f>
        <v>41326976</v>
      </c>
      <c r="N5" s="1">
        <f>-('LA Data'!E5 - 'LA Data'!$D5) * 'LA Data'!$BU5</f>
        <v>3657627.165</v>
      </c>
      <c r="O5" s="1">
        <f>-'LA Data'!D5</f>
        <v>20615</v>
      </c>
      <c r="P5" s="1">
        <f>-('LA Data'!F5+'LA Data'!G5) * 0.5</f>
        <v>0</v>
      </c>
      <c r="Q5" s="1">
        <f>-'LA Data'!L5-'LA Data'!M5</f>
        <v>50995</v>
      </c>
      <c r="R5" s="1">
        <f>-'LA Data'!N5-'LA Data'!O5</f>
        <v>0</v>
      </c>
      <c r="S5" s="1">
        <f>-'LA Data'!P5-'LA Data'!Q5</f>
        <v>0</v>
      </c>
      <c r="T5" s="1">
        <f>-'LA Data'!T5-'LA Data'!U5</f>
        <v>0</v>
      </c>
      <c r="U5" s="1">
        <f>-'LA Data'!H5-'LA Data'!I5</f>
        <v>514824</v>
      </c>
      <c r="V5" s="1">
        <f>-'LA Data'!J5-'LA Data'!K5</f>
        <v>2720393</v>
      </c>
      <c r="W5" s="1">
        <f>-'LA Data'!R5-'LA Data'!S5</f>
        <v>0</v>
      </c>
      <c r="X5" s="1">
        <f>-((('LA Data'!X5-'LA Data'!W5)*'LA Data'!BU5+'LA Data'!W5+'LA Data'!Y5*0.5+'LA Data'!AA5+'LA Data'!AC5+'LA Data'!AE5+'LA Data'!AG5+'LA Data'!AI5+'LA Data'!AK5) + ('LA Data'!Z5*0.5+'LA Data'!AB5+'LA Data'!AD5+'LA Data'!AF5+'LA Data'!AH5+'LA Data'!AJ5+'LA Data'!AL5))</f>
        <v>0</v>
      </c>
      <c r="Y5" s="1">
        <f>'LA Data'!BW5*10^6</f>
        <v>-10210956.084164601</v>
      </c>
      <c r="Z5" s="1">
        <f>'LA Data'!BZ5*10^6</f>
        <v>-10210956.084164601</v>
      </c>
      <c r="AA5" s="1">
        <f>'LA Data'!CB5</f>
        <v>0</v>
      </c>
      <c r="AB5" s="1">
        <f>'LA Data'!CC5</f>
        <v>0</v>
      </c>
      <c r="AC5" s="1">
        <f>'LA Data'!CD5</f>
        <v>0</v>
      </c>
      <c r="AD5" s="1">
        <f>'LA Data'!CE5</f>
        <v>0</v>
      </c>
      <c r="AE5" s="1">
        <f>('LA Data'!BX5-'LA Data'!CA5)*10^6</f>
        <v>0</v>
      </c>
      <c r="AF5" s="1">
        <v>0</v>
      </c>
      <c r="AG5" s="1"/>
    </row>
    <row r="6" spans="1:33" x14ac:dyDescent="0.25">
      <c r="A6" t="s">
        <v>48</v>
      </c>
      <c r="B6" t="s">
        <v>47</v>
      </c>
      <c r="C6" t="s">
        <v>665</v>
      </c>
      <c r="D6" t="s">
        <v>624</v>
      </c>
      <c r="E6" s="5">
        <v>0</v>
      </c>
      <c r="F6" s="1">
        <f t="shared" si="0"/>
        <v>0</v>
      </c>
      <c r="G6" s="1">
        <f>SUM(M6,O6,N6,P6,U6,V6,Q6,R6,S6,W6,T6)*I6+SUM(Y6,AA6,-AC6,-AE6)+(X6 * IF('LA Data'!V6=0,K6,1))</f>
        <v>10217695.703897599</v>
      </c>
      <c r="H6" s="1">
        <f>SUM(M6,O6,N6,P6,U6,V6,Q6,R6,S6,W6,T6)*J6+SUM(Z6,AB6,-AD6,-AF6)+(X6 * IF('LA Data'!V6=0,L6,1))</f>
        <v>10217695.703897599</v>
      </c>
      <c r="I6" s="6">
        <f>'LA Data'!BV6</f>
        <v>0.4</v>
      </c>
      <c r="J6" s="6">
        <f>'LA Data'!BY6</f>
        <v>0.4</v>
      </c>
      <c r="K6" s="6">
        <f t="shared" si="1"/>
        <v>0.5</v>
      </c>
      <c r="L6" s="6">
        <f t="shared" si="2"/>
        <v>0.5</v>
      </c>
      <c r="M6" s="1">
        <f>'LA Data'!C6</f>
        <v>51492993</v>
      </c>
      <c r="N6" s="1">
        <f>-('LA Data'!E6 - 'LA Data'!$D6) * 'LA Data'!$BU6</f>
        <v>2564617.182</v>
      </c>
      <c r="O6" s="1">
        <f>-'LA Data'!D6</f>
        <v>0</v>
      </c>
      <c r="P6" s="1">
        <f>-('LA Data'!F6+'LA Data'!G6) * 0.5</f>
        <v>13134.5</v>
      </c>
      <c r="Q6" s="1">
        <f>-'LA Data'!L6-'LA Data'!M6</f>
        <v>836</v>
      </c>
      <c r="R6" s="1">
        <f>-'LA Data'!N6-'LA Data'!O6</f>
        <v>0</v>
      </c>
      <c r="S6" s="1">
        <f>-'LA Data'!P6-'LA Data'!Q6</f>
        <v>0</v>
      </c>
      <c r="T6" s="1">
        <f>-'LA Data'!T6-'LA Data'!U6</f>
        <v>0</v>
      </c>
      <c r="U6" s="1">
        <f>-'LA Data'!H6-'LA Data'!I6</f>
        <v>220855</v>
      </c>
      <c r="V6" s="1">
        <f>-'LA Data'!J6-'LA Data'!K6</f>
        <v>1231937</v>
      </c>
      <c r="W6" s="1">
        <f>-'LA Data'!R6-'LA Data'!S6</f>
        <v>0</v>
      </c>
      <c r="X6" s="1">
        <f>-((('LA Data'!X6-'LA Data'!W6)*'LA Data'!BU6+'LA Data'!W6+'LA Data'!Y6*0.5+'LA Data'!AA6+'LA Data'!AC6+'LA Data'!AE6+'LA Data'!AG6+'LA Data'!AI6+'LA Data'!AK6) + ('LA Data'!Z6*0.5+'LA Data'!AB6+'LA Data'!AD6+'LA Data'!AF6+'LA Data'!AH6+'LA Data'!AJ6+'LA Data'!AL6))</f>
        <v>0</v>
      </c>
      <c r="Y6" s="1">
        <f>'LA Data'!BW6*10^6</f>
        <v>-11992053.3689024</v>
      </c>
      <c r="Z6" s="1">
        <f>'LA Data'!BZ6*10^6</f>
        <v>-11992053.3689024</v>
      </c>
      <c r="AA6" s="1">
        <f>'LA Data'!CB6</f>
        <v>0</v>
      </c>
      <c r="AB6" s="1">
        <f>'LA Data'!CC6</f>
        <v>0</v>
      </c>
      <c r="AC6" s="1">
        <f>'LA Data'!CD6</f>
        <v>0</v>
      </c>
      <c r="AD6" s="1">
        <f>'LA Data'!CE6</f>
        <v>0</v>
      </c>
      <c r="AE6" s="1">
        <f>('LA Data'!BX6-'LA Data'!CA6)*10^6</f>
        <v>0</v>
      </c>
      <c r="AF6" s="1">
        <v>0</v>
      </c>
      <c r="AG6" s="1"/>
    </row>
    <row r="7" spans="1:33" x14ac:dyDescent="0.25">
      <c r="A7" t="s">
        <v>50</v>
      </c>
      <c r="B7" t="s">
        <v>49</v>
      </c>
      <c r="C7" t="s">
        <v>655</v>
      </c>
      <c r="D7" t="s">
        <v>612</v>
      </c>
      <c r="E7" s="5">
        <v>0</v>
      </c>
      <c r="F7" s="1">
        <f t="shared" si="0"/>
        <v>0</v>
      </c>
      <c r="G7" s="1">
        <f>SUM(M7,O7,N7,P7,U7,V7,Q7,R7,S7,W7,T7)*I7+SUM(Y7,AA7,-AC7,-AE7)+(X7 * IF('LA Data'!V7=0,K7,1))</f>
        <v>9059142.0777560025</v>
      </c>
      <c r="H7" s="1">
        <f>SUM(M7,O7,N7,P7,U7,V7,Q7,R7,S7,W7,T7)*J7+SUM(Z7,AB7,-AD7,-AF7)+(X7 * IF('LA Data'!V7=0,L7,1))</f>
        <v>9059142.0777560025</v>
      </c>
      <c r="I7" s="6">
        <f>'LA Data'!BV7</f>
        <v>0.4</v>
      </c>
      <c r="J7" s="6">
        <f>'LA Data'!BY7</f>
        <v>0.4</v>
      </c>
      <c r="K7" s="6">
        <f t="shared" si="1"/>
        <v>0.5</v>
      </c>
      <c r="L7" s="6">
        <f t="shared" si="2"/>
        <v>0.5</v>
      </c>
      <c r="M7" s="1">
        <f>'LA Data'!C7</f>
        <v>58118762</v>
      </c>
      <c r="N7" s="1">
        <f>-('LA Data'!E7 - 'LA Data'!$D7) * 'LA Data'!$BU7</f>
        <v>3748441.9200000004</v>
      </c>
      <c r="O7" s="1">
        <f>-'LA Data'!D7</f>
        <v>16975</v>
      </c>
      <c r="P7" s="1">
        <f>-('LA Data'!F7+'LA Data'!G7) * 0.5</f>
        <v>9736.5</v>
      </c>
      <c r="Q7" s="1">
        <f>-'LA Data'!L7-'LA Data'!M7</f>
        <v>4828</v>
      </c>
      <c r="R7" s="1">
        <f>-'LA Data'!N7-'LA Data'!O7</f>
        <v>0</v>
      </c>
      <c r="S7" s="1">
        <f>-'LA Data'!P7-'LA Data'!Q7</f>
        <v>0</v>
      </c>
      <c r="T7" s="1">
        <f>-'LA Data'!T7-'LA Data'!U7</f>
        <v>0</v>
      </c>
      <c r="U7" s="1">
        <f>-'LA Data'!H7-'LA Data'!I7</f>
        <v>700000</v>
      </c>
      <c r="V7" s="1">
        <f>-'LA Data'!J7-'LA Data'!K7</f>
        <v>3038947</v>
      </c>
      <c r="W7" s="1">
        <f>-'LA Data'!R7-'LA Data'!S7</f>
        <v>0</v>
      </c>
      <c r="X7" s="1">
        <f>-((('LA Data'!X7-'LA Data'!W7)*'LA Data'!BU7+'LA Data'!W7+'LA Data'!Y7*0.5+'LA Data'!AA7+'LA Data'!AC7+'LA Data'!AE7+'LA Data'!AG7+'LA Data'!AI7+'LA Data'!AK7) + ('LA Data'!Z7*0.5+'LA Data'!AB7+'LA Data'!AD7+'LA Data'!AF7+'LA Data'!AH7+'LA Data'!AJ7+'LA Data'!AL7))</f>
        <v>0</v>
      </c>
      <c r="Y7" s="1">
        <f>'LA Data'!BW7*10^6</f>
        <v>-17195934.090243999</v>
      </c>
      <c r="Z7" s="1">
        <f>'LA Data'!BZ7*10^6</f>
        <v>-17195934.090243999</v>
      </c>
      <c r="AA7" s="1">
        <f>'LA Data'!CB7</f>
        <v>0</v>
      </c>
      <c r="AB7" s="1">
        <f>'LA Data'!CC7</f>
        <v>0</v>
      </c>
      <c r="AC7" s="1">
        <f>'LA Data'!CD7</f>
        <v>0</v>
      </c>
      <c r="AD7" s="1">
        <f>'LA Data'!CE7</f>
        <v>0</v>
      </c>
      <c r="AE7" s="1">
        <f>('LA Data'!BX7-'LA Data'!CA7)*10^6</f>
        <v>0</v>
      </c>
      <c r="AF7" s="1">
        <v>0</v>
      </c>
      <c r="AG7" s="1"/>
    </row>
    <row r="8" spans="1:33" x14ac:dyDescent="0.25">
      <c r="A8" t="s">
        <v>52</v>
      </c>
      <c r="B8" t="s">
        <v>51</v>
      </c>
      <c r="C8" t="s">
        <v>671</v>
      </c>
      <c r="D8" t="s">
        <v>747</v>
      </c>
      <c r="E8" s="5">
        <v>0</v>
      </c>
      <c r="F8" s="1">
        <f t="shared" si="0"/>
        <v>0</v>
      </c>
      <c r="G8" s="1">
        <f>SUM(M8,O8,N8,P8,U8,V8,Q8,R8,S8,W8,T8)*I8+SUM(Y8,AA8,-AC8,-AE8)+(X8 * IF('LA Data'!V8=0,K8,1))</f>
        <v>4038303.5096131423</v>
      </c>
      <c r="H8" s="1">
        <f>SUM(M8,O8,N8,P8,U8,V8,Q8,R8,S8,W8,T8)*J8+SUM(Z8,AB8,-AD8,-AF8)+(X8 * IF('LA Data'!V8=0,L8,1))</f>
        <v>4038303.5096131423</v>
      </c>
      <c r="I8" s="6">
        <f>'LA Data'!BV8</f>
        <v>0.4</v>
      </c>
      <c r="J8" s="6">
        <f>'LA Data'!BY8</f>
        <v>0.4</v>
      </c>
      <c r="K8" s="6">
        <f t="shared" si="1"/>
        <v>0.5</v>
      </c>
      <c r="L8" s="6">
        <f t="shared" si="2"/>
        <v>0.5</v>
      </c>
      <c r="M8" s="1">
        <f>'LA Data'!C8</f>
        <v>25762468</v>
      </c>
      <c r="N8" s="1">
        <f>-('LA Data'!E8 - 'LA Data'!$D8) * 'LA Data'!$BU8</f>
        <v>2839088.861</v>
      </c>
      <c r="O8" s="1">
        <f>-'LA Data'!D8</f>
        <v>9182</v>
      </c>
      <c r="P8" s="1">
        <f>-('LA Data'!F8+'LA Data'!G8) * 0.5</f>
        <v>43529</v>
      </c>
      <c r="Q8" s="1">
        <f>-'LA Data'!L8-'LA Data'!M8</f>
        <v>6824</v>
      </c>
      <c r="R8" s="1">
        <f>-'LA Data'!N8-'LA Data'!O8</f>
        <v>0</v>
      </c>
      <c r="S8" s="1">
        <f>-'LA Data'!P8-'LA Data'!Q8</f>
        <v>0</v>
      </c>
      <c r="T8" s="1">
        <f>-'LA Data'!T8-'LA Data'!U8</f>
        <v>0</v>
      </c>
      <c r="U8" s="1">
        <f>-'LA Data'!H8-'LA Data'!I8</f>
        <v>491348</v>
      </c>
      <c r="V8" s="1">
        <f>-'LA Data'!J8-'LA Data'!K8</f>
        <v>1405616</v>
      </c>
      <c r="W8" s="1">
        <f>-'LA Data'!R8-'LA Data'!S8</f>
        <v>0</v>
      </c>
      <c r="X8" s="1">
        <f>-((('LA Data'!X8-'LA Data'!W8)*'LA Data'!BU8+'LA Data'!W8+'LA Data'!Y8*0.5+'LA Data'!AA8+'LA Data'!AC8+'LA Data'!AE8+'LA Data'!AG8+'LA Data'!AI8+'LA Data'!AK8) + ('LA Data'!Z8*0.5+'LA Data'!AB8+'LA Data'!AD8+'LA Data'!AF8+'LA Data'!AH8+'LA Data'!AJ8+'LA Data'!AL8))</f>
        <v>0</v>
      </c>
      <c r="Y8" s="1">
        <f>'LA Data'!BW8*10^6</f>
        <v>-8184918.8347868593</v>
      </c>
      <c r="Z8" s="1">
        <f>'LA Data'!BZ8*10^6</f>
        <v>-8184918.8347868593</v>
      </c>
      <c r="AA8" s="1">
        <f>'LA Data'!CB8</f>
        <v>0</v>
      </c>
      <c r="AB8" s="1">
        <f>'LA Data'!CC8</f>
        <v>0</v>
      </c>
      <c r="AC8" s="1">
        <f>'LA Data'!CD8</f>
        <v>0</v>
      </c>
      <c r="AD8" s="1">
        <f>'LA Data'!CE8</f>
        <v>0</v>
      </c>
      <c r="AE8" s="1">
        <f>('LA Data'!BX8-'LA Data'!CA8)*10^6</f>
        <v>0</v>
      </c>
      <c r="AF8" s="1">
        <v>0</v>
      </c>
      <c r="AG8" s="1"/>
    </row>
    <row r="9" spans="1:33" x14ac:dyDescent="0.25">
      <c r="A9" t="s">
        <v>54</v>
      </c>
      <c r="B9" t="s">
        <v>53</v>
      </c>
      <c r="C9" t="s">
        <v>649</v>
      </c>
      <c r="D9" t="s">
        <v>747</v>
      </c>
      <c r="E9" s="5">
        <v>0</v>
      </c>
      <c r="F9" s="1">
        <f t="shared" si="0"/>
        <v>0</v>
      </c>
      <c r="G9" s="1">
        <f>SUM(M9,O9,N9,P9,U9,V9,Q9,R9,S9,W9,T9)*I9+SUM(Y9,AA9,-AC9,-AE9)+(X9 * IF('LA Data'!V9=0,K9,1))</f>
        <v>65889990.045863405</v>
      </c>
      <c r="H9" s="1">
        <f>SUM(M9,O9,N9,P9,U9,V9,Q9,R9,S9,W9,T9)*J9+SUM(Z9,AB9,-AD9,-AF9)+(X9 * IF('LA Data'!V9=0,L9,1))</f>
        <v>65889990.045863405</v>
      </c>
      <c r="I9" s="6">
        <f>'LA Data'!BV9</f>
        <v>0.3</v>
      </c>
      <c r="J9" s="6">
        <f>'LA Data'!BY9</f>
        <v>0.3</v>
      </c>
      <c r="K9" s="6">
        <f t="shared" si="1"/>
        <v>0.66999999999999993</v>
      </c>
      <c r="L9" s="6">
        <f t="shared" si="2"/>
        <v>0.5</v>
      </c>
      <c r="M9" s="1">
        <f>'LA Data'!C9</f>
        <v>79767357</v>
      </c>
      <c r="N9" s="1">
        <f>-('LA Data'!E9 - 'LA Data'!$D9) * 'LA Data'!$BU9</f>
        <v>4201258.068</v>
      </c>
      <c r="O9" s="1">
        <f>-'LA Data'!D9</f>
        <v>8608</v>
      </c>
      <c r="P9" s="1">
        <f>-('LA Data'!F9+'LA Data'!G9) * 0.5</f>
        <v>0</v>
      </c>
      <c r="Q9" s="1">
        <f>-'LA Data'!L9-'LA Data'!M9</f>
        <v>3568</v>
      </c>
      <c r="R9" s="1">
        <f>-'LA Data'!N9-'LA Data'!O9</f>
        <v>0</v>
      </c>
      <c r="S9" s="1">
        <f>-'LA Data'!P9-'LA Data'!Q9</f>
        <v>0</v>
      </c>
      <c r="T9" s="1">
        <f>-'LA Data'!T9-'LA Data'!U9</f>
        <v>0</v>
      </c>
      <c r="U9" s="1">
        <f>-'LA Data'!H9-'LA Data'!I9</f>
        <v>850814</v>
      </c>
      <c r="V9" s="1">
        <f>-'LA Data'!J9-'LA Data'!K9</f>
        <v>4016648</v>
      </c>
      <c r="W9" s="1">
        <f>-'LA Data'!R9-'LA Data'!S9</f>
        <v>598920</v>
      </c>
      <c r="X9" s="1">
        <f>-((('LA Data'!X9-'LA Data'!W9)*'LA Data'!BU9+'LA Data'!W9+'LA Data'!Y9*0.5+'LA Data'!AA9+'LA Data'!AC9+'LA Data'!AE9+'LA Data'!AG9+'LA Data'!AI9+'LA Data'!AK9) + ('LA Data'!Z9*0.5+'LA Data'!AB9+'LA Data'!AD9+'LA Data'!AF9+'LA Data'!AH9+'LA Data'!AJ9+'LA Data'!AL9))</f>
        <v>0</v>
      </c>
      <c r="Y9" s="1">
        <f>'LA Data'!BW9*10^6</f>
        <v>39055838.125463404</v>
      </c>
      <c r="Z9" s="1">
        <f>'LA Data'!BZ9*10^6</f>
        <v>39055838.125463404</v>
      </c>
      <c r="AA9" s="1">
        <f>'LA Data'!CB9</f>
        <v>0</v>
      </c>
      <c r="AB9" s="1">
        <f>'LA Data'!CC9</f>
        <v>0</v>
      </c>
      <c r="AC9" s="1">
        <f>'LA Data'!CD9</f>
        <v>0</v>
      </c>
      <c r="AD9" s="1">
        <f>'LA Data'!CE9</f>
        <v>0</v>
      </c>
      <c r="AE9" s="1">
        <f>('LA Data'!BX9-'LA Data'!CA9)*10^6</f>
        <v>0</v>
      </c>
      <c r="AF9" s="1">
        <v>0</v>
      </c>
      <c r="AG9" s="1"/>
    </row>
    <row r="10" spans="1:33" x14ac:dyDescent="0.25">
      <c r="A10" t="s">
        <v>56</v>
      </c>
      <c r="B10" t="s">
        <v>55</v>
      </c>
      <c r="C10" t="s">
        <v>649</v>
      </c>
      <c r="D10" t="s">
        <v>747</v>
      </c>
      <c r="E10" s="5">
        <v>0</v>
      </c>
      <c r="F10" s="1">
        <f t="shared" si="0"/>
        <v>46680.444499999285</v>
      </c>
      <c r="G10" s="1">
        <f>SUM(M10,O10,N10,P10,U10,V10,Q10,R10,S10,W10,T10)*I10+SUM(Y10,AA10,-AC10,-AE10)+(X10 * IF('LA Data'!V10=0,K10,1))</f>
        <v>62761565.371154293</v>
      </c>
      <c r="H10" s="1">
        <f>SUM(M10,O10,N10,P10,U10,V10,Q10,R10,S10,W10,T10)*J10+SUM(Z10,AB10,-AD10,-AF10)+(X10 * IF('LA Data'!V10=0,L10,1))</f>
        <v>62714884.926654294</v>
      </c>
      <c r="I10" s="6">
        <f>'LA Data'!BV10</f>
        <v>0.3</v>
      </c>
      <c r="J10" s="6">
        <f>'LA Data'!BY10</f>
        <v>0.3</v>
      </c>
      <c r="K10" s="6">
        <f t="shared" si="1"/>
        <v>0.66999999999999993</v>
      </c>
      <c r="L10" s="6">
        <f t="shared" si="2"/>
        <v>0.5</v>
      </c>
      <c r="M10" s="1">
        <f>'LA Data'!C10</f>
        <v>113535615</v>
      </c>
      <c r="N10" s="1">
        <f>-('LA Data'!E10 - 'LA Data'!$D10) * 'LA Data'!$BU10</f>
        <v>6922553.7520000003</v>
      </c>
      <c r="O10" s="1">
        <f>-'LA Data'!D10</f>
        <v>0</v>
      </c>
      <c r="P10" s="1">
        <f>-('LA Data'!F10+'LA Data'!G10) * 0.5</f>
        <v>0</v>
      </c>
      <c r="Q10" s="1">
        <f>-'LA Data'!L10-'LA Data'!M10</f>
        <v>0</v>
      </c>
      <c r="R10" s="1">
        <f>-'LA Data'!N10-'LA Data'!O10</f>
        <v>0</v>
      </c>
      <c r="S10" s="1">
        <f>-'LA Data'!P10-'LA Data'!Q10</f>
        <v>0</v>
      </c>
      <c r="T10" s="1">
        <f>-'LA Data'!T10-'LA Data'!U10</f>
        <v>0</v>
      </c>
      <c r="U10" s="1">
        <f>-'LA Data'!H10-'LA Data'!I10</f>
        <v>594390</v>
      </c>
      <c r="V10" s="1">
        <f>-'LA Data'!J10-'LA Data'!K10</f>
        <v>10784580</v>
      </c>
      <c r="W10" s="1">
        <f>-'LA Data'!R10-'LA Data'!S10</f>
        <v>0</v>
      </c>
      <c r="X10" s="1">
        <f>-((('LA Data'!X10-'LA Data'!W10)*'LA Data'!BU10+'LA Data'!W10+'LA Data'!Y10*0.5+'LA Data'!AA10+'LA Data'!AC10+'LA Data'!AE10+'LA Data'!AG10+'LA Data'!AI10+'LA Data'!AK10) + ('LA Data'!Z10*0.5+'LA Data'!AB10+'LA Data'!AD10+'LA Data'!AF10+'LA Data'!AH10+'LA Data'!AJ10+'LA Data'!AL10))</f>
        <v>274590.84999999998</v>
      </c>
      <c r="Y10" s="1">
        <f>'LA Data'!BW10*10^6</f>
        <v>23026447.876054298</v>
      </c>
      <c r="Z10" s="1">
        <f>'LA Data'!BZ10*10^6</f>
        <v>23026447.876054298</v>
      </c>
      <c r="AA10" s="1">
        <f>'LA Data'!CB10</f>
        <v>0</v>
      </c>
      <c r="AB10" s="1">
        <f>'LA Data'!CC10</f>
        <v>0</v>
      </c>
      <c r="AC10" s="1">
        <f>'LA Data'!CD10</f>
        <v>0</v>
      </c>
      <c r="AD10" s="1">
        <f>'LA Data'!CE10</f>
        <v>0</v>
      </c>
      <c r="AE10" s="1">
        <f>('LA Data'!BX10-'LA Data'!CA10)*10^6</f>
        <v>0</v>
      </c>
      <c r="AF10" s="1">
        <v>0</v>
      </c>
      <c r="AG10" s="1"/>
    </row>
    <row r="11" spans="1:33" x14ac:dyDescent="0.25">
      <c r="A11" t="s">
        <v>58</v>
      </c>
      <c r="B11" t="s">
        <v>57</v>
      </c>
      <c r="C11" t="s">
        <v>747</v>
      </c>
      <c r="D11" t="s">
        <v>628</v>
      </c>
      <c r="E11" s="5">
        <v>0</v>
      </c>
      <c r="F11" s="1">
        <f t="shared" si="0"/>
        <v>0</v>
      </c>
      <c r="G11" s="1">
        <f>SUM(M11,O11,N11,P11,U11,V11,Q11,R11,S11,W11,T11)*I11+SUM(Y11,AA11,-AC11,-AE11)+(X11 * IF('LA Data'!V11=0,K11,1))</f>
        <v>71033436.161345094</v>
      </c>
      <c r="H11" s="1">
        <f>SUM(M11,O11,N11,P11,U11,V11,Q11,R11,S11,W11,T11)*J11+SUM(Z11,AB11,-AD11,-AF11)+(X11 * IF('LA Data'!V11=0,L11,1))</f>
        <v>71033436.161345094</v>
      </c>
      <c r="I11" s="6">
        <f>'LA Data'!BV11</f>
        <v>0.49</v>
      </c>
      <c r="J11" s="6">
        <f>'LA Data'!BY11</f>
        <v>0.49</v>
      </c>
      <c r="K11" s="6">
        <f t="shared" si="1"/>
        <v>0.5</v>
      </c>
      <c r="L11" s="6">
        <f t="shared" si="2"/>
        <v>0.5</v>
      </c>
      <c r="M11" s="1">
        <f>'LA Data'!C11</f>
        <v>67014388</v>
      </c>
      <c r="N11" s="1">
        <f>-('LA Data'!E11 - 'LA Data'!$D11) * 'LA Data'!$BU11</f>
        <v>5578073.665</v>
      </c>
      <c r="O11" s="1">
        <f>-'LA Data'!D11</f>
        <v>16316</v>
      </c>
      <c r="P11" s="1">
        <f>-('LA Data'!F11+'LA Data'!G11) * 0.5</f>
        <v>2517</v>
      </c>
      <c r="Q11" s="1">
        <f>-'LA Data'!L11-'LA Data'!M11</f>
        <v>5731</v>
      </c>
      <c r="R11" s="1">
        <f>-'LA Data'!N11-'LA Data'!O11</f>
        <v>0</v>
      </c>
      <c r="S11" s="1">
        <f>-'LA Data'!P11-'LA Data'!Q11</f>
        <v>1998</v>
      </c>
      <c r="T11" s="1">
        <f>-'LA Data'!T11-'LA Data'!U11</f>
        <v>0</v>
      </c>
      <c r="U11" s="1">
        <f>-'LA Data'!H11-'LA Data'!I11</f>
        <v>768226</v>
      </c>
      <c r="V11" s="1">
        <f>-'LA Data'!J11-'LA Data'!K11</f>
        <v>2003396</v>
      </c>
      <c r="W11" s="1">
        <f>-'LA Data'!R11-'LA Data'!S11</f>
        <v>0</v>
      </c>
      <c r="X11" s="1">
        <f>-((('LA Data'!X11-'LA Data'!W11)*'LA Data'!BU11+'LA Data'!W11+'LA Data'!Y11*0.5+'LA Data'!AA11+'LA Data'!AC11+'LA Data'!AE11+'LA Data'!AG11+'LA Data'!AI11+'LA Data'!AK11) + ('LA Data'!Z11*0.5+'LA Data'!AB11+'LA Data'!AD11+'LA Data'!AF11+'LA Data'!AH11+'LA Data'!AJ11+'LA Data'!AL11))</f>
        <v>0</v>
      </c>
      <c r="Y11" s="1">
        <f>'LA Data'!BW11*10^6</f>
        <v>34092019.785495095</v>
      </c>
      <c r="Z11" s="1">
        <f>'LA Data'!BZ11*10^6</f>
        <v>34092019.785495095</v>
      </c>
      <c r="AA11" s="1">
        <f>'LA Data'!CB11</f>
        <v>0</v>
      </c>
      <c r="AB11" s="1">
        <f>'LA Data'!CC11</f>
        <v>0</v>
      </c>
      <c r="AC11" s="1">
        <f>'LA Data'!CD11</f>
        <v>0</v>
      </c>
      <c r="AD11" s="1">
        <f>'LA Data'!CE11</f>
        <v>0</v>
      </c>
      <c r="AE11" s="1">
        <f>('LA Data'!BX11-'LA Data'!CA11)*10^6</f>
        <v>0</v>
      </c>
      <c r="AF11" s="1">
        <v>0</v>
      </c>
      <c r="AG11" s="1"/>
    </row>
    <row r="12" spans="1:33" x14ac:dyDescent="0.25">
      <c r="A12" t="s">
        <v>60</v>
      </c>
      <c r="B12" t="s">
        <v>59</v>
      </c>
      <c r="C12" t="s">
        <v>646</v>
      </c>
      <c r="D12" t="s">
        <v>602</v>
      </c>
      <c r="E12" s="5">
        <v>0</v>
      </c>
      <c r="F12" s="1">
        <f t="shared" si="0"/>
        <v>0</v>
      </c>
      <c r="G12" s="1">
        <f>SUM(M12,O12,N12,P12,U12,V12,Q12,R12,S12,W12,T12)*I12+SUM(Y12,AA12,-AC12,-AE12)+(X12 * IF('LA Data'!V12=0,K12,1))</f>
        <v>10378654.753665801</v>
      </c>
      <c r="H12" s="1">
        <f>SUM(M12,O12,N12,P12,U12,V12,Q12,R12,S12,W12,T12)*J12+SUM(Z12,AB12,-AD12,-AF12)+(X12 * IF('LA Data'!V12=0,L12,1))</f>
        <v>10378654.753665801</v>
      </c>
      <c r="I12" s="6">
        <f>'LA Data'!BV12</f>
        <v>0.4</v>
      </c>
      <c r="J12" s="6">
        <f>'LA Data'!BY12</f>
        <v>0.4</v>
      </c>
      <c r="K12" s="6">
        <f t="shared" si="1"/>
        <v>0.5</v>
      </c>
      <c r="L12" s="6">
        <f t="shared" si="2"/>
        <v>0.5</v>
      </c>
      <c r="M12" s="1">
        <f>'LA Data'!C12</f>
        <v>90268680</v>
      </c>
      <c r="N12" s="1">
        <f>-('LA Data'!E12 - 'LA Data'!$D12) * 'LA Data'!$BU12</f>
        <v>3918557.4679999999</v>
      </c>
      <c r="O12" s="1">
        <f>-'LA Data'!D12</f>
        <v>0</v>
      </c>
      <c r="P12" s="1">
        <f>-('LA Data'!F12+'LA Data'!G12) * 0.5</f>
        <v>1871.5</v>
      </c>
      <c r="Q12" s="1">
        <f>-'LA Data'!L12-'LA Data'!M12</f>
        <v>6351</v>
      </c>
      <c r="R12" s="1">
        <f>-'LA Data'!N12-'LA Data'!O12</f>
        <v>0</v>
      </c>
      <c r="S12" s="1">
        <f>-'LA Data'!P12-'LA Data'!Q12</f>
        <v>0</v>
      </c>
      <c r="T12" s="1">
        <f>-'LA Data'!T12-'LA Data'!U12</f>
        <v>0</v>
      </c>
      <c r="U12" s="1">
        <f>-'LA Data'!H12-'LA Data'!I12</f>
        <v>1255095</v>
      </c>
      <c r="V12" s="1">
        <f>-'LA Data'!J12-'LA Data'!K12</f>
        <v>5208340</v>
      </c>
      <c r="W12" s="1">
        <f>-'LA Data'!R12-'LA Data'!S12</f>
        <v>0</v>
      </c>
      <c r="X12" s="1">
        <f>-((('LA Data'!X12-'LA Data'!W12)*'LA Data'!BU12+'LA Data'!W12+'LA Data'!Y12*0.5+'LA Data'!AA12+'LA Data'!AC12+'LA Data'!AE12+'LA Data'!AG12+'LA Data'!AI12+'LA Data'!AK12) + ('LA Data'!Z12*0.5+'LA Data'!AB12+'LA Data'!AD12+'LA Data'!AF12+'LA Data'!AH12+'LA Data'!AJ12+'LA Data'!AL12))</f>
        <v>0</v>
      </c>
      <c r="Y12" s="1">
        <f>'LA Data'!BW12*10^6</f>
        <v>-29884903.233534198</v>
      </c>
      <c r="Z12" s="1">
        <f>'LA Data'!BZ12*10^6</f>
        <v>-29884903.233534198</v>
      </c>
      <c r="AA12" s="1">
        <f>'LA Data'!CB12</f>
        <v>0</v>
      </c>
      <c r="AB12" s="1">
        <f>'LA Data'!CC12</f>
        <v>0</v>
      </c>
      <c r="AC12" s="1">
        <f>'LA Data'!CD12</f>
        <v>0</v>
      </c>
      <c r="AD12" s="1">
        <f>'LA Data'!CE12</f>
        <v>0</v>
      </c>
      <c r="AE12" s="1">
        <f>('LA Data'!BX12-'LA Data'!CA12)*10^6</f>
        <v>0</v>
      </c>
      <c r="AF12" s="1">
        <v>0</v>
      </c>
      <c r="AG12" s="1"/>
    </row>
    <row r="13" spans="1:33" x14ac:dyDescent="0.25">
      <c r="A13" t="s">
        <v>62</v>
      </c>
      <c r="B13" t="s">
        <v>61</v>
      </c>
      <c r="C13" t="s">
        <v>651</v>
      </c>
      <c r="D13" t="s">
        <v>606</v>
      </c>
      <c r="E13" s="5">
        <v>0</v>
      </c>
      <c r="F13" s="1">
        <f t="shared" si="0"/>
        <v>0</v>
      </c>
      <c r="G13" s="1">
        <f>SUM(M13,O13,N13,P13,U13,V13,Q13,R13,S13,W13,T13)*I13+SUM(Y13,AA13,-AC13,-AE13)+(X13 * IF('LA Data'!V13=0,K13,1))</f>
        <v>3381103.5908786054</v>
      </c>
      <c r="H13" s="1">
        <f>SUM(M13,O13,N13,P13,U13,V13,Q13,R13,S13,W13,T13)*J13+SUM(Z13,AB13,-AD13,-AF13)+(X13 * IF('LA Data'!V13=0,L13,1))</f>
        <v>3381103.5908786054</v>
      </c>
      <c r="I13" s="6">
        <f>'LA Data'!BV13</f>
        <v>0.4</v>
      </c>
      <c r="J13" s="6">
        <f>'LA Data'!BY13</f>
        <v>0.4</v>
      </c>
      <c r="K13" s="6">
        <f t="shared" si="1"/>
        <v>0.5</v>
      </c>
      <c r="L13" s="6">
        <f t="shared" si="2"/>
        <v>0.5</v>
      </c>
      <c r="M13" s="1">
        <f>'LA Data'!C13</f>
        <v>83322861</v>
      </c>
      <c r="N13" s="1">
        <f>-('LA Data'!E13 - 'LA Data'!$D13) * 'LA Data'!$BU13</f>
        <v>2328981.0019999999</v>
      </c>
      <c r="O13" s="1">
        <f>-'LA Data'!D13</f>
        <v>0</v>
      </c>
      <c r="P13" s="1">
        <f>-('LA Data'!F13+'LA Data'!G13) * 0.5</f>
        <v>24582.5</v>
      </c>
      <c r="Q13" s="1">
        <f>-'LA Data'!L13-'LA Data'!M13</f>
        <v>10545</v>
      </c>
      <c r="R13" s="1">
        <f>-'LA Data'!N13-'LA Data'!O13</f>
        <v>0</v>
      </c>
      <c r="S13" s="1">
        <f>-'LA Data'!P13-'LA Data'!Q13</f>
        <v>0</v>
      </c>
      <c r="T13" s="1">
        <f>-'LA Data'!T13-'LA Data'!U13</f>
        <v>0</v>
      </c>
      <c r="U13" s="1">
        <f>-'LA Data'!H13-'LA Data'!I13</f>
        <v>394481</v>
      </c>
      <c r="V13" s="1">
        <f>-'LA Data'!J13-'LA Data'!K13</f>
        <v>3431274</v>
      </c>
      <c r="W13" s="1">
        <f>-'LA Data'!R13-'LA Data'!S13</f>
        <v>0</v>
      </c>
      <c r="X13" s="1">
        <f>-((('LA Data'!X13-'LA Data'!W13)*'LA Data'!BU13+'LA Data'!W13+'LA Data'!Y13*0.5+'LA Data'!AA13+'LA Data'!AC13+'LA Data'!AE13+'LA Data'!AG13+'LA Data'!AI13+'LA Data'!AK13) + ('LA Data'!Z13*0.5+'LA Data'!AB13+'LA Data'!AD13+'LA Data'!AF13+'LA Data'!AH13+'LA Data'!AJ13+'LA Data'!AL13))</f>
        <v>68774.959999999992</v>
      </c>
      <c r="Y13" s="1">
        <f>'LA Data'!BW13*10^6</f>
        <v>-32317640.689921398</v>
      </c>
      <c r="Z13" s="1">
        <f>'LA Data'!BZ13*10^6</f>
        <v>-32317640.689921398</v>
      </c>
      <c r="AA13" s="1">
        <f>'LA Data'!CB13</f>
        <v>0</v>
      </c>
      <c r="AB13" s="1">
        <f>'LA Data'!CC13</f>
        <v>0</v>
      </c>
      <c r="AC13" s="1">
        <f>'LA Data'!CD13</f>
        <v>140733</v>
      </c>
      <c r="AD13" s="1">
        <f>'LA Data'!CE13</f>
        <v>140733</v>
      </c>
      <c r="AE13" s="1">
        <f>('LA Data'!BX13-'LA Data'!CA13)*10^6</f>
        <v>0</v>
      </c>
      <c r="AF13" s="1">
        <v>0</v>
      </c>
      <c r="AG13" s="1"/>
    </row>
    <row r="14" spans="1:33" x14ac:dyDescent="0.25">
      <c r="A14" t="s">
        <v>64</v>
      </c>
      <c r="B14" t="s">
        <v>63</v>
      </c>
      <c r="C14" t="s">
        <v>665</v>
      </c>
      <c r="D14" t="s">
        <v>624</v>
      </c>
      <c r="E14" s="5">
        <v>0</v>
      </c>
      <c r="F14" s="1">
        <f t="shared" si="0"/>
        <v>0</v>
      </c>
      <c r="G14" s="1">
        <f>SUM(M14,O14,N14,P14,U14,V14,Q14,R14,S14,W14,T14)*I14+SUM(Y14,AA14,-AC14,-AE14)+(X14 * IF('LA Data'!V14=0,K14,1))</f>
        <v>9338256.1504237019</v>
      </c>
      <c r="H14" s="1">
        <f>SUM(M14,O14,N14,P14,U14,V14,Q14,R14,S14,W14,T14)*J14+SUM(Z14,AB14,-AD14,-AF14)+(X14 * IF('LA Data'!V14=0,L14,1))</f>
        <v>9338256.1504237019</v>
      </c>
      <c r="I14" s="6">
        <f>'LA Data'!BV14</f>
        <v>0.4</v>
      </c>
      <c r="J14" s="6">
        <f>'LA Data'!BY14</f>
        <v>0.4</v>
      </c>
      <c r="K14" s="6">
        <f t="shared" si="1"/>
        <v>0.5</v>
      </c>
      <c r="L14" s="6">
        <f t="shared" si="2"/>
        <v>0.5</v>
      </c>
      <c r="M14" s="1">
        <f>'LA Data'!C14</f>
        <v>53949317</v>
      </c>
      <c r="N14" s="1">
        <f>-('LA Data'!E14 - 'LA Data'!$D14) * 'LA Data'!$BU14</f>
        <v>3421035.9990000003</v>
      </c>
      <c r="O14" s="1">
        <f>-'LA Data'!D14</f>
        <v>13032</v>
      </c>
      <c r="P14" s="1">
        <f>-('LA Data'!F14+'LA Data'!G14) * 0.5</f>
        <v>25725.5</v>
      </c>
      <c r="Q14" s="1">
        <f>-'LA Data'!L14-'LA Data'!M14</f>
        <v>25200</v>
      </c>
      <c r="R14" s="1">
        <f>-'LA Data'!N14-'LA Data'!O14</f>
        <v>0</v>
      </c>
      <c r="S14" s="1">
        <f>-'LA Data'!P14-'LA Data'!Q14</f>
        <v>0</v>
      </c>
      <c r="T14" s="1">
        <f>-'LA Data'!T14-'LA Data'!U14</f>
        <v>0</v>
      </c>
      <c r="U14" s="1">
        <f>-'LA Data'!H14-'LA Data'!I14</f>
        <v>371920</v>
      </c>
      <c r="V14" s="1">
        <f>-'LA Data'!J14-'LA Data'!K14</f>
        <v>1763716</v>
      </c>
      <c r="W14" s="1">
        <f>-'LA Data'!R14-'LA Data'!S14</f>
        <v>0</v>
      </c>
      <c r="X14" s="1">
        <f>-((('LA Data'!X14-'LA Data'!W14)*'LA Data'!BU14+'LA Data'!W14+'LA Data'!Y14*0.5+'LA Data'!AA14+'LA Data'!AC14+'LA Data'!AE14+'LA Data'!AG14+'LA Data'!AI14+'LA Data'!AK14) + ('LA Data'!Z14*0.5+'LA Data'!AB14+'LA Data'!AD14+'LA Data'!AF14+'LA Data'!AH14+'LA Data'!AJ14+'LA Data'!AL14))</f>
        <v>0</v>
      </c>
      <c r="Y14" s="1">
        <f>'LA Data'!BW14*10^6</f>
        <v>-14489722.4491763</v>
      </c>
      <c r="Z14" s="1">
        <f>'LA Data'!BZ14*10^6</f>
        <v>-14489722.4491763</v>
      </c>
      <c r="AA14" s="1">
        <f>'LA Data'!CB14</f>
        <v>0</v>
      </c>
      <c r="AB14" s="1">
        <f>'LA Data'!CC14</f>
        <v>0</v>
      </c>
      <c r="AC14" s="1">
        <f>'LA Data'!CD14</f>
        <v>0</v>
      </c>
      <c r="AD14" s="1">
        <f>'LA Data'!CE14</f>
        <v>0</v>
      </c>
      <c r="AE14" s="1">
        <f>('LA Data'!BX14-'LA Data'!CA14)*10^6</f>
        <v>0</v>
      </c>
      <c r="AF14" s="1">
        <v>0</v>
      </c>
      <c r="AG14" s="1"/>
    </row>
    <row r="15" spans="1:33" x14ac:dyDescent="0.25">
      <c r="A15" t="s">
        <v>65</v>
      </c>
      <c r="B15" t="s">
        <v>731</v>
      </c>
      <c r="C15" t="s">
        <v>677</v>
      </c>
      <c r="D15" t="s">
        <v>577</v>
      </c>
      <c r="E15" s="5" t="s">
        <v>740</v>
      </c>
      <c r="F15" s="1">
        <f t="shared" si="0"/>
        <v>3125793.2835477889</v>
      </c>
      <c r="G15" s="1">
        <f>SUM(M15,O15,N15,P15,U15,V15,Q15,R15,S15,W15,T15)*I15+SUM(Y15,AA15,-AC15,-AE15)+(X15 * IF('LA Data'!V15=0,K15,1))</f>
        <v>31184478.310162485</v>
      </c>
      <c r="H15" s="1">
        <f>SUM(M15,O15,N15,P15,U15,V15,Q15,R15,S15,W15,T15)*J15+SUM(Z15,AB15,-AD15,-AF15)+(X15 * IF('LA Data'!V15=0,L15,1))</f>
        <v>28058685.026614696</v>
      </c>
      <c r="I15" s="6">
        <f>'LA Data'!BV15</f>
        <v>0.94</v>
      </c>
      <c r="J15" s="6">
        <f>'LA Data'!BY15</f>
        <v>0.49</v>
      </c>
      <c r="K15" s="6">
        <f t="shared" si="1"/>
        <v>1</v>
      </c>
      <c r="L15" s="6">
        <f t="shared" si="2"/>
        <v>0.5</v>
      </c>
      <c r="M15" s="1">
        <f>'LA Data'!C15</f>
        <v>70064832</v>
      </c>
      <c r="N15" s="1">
        <f>-('LA Data'!E15 - 'LA Data'!$D15) * 'LA Data'!$BU15</f>
        <v>4561621.6319999993</v>
      </c>
      <c r="O15" s="1">
        <f>-'LA Data'!D15</f>
        <v>9502</v>
      </c>
      <c r="P15" s="1">
        <f>-('LA Data'!F15+'LA Data'!G15) * 0.5</f>
        <v>12514</v>
      </c>
      <c r="Q15" s="1">
        <f>-'LA Data'!L15-'LA Data'!M15</f>
        <v>14099</v>
      </c>
      <c r="R15" s="1">
        <f>-'LA Data'!N15-'LA Data'!O15</f>
        <v>0</v>
      </c>
      <c r="S15" s="1">
        <f>-'LA Data'!P15-'LA Data'!Q15</f>
        <v>0</v>
      </c>
      <c r="T15" s="1">
        <f>-'LA Data'!T15-'LA Data'!U15</f>
        <v>0</v>
      </c>
      <c r="U15" s="1">
        <f>-'LA Data'!H15-'LA Data'!I15</f>
        <v>1145609</v>
      </c>
      <c r="V15" s="1">
        <f>-'LA Data'!J15-'LA Data'!K15</f>
        <v>3932122</v>
      </c>
      <c r="W15" s="1">
        <f>-'LA Data'!R15-'LA Data'!S15</f>
        <v>0</v>
      </c>
      <c r="X15" s="1">
        <f>-((('LA Data'!X15-'LA Data'!W15)*'LA Data'!BU15+'LA Data'!W15+'LA Data'!Y15*0.5+'LA Data'!AA15+'LA Data'!AC15+'LA Data'!AE15+'LA Data'!AG15+'LA Data'!AI15+'LA Data'!AK15) + ('LA Data'!Z15*0.5+'LA Data'!AB15+'LA Data'!AD15+'LA Data'!AF15+'LA Data'!AH15+'LA Data'!AJ15+'LA Data'!AL15))</f>
        <v>440717.45600000001</v>
      </c>
      <c r="Y15" s="1">
        <f>'LA Data'!BW15*10^6</f>
        <v>-42956390.886577703</v>
      </c>
      <c r="Z15" s="1">
        <f>'LA Data'!BZ15*10^6</f>
        <v>-10644555.2490653</v>
      </c>
      <c r="AA15" s="1">
        <f>'LA Data'!CB15</f>
        <v>0</v>
      </c>
      <c r="AB15" s="1">
        <f>'LA Data'!CC15</f>
        <v>0</v>
      </c>
      <c r="AC15" s="1">
        <f>'LA Data'!CD15</f>
        <v>0</v>
      </c>
      <c r="AD15" s="1">
        <f>'LA Data'!CE15</f>
        <v>810224</v>
      </c>
      <c r="AE15" s="1">
        <f>('LA Data'!BX15-'LA Data'!CA15)*10^6</f>
        <v>1255729.913339799</v>
      </c>
      <c r="AF15" s="1">
        <v>0</v>
      </c>
      <c r="AG15" s="1"/>
    </row>
    <row r="16" spans="1:33" x14ac:dyDescent="0.25">
      <c r="A16" t="s">
        <v>66</v>
      </c>
      <c r="B16" t="s">
        <v>683</v>
      </c>
      <c r="C16" t="s">
        <v>747</v>
      </c>
      <c r="D16" t="s">
        <v>579</v>
      </c>
      <c r="E16" s="5">
        <v>0</v>
      </c>
      <c r="F16" s="1">
        <f t="shared" si="0"/>
        <v>0</v>
      </c>
      <c r="G16" s="1">
        <f>SUM(M16,O16,N16,P16,U16,V16,Q16,R16,S16,W16,T16)*I16+SUM(Y16,AA16,-AC16,-AE16)+(X16 * IF('LA Data'!V16=0,K16,1))</f>
        <v>45251971.882681713</v>
      </c>
      <c r="H16" s="1">
        <f>SUM(M16,O16,N16,P16,U16,V16,Q16,R16,S16,W16,T16)*J16+SUM(Z16,AB16,-AD16,-AF16)+(X16 * IF('LA Data'!V16=0,L16,1))</f>
        <v>45251971.882681713</v>
      </c>
      <c r="I16" s="6">
        <f>'LA Data'!BV16</f>
        <v>0.49</v>
      </c>
      <c r="J16" s="6">
        <f>'LA Data'!BY16</f>
        <v>0.49</v>
      </c>
      <c r="K16" s="6">
        <f t="shared" si="1"/>
        <v>0.5</v>
      </c>
      <c r="L16" s="6">
        <f t="shared" si="2"/>
        <v>0.5</v>
      </c>
      <c r="M16" s="1">
        <f>'LA Data'!C16</f>
        <v>89458026</v>
      </c>
      <c r="N16" s="1">
        <f>-('LA Data'!E16 - 'LA Data'!$D16) * 'LA Data'!$BU16</f>
        <v>4394271.2819999997</v>
      </c>
      <c r="O16" s="1">
        <f>-'LA Data'!D16</f>
        <v>39920</v>
      </c>
      <c r="P16" s="1">
        <f>-('LA Data'!F16+'LA Data'!G16) * 0.5</f>
        <v>29453</v>
      </c>
      <c r="Q16" s="1">
        <f>-'LA Data'!L16-'LA Data'!M16</f>
        <v>12251</v>
      </c>
      <c r="R16" s="1">
        <f>-'LA Data'!N16-'LA Data'!O16</f>
        <v>0</v>
      </c>
      <c r="S16" s="1">
        <f>-'LA Data'!P16-'LA Data'!Q16</f>
        <v>0</v>
      </c>
      <c r="T16" s="1">
        <f>-'LA Data'!T16-'LA Data'!U16</f>
        <v>0</v>
      </c>
      <c r="U16" s="1">
        <f>-'LA Data'!H16-'LA Data'!I16</f>
        <v>849118</v>
      </c>
      <c r="V16" s="1">
        <f>-'LA Data'!J16-'LA Data'!K16</f>
        <v>2390601</v>
      </c>
      <c r="W16" s="1">
        <f>-'LA Data'!R16-'LA Data'!S16</f>
        <v>0</v>
      </c>
      <c r="X16" s="1">
        <f>-((('LA Data'!X16-'LA Data'!W16)*'LA Data'!BU16+'LA Data'!W16+'LA Data'!Y16*0.5+'LA Data'!AA16+'LA Data'!AC16+'LA Data'!AE16+'LA Data'!AG16+'LA Data'!AI16+'LA Data'!AK16) + ('LA Data'!Z16*0.5+'LA Data'!AB16+'LA Data'!AD16+'LA Data'!AF16+'LA Data'!AH16+'LA Data'!AJ16+'LA Data'!AL16))</f>
        <v>0</v>
      </c>
      <c r="Y16" s="1">
        <f>'LA Data'!BW16*10^6</f>
        <v>-1843323.8554982899</v>
      </c>
      <c r="Z16" s="1">
        <f>'LA Data'!BZ16*10^6</f>
        <v>-1843323.8554982899</v>
      </c>
      <c r="AA16" s="1">
        <f>'LA Data'!CB16</f>
        <v>0</v>
      </c>
      <c r="AB16" s="1">
        <f>'LA Data'!CC16</f>
        <v>0</v>
      </c>
      <c r="AC16" s="1">
        <f>'LA Data'!CD16</f>
        <v>519788</v>
      </c>
      <c r="AD16" s="1">
        <f>'LA Data'!CE16</f>
        <v>519788</v>
      </c>
      <c r="AE16" s="1">
        <f>('LA Data'!BX16-'LA Data'!CA16)*10^6</f>
        <v>0</v>
      </c>
      <c r="AF16" s="1">
        <v>0</v>
      </c>
      <c r="AG16" s="1"/>
    </row>
    <row r="17" spans="1:33" x14ac:dyDescent="0.25">
      <c r="A17" t="s">
        <v>68</v>
      </c>
      <c r="B17" t="s">
        <v>67</v>
      </c>
      <c r="C17" t="s">
        <v>649</v>
      </c>
      <c r="D17" t="s">
        <v>747</v>
      </c>
      <c r="E17" s="5">
        <v>0</v>
      </c>
      <c r="F17" s="1">
        <f t="shared" si="0"/>
        <v>0</v>
      </c>
      <c r="G17" s="1">
        <f>SUM(M17,O17,N17,P17,U17,V17,Q17,R17,S17,W17,T17)*I17+SUM(Y17,AA17,-AC17,-AE17)+(X17 * IF('LA Data'!V17=0,K17,1))</f>
        <v>46299379.179599404</v>
      </c>
      <c r="H17" s="1">
        <f>SUM(M17,O17,N17,P17,U17,V17,Q17,R17,S17,W17,T17)*J17+SUM(Z17,AB17,-AD17,-AF17)+(X17 * IF('LA Data'!V17=0,L17,1))</f>
        <v>46299379.179599404</v>
      </c>
      <c r="I17" s="6">
        <f>'LA Data'!BV17</f>
        <v>0.3</v>
      </c>
      <c r="J17" s="6">
        <f>'LA Data'!BY17</f>
        <v>0.3</v>
      </c>
      <c r="K17" s="6">
        <f t="shared" si="1"/>
        <v>0.66999999999999993</v>
      </c>
      <c r="L17" s="6">
        <f t="shared" si="2"/>
        <v>0.5</v>
      </c>
      <c r="M17" s="1">
        <f>'LA Data'!C17</f>
        <v>95191126</v>
      </c>
      <c r="N17" s="1">
        <f>-('LA Data'!E17 - 'LA Data'!$D17) * 'LA Data'!$BU17</f>
        <v>4821244.1999999993</v>
      </c>
      <c r="O17" s="1">
        <f>-'LA Data'!D17</f>
        <v>3743</v>
      </c>
      <c r="P17" s="1">
        <f>-('LA Data'!F17+'LA Data'!G17) * 0.5</f>
        <v>0</v>
      </c>
      <c r="Q17" s="1">
        <f>-'LA Data'!L17-'LA Data'!M17</f>
        <v>10005</v>
      </c>
      <c r="R17" s="1">
        <f>-'LA Data'!N17-'LA Data'!O17</f>
        <v>0</v>
      </c>
      <c r="S17" s="1">
        <f>-'LA Data'!P17-'LA Data'!Q17</f>
        <v>0</v>
      </c>
      <c r="T17" s="1">
        <f>-'LA Data'!T17-'LA Data'!U17</f>
        <v>0</v>
      </c>
      <c r="U17" s="1">
        <f>-'LA Data'!H17-'LA Data'!I17</f>
        <v>751784</v>
      </c>
      <c r="V17" s="1">
        <f>-'LA Data'!J17-'LA Data'!K17</f>
        <v>2924504</v>
      </c>
      <c r="W17" s="1">
        <f>-'LA Data'!R17-'LA Data'!S17</f>
        <v>0</v>
      </c>
      <c r="X17" s="1">
        <f>-((('LA Data'!X17-'LA Data'!W17)*'LA Data'!BU17+'LA Data'!W17+'LA Data'!Y17*0.5+'LA Data'!AA17+'LA Data'!AC17+'LA Data'!AE17+'LA Data'!AG17+'LA Data'!AI17+'LA Data'!AK17) + ('LA Data'!Z17*0.5+'LA Data'!AB17+'LA Data'!AD17+'LA Data'!AF17+'LA Data'!AH17+'LA Data'!AJ17+'LA Data'!AL17))</f>
        <v>0</v>
      </c>
      <c r="Y17" s="1">
        <f>'LA Data'!BW17*10^6</f>
        <v>15188657.319599401</v>
      </c>
      <c r="Z17" s="1">
        <f>'LA Data'!BZ17*10^6</f>
        <v>15188657.319599401</v>
      </c>
      <c r="AA17" s="1">
        <f>'LA Data'!CB17</f>
        <v>0</v>
      </c>
      <c r="AB17" s="1">
        <f>'LA Data'!CC17</f>
        <v>0</v>
      </c>
      <c r="AC17" s="1">
        <f>'LA Data'!CD17</f>
        <v>0</v>
      </c>
      <c r="AD17" s="1">
        <f>'LA Data'!CE17</f>
        <v>0</v>
      </c>
      <c r="AE17" s="1">
        <f>('LA Data'!BX17-'LA Data'!CA17)*10^6</f>
        <v>0</v>
      </c>
      <c r="AF17" s="1">
        <v>0</v>
      </c>
      <c r="AG17" s="1"/>
    </row>
    <row r="18" spans="1:33" x14ac:dyDescent="0.25">
      <c r="A18" t="s">
        <v>70</v>
      </c>
      <c r="B18" t="s">
        <v>69</v>
      </c>
      <c r="C18" t="s">
        <v>747</v>
      </c>
      <c r="D18" t="s">
        <v>634</v>
      </c>
      <c r="E18" s="5" t="s">
        <v>741</v>
      </c>
      <c r="F18" s="1">
        <f t="shared" si="0"/>
        <v>21558291.010776997</v>
      </c>
      <c r="G18" s="1">
        <f>SUM(M18,O18,N18,P18,U18,V18,Q18,R18,S18,W18,T18)*I18+SUM(Y18,AA18,-AC18,-AE18)+(X18 * IF('LA Data'!V18=0,K18,1))</f>
        <v>437565734.820656</v>
      </c>
      <c r="H18" s="1">
        <f>SUM(M18,O18,N18,P18,U18,V18,Q18,R18,S18,W18,T18)*J18+SUM(Z18,AB18,-AD18,-AF18)+(X18 * IF('LA Data'!V18=0,L18,1))</f>
        <v>416007443.809879</v>
      </c>
      <c r="I18" s="6">
        <f>'LA Data'!BV18</f>
        <v>0.99</v>
      </c>
      <c r="J18" s="6">
        <f>'LA Data'!BY18</f>
        <v>0.49</v>
      </c>
      <c r="K18" s="6">
        <f t="shared" si="1"/>
        <v>1</v>
      </c>
      <c r="L18" s="6">
        <f t="shared" si="2"/>
        <v>0.5</v>
      </c>
      <c r="M18" s="1">
        <f>'LA Data'!C18</f>
        <v>447587986</v>
      </c>
      <c r="N18" s="1">
        <f>-('LA Data'!E18 - 'LA Data'!$D18) * 'LA Data'!$BU18</f>
        <v>30908936.604000002</v>
      </c>
      <c r="O18" s="1">
        <f>-'LA Data'!D18</f>
        <v>0</v>
      </c>
      <c r="P18" s="1">
        <f>-('LA Data'!F18+'LA Data'!G18) * 0.5</f>
        <v>0</v>
      </c>
      <c r="Q18" s="1">
        <f>-'LA Data'!L18-'LA Data'!M18</f>
        <v>0</v>
      </c>
      <c r="R18" s="1">
        <f>-'LA Data'!N18-'LA Data'!O18</f>
        <v>0</v>
      </c>
      <c r="S18" s="1">
        <f>-'LA Data'!P18-'LA Data'!Q18</f>
        <v>0</v>
      </c>
      <c r="T18" s="1">
        <f>-'LA Data'!T18-'LA Data'!U18</f>
        <v>0</v>
      </c>
      <c r="U18" s="1">
        <f>-'LA Data'!H18-'LA Data'!I18</f>
        <v>2506996</v>
      </c>
      <c r="V18" s="1">
        <f>-'LA Data'!J18-'LA Data'!K18</f>
        <v>24990416</v>
      </c>
      <c r="W18" s="1">
        <f>-'LA Data'!R18-'LA Data'!S18</f>
        <v>0</v>
      </c>
      <c r="X18" s="1">
        <f>-((('LA Data'!X18-'LA Data'!W18)*'LA Data'!BU18+'LA Data'!W18+'LA Data'!Y18*0.5+'LA Data'!AA18+'LA Data'!AC18+'LA Data'!AE18+'LA Data'!AG18+'LA Data'!AI18+'LA Data'!AK18) + ('LA Data'!Z18*0.5+'LA Data'!AB18+'LA Data'!AD18+'LA Data'!AF18+'LA Data'!AH18+'LA Data'!AJ18+'LA Data'!AL18))</f>
        <v>2055394.96</v>
      </c>
      <c r="Y18" s="1">
        <f>'LA Data'!BW18*10^6</f>
        <v>75301080.38836509</v>
      </c>
      <c r="Z18" s="1">
        <f>'LA Data'!BZ18*10^6</f>
        <v>166014824.89391902</v>
      </c>
      <c r="AA18" s="1">
        <f>'LA Data'!CB18</f>
        <v>0</v>
      </c>
      <c r="AB18" s="1">
        <f>'LA Data'!CC18</f>
        <v>0</v>
      </c>
      <c r="AC18" s="1">
        <f>'LA Data'!CD18</f>
        <v>0</v>
      </c>
      <c r="AD18" s="1">
        <f>'LA Data'!CE18</f>
        <v>0</v>
      </c>
      <c r="AE18" s="1">
        <f>('LA Data'!BX18-'LA Data'!CA18)*10^6</f>
        <v>140725131.78566903</v>
      </c>
      <c r="AF18" s="1">
        <v>0</v>
      </c>
      <c r="AG18" s="1"/>
    </row>
    <row r="19" spans="1:33" x14ac:dyDescent="0.25">
      <c r="A19" t="s">
        <v>72</v>
      </c>
      <c r="B19" t="s">
        <v>71</v>
      </c>
      <c r="C19" t="s">
        <v>659</v>
      </c>
      <c r="D19" t="s">
        <v>616</v>
      </c>
      <c r="E19" s="5">
        <v>0</v>
      </c>
      <c r="F19" s="1">
        <f t="shared" si="0"/>
        <v>0</v>
      </c>
      <c r="G19" s="1">
        <f>SUM(M19,O19,N19,P19,U19,V19,Q19,R19,S19,W19,T19)*I19+SUM(Y19,AA19,-AC19,-AE19)+(X19 * IF('LA Data'!V19=0,K19,1))</f>
        <v>8216923.8913817015</v>
      </c>
      <c r="H19" s="1">
        <f>SUM(M19,O19,N19,P19,U19,V19,Q19,R19,S19,W19,T19)*J19+SUM(Z19,AB19,-AD19,-AF19)+(X19 * IF('LA Data'!V19=0,L19,1))</f>
        <v>8216923.8913817015</v>
      </c>
      <c r="I19" s="6">
        <f>'LA Data'!BV19</f>
        <v>0.4</v>
      </c>
      <c r="J19" s="6">
        <f>'LA Data'!BY19</f>
        <v>0.4</v>
      </c>
      <c r="K19" s="6">
        <f t="shared" si="1"/>
        <v>0.5</v>
      </c>
      <c r="L19" s="6">
        <f t="shared" si="2"/>
        <v>0.5</v>
      </c>
      <c r="M19" s="1">
        <f>'LA Data'!C19</f>
        <v>54808997</v>
      </c>
      <c r="N19" s="1">
        <f>-('LA Data'!E19 - 'LA Data'!$D19) * 'LA Data'!$BU19</f>
        <v>1877050.2540000002</v>
      </c>
      <c r="O19" s="1">
        <f>-'LA Data'!D19</f>
        <v>863</v>
      </c>
      <c r="P19" s="1">
        <f>-('LA Data'!F19+'LA Data'!G19) * 0.5</f>
        <v>0</v>
      </c>
      <c r="Q19" s="1">
        <f>-'LA Data'!L19-'LA Data'!M19</f>
        <v>1672</v>
      </c>
      <c r="R19" s="1">
        <f>-'LA Data'!N19-'LA Data'!O19</f>
        <v>0</v>
      </c>
      <c r="S19" s="1">
        <f>-'LA Data'!P19-'LA Data'!Q19</f>
        <v>11103</v>
      </c>
      <c r="T19" s="1">
        <f>-'LA Data'!T19-'LA Data'!U19</f>
        <v>0</v>
      </c>
      <c r="U19" s="1">
        <f>-'LA Data'!H19-'LA Data'!I19</f>
        <v>229181</v>
      </c>
      <c r="V19" s="1">
        <f>-'LA Data'!J19-'LA Data'!K19</f>
        <v>888008</v>
      </c>
      <c r="W19" s="1">
        <f>-'LA Data'!R19-'LA Data'!S19</f>
        <v>0</v>
      </c>
      <c r="X19" s="1">
        <f>-((('LA Data'!X19-'LA Data'!W19)*'LA Data'!BU19+'LA Data'!W19+'LA Data'!Y19*0.5+'LA Data'!AA19+'LA Data'!AC19+'LA Data'!AE19+'LA Data'!AG19+'LA Data'!AI19+'LA Data'!AK19) + ('LA Data'!Z19*0.5+'LA Data'!AB19+'LA Data'!AD19+'LA Data'!AF19+'LA Data'!AH19+'LA Data'!AJ19+'LA Data'!AL19))</f>
        <v>0</v>
      </c>
      <c r="Y19" s="1">
        <f>'LA Data'!BW19*10^6</f>
        <v>-14909825.810218299</v>
      </c>
      <c r="Z19" s="1">
        <f>'LA Data'!BZ19*10^6</f>
        <v>-14909825.810218299</v>
      </c>
      <c r="AA19" s="1">
        <f>'LA Data'!CB19</f>
        <v>0</v>
      </c>
      <c r="AB19" s="1">
        <f>'LA Data'!CC19</f>
        <v>0</v>
      </c>
      <c r="AC19" s="1">
        <f>'LA Data'!CD19</f>
        <v>0</v>
      </c>
      <c r="AD19" s="1">
        <f>'LA Data'!CE19</f>
        <v>0</v>
      </c>
      <c r="AE19" s="1">
        <f>('LA Data'!BX19-'LA Data'!CA19)*10^6</f>
        <v>0</v>
      </c>
      <c r="AF19" s="1">
        <v>0</v>
      </c>
      <c r="AG19" s="1"/>
    </row>
    <row r="20" spans="1:33" x14ac:dyDescent="0.25">
      <c r="A20" t="s">
        <v>73</v>
      </c>
      <c r="B20" t="s">
        <v>684</v>
      </c>
      <c r="C20" t="s">
        <v>747</v>
      </c>
      <c r="D20" t="s">
        <v>614</v>
      </c>
      <c r="E20" s="5">
        <v>0</v>
      </c>
      <c r="F20" s="1">
        <f t="shared" si="0"/>
        <v>0</v>
      </c>
      <c r="G20" s="1">
        <f>SUM(M20,O20,N20,P20,U20,V20,Q20,R20,S20,W20,T20)*I20+SUM(Y20,AA20,-AC20,-AE20)+(X20 * IF('LA Data'!V20=0,K20,1))</f>
        <v>53689348.111693099</v>
      </c>
      <c r="H20" s="1">
        <f>SUM(M20,O20,N20,P20,U20,V20,Q20,R20,S20,W20,T20)*J20+SUM(Z20,AB20,-AD20,-AF20)+(X20 * IF('LA Data'!V20=0,L20,1))</f>
        <v>53689348.111693099</v>
      </c>
      <c r="I20" s="6">
        <f>'LA Data'!BV20</f>
        <v>0.49</v>
      </c>
      <c r="J20" s="6">
        <f>'LA Data'!BY20</f>
        <v>0.49</v>
      </c>
      <c r="K20" s="6">
        <f t="shared" si="1"/>
        <v>0.5</v>
      </c>
      <c r="L20" s="6">
        <f t="shared" si="2"/>
        <v>0.5</v>
      </c>
      <c r="M20" s="1">
        <f>'LA Data'!C20</f>
        <v>46912904</v>
      </c>
      <c r="N20" s="1">
        <f>-('LA Data'!E20 - 'LA Data'!$D20) * 'LA Data'!$BU20</f>
        <v>6116852.0250000004</v>
      </c>
      <c r="O20" s="1">
        <f>-'LA Data'!D20</f>
        <v>33000</v>
      </c>
      <c r="P20" s="1">
        <f>-('LA Data'!F20+'LA Data'!G20) * 0.5</f>
        <v>1696.5</v>
      </c>
      <c r="Q20" s="1">
        <f>-'LA Data'!L20-'LA Data'!M20</f>
        <v>0</v>
      </c>
      <c r="R20" s="1">
        <f>-'LA Data'!N20-'LA Data'!O20</f>
        <v>0</v>
      </c>
      <c r="S20" s="1">
        <f>-'LA Data'!P20-'LA Data'!Q20</f>
        <v>0</v>
      </c>
      <c r="T20" s="1">
        <f>-'LA Data'!T20-'LA Data'!U20</f>
        <v>0</v>
      </c>
      <c r="U20" s="1">
        <f>-'LA Data'!H20-'LA Data'!I20</f>
        <v>700000</v>
      </c>
      <c r="V20" s="1">
        <f>-'LA Data'!J20-'LA Data'!K20</f>
        <v>1835478</v>
      </c>
      <c r="W20" s="1">
        <f>-'LA Data'!R20-'LA Data'!S20</f>
        <v>0</v>
      </c>
      <c r="X20" s="1">
        <f>-((('LA Data'!X20-'LA Data'!W20)*'LA Data'!BU20+'LA Data'!W20+'LA Data'!Y20*0.5+'LA Data'!AA20+'LA Data'!AC20+'LA Data'!AE20+'LA Data'!AG20+'LA Data'!AI20+'LA Data'!AK20) + ('LA Data'!Z20*0.5+'LA Data'!AB20+'LA Data'!AD20+'LA Data'!AF20+'LA Data'!AH20+'LA Data'!AJ20+'LA Data'!AL20))</f>
        <v>0</v>
      </c>
      <c r="Y20" s="1">
        <f>'LA Data'!BW20*10^6</f>
        <v>26445382.1544431</v>
      </c>
      <c r="Z20" s="1">
        <f>'LA Data'!BZ20*10^6</f>
        <v>26445382.1544431</v>
      </c>
      <c r="AA20" s="1">
        <f>'LA Data'!CB20</f>
        <v>0</v>
      </c>
      <c r="AB20" s="1">
        <f>'LA Data'!CC20</f>
        <v>0</v>
      </c>
      <c r="AC20" s="1">
        <f>'LA Data'!CD20</f>
        <v>0</v>
      </c>
      <c r="AD20" s="1">
        <f>'LA Data'!CE20</f>
        <v>0</v>
      </c>
      <c r="AE20" s="1">
        <f>('LA Data'!BX20-'LA Data'!CA20)*10^6</f>
        <v>0</v>
      </c>
      <c r="AF20" s="1">
        <v>0</v>
      </c>
      <c r="AG20" s="1"/>
    </row>
    <row r="21" spans="1:33" x14ac:dyDescent="0.25">
      <c r="A21" t="s">
        <v>74</v>
      </c>
      <c r="B21" t="s">
        <v>685</v>
      </c>
      <c r="C21" t="s">
        <v>747</v>
      </c>
      <c r="D21" t="s">
        <v>614</v>
      </c>
      <c r="E21" s="5">
        <v>0</v>
      </c>
      <c r="F21" s="1">
        <f t="shared" si="0"/>
        <v>0</v>
      </c>
      <c r="G21" s="1">
        <f>SUM(M21,O21,N21,P21,U21,V21,Q21,R21,S21,W21,T21)*I21+SUM(Y21,AA21,-AC21,-AE21)+(X21 * IF('LA Data'!V21=0,K21,1))</f>
        <v>52892352.9835971</v>
      </c>
      <c r="H21" s="1">
        <f>SUM(M21,O21,N21,P21,U21,V21,Q21,R21,S21,W21,T21)*J21+SUM(Z21,AB21,-AD21,-AF21)+(X21 * IF('LA Data'!V21=0,L21,1))</f>
        <v>52892352.9835971</v>
      </c>
      <c r="I21" s="6">
        <f>'LA Data'!BV21</f>
        <v>0.49</v>
      </c>
      <c r="J21" s="6">
        <f>'LA Data'!BY21</f>
        <v>0.49</v>
      </c>
      <c r="K21" s="6">
        <f t="shared" si="1"/>
        <v>0.5</v>
      </c>
      <c r="L21" s="6">
        <f t="shared" si="2"/>
        <v>0.5</v>
      </c>
      <c r="M21" s="1">
        <f>'LA Data'!C21</f>
        <v>39055517</v>
      </c>
      <c r="N21" s="1">
        <f>-('LA Data'!E21 - 'LA Data'!$D21) * 'LA Data'!$BU21</f>
        <v>5677093.1200000001</v>
      </c>
      <c r="O21" s="1">
        <f>-'LA Data'!D21</f>
        <v>0</v>
      </c>
      <c r="P21" s="1">
        <f>-('LA Data'!F21+'LA Data'!G21) * 0.5</f>
        <v>0</v>
      </c>
      <c r="Q21" s="1">
        <f>-'LA Data'!L21-'LA Data'!M21</f>
        <v>19945</v>
      </c>
      <c r="R21" s="1">
        <f>-'LA Data'!N21-'LA Data'!O21</f>
        <v>0</v>
      </c>
      <c r="S21" s="1">
        <f>-'LA Data'!P21-'LA Data'!Q21</f>
        <v>0</v>
      </c>
      <c r="T21" s="1">
        <f>-'LA Data'!T21-'LA Data'!U21</f>
        <v>0</v>
      </c>
      <c r="U21" s="1">
        <f>-'LA Data'!H21-'LA Data'!I21</f>
        <v>312644</v>
      </c>
      <c r="V21" s="1">
        <f>-'LA Data'!J21-'LA Data'!K21</f>
        <v>4097124</v>
      </c>
      <c r="W21" s="1">
        <f>-'LA Data'!R21-'LA Data'!S21</f>
        <v>0</v>
      </c>
      <c r="X21" s="1">
        <f>-((('LA Data'!X21-'LA Data'!W21)*'LA Data'!BU21+'LA Data'!W21+'LA Data'!Y21*0.5+'LA Data'!AA21+'LA Data'!AC21+'LA Data'!AE21+'LA Data'!AG21+'LA Data'!AI21+'LA Data'!AK21) + ('LA Data'!Z21*0.5+'LA Data'!AB21+'LA Data'!AD21+'LA Data'!AF21+'LA Data'!AH21+'LA Data'!AJ21+'LA Data'!AL21))</f>
        <v>249373.56</v>
      </c>
      <c r="Y21" s="1">
        <f>'LA Data'!BW21*10^6</f>
        <v>28553441.094797101</v>
      </c>
      <c r="Z21" s="1">
        <f>'LA Data'!BZ21*10^6</f>
        <v>28553441.094797101</v>
      </c>
      <c r="AA21" s="1">
        <f>'LA Data'!CB21</f>
        <v>0</v>
      </c>
      <c r="AB21" s="1">
        <f>'LA Data'!CC21</f>
        <v>0</v>
      </c>
      <c r="AC21" s="1">
        <f>'LA Data'!CD21</f>
        <v>0</v>
      </c>
      <c r="AD21" s="1">
        <f>'LA Data'!CE21</f>
        <v>0</v>
      </c>
      <c r="AE21" s="1">
        <f>('LA Data'!BX21-'LA Data'!CA21)*10^6</f>
        <v>0</v>
      </c>
      <c r="AF21" s="1">
        <v>0</v>
      </c>
      <c r="AG21" s="1"/>
    </row>
    <row r="22" spans="1:33" x14ac:dyDescent="0.25">
      <c r="A22" t="s">
        <v>76</v>
      </c>
      <c r="B22" t="s">
        <v>75</v>
      </c>
      <c r="C22" t="s">
        <v>640</v>
      </c>
      <c r="D22" t="s">
        <v>592</v>
      </c>
      <c r="E22" s="5">
        <v>0</v>
      </c>
      <c r="F22" s="1">
        <f t="shared" si="0"/>
        <v>0</v>
      </c>
      <c r="G22" s="1">
        <f>SUM(M22,O22,N22,P22,U22,V22,Q22,R22,S22,W22,T22)*I22+SUM(Y22,AA22,-AC22,-AE22)+(X22 * IF('LA Data'!V22=0,K22,1))</f>
        <v>8181669.9080951614</v>
      </c>
      <c r="H22" s="1">
        <f>SUM(M22,O22,N22,P22,U22,V22,Q22,R22,S22,W22,T22)*J22+SUM(Z22,AB22,-AD22,-AF22)+(X22 * IF('LA Data'!V22=0,L22,1))</f>
        <v>8181669.9080951614</v>
      </c>
      <c r="I22" s="6">
        <f>'LA Data'!BV22</f>
        <v>0.4</v>
      </c>
      <c r="J22" s="6">
        <f>'LA Data'!BY22</f>
        <v>0.4</v>
      </c>
      <c r="K22" s="6">
        <f t="shared" si="1"/>
        <v>0.5</v>
      </c>
      <c r="L22" s="6">
        <f t="shared" si="2"/>
        <v>0.5</v>
      </c>
      <c r="M22" s="1">
        <f>'LA Data'!C22</f>
        <v>36018825</v>
      </c>
      <c r="N22" s="1">
        <f>-('LA Data'!E22 - 'LA Data'!$D22) * 'LA Data'!$BU22</f>
        <v>1630099.1410000001</v>
      </c>
      <c r="O22" s="1">
        <f>-'LA Data'!D22</f>
        <v>0</v>
      </c>
      <c r="P22" s="1">
        <f>-('LA Data'!F22+'LA Data'!G22) * 0.5</f>
        <v>7013</v>
      </c>
      <c r="Q22" s="1">
        <f>-'LA Data'!L22-'LA Data'!M22</f>
        <v>536</v>
      </c>
      <c r="R22" s="1">
        <f>-'LA Data'!N22-'LA Data'!O22</f>
        <v>0</v>
      </c>
      <c r="S22" s="1">
        <f>-'LA Data'!P22-'LA Data'!Q22</f>
        <v>0</v>
      </c>
      <c r="T22" s="1">
        <f>-'LA Data'!T22-'LA Data'!U22</f>
        <v>0</v>
      </c>
      <c r="U22" s="1">
        <f>-'LA Data'!H22-'LA Data'!I22</f>
        <v>180056</v>
      </c>
      <c r="V22" s="1">
        <f>-'LA Data'!J22-'LA Data'!K22</f>
        <v>545697</v>
      </c>
      <c r="W22" s="1">
        <f>-'LA Data'!R22-'LA Data'!S22</f>
        <v>0</v>
      </c>
      <c r="X22" s="1">
        <f>-((('LA Data'!X22-'LA Data'!W22)*'LA Data'!BU22+'LA Data'!W22+'LA Data'!Y22*0.5+'LA Data'!AA22+'LA Data'!AC22+'LA Data'!AE22+'LA Data'!AG22+'LA Data'!AI22+'LA Data'!AK22) + ('LA Data'!Z22*0.5+'LA Data'!AB22+'LA Data'!AD22+'LA Data'!AF22+'LA Data'!AH22+'LA Data'!AJ22+'LA Data'!AL22))</f>
        <v>0</v>
      </c>
      <c r="Y22" s="1">
        <f>'LA Data'!BW22*10^6</f>
        <v>-7171220.54830484</v>
      </c>
      <c r="Z22" s="1">
        <f>'LA Data'!BZ22*10^6</f>
        <v>-7171220.54830484</v>
      </c>
      <c r="AA22" s="1">
        <f>'LA Data'!CB22</f>
        <v>0</v>
      </c>
      <c r="AB22" s="1">
        <f>'LA Data'!CC22</f>
        <v>0</v>
      </c>
      <c r="AC22" s="1">
        <f>'LA Data'!CD22</f>
        <v>0</v>
      </c>
      <c r="AD22" s="1">
        <f>'LA Data'!CE22</f>
        <v>0</v>
      </c>
      <c r="AE22" s="1">
        <f>('LA Data'!BX22-'LA Data'!CA22)*10^6</f>
        <v>0</v>
      </c>
      <c r="AF22" s="1">
        <v>0</v>
      </c>
      <c r="AG22" s="1"/>
    </row>
    <row r="23" spans="1:33" x14ac:dyDescent="0.25">
      <c r="A23" t="s">
        <v>78</v>
      </c>
      <c r="B23" t="s">
        <v>77</v>
      </c>
      <c r="C23" t="s">
        <v>747</v>
      </c>
      <c r="D23" t="s">
        <v>604</v>
      </c>
      <c r="E23" s="5" t="s">
        <v>742</v>
      </c>
      <c r="F23" s="1">
        <f t="shared" si="0"/>
        <v>7604341.0640065074</v>
      </c>
      <c r="G23" s="1">
        <f>SUM(M23,O23,N23,P23,U23,V23,Q23,R23,S23,W23,T23)*I23+SUM(Y23,AA23,-AC23,-AE23)+(X23 * IF('LA Data'!V23=0,K23,1))</f>
        <v>89586057.693498299</v>
      </c>
      <c r="H23" s="1">
        <f>SUM(M23,O23,N23,P23,U23,V23,Q23,R23,S23,W23,T23)*J23+SUM(Z23,AB23,-AD23,-AF23)+(X23 * IF('LA Data'!V23=0,L23,1))</f>
        <v>81981716.629491791</v>
      </c>
      <c r="I23" s="6">
        <f>'LA Data'!BV23</f>
        <v>0.99</v>
      </c>
      <c r="J23" s="6">
        <f>'LA Data'!BY23</f>
        <v>0.49</v>
      </c>
      <c r="K23" s="6">
        <f t="shared" si="1"/>
        <v>1</v>
      </c>
      <c r="L23" s="6">
        <f t="shared" si="2"/>
        <v>0.5</v>
      </c>
      <c r="M23" s="1">
        <f>'LA Data'!C23</f>
        <v>95020561</v>
      </c>
      <c r="N23" s="1">
        <f>-('LA Data'!E23 - 'LA Data'!$D23) * 'LA Data'!$BU23</f>
        <v>9797043.9450000003</v>
      </c>
      <c r="O23" s="1">
        <f>-'LA Data'!D23</f>
        <v>0</v>
      </c>
      <c r="P23" s="1">
        <f>-('LA Data'!F23+'LA Data'!G23) * 0.5</f>
        <v>0</v>
      </c>
      <c r="Q23" s="1">
        <f>-'LA Data'!L23-'LA Data'!M23</f>
        <v>0</v>
      </c>
      <c r="R23" s="1">
        <f>-'LA Data'!N23-'LA Data'!O23</f>
        <v>0</v>
      </c>
      <c r="S23" s="1">
        <f>-'LA Data'!P23-'LA Data'!Q23</f>
        <v>0</v>
      </c>
      <c r="T23" s="1">
        <f>-'LA Data'!T23-'LA Data'!U23</f>
        <v>0</v>
      </c>
      <c r="U23" s="1">
        <f>-'LA Data'!H23-'LA Data'!I23</f>
        <v>861214</v>
      </c>
      <c r="V23" s="1">
        <f>-'LA Data'!J23-'LA Data'!K23</f>
        <v>3068921</v>
      </c>
      <c r="W23" s="1">
        <f>-'LA Data'!R23-'LA Data'!S23</f>
        <v>0</v>
      </c>
      <c r="X23" s="1">
        <f>-((('LA Data'!X23-'LA Data'!W23)*'LA Data'!BU23+'LA Data'!W23+'LA Data'!Y23*0.5+'LA Data'!AA23+'LA Data'!AC23+'LA Data'!AE23+'LA Data'!AG23+'LA Data'!AI23+'LA Data'!AK23) + ('LA Data'!Z23*0.5+'LA Data'!AB23+'LA Data'!AD23+'LA Data'!AF23+'LA Data'!AH23+'LA Data'!AJ23+'LA Data'!AL23))</f>
        <v>0</v>
      </c>
      <c r="Y23" s="1">
        <f>'LA Data'!BW23*10^6</f>
        <v>28443114.048644599</v>
      </c>
      <c r="Z23" s="1">
        <f>'LA Data'!BZ23*10^6</f>
        <v>28695324.056441803</v>
      </c>
      <c r="AA23" s="1">
        <f>'LA Data'!CB23</f>
        <v>0</v>
      </c>
      <c r="AB23" s="1">
        <f>'LA Data'!CC23</f>
        <v>0</v>
      </c>
      <c r="AC23" s="1">
        <f>'LA Data'!CD23</f>
        <v>0</v>
      </c>
      <c r="AD23" s="1">
        <f>'LA Data'!CE23</f>
        <v>0</v>
      </c>
      <c r="AE23" s="1">
        <f>('LA Data'!BX23-'LA Data'!CA23)*10^6</f>
        <v>46517318.900696293</v>
      </c>
      <c r="AF23" s="1">
        <v>0</v>
      </c>
      <c r="AG23" s="1"/>
    </row>
    <row r="24" spans="1:33" x14ac:dyDescent="0.25">
      <c r="A24" t="s">
        <v>80</v>
      </c>
      <c r="B24" t="s">
        <v>79</v>
      </c>
      <c r="C24" t="s">
        <v>661</v>
      </c>
      <c r="D24" t="s">
        <v>747</v>
      </c>
      <c r="E24" s="5">
        <v>0</v>
      </c>
      <c r="F24" s="1">
        <f t="shared" si="0"/>
        <v>0</v>
      </c>
      <c r="G24" s="1">
        <f>SUM(M24,O24,N24,P24,U24,V24,Q24,R24,S24,W24,T24)*I24+SUM(Y24,AA24,-AC24,-AE24)+(X24 * IF('LA Data'!V24=0,K24,1))</f>
        <v>4278448.8740183404</v>
      </c>
      <c r="H24" s="1">
        <f>SUM(M24,O24,N24,P24,U24,V24,Q24,R24,S24,W24,T24)*J24+SUM(Z24,AB24,-AD24,-AF24)+(X24 * IF('LA Data'!V24=0,L24,1))</f>
        <v>4278448.8740183404</v>
      </c>
      <c r="I24" s="6">
        <f>'LA Data'!BV24</f>
        <v>0.4</v>
      </c>
      <c r="J24" s="6">
        <f>'LA Data'!BY24</f>
        <v>0.4</v>
      </c>
      <c r="K24" s="6">
        <f t="shared" si="1"/>
        <v>0.5</v>
      </c>
      <c r="L24" s="6">
        <f t="shared" si="2"/>
        <v>0.5</v>
      </c>
      <c r="M24" s="1">
        <f>'LA Data'!C24</f>
        <v>20751994</v>
      </c>
      <c r="N24" s="1">
        <f>-('LA Data'!E24 - 'LA Data'!$D24) * 'LA Data'!$BU24</f>
        <v>2038010.949</v>
      </c>
      <c r="O24" s="1">
        <f>-'LA Data'!D24</f>
        <v>13723</v>
      </c>
      <c r="P24" s="1">
        <f>-('LA Data'!F24+'LA Data'!G24) * 0.5</f>
        <v>14259</v>
      </c>
      <c r="Q24" s="1">
        <f>-'LA Data'!L24-'LA Data'!M24</f>
        <v>7510</v>
      </c>
      <c r="R24" s="1">
        <f>-'LA Data'!N24-'LA Data'!O24</f>
        <v>0</v>
      </c>
      <c r="S24" s="1">
        <f>-'LA Data'!P24-'LA Data'!Q24</f>
        <v>0</v>
      </c>
      <c r="T24" s="1">
        <f>-'LA Data'!T24-'LA Data'!U24</f>
        <v>0</v>
      </c>
      <c r="U24" s="1">
        <f>-'LA Data'!H24-'LA Data'!I24</f>
        <v>218041</v>
      </c>
      <c r="V24" s="1">
        <f>-'LA Data'!J24-'LA Data'!K24</f>
        <v>1330456</v>
      </c>
      <c r="W24" s="1">
        <f>-'LA Data'!R24-'LA Data'!S24</f>
        <v>0</v>
      </c>
      <c r="X24" s="1">
        <f>-((('LA Data'!X24-'LA Data'!W24)*'LA Data'!BU24+'LA Data'!W24+'LA Data'!Y24*0.5+'LA Data'!AA24+'LA Data'!AC24+'LA Data'!AE24+'LA Data'!AG24+'LA Data'!AI24+'LA Data'!AK24) + ('LA Data'!Z24*0.5+'LA Data'!AB24+'LA Data'!AD24+'LA Data'!AF24+'LA Data'!AH24+'LA Data'!AJ24+'LA Data'!AL24))</f>
        <v>0</v>
      </c>
      <c r="Y24" s="1">
        <f>'LA Data'!BW24*10^6</f>
        <v>-5471148.7055816604</v>
      </c>
      <c r="Z24" s="1">
        <f>'LA Data'!BZ24*10^6</f>
        <v>-5471148.7055816604</v>
      </c>
      <c r="AA24" s="1">
        <f>'LA Data'!CB24</f>
        <v>0</v>
      </c>
      <c r="AB24" s="1">
        <f>'LA Data'!CC24</f>
        <v>0</v>
      </c>
      <c r="AC24" s="1">
        <f>'LA Data'!CD24</f>
        <v>0</v>
      </c>
      <c r="AD24" s="1">
        <f>'LA Data'!CE24</f>
        <v>0</v>
      </c>
      <c r="AE24" s="1">
        <f>('LA Data'!BX24-'LA Data'!CA24)*10^6</f>
        <v>0</v>
      </c>
      <c r="AF24" s="1">
        <v>0</v>
      </c>
      <c r="AG24" s="1"/>
    </row>
    <row r="25" spans="1:33" x14ac:dyDescent="0.25">
      <c r="A25" t="s">
        <v>81</v>
      </c>
      <c r="B25" t="s">
        <v>732</v>
      </c>
      <c r="C25" t="s">
        <v>747</v>
      </c>
      <c r="D25" t="s">
        <v>596</v>
      </c>
      <c r="E25" s="5">
        <v>0</v>
      </c>
      <c r="F25" s="1">
        <f t="shared" si="0"/>
        <v>0</v>
      </c>
      <c r="G25" s="1">
        <f>SUM(M25,O25,N25,P25,U25,V25,Q25,R25,S25,W25,T25)*I25+SUM(Y25,AA25,-AC25,-AE25)+(X25 * IF('LA Data'!V25=0,K25,1))</f>
        <v>57267818.652073309</v>
      </c>
      <c r="H25" s="1">
        <f>SUM(M25,O25,N25,P25,U25,V25,Q25,R25,S25,W25,T25)*J25+SUM(Z25,AB25,-AD25,-AF25)+(X25 * IF('LA Data'!V25=0,L25,1))</f>
        <v>57267818.652073309</v>
      </c>
      <c r="I25" s="6">
        <f>'LA Data'!BV25</f>
        <v>0.49</v>
      </c>
      <c r="J25" s="6">
        <f>'LA Data'!BY25</f>
        <v>0.49</v>
      </c>
      <c r="K25" s="6">
        <f t="shared" si="1"/>
        <v>0.5</v>
      </c>
      <c r="L25" s="6">
        <f t="shared" si="2"/>
        <v>0.5</v>
      </c>
      <c r="M25" s="1">
        <f>'LA Data'!C25</f>
        <v>136005777</v>
      </c>
      <c r="N25" s="1">
        <f>-('LA Data'!E25 - 'LA Data'!$D25) * 'LA Data'!$BU25</f>
        <v>12791886.311999999</v>
      </c>
      <c r="O25" s="1">
        <f>-'LA Data'!D25</f>
        <v>0</v>
      </c>
      <c r="P25" s="1">
        <f>-('LA Data'!F25+'LA Data'!G25) * 0.5</f>
        <v>0</v>
      </c>
      <c r="Q25" s="1">
        <f>-'LA Data'!L25-'LA Data'!M25</f>
        <v>50103</v>
      </c>
      <c r="R25" s="1">
        <f>-'LA Data'!N25-'LA Data'!O25</f>
        <v>0</v>
      </c>
      <c r="S25" s="1">
        <f>-'LA Data'!P25-'LA Data'!Q25</f>
        <v>21219</v>
      </c>
      <c r="T25" s="1">
        <f>-'LA Data'!T25-'LA Data'!U25</f>
        <v>0</v>
      </c>
      <c r="U25" s="1">
        <f>-'LA Data'!H25-'LA Data'!I25</f>
        <v>1822672</v>
      </c>
      <c r="V25" s="1">
        <f>-'LA Data'!J25-'LA Data'!K25</f>
        <v>11883286</v>
      </c>
      <c r="W25" s="1">
        <f>-'LA Data'!R25-'LA Data'!S25</f>
        <v>0</v>
      </c>
      <c r="X25" s="1">
        <f>-((('LA Data'!X25-'LA Data'!W25)*'LA Data'!BU25+'LA Data'!W25+'LA Data'!Y25*0.5+'LA Data'!AA25+'LA Data'!AC25+'LA Data'!AE25+'LA Data'!AG25+'LA Data'!AI25+'LA Data'!AK25) + ('LA Data'!Z25*0.5+'LA Data'!AB25+'LA Data'!AD25+'LA Data'!AF25+'LA Data'!AH25+'LA Data'!AJ25+'LA Data'!AL25))</f>
        <v>0</v>
      </c>
      <c r="Y25" s="1">
        <f>'LA Data'!BW25*10^6</f>
        <v>-22393903.570806701</v>
      </c>
      <c r="Z25" s="1">
        <f>'LA Data'!BZ25*10^6</f>
        <v>-22393903.570806701</v>
      </c>
      <c r="AA25" s="1">
        <f>'LA Data'!CB25</f>
        <v>0</v>
      </c>
      <c r="AB25" s="1">
        <f>'LA Data'!CC25</f>
        <v>0</v>
      </c>
      <c r="AC25" s="1">
        <f>'LA Data'!CD25</f>
        <v>0</v>
      </c>
      <c r="AD25" s="1">
        <f>'LA Data'!CE25</f>
        <v>0</v>
      </c>
      <c r="AE25" s="1">
        <f>('LA Data'!BX25-'LA Data'!CA25)*10^6</f>
        <v>0</v>
      </c>
      <c r="AF25" s="1">
        <v>0</v>
      </c>
      <c r="AG25" s="1"/>
    </row>
    <row r="26" spans="1:33" x14ac:dyDescent="0.25">
      <c r="A26" t="s">
        <v>82</v>
      </c>
      <c r="B26" t="s">
        <v>686</v>
      </c>
      <c r="C26" t="s">
        <v>747</v>
      </c>
      <c r="D26" t="s">
        <v>581</v>
      </c>
      <c r="E26" s="5">
        <v>0</v>
      </c>
      <c r="F26" s="1">
        <f t="shared" si="0"/>
        <v>0</v>
      </c>
      <c r="G26" s="1">
        <f>SUM(M26,O26,N26,P26,U26,V26,Q26,R26,S26,W26,T26)*I26+SUM(Y26,AA26,-AC26,-AE26)+(X26 * IF('LA Data'!V26=0,K26,1))</f>
        <v>26109820.689087611</v>
      </c>
      <c r="H26" s="1">
        <f>SUM(M26,O26,N26,P26,U26,V26,Q26,R26,S26,W26,T26)*J26+SUM(Z26,AB26,-AD26,-AF26)+(X26 * IF('LA Data'!V26=0,L26,1))</f>
        <v>26109820.689087611</v>
      </c>
      <c r="I26" s="6">
        <f>'LA Data'!BV26</f>
        <v>0.49</v>
      </c>
      <c r="J26" s="6">
        <f>'LA Data'!BY26</f>
        <v>0.49</v>
      </c>
      <c r="K26" s="6">
        <f t="shared" si="1"/>
        <v>0.5</v>
      </c>
      <c r="L26" s="6">
        <f t="shared" si="2"/>
        <v>0.5</v>
      </c>
      <c r="M26" s="1">
        <f>'LA Data'!C26</f>
        <v>62431695</v>
      </c>
      <c r="N26" s="1">
        <f>-('LA Data'!E26 - 'LA Data'!$D26) * 'LA Data'!$BU26</f>
        <v>1326272.3059999999</v>
      </c>
      <c r="O26" s="1">
        <f>-'LA Data'!D26</f>
        <v>0</v>
      </c>
      <c r="P26" s="1">
        <f>-('LA Data'!F26+'LA Data'!G26) * 0.5</f>
        <v>0</v>
      </c>
      <c r="Q26" s="1">
        <f>-'LA Data'!L26-'LA Data'!M26</f>
        <v>5642</v>
      </c>
      <c r="R26" s="1">
        <f>-'LA Data'!N26-'LA Data'!O26</f>
        <v>0</v>
      </c>
      <c r="S26" s="1">
        <f>-'LA Data'!P26-'LA Data'!Q26</f>
        <v>0</v>
      </c>
      <c r="T26" s="1">
        <f>-'LA Data'!T26-'LA Data'!U26</f>
        <v>0</v>
      </c>
      <c r="U26" s="1">
        <f>-'LA Data'!H26-'LA Data'!I26</f>
        <v>168247</v>
      </c>
      <c r="V26" s="1">
        <f>-'LA Data'!J26-'LA Data'!K26</f>
        <v>2384020</v>
      </c>
      <c r="W26" s="1">
        <f>-'LA Data'!R26-'LA Data'!S26</f>
        <v>0</v>
      </c>
      <c r="X26" s="1">
        <f>-((('LA Data'!X26-'LA Data'!W26)*'LA Data'!BU26+'LA Data'!W26+'LA Data'!Y26*0.5+'LA Data'!AA26+'LA Data'!AC26+'LA Data'!AE26+'LA Data'!AG26+'LA Data'!AI26+'LA Data'!AK26) + ('LA Data'!Z26*0.5+'LA Data'!AB26+'LA Data'!AD26+'LA Data'!AF26+'LA Data'!AH26+'LA Data'!AJ26+'LA Data'!AL26))</f>
        <v>0</v>
      </c>
      <c r="Y26" s="1">
        <f>'LA Data'!BW26*10^6</f>
        <v>-4543300.7008523894</v>
      </c>
      <c r="Z26" s="1">
        <f>'LA Data'!BZ26*10^6</f>
        <v>-4543300.7008523894</v>
      </c>
      <c r="AA26" s="1">
        <f>'LA Data'!CB26</f>
        <v>0</v>
      </c>
      <c r="AB26" s="1">
        <f>'LA Data'!CC26</f>
        <v>0</v>
      </c>
      <c r="AC26" s="1">
        <f>'LA Data'!CD26</f>
        <v>1841658</v>
      </c>
      <c r="AD26" s="1">
        <f>'LA Data'!CE26</f>
        <v>1841658</v>
      </c>
      <c r="AE26" s="1">
        <f>('LA Data'!BX26-'LA Data'!CA26)*10^6</f>
        <v>0</v>
      </c>
      <c r="AF26" s="1">
        <v>0</v>
      </c>
      <c r="AG26" s="1"/>
    </row>
    <row r="27" spans="1:33" x14ac:dyDescent="0.25">
      <c r="A27" t="s">
        <v>84</v>
      </c>
      <c r="B27" t="s">
        <v>83</v>
      </c>
      <c r="C27" t="s">
        <v>747</v>
      </c>
      <c r="D27" t="s">
        <v>636</v>
      </c>
      <c r="E27" s="5">
        <v>0</v>
      </c>
      <c r="F27" s="1">
        <f t="shared" si="0"/>
        <v>0</v>
      </c>
      <c r="G27" s="1">
        <f>SUM(M27,O27,N27,P27,U27,V27,Q27,R27,S27,W27,T27)*I27+SUM(Y27,AA27,-AC27,-AE27)+(X27 * IF('LA Data'!V27=0,K27,1))</f>
        <v>157842684.30381298</v>
      </c>
      <c r="H27" s="1">
        <f>SUM(M27,O27,N27,P27,U27,V27,Q27,R27,S27,W27,T27)*J27+SUM(Z27,AB27,-AD27,-AF27)+(X27 * IF('LA Data'!V27=0,L27,1))</f>
        <v>157842684.30381298</v>
      </c>
      <c r="I27" s="6">
        <f>'LA Data'!BV27</f>
        <v>0.49</v>
      </c>
      <c r="J27" s="6">
        <f>'LA Data'!BY27</f>
        <v>0.49</v>
      </c>
      <c r="K27" s="6">
        <f t="shared" si="1"/>
        <v>0.5</v>
      </c>
      <c r="L27" s="6">
        <f t="shared" si="2"/>
        <v>0.5</v>
      </c>
      <c r="M27" s="1">
        <f>'LA Data'!C27</f>
        <v>131906785</v>
      </c>
      <c r="N27" s="1">
        <f>-('LA Data'!E27 - 'LA Data'!$D27) * 'LA Data'!$BU27</f>
        <v>19331975.600000001</v>
      </c>
      <c r="O27" s="1">
        <f>-'LA Data'!D27</f>
        <v>41710</v>
      </c>
      <c r="P27" s="1">
        <f>-('LA Data'!F27+'LA Data'!G27) * 0.5</f>
        <v>3237.5</v>
      </c>
      <c r="Q27" s="1">
        <f>-'LA Data'!L27-'LA Data'!M27</f>
        <v>24270</v>
      </c>
      <c r="R27" s="1">
        <f>-'LA Data'!N27-'LA Data'!O27</f>
        <v>0</v>
      </c>
      <c r="S27" s="1">
        <f>-'LA Data'!P27-'LA Data'!Q27</f>
        <v>0</v>
      </c>
      <c r="T27" s="1">
        <f>-'LA Data'!T27-'LA Data'!U27</f>
        <v>0</v>
      </c>
      <c r="U27" s="1">
        <f>-'LA Data'!H27-'LA Data'!I27</f>
        <v>1633399</v>
      </c>
      <c r="V27" s="1">
        <f>-'LA Data'!J27-'LA Data'!K27</f>
        <v>7248913</v>
      </c>
      <c r="W27" s="1">
        <f>-'LA Data'!R27-'LA Data'!S27</f>
        <v>0</v>
      </c>
      <c r="X27" s="1">
        <f>-((('LA Data'!X27-'LA Data'!W27)*'LA Data'!BU27+'LA Data'!W27+'LA Data'!Y27*0.5+'LA Data'!AA27+'LA Data'!AC27+'LA Data'!AE27+'LA Data'!AG27+'LA Data'!AI27+'LA Data'!AK27) + ('LA Data'!Z27*0.5+'LA Data'!AB27+'LA Data'!AD27+'LA Data'!AF27+'LA Data'!AH27+'LA Data'!AJ27+'LA Data'!AL27))</f>
        <v>0</v>
      </c>
      <c r="Y27" s="1">
        <f>'LA Data'!BW27*10^6</f>
        <v>79349442.154813007</v>
      </c>
      <c r="Z27" s="1">
        <f>'LA Data'!BZ27*10^6</f>
        <v>79349442.154813007</v>
      </c>
      <c r="AA27" s="1">
        <f>'LA Data'!CB27</f>
        <v>0</v>
      </c>
      <c r="AB27" s="1">
        <f>'LA Data'!CC27</f>
        <v>0</v>
      </c>
      <c r="AC27" s="1">
        <f>'LA Data'!CD27</f>
        <v>0</v>
      </c>
      <c r="AD27" s="1">
        <f>'LA Data'!CE27</f>
        <v>0</v>
      </c>
      <c r="AE27" s="1">
        <f>('LA Data'!BX27-'LA Data'!CA27)*10^6</f>
        <v>0</v>
      </c>
      <c r="AF27" s="1">
        <v>0</v>
      </c>
      <c r="AG27" s="1"/>
    </row>
    <row r="28" spans="1:33" x14ac:dyDescent="0.25">
      <c r="A28" t="s">
        <v>86</v>
      </c>
      <c r="B28" t="s">
        <v>85</v>
      </c>
      <c r="C28" t="s">
        <v>646</v>
      </c>
      <c r="D28" t="s">
        <v>602</v>
      </c>
      <c r="E28" s="5">
        <v>0</v>
      </c>
      <c r="F28" s="1">
        <f t="shared" si="0"/>
        <v>0</v>
      </c>
      <c r="G28" s="1">
        <f>SUM(M28,O28,N28,P28,U28,V28,Q28,R28,S28,W28,T28)*I28+SUM(Y28,AA28,-AC28,-AE28)+(X28 * IF('LA Data'!V28=0,K28,1))</f>
        <v>7240599.3689430989</v>
      </c>
      <c r="H28" s="1">
        <f>SUM(M28,O28,N28,P28,U28,V28,Q28,R28,S28,W28,T28)*J28+SUM(Z28,AB28,-AD28,-AF28)+(X28 * IF('LA Data'!V28=0,L28,1))</f>
        <v>7240599.3689430989</v>
      </c>
      <c r="I28" s="6">
        <f>'LA Data'!BV28</f>
        <v>0.4</v>
      </c>
      <c r="J28" s="6">
        <f>'LA Data'!BY28</f>
        <v>0.4</v>
      </c>
      <c r="K28" s="6">
        <f t="shared" si="1"/>
        <v>0.5</v>
      </c>
      <c r="L28" s="6">
        <f t="shared" si="2"/>
        <v>0.5</v>
      </c>
      <c r="M28" s="1">
        <f>'LA Data'!C28</f>
        <v>53621879</v>
      </c>
      <c r="N28" s="1">
        <f>-('LA Data'!E28 - 'LA Data'!$D28) * 'LA Data'!$BU28</f>
        <v>4025221.6680000005</v>
      </c>
      <c r="O28" s="1">
        <f>-'LA Data'!D28</f>
        <v>0</v>
      </c>
      <c r="P28" s="1">
        <f>-('LA Data'!F28+'LA Data'!G28) * 0.5</f>
        <v>7518</v>
      </c>
      <c r="Q28" s="1">
        <f>-'LA Data'!L28-'LA Data'!M28</f>
        <v>2333</v>
      </c>
      <c r="R28" s="1">
        <f>-'LA Data'!N28-'LA Data'!O28</f>
        <v>0</v>
      </c>
      <c r="S28" s="1">
        <f>-'LA Data'!P28-'LA Data'!Q28</f>
        <v>0</v>
      </c>
      <c r="T28" s="1">
        <f>-'LA Data'!T28-'LA Data'!U28</f>
        <v>0</v>
      </c>
      <c r="U28" s="1">
        <f>-'LA Data'!H28-'LA Data'!I28</f>
        <v>671088</v>
      </c>
      <c r="V28" s="1">
        <f>-'LA Data'!J28-'LA Data'!K28</f>
        <v>2898567</v>
      </c>
      <c r="W28" s="1">
        <f>-'LA Data'!R28-'LA Data'!S28</f>
        <v>0</v>
      </c>
      <c r="X28" s="1">
        <f>-((('LA Data'!X28-'LA Data'!W28)*'LA Data'!BU28+'LA Data'!W28+'LA Data'!Y28*0.5+'LA Data'!AA28+'LA Data'!AC28+'LA Data'!AE28+'LA Data'!AG28+'LA Data'!AI28+'LA Data'!AK28) + ('LA Data'!Z28*0.5+'LA Data'!AB28+'LA Data'!AD28+'LA Data'!AF28+'LA Data'!AH28+'LA Data'!AJ28+'LA Data'!AL28))</f>
        <v>0</v>
      </c>
      <c r="Y28" s="1">
        <f>'LA Data'!BW28*10^6</f>
        <v>-17250043.2982569</v>
      </c>
      <c r="Z28" s="1">
        <f>'LA Data'!BZ28*10^6</f>
        <v>-17250043.2982569</v>
      </c>
      <c r="AA28" s="1">
        <f>'LA Data'!CB28</f>
        <v>0</v>
      </c>
      <c r="AB28" s="1">
        <f>'LA Data'!CC28</f>
        <v>0</v>
      </c>
      <c r="AC28" s="1">
        <f>'LA Data'!CD28</f>
        <v>0</v>
      </c>
      <c r="AD28" s="1">
        <f>'LA Data'!CE28</f>
        <v>0</v>
      </c>
      <c r="AE28" s="1">
        <f>('LA Data'!BX28-'LA Data'!CA28)*10^6</f>
        <v>0</v>
      </c>
      <c r="AF28" s="1">
        <v>0</v>
      </c>
      <c r="AG28" s="1"/>
    </row>
    <row r="29" spans="1:33" x14ac:dyDescent="0.25">
      <c r="A29" t="s">
        <v>88</v>
      </c>
      <c r="B29" t="s">
        <v>87</v>
      </c>
      <c r="C29" t="s">
        <v>663</v>
      </c>
      <c r="D29" t="s">
        <v>747</v>
      </c>
      <c r="E29" s="5">
        <v>0</v>
      </c>
      <c r="F29" s="1">
        <f t="shared" si="0"/>
        <v>0</v>
      </c>
      <c r="G29" s="1">
        <f>SUM(M29,O29,N29,P29,U29,V29,Q29,R29,S29,W29,T29)*I29+SUM(Y29,AA29,-AC29,-AE29)+(X29 * IF('LA Data'!V29=0,K29,1))</f>
        <v>7157939.6110103987</v>
      </c>
      <c r="H29" s="1">
        <f>SUM(M29,O29,N29,P29,U29,V29,Q29,R29,S29,W29,T29)*J29+SUM(Z29,AB29,-AD29,-AF29)+(X29 * IF('LA Data'!V29=0,L29,1))</f>
        <v>7157939.6110103987</v>
      </c>
      <c r="I29" s="6">
        <f>'LA Data'!BV29</f>
        <v>0.4</v>
      </c>
      <c r="J29" s="6">
        <f>'LA Data'!BY29</f>
        <v>0.4</v>
      </c>
      <c r="K29" s="6">
        <f t="shared" si="1"/>
        <v>0.5</v>
      </c>
      <c r="L29" s="6">
        <f t="shared" si="2"/>
        <v>0.5</v>
      </c>
      <c r="M29" s="1">
        <f>'LA Data'!C29</f>
        <v>37693559</v>
      </c>
      <c r="N29" s="1">
        <f>-('LA Data'!E29 - 'LA Data'!$D29) * 'LA Data'!$BU29</f>
        <v>3413010.1980000003</v>
      </c>
      <c r="O29" s="1">
        <f>-'LA Data'!D29</f>
        <v>0</v>
      </c>
      <c r="P29" s="1">
        <f>-('LA Data'!F29+'LA Data'!G29) * 0.5</f>
        <v>49752.5</v>
      </c>
      <c r="Q29" s="1">
        <f>-'LA Data'!L29-'LA Data'!M29</f>
        <v>12026</v>
      </c>
      <c r="R29" s="1">
        <f>-'LA Data'!N29-'LA Data'!O29</f>
        <v>0</v>
      </c>
      <c r="S29" s="1">
        <f>-'LA Data'!P29-'LA Data'!Q29</f>
        <v>0</v>
      </c>
      <c r="T29" s="1">
        <f>-'LA Data'!T29-'LA Data'!U29</f>
        <v>0</v>
      </c>
      <c r="U29" s="1">
        <f>-'LA Data'!H29-'LA Data'!I29</f>
        <v>606273</v>
      </c>
      <c r="V29" s="1">
        <f>-'LA Data'!J29-'LA Data'!K29</f>
        <v>2013952</v>
      </c>
      <c r="W29" s="1">
        <f>-'LA Data'!R29-'LA Data'!S29</f>
        <v>0</v>
      </c>
      <c r="X29" s="1">
        <f>-((('LA Data'!X29-'LA Data'!W29)*'LA Data'!BU29+'LA Data'!W29+'LA Data'!Y29*0.5+'LA Data'!AA29+'LA Data'!AC29+'LA Data'!AE29+'LA Data'!AG29+'LA Data'!AI29+'LA Data'!AK29) + ('LA Data'!Z29*0.5+'LA Data'!AB29+'LA Data'!AD29+'LA Data'!AF29+'LA Data'!AH29+'LA Data'!AJ29+'LA Data'!AL29))</f>
        <v>0</v>
      </c>
      <c r="Y29" s="1">
        <f>'LA Data'!BW29*10^6</f>
        <v>-10357489.468189601</v>
      </c>
      <c r="Z29" s="1">
        <f>'LA Data'!BZ29*10^6</f>
        <v>-10357489.468189601</v>
      </c>
      <c r="AA29" s="1">
        <f>'LA Data'!CB29</f>
        <v>0</v>
      </c>
      <c r="AB29" s="1">
        <f>'LA Data'!CC29</f>
        <v>0</v>
      </c>
      <c r="AC29" s="1">
        <f>'LA Data'!CD29</f>
        <v>0</v>
      </c>
      <c r="AD29" s="1">
        <f>'LA Data'!CE29</f>
        <v>0</v>
      </c>
      <c r="AE29" s="1">
        <f>('LA Data'!BX29-'LA Data'!CA29)*10^6</f>
        <v>0</v>
      </c>
      <c r="AF29" s="1">
        <v>0</v>
      </c>
      <c r="AG29" s="1"/>
    </row>
    <row r="30" spans="1:33" x14ac:dyDescent="0.25">
      <c r="A30" t="s">
        <v>90</v>
      </c>
      <c r="B30" t="s">
        <v>89</v>
      </c>
      <c r="C30" t="s">
        <v>649</v>
      </c>
      <c r="D30" t="s">
        <v>747</v>
      </c>
      <c r="E30" s="5">
        <v>0</v>
      </c>
      <c r="F30" s="1">
        <f t="shared" si="0"/>
        <v>0</v>
      </c>
      <c r="G30" s="1">
        <f>SUM(M30,O30,N30,P30,U30,V30,Q30,R30,S30,W30,T30)*I30+SUM(Y30,AA30,-AC30,-AE30)+(X30 * IF('LA Data'!V30=0,K30,1))</f>
        <v>104396438.75963441</v>
      </c>
      <c r="H30" s="1">
        <f>SUM(M30,O30,N30,P30,U30,V30,Q30,R30,S30,W30,T30)*J30+SUM(Z30,AB30,-AD30,-AF30)+(X30 * IF('LA Data'!V30=0,L30,1))</f>
        <v>104396438.75963441</v>
      </c>
      <c r="I30" s="6">
        <f>'LA Data'!BV30</f>
        <v>0.3</v>
      </c>
      <c r="J30" s="6">
        <f>'LA Data'!BY30</f>
        <v>0.3</v>
      </c>
      <c r="K30" s="6">
        <f t="shared" si="1"/>
        <v>0.66999999999999993</v>
      </c>
      <c r="L30" s="6">
        <f t="shared" si="2"/>
        <v>0.5</v>
      </c>
      <c r="M30" s="1">
        <f>'LA Data'!C30</f>
        <v>149748559</v>
      </c>
      <c r="N30" s="1">
        <f>-('LA Data'!E30 - 'LA Data'!$D30) * 'LA Data'!$BU30</f>
        <v>6941635.7400000002</v>
      </c>
      <c r="O30" s="1">
        <f>-'LA Data'!D30</f>
        <v>0</v>
      </c>
      <c r="P30" s="1">
        <f>-('LA Data'!F30+'LA Data'!G30) * 0.5</f>
        <v>0</v>
      </c>
      <c r="Q30" s="1">
        <f>-'LA Data'!L30-'LA Data'!M30</f>
        <v>3131</v>
      </c>
      <c r="R30" s="1">
        <f>-'LA Data'!N30-'LA Data'!O30</f>
        <v>0</v>
      </c>
      <c r="S30" s="1">
        <f>-'LA Data'!P30-'LA Data'!Q30</f>
        <v>0</v>
      </c>
      <c r="T30" s="1">
        <f>-'LA Data'!T30-'LA Data'!U30</f>
        <v>0</v>
      </c>
      <c r="U30" s="1">
        <f>-'LA Data'!H30-'LA Data'!I30</f>
        <v>1639204</v>
      </c>
      <c r="V30" s="1">
        <f>-'LA Data'!J30-'LA Data'!K30</f>
        <v>12103740</v>
      </c>
      <c r="W30" s="1">
        <f>-'LA Data'!R30-'LA Data'!S30</f>
        <v>293040</v>
      </c>
      <c r="X30" s="1">
        <f>-((('LA Data'!X30-'LA Data'!W30)*'LA Data'!BU30+'LA Data'!W30+'LA Data'!Y30*0.5+'LA Data'!AA30+'LA Data'!AC30+'LA Data'!AE30+'LA Data'!AG30+'LA Data'!AI30+'LA Data'!AK30) + ('LA Data'!Z30*0.5+'LA Data'!AB30+'LA Data'!AD30+'LA Data'!AF30+'LA Data'!AH30+'LA Data'!AJ30+'LA Data'!AL30))</f>
        <v>0</v>
      </c>
      <c r="Y30" s="1">
        <f>'LA Data'!BW30*10^6</f>
        <v>53177645.8376344</v>
      </c>
      <c r="Z30" s="1">
        <f>'LA Data'!BZ30*10^6</f>
        <v>53177645.8376344</v>
      </c>
      <c r="AA30" s="1">
        <f>'LA Data'!CB30</f>
        <v>0</v>
      </c>
      <c r="AB30" s="1">
        <f>'LA Data'!CC30</f>
        <v>0</v>
      </c>
      <c r="AC30" s="1">
        <f>'LA Data'!CD30</f>
        <v>0</v>
      </c>
      <c r="AD30" s="1">
        <f>'LA Data'!CE30</f>
        <v>0</v>
      </c>
      <c r="AE30" s="1">
        <f>('LA Data'!BX30-'LA Data'!CA30)*10^6</f>
        <v>0</v>
      </c>
      <c r="AF30" s="1">
        <v>0</v>
      </c>
      <c r="AG30" s="1"/>
    </row>
    <row r="31" spans="1:33" x14ac:dyDescent="0.25">
      <c r="A31" t="s">
        <v>92</v>
      </c>
      <c r="B31" t="s">
        <v>91</v>
      </c>
      <c r="C31" t="s">
        <v>646</v>
      </c>
      <c r="D31" t="s">
        <v>602</v>
      </c>
      <c r="E31" s="5">
        <v>0</v>
      </c>
      <c r="F31" s="1">
        <f t="shared" si="0"/>
        <v>0</v>
      </c>
      <c r="G31" s="1">
        <f>SUM(M31,O31,N31,P31,U31,V31,Q31,R31,S31,W31,T31)*I31+SUM(Y31,AA31,-AC31,-AE31)+(X31 * IF('LA Data'!V31=0,K31,1))</f>
        <v>1582314.136254102</v>
      </c>
      <c r="H31" s="1">
        <f>SUM(M31,O31,N31,P31,U31,V31,Q31,R31,S31,W31,T31)*J31+SUM(Z31,AB31,-AD31,-AF31)+(X31 * IF('LA Data'!V31=0,L31,1))</f>
        <v>1582314.136254102</v>
      </c>
      <c r="I31" s="6">
        <f>'LA Data'!BV31</f>
        <v>0.4</v>
      </c>
      <c r="J31" s="6">
        <f>'LA Data'!BY31</f>
        <v>0.4</v>
      </c>
      <c r="K31" s="6">
        <f t="shared" si="1"/>
        <v>0.5</v>
      </c>
      <c r="L31" s="6">
        <f t="shared" si="2"/>
        <v>0.5</v>
      </c>
      <c r="M31" s="1">
        <f>'LA Data'!C31</f>
        <v>27643115</v>
      </c>
      <c r="N31" s="1">
        <f>-('LA Data'!E31 - 'LA Data'!$D31) * 'LA Data'!$BU31</f>
        <v>2157082.1999999997</v>
      </c>
      <c r="O31" s="1">
        <f>-'LA Data'!D31</f>
        <v>0</v>
      </c>
      <c r="P31" s="1">
        <f>-('LA Data'!F31+'LA Data'!G31) * 0.5</f>
        <v>0</v>
      </c>
      <c r="Q31" s="1">
        <f>-'LA Data'!L31-'LA Data'!M31</f>
        <v>3343</v>
      </c>
      <c r="R31" s="1">
        <f>-'LA Data'!N31-'LA Data'!O31</f>
        <v>0</v>
      </c>
      <c r="S31" s="1">
        <f>-'LA Data'!P31-'LA Data'!Q31</f>
        <v>0</v>
      </c>
      <c r="T31" s="1">
        <f>-'LA Data'!T31-'LA Data'!U31</f>
        <v>0</v>
      </c>
      <c r="U31" s="1">
        <f>-'LA Data'!H31-'LA Data'!I31</f>
        <v>221822</v>
      </c>
      <c r="V31" s="1">
        <f>-'LA Data'!J31-'LA Data'!K31</f>
        <v>2271511</v>
      </c>
      <c r="W31" s="1">
        <f>-'LA Data'!R31-'LA Data'!S31</f>
        <v>0</v>
      </c>
      <c r="X31" s="1">
        <f>-((('LA Data'!X31-'LA Data'!W31)*'LA Data'!BU31+'LA Data'!W31+'LA Data'!Y31*0.5+'LA Data'!AA31+'LA Data'!AC31+'LA Data'!AE31+'LA Data'!AG31+'LA Data'!AI31+'LA Data'!AK31) + ('LA Data'!Z31*0.5+'LA Data'!AB31+'LA Data'!AD31+'LA Data'!AF31+'LA Data'!AH31+'LA Data'!AJ31+'LA Data'!AL31))</f>
        <v>0</v>
      </c>
      <c r="Y31" s="1">
        <f>'LA Data'!BW31*10^6</f>
        <v>-11484139.143745899</v>
      </c>
      <c r="Z31" s="1">
        <f>'LA Data'!BZ31*10^6</f>
        <v>-11484139.143745899</v>
      </c>
      <c r="AA31" s="1">
        <f>'LA Data'!CB31</f>
        <v>147704</v>
      </c>
      <c r="AB31" s="1">
        <f>'LA Data'!CC31</f>
        <v>147704</v>
      </c>
      <c r="AC31" s="1">
        <f>'LA Data'!CD31</f>
        <v>0</v>
      </c>
      <c r="AD31" s="1">
        <f>'LA Data'!CE31</f>
        <v>0</v>
      </c>
      <c r="AE31" s="1">
        <f>('LA Data'!BX31-'LA Data'!CA31)*10^6</f>
        <v>0</v>
      </c>
      <c r="AF31" s="1">
        <v>0</v>
      </c>
      <c r="AG31" s="1"/>
    </row>
    <row r="32" spans="1:33" x14ac:dyDescent="0.25">
      <c r="A32" t="s">
        <v>93</v>
      </c>
      <c r="B32" t="s">
        <v>733</v>
      </c>
      <c r="C32" t="s">
        <v>747</v>
      </c>
      <c r="D32" t="s">
        <v>600</v>
      </c>
      <c r="E32" s="5">
        <v>0</v>
      </c>
      <c r="F32" s="1">
        <f t="shared" si="0"/>
        <v>0</v>
      </c>
      <c r="G32" s="1">
        <f>SUM(M32,O32,N32,P32,U32,V32,Q32,R32,S32,W32,T32)*I32+SUM(Y32,AA32,-AC32,-AE32)+(X32 * IF('LA Data'!V32=0,K32,1))</f>
        <v>72489816.128612429</v>
      </c>
      <c r="H32" s="1">
        <f>SUM(M32,O32,N32,P32,U32,V32,Q32,R32,S32,W32,T32)*J32+SUM(Z32,AB32,-AD32,-AF32)+(X32 * IF('LA Data'!V32=0,L32,1))</f>
        <v>72489816.128612429</v>
      </c>
      <c r="I32" s="6">
        <f>'LA Data'!BV32</f>
        <v>0.49</v>
      </c>
      <c r="J32" s="6">
        <f>'LA Data'!BY32</f>
        <v>0.49</v>
      </c>
      <c r="K32" s="6">
        <f t="shared" si="1"/>
        <v>0.5</v>
      </c>
      <c r="L32" s="6">
        <f t="shared" si="2"/>
        <v>0.5</v>
      </c>
      <c r="M32" s="1">
        <f>'LA Data'!C32</f>
        <v>123508174</v>
      </c>
      <c r="N32" s="1">
        <f>-('LA Data'!E32 - 'LA Data'!$D32) * 'LA Data'!$BU32</f>
        <v>8372021.9699999997</v>
      </c>
      <c r="O32" s="1">
        <f>-'LA Data'!D32</f>
        <v>55600</v>
      </c>
      <c r="P32" s="1">
        <f>-('LA Data'!F32+'LA Data'!G32) * 0.5</f>
        <v>0</v>
      </c>
      <c r="Q32" s="1">
        <f>-'LA Data'!L32-'LA Data'!M32</f>
        <v>10971</v>
      </c>
      <c r="R32" s="1">
        <f>-'LA Data'!N32-'LA Data'!O32</f>
        <v>0</v>
      </c>
      <c r="S32" s="1">
        <f>-'LA Data'!P32-'LA Data'!Q32</f>
        <v>47259</v>
      </c>
      <c r="T32" s="1">
        <f>-'LA Data'!T32-'LA Data'!U32</f>
        <v>0</v>
      </c>
      <c r="U32" s="1">
        <f>-'LA Data'!H32-'LA Data'!I32</f>
        <v>972262</v>
      </c>
      <c r="V32" s="1">
        <f>-'LA Data'!J32-'LA Data'!K32</f>
        <v>11571189</v>
      </c>
      <c r="W32" s="1">
        <f>-'LA Data'!R32-'LA Data'!S32</f>
        <v>0</v>
      </c>
      <c r="X32" s="1">
        <f>-((('LA Data'!X32-'LA Data'!W32)*'LA Data'!BU32+'LA Data'!W32+'LA Data'!Y32*0.5+'LA Data'!AA32+'LA Data'!AC32+'LA Data'!AE32+'LA Data'!AG32+'LA Data'!AI32+'LA Data'!AK32) + ('LA Data'!Z32*0.5+'LA Data'!AB32+'LA Data'!AD32+'LA Data'!AF32+'LA Data'!AH32+'LA Data'!AJ32+'LA Data'!AL32))</f>
        <v>0</v>
      </c>
      <c r="Y32" s="1">
        <f>'LA Data'!BW32*10^6</f>
        <v>1666452.41331244</v>
      </c>
      <c r="Z32" s="1">
        <f>'LA Data'!BZ32*10^6</f>
        <v>1666452.41331244</v>
      </c>
      <c r="AA32" s="1">
        <f>'LA Data'!CB32</f>
        <v>0</v>
      </c>
      <c r="AB32" s="1">
        <f>'LA Data'!CC32</f>
        <v>0</v>
      </c>
      <c r="AC32" s="1">
        <f>'LA Data'!CD32</f>
        <v>0</v>
      </c>
      <c r="AD32" s="1">
        <f>'LA Data'!CE32</f>
        <v>0</v>
      </c>
      <c r="AE32" s="1">
        <f>('LA Data'!BX32-'LA Data'!CA32)*10^6</f>
        <v>0</v>
      </c>
      <c r="AF32" s="1">
        <v>0</v>
      </c>
      <c r="AG32" s="1"/>
    </row>
    <row r="33" spans="1:33" x14ac:dyDescent="0.25">
      <c r="A33" t="s">
        <v>94</v>
      </c>
      <c r="B33" t="s">
        <v>734</v>
      </c>
      <c r="C33" t="s">
        <v>677</v>
      </c>
      <c r="D33" t="s">
        <v>577</v>
      </c>
      <c r="E33" s="5" t="s">
        <v>740</v>
      </c>
      <c r="F33" s="1">
        <f t="shared" si="0"/>
        <v>1566170.9449439347</v>
      </c>
      <c r="G33" s="1">
        <f>SUM(M33,O33,N33,P33,U33,V33,Q33,R33,S33,W33,T33)*I33+SUM(Y33,AA33,-AC33,-AE33)+(X33 * IF('LA Data'!V33=0,K33,1))</f>
        <v>115713318.78020403</v>
      </c>
      <c r="H33" s="1">
        <f>SUM(M33,O33,N33,P33,U33,V33,Q33,R33,S33,W33,T33)*J33+SUM(Z33,AB33,-AD33,-AF33)+(X33 * IF('LA Data'!V33=0,L33,1))</f>
        <v>114147147.83526009</v>
      </c>
      <c r="I33" s="6">
        <f>'LA Data'!BV33</f>
        <v>0.94</v>
      </c>
      <c r="J33" s="6">
        <f>'LA Data'!BY33</f>
        <v>0.49</v>
      </c>
      <c r="K33" s="6">
        <f t="shared" si="1"/>
        <v>1</v>
      </c>
      <c r="L33" s="6">
        <f t="shared" si="2"/>
        <v>0.5</v>
      </c>
      <c r="M33" s="1">
        <f>'LA Data'!C33</f>
        <v>229258254</v>
      </c>
      <c r="N33" s="1">
        <f>-('LA Data'!E33 - 'LA Data'!$D33) * 'LA Data'!$BU33</f>
        <v>8753610.4849999994</v>
      </c>
      <c r="O33" s="1">
        <f>-'LA Data'!D33</f>
        <v>27472</v>
      </c>
      <c r="P33" s="1">
        <f>-('LA Data'!F33+'LA Data'!G33) * 0.5</f>
        <v>0</v>
      </c>
      <c r="Q33" s="1">
        <f>-'LA Data'!L33-'LA Data'!M33</f>
        <v>6687</v>
      </c>
      <c r="R33" s="1">
        <f>-'LA Data'!N33-'LA Data'!O33</f>
        <v>22455</v>
      </c>
      <c r="S33" s="1">
        <f>-'LA Data'!P33-'LA Data'!Q33</f>
        <v>0</v>
      </c>
      <c r="T33" s="1">
        <f>-'LA Data'!T33-'LA Data'!U33</f>
        <v>0</v>
      </c>
      <c r="U33" s="1">
        <f>-'LA Data'!H33-'LA Data'!I33</f>
        <v>2424960</v>
      </c>
      <c r="V33" s="1">
        <f>-'LA Data'!J33-'LA Data'!K33</f>
        <v>9294087</v>
      </c>
      <c r="W33" s="1">
        <f>-'LA Data'!R33-'LA Data'!S33</f>
        <v>0</v>
      </c>
      <c r="X33" s="1">
        <f>-((('LA Data'!X33-'LA Data'!W33)*'LA Data'!BU33+'LA Data'!W33+'LA Data'!Y33*0.5+'LA Data'!AA33+'LA Data'!AC33+'LA Data'!AE33+'LA Data'!AG33+'LA Data'!AI33+'LA Data'!AK33) + ('LA Data'!Z33*0.5+'LA Data'!AB33+'LA Data'!AD33+'LA Data'!AF33+'LA Data'!AH33+'LA Data'!AJ33+'LA Data'!AL33))</f>
        <v>619275.22</v>
      </c>
      <c r="Y33" s="1">
        <f>'LA Data'!BW33*10^6</f>
        <v>-97031859.881448999</v>
      </c>
      <c r="Z33" s="1">
        <f>'LA Data'!BZ33*10^6</f>
        <v>-8707479.8723899107</v>
      </c>
      <c r="AA33" s="1">
        <f>'LA Data'!CB33</f>
        <v>0</v>
      </c>
      <c r="AB33" s="1">
        <f>'LA Data'!CC33</f>
        <v>0</v>
      </c>
      <c r="AC33" s="1">
        <f>'LA Data'!CD33</f>
        <v>0</v>
      </c>
      <c r="AD33" s="1">
        <f>'LA Data'!CE33</f>
        <v>160535</v>
      </c>
      <c r="AE33" s="1">
        <f>('LA Data'!BX33-'LA Data'!CA33)*10^6</f>
        <v>22674370.514246989</v>
      </c>
      <c r="AF33" s="1">
        <v>0</v>
      </c>
      <c r="AG33" s="1"/>
    </row>
    <row r="34" spans="1:33" x14ac:dyDescent="0.25">
      <c r="A34" t="s">
        <v>96</v>
      </c>
      <c r="B34" t="s">
        <v>95</v>
      </c>
      <c r="C34" t="s">
        <v>663</v>
      </c>
      <c r="D34" t="s">
        <v>747</v>
      </c>
      <c r="E34" s="5">
        <v>0</v>
      </c>
      <c r="F34" s="1">
        <f t="shared" si="0"/>
        <v>0</v>
      </c>
      <c r="G34" s="1">
        <f>SUM(M34,O34,N34,P34,U34,V34,Q34,R34,S34,W34,T34)*I34+SUM(Y34,AA34,-AC34,-AE34)+(X34 * IF('LA Data'!V34=0,K34,1))</f>
        <v>6355988.1670313012</v>
      </c>
      <c r="H34" s="1">
        <f>SUM(M34,O34,N34,P34,U34,V34,Q34,R34,S34,W34,T34)*J34+SUM(Z34,AB34,-AD34,-AF34)+(X34 * IF('LA Data'!V34=0,L34,1))</f>
        <v>6355988.1670313012</v>
      </c>
      <c r="I34" s="6">
        <f>'LA Data'!BV34</f>
        <v>0.4</v>
      </c>
      <c r="J34" s="6">
        <f>'LA Data'!BY34</f>
        <v>0.4</v>
      </c>
      <c r="K34" s="6">
        <f t="shared" si="1"/>
        <v>0.5</v>
      </c>
      <c r="L34" s="6">
        <f t="shared" si="2"/>
        <v>0.5</v>
      </c>
      <c r="M34" s="1">
        <f>'LA Data'!C34</f>
        <v>35561068</v>
      </c>
      <c r="N34" s="1">
        <f>-('LA Data'!E34 - 'LA Data'!$D34) * 'LA Data'!$BU34</f>
        <v>3161095.2930000001</v>
      </c>
      <c r="O34" s="1">
        <f>-'LA Data'!D34</f>
        <v>1397</v>
      </c>
      <c r="P34" s="1">
        <f>-('LA Data'!F34+'LA Data'!G34) * 0.5</f>
        <v>18881</v>
      </c>
      <c r="Q34" s="1">
        <f>-'LA Data'!L34-'LA Data'!M34</f>
        <v>10833</v>
      </c>
      <c r="R34" s="1">
        <f>-'LA Data'!N34-'LA Data'!O34</f>
        <v>0</v>
      </c>
      <c r="S34" s="1">
        <f>-'LA Data'!P34-'LA Data'!Q34</f>
        <v>8699</v>
      </c>
      <c r="T34" s="1">
        <f>-'LA Data'!T34-'LA Data'!U34</f>
        <v>0</v>
      </c>
      <c r="U34" s="1">
        <f>-'LA Data'!H34-'LA Data'!I34</f>
        <v>373814</v>
      </c>
      <c r="V34" s="1">
        <f>-'LA Data'!J34-'LA Data'!K34</f>
        <v>2157316</v>
      </c>
      <c r="W34" s="1">
        <f>-'LA Data'!R34-'LA Data'!S34</f>
        <v>0</v>
      </c>
      <c r="X34" s="1">
        <f>-((('LA Data'!X34-'LA Data'!W34)*'LA Data'!BU34+'LA Data'!W34+'LA Data'!Y34*0.5+'LA Data'!AA34+'LA Data'!AC34+'LA Data'!AE34+'LA Data'!AG34+'LA Data'!AI34+'LA Data'!AK34) + ('LA Data'!Z34*0.5+'LA Data'!AB34+'LA Data'!AD34+'LA Data'!AF34+'LA Data'!AH34+'LA Data'!AJ34+'LA Data'!AL34))</f>
        <v>0</v>
      </c>
      <c r="Y34" s="1">
        <f>'LA Data'!BW34*10^6</f>
        <v>-10161253.150168698</v>
      </c>
      <c r="Z34" s="1">
        <f>'LA Data'!BZ34*10^6</f>
        <v>-10161253.150168698</v>
      </c>
      <c r="AA34" s="1">
        <f>'LA Data'!CB34</f>
        <v>0</v>
      </c>
      <c r="AB34" s="1">
        <f>'LA Data'!CC34</f>
        <v>0</v>
      </c>
      <c r="AC34" s="1">
        <f>'LA Data'!CD34</f>
        <v>0</v>
      </c>
      <c r="AD34" s="1">
        <f>'LA Data'!CE34</f>
        <v>0</v>
      </c>
      <c r="AE34" s="1">
        <f>('LA Data'!BX34-'LA Data'!CA34)*10^6</f>
        <v>0</v>
      </c>
      <c r="AF34" s="1">
        <v>0</v>
      </c>
      <c r="AG34" s="1"/>
    </row>
    <row r="35" spans="1:33" x14ac:dyDescent="0.25">
      <c r="A35" t="s">
        <v>98</v>
      </c>
      <c r="B35" t="s">
        <v>97</v>
      </c>
      <c r="C35" t="s">
        <v>649</v>
      </c>
      <c r="D35" t="s">
        <v>747</v>
      </c>
      <c r="E35" s="5">
        <v>0</v>
      </c>
      <c r="F35" s="1">
        <f t="shared" si="0"/>
        <v>0</v>
      </c>
      <c r="G35" s="1">
        <f>SUM(M35,O35,N35,P35,U35,V35,Q35,R35,S35,W35,T35)*I35+SUM(Y35,AA35,-AC35,-AE35)+(X35 * IF('LA Data'!V35=0,K35,1))</f>
        <v>44808011.576881103</v>
      </c>
      <c r="H35" s="1">
        <f>SUM(M35,O35,N35,P35,U35,V35,Q35,R35,S35,W35,T35)*J35+SUM(Z35,AB35,-AD35,-AF35)+(X35 * IF('LA Data'!V35=0,L35,1))</f>
        <v>44808011.576881103</v>
      </c>
      <c r="I35" s="6">
        <f>'LA Data'!BV35</f>
        <v>0.3</v>
      </c>
      <c r="J35" s="6">
        <f>'LA Data'!BY35</f>
        <v>0.3</v>
      </c>
      <c r="K35" s="6">
        <f t="shared" si="1"/>
        <v>0.66999999999999993</v>
      </c>
      <c r="L35" s="6">
        <f t="shared" si="2"/>
        <v>0.5</v>
      </c>
      <c r="M35" s="1">
        <f>'LA Data'!C35</f>
        <v>96699530</v>
      </c>
      <c r="N35" s="1">
        <f>-('LA Data'!E35 - 'LA Data'!$D35) * 'LA Data'!$BU35</f>
        <v>5351391.3600000003</v>
      </c>
      <c r="O35" s="1">
        <f>-'LA Data'!D35</f>
        <v>0</v>
      </c>
      <c r="P35" s="1">
        <f>-('LA Data'!F35+'LA Data'!G35) * 0.5</f>
        <v>0</v>
      </c>
      <c r="Q35" s="1">
        <f>-'LA Data'!L35-'LA Data'!M35</f>
        <v>0</v>
      </c>
      <c r="R35" s="1">
        <f>-'LA Data'!N35-'LA Data'!O35</f>
        <v>0</v>
      </c>
      <c r="S35" s="1">
        <f>-'LA Data'!P35-'LA Data'!Q35</f>
        <v>0</v>
      </c>
      <c r="T35" s="1">
        <f>-'LA Data'!T35-'LA Data'!U35</f>
        <v>0</v>
      </c>
      <c r="U35" s="1">
        <f>-'LA Data'!H35-'LA Data'!I35</f>
        <v>958147</v>
      </c>
      <c r="V35" s="1">
        <f>-'LA Data'!J35-'LA Data'!K35</f>
        <v>7774588</v>
      </c>
      <c r="W35" s="1">
        <f>-'LA Data'!R35-'LA Data'!S35</f>
        <v>0</v>
      </c>
      <c r="X35" s="1">
        <f>-((('LA Data'!X35-'LA Data'!W35)*'LA Data'!BU35+'LA Data'!W35+'LA Data'!Y35*0.5+'LA Data'!AA35+'LA Data'!AC35+'LA Data'!AE35+'LA Data'!AG35+'LA Data'!AI35+'LA Data'!AK35) + ('LA Data'!Z35*0.5+'LA Data'!AB35+'LA Data'!AD35+'LA Data'!AF35+'LA Data'!AH35+'LA Data'!AJ35+'LA Data'!AL35))</f>
        <v>0</v>
      </c>
      <c r="Y35" s="1">
        <f>'LA Data'!BW35*10^6</f>
        <v>11572914.668881102</v>
      </c>
      <c r="Z35" s="1">
        <f>'LA Data'!BZ35*10^6</f>
        <v>11572914.668881102</v>
      </c>
      <c r="AA35" s="1">
        <f>'LA Data'!CB35</f>
        <v>0</v>
      </c>
      <c r="AB35" s="1">
        <f>'LA Data'!CC35</f>
        <v>0</v>
      </c>
      <c r="AC35" s="1">
        <f>'LA Data'!CD35</f>
        <v>0</v>
      </c>
      <c r="AD35" s="1">
        <f>'LA Data'!CE35</f>
        <v>0</v>
      </c>
      <c r="AE35" s="1">
        <f>('LA Data'!BX35-'LA Data'!CA35)*10^6</f>
        <v>0</v>
      </c>
      <c r="AF35" s="1">
        <v>0</v>
      </c>
      <c r="AG35" s="1"/>
    </row>
    <row r="36" spans="1:33" x14ac:dyDescent="0.25">
      <c r="A36" t="s">
        <v>100</v>
      </c>
      <c r="B36" t="s">
        <v>99</v>
      </c>
      <c r="C36" t="s">
        <v>681</v>
      </c>
      <c r="D36" t="s">
        <v>608</v>
      </c>
      <c r="E36" s="5">
        <v>0</v>
      </c>
      <c r="F36" s="1">
        <f t="shared" si="0"/>
        <v>0</v>
      </c>
      <c r="G36" s="1">
        <f>SUM(M36,O36,N36,P36,U36,V36,Q36,R36,S36,W36,T36)*I36+SUM(Y36,AA36,-AC36,-AE36)+(X36 * IF('LA Data'!V36=0,K36,1))</f>
        <v>4310438.897249002</v>
      </c>
      <c r="H36" s="1">
        <f>SUM(M36,O36,N36,P36,U36,V36,Q36,R36,S36,W36,T36)*J36+SUM(Z36,AB36,-AD36,-AF36)+(X36 * IF('LA Data'!V36=0,L36,1))</f>
        <v>4310438.897249002</v>
      </c>
      <c r="I36" s="6">
        <f>'LA Data'!BV36</f>
        <v>0.4</v>
      </c>
      <c r="J36" s="6">
        <f>'LA Data'!BY36</f>
        <v>0.4</v>
      </c>
      <c r="K36" s="6">
        <f t="shared" si="1"/>
        <v>0.5</v>
      </c>
      <c r="L36" s="6">
        <f t="shared" si="2"/>
        <v>0.5</v>
      </c>
      <c r="M36" s="1">
        <f>'LA Data'!C36</f>
        <v>30022186</v>
      </c>
      <c r="N36" s="1">
        <f>-('LA Data'!E36 - 'LA Data'!$D36) * 'LA Data'!$BU36</f>
        <v>3074190.2859999998</v>
      </c>
      <c r="O36" s="1">
        <f>-'LA Data'!D36</f>
        <v>0</v>
      </c>
      <c r="P36" s="1">
        <f>-('LA Data'!F36+'LA Data'!G36) * 0.5</f>
        <v>0</v>
      </c>
      <c r="Q36" s="1">
        <f>-'LA Data'!L36-'LA Data'!M36</f>
        <v>4454</v>
      </c>
      <c r="R36" s="1">
        <f>-'LA Data'!N36-'LA Data'!O36</f>
        <v>0</v>
      </c>
      <c r="S36" s="1">
        <f>-'LA Data'!P36-'LA Data'!Q36</f>
        <v>0</v>
      </c>
      <c r="T36" s="1">
        <f>-'LA Data'!T36-'LA Data'!U36</f>
        <v>0</v>
      </c>
      <c r="U36" s="1">
        <f>-'LA Data'!H36-'LA Data'!I36</f>
        <v>770831</v>
      </c>
      <c r="V36" s="1">
        <f>-'LA Data'!J36-'LA Data'!K36</f>
        <v>1549097</v>
      </c>
      <c r="W36" s="1">
        <f>-'LA Data'!R36-'LA Data'!S36</f>
        <v>0</v>
      </c>
      <c r="X36" s="1">
        <f>-((('LA Data'!X36-'LA Data'!W36)*'LA Data'!BU36+'LA Data'!W36+'LA Data'!Y36*0.5+'LA Data'!AA36+'LA Data'!AC36+'LA Data'!AE36+'LA Data'!AG36+'LA Data'!AI36+'LA Data'!AK36) + ('LA Data'!Z36*0.5+'LA Data'!AB36+'LA Data'!AD36+'LA Data'!AF36+'LA Data'!AH36+'LA Data'!AJ36+'LA Data'!AL36))</f>
        <v>0</v>
      </c>
      <c r="Y36" s="1">
        <f>'LA Data'!BW36*10^6</f>
        <v>-9857864.4171509985</v>
      </c>
      <c r="Z36" s="1">
        <f>'LA Data'!BZ36*10^6</f>
        <v>-9857864.4171509985</v>
      </c>
      <c r="AA36" s="1">
        <f>'LA Data'!CB36</f>
        <v>0</v>
      </c>
      <c r="AB36" s="1">
        <f>'LA Data'!CC36</f>
        <v>0</v>
      </c>
      <c r="AC36" s="1">
        <f>'LA Data'!CD36</f>
        <v>0</v>
      </c>
      <c r="AD36" s="1">
        <f>'LA Data'!CE36</f>
        <v>0</v>
      </c>
      <c r="AE36" s="1">
        <f>('LA Data'!BX36-'LA Data'!CA36)*10^6</f>
        <v>0</v>
      </c>
      <c r="AF36" s="1">
        <v>0</v>
      </c>
      <c r="AG36" s="1"/>
    </row>
    <row r="37" spans="1:33" x14ac:dyDescent="0.25">
      <c r="A37" t="s">
        <v>102</v>
      </c>
      <c r="B37" t="s">
        <v>101</v>
      </c>
      <c r="C37" t="s">
        <v>653</v>
      </c>
      <c r="D37" t="s">
        <v>747</v>
      </c>
      <c r="E37" s="5">
        <v>0</v>
      </c>
      <c r="F37" s="1">
        <f t="shared" si="0"/>
        <v>0</v>
      </c>
      <c r="G37" s="1">
        <f>SUM(M37,O37,N37,P37,U37,V37,Q37,R37,S37,W37,T37)*I37+SUM(Y37,AA37,-AC37,-AE37)+(X37 * IF('LA Data'!V37=0,K37,1))</f>
        <v>3020890.5563003011</v>
      </c>
      <c r="H37" s="1">
        <f>SUM(M37,O37,N37,P37,U37,V37,Q37,R37,S37,W37,T37)*J37+SUM(Z37,AB37,-AD37,-AF37)+(X37 * IF('LA Data'!V37=0,L37,1))</f>
        <v>3020890.5563003011</v>
      </c>
      <c r="I37" s="6">
        <f>'LA Data'!BV37</f>
        <v>0.4</v>
      </c>
      <c r="J37" s="6">
        <f>'LA Data'!BY37</f>
        <v>0.4</v>
      </c>
      <c r="K37" s="6">
        <f t="shared" si="1"/>
        <v>0.5</v>
      </c>
      <c r="L37" s="6">
        <f t="shared" si="2"/>
        <v>0.5</v>
      </c>
      <c r="M37" s="1">
        <f>'LA Data'!C37</f>
        <v>44809667</v>
      </c>
      <c r="N37" s="1">
        <f>-('LA Data'!E37 - 'LA Data'!$D37) * 'LA Data'!$BU37</f>
        <v>2124419.7480000001</v>
      </c>
      <c r="O37" s="1">
        <f>-'LA Data'!D37</f>
        <v>0</v>
      </c>
      <c r="P37" s="1">
        <f>-('LA Data'!F37+'LA Data'!G37) * 0.5</f>
        <v>0</v>
      </c>
      <c r="Q37" s="1">
        <f>-'LA Data'!L37-'LA Data'!M37</f>
        <v>0</v>
      </c>
      <c r="R37" s="1">
        <f>-'LA Data'!N37-'LA Data'!O37</f>
        <v>0</v>
      </c>
      <c r="S37" s="1">
        <f>-'LA Data'!P37-'LA Data'!Q37</f>
        <v>0</v>
      </c>
      <c r="T37" s="1">
        <f>-'LA Data'!T37-'LA Data'!U37</f>
        <v>0</v>
      </c>
      <c r="U37" s="1">
        <f>-'LA Data'!H37-'LA Data'!I37</f>
        <v>789219</v>
      </c>
      <c r="V37" s="1">
        <f>-'LA Data'!J37-'LA Data'!K37</f>
        <v>2635008</v>
      </c>
      <c r="W37" s="1">
        <f>-'LA Data'!R37-'LA Data'!S37</f>
        <v>0</v>
      </c>
      <c r="X37" s="1">
        <f>-((('LA Data'!X37-'LA Data'!W37)*'LA Data'!BU37+'LA Data'!W37+'LA Data'!Y37*0.5+'LA Data'!AA37+'LA Data'!AC37+'LA Data'!AE37+'LA Data'!AG37+'LA Data'!AI37+'LA Data'!AK37) + ('LA Data'!Z37*0.5+'LA Data'!AB37+'LA Data'!AD37+'LA Data'!AF37+'LA Data'!AH37+'LA Data'!AJ37+'LA Data'!AL37))</f>
        <v>0</v>
      </c>
      <c r="Y37" s="1">
        <f>'LA Data'!BW37*10^6</f>
        <v>-16607896.9428997</v>
      </c>
      <c r="Z37" s="1">
        <f>'LA Data'!BZ37*10^6</f>
        <v>-16607896.9428997</v>
      </c>
      <c r="AA37" s="1">
        <f>'LA Data'!CB37</f>
        <v>0</v>
      </c>
      <c r="AB37" s="1">
        <f>'LA Data'!CC37</f>
        <v>0</v>
      </c>
      <c r="AC37" s="1">
        <f>'LA Data'!CD37</f>
        <v>514538</v>
      </c>
      <c r="AD37" s="1">
        <f>'LA Data'!CE37</f>
        <v>514538</v>
      </c>
      <c r="AE37" s="1">
        <f>('LA Data'!BX37-'LA Data'!CA37)*10^6</f>
        <v>0</v>
      </c>
      <c r="AF37" s="1">
        <v>0</v>
      </c>
      <c r="AG37" s="1"/>
    </row>
    <row r="38" spans="1:33" x14ac:dyDescent="0.25">
      <c r="A38" t="s">
        <v>104</v>
      </c>
      <c r="B38" t="s">
        <v>103</v>
      </c>
      <c r="C38" t="s">
        <v>665</v>
      </c>
      <c r="D38" t="s">
        <v>624</v>
      </c>
      <c r="E38" s="5">
        <v>0</v>
      </c>
      <c r="F38" s="1">
        <f t="shared" si="0"/>
        <v>0</v>
      </c>
      <c r="G38" s="1">
        <f>SUM(M38,O38,N38,P38,U38,V38,Q38,R38,S38,W38,T38)*I38+SUM(Y38,AA38,-AC38,-AE38)+(X38 * IF('LA Data'!V38=0,K38,1))</f>
        <v>6109230.3132213708</v>
      </c>
      <c r="H38" s="1">
        <f>SUM(M38,O38,N38,P38,U38,V38,Q38,R38,S38,W38,T38)*J38+SUM(Z38,AB38,-AD38,-AF38)+(X38 * IF('LA Data'!V38=0,L38,1))</f>
        <v>6109230.3132213708</v>
      </c>
      <c r="I38" s="6">
        <f>'LA Data'!BV38</f>
        <v>0.4</v>
      </c>
      <c r="J38" s="6">
        <f>'LA Data'!BY38</f>
        <v>0.4</v>
      </c>
      <c r="K38" s="6">
        <f t="shared" si="1"/>
        <v>0.5</v>
      </c>
      <c r="L38" s="6">
        <f t="shared" si="2"/>
        <v>0.5</v>
      </c>
      <c r="M38" s="1">
        <f>'LA Data'!C38</f>
        <v>32439345</v>
      </c>
      <c r="N38" s="1">
        <f>-('LA Data'!E38 - 'LA Data'!$D38) * 'LA Data'!$BU38</f>
        <v>2282397.8570000003</v>
      </c>
      <c r="O38" s="1">
        <f>-'LA Data'!D38</f>
        <v>0</v>
      </c>
      <c r="P38" s="1">
        <f>-('LA Data'!F38+'LA Data'!G38) * 0.5</f>
        <v>1547</v>
      </c>
      <c r="Q38" s="1">
        <f>-'LA Data'!L38-'LA Data'!M38</f>
        <v>6475</v>
      </c>
      <c r="R38" s="1">
        <f>-'LA Data'!N38-'LA Data'!O38</f>
        <v>0</v>
      </c>
      <c r="S38" s="1">
        <f>-'LA Data'!P38-'LA Data'!Q38</f>
        <v>6250</v>
      </c>
      <c r="T38" s="1">
        <f>-'LA Data'!T38-'LA Data'!U38</f>
        <v>0</v>
      </c>
      <c r="U38" s="1">
        <f>-'LA Data'!H38-'LA Data'!I38</f>
        <v>227671</v>
      </c>
      <c r="V38" s="1">
        <f>-'LA Data'!J38-'LA Data'!K38</f>
        <v>1281342</v>
      </c>
      <c r="W38" s="1">
        <f>-'LA Data'!R38-'LA Data'!S38</f>
        <v>0</v>
      </c>
      <c r="X38" s="1">
        <f>-((('LA Data'!X38-'LA Data'!W38)*'LA Data'!BU38+'LA Data'!W38+'LA Data'!Y38*0.5+'LA Data'!AA38+'LA Data'!AC38+'LA Data'!AE38+'LA Data'!AG38+'LA Data'!AI38+'LA Data'!AK38) + ('LA Data'!Z38*0.5+'LA Data'!AB38+'LA Data'!AD38+'LA Data'!AF38+'LA Data'!AH38+'LA Data'!AJ38+'LA Data'!AL38))</f>
        <v>0</v>
      </c>
      <c r="Y38" s="1">
        <f>'LA Data'!BW38*10^6</f>
        <v>-8388780.8295786306</v>
      </c>
      <c r="Z38" s="1">
        <f>'LA Data'!BZ38*10^6</f>
        <v>-8388780.8295786306</v>
      </c>
      <c r="AA38" s="1">
        <f>'LA Data'!CB38</f>
        <v>0</v>
      </c>
      <c r="AB38" s="1">
        <f>'LA Data'!CC38</f>
        <v>0</v>
      </c>
      <c r="AC38" s="1">
        <f>'LA Data'!CD38</f>
        <v>0</v>
      </c>
      <c r="AD38" s="1">
        <f>'LA Data'!CE38</f>
        <v>0</v>
      </c>
      <c r="AE38" s="1">
        <f>('LA Data'!BX38-'LA Data'!CA38)*10^6</f>
        <v>0</v>
      </c>
      <c r="AF38" s="1">
        <v>0</v>
      </c>
      <c r="AG38" s="1"/>
    </row>
    <row r="39" spans="1:33" x14ac:dyDescent="0.25">
      <c r="A39" t="s">
        <v>105</v>
      </c>
      <c r="B39" t="s">
        <v>735</v>
      </c>
      <c r="C39" t="s">
        <v>747</v>
      </c>
      <c r="D39" t="s">
        <v>583</v>
      </c>
      <c r="E39" s="5">
        <v>0</v>
      </c>
      <c r="F39" s="1">
        <f t="shared" si="0"/>
        <v>0</v>
      </c>
      <c r="G39" s="1">
        <f>SUM(M39,O39,N39,P39,U39,V39,Q39,R39,S39,W39,T39)*I39+SUM(Y39,AA39,-AC39,-AE39)+(X39 * IF('LA Data'!V39=0,K39,1))</f>
        <v>66151076.585924104</v>
      </c>
      <c r="H39" s="1">
        <f>SUM(M39,O39,N39,P39,U39,V39,Q39,R39,S39,W39,T39)*J39+SUM(Z39,AB39,-AD39,-AF39)+(X39 * IF('LA Data'!V39=0,L39,1))</f>
        <v>66151076.585924104</v>
      </c>
      <c r="I39" s="6">
        <f>'LA Data'!BV39</f>
        <v>0.49</v>
      </c>
      <c r="J39" s="6">
        <f>'LA Data'!BY39</f>
        <v>0.49</v>
      </c>
      <c r="K39" s="6">
        <f t="shared" si="1"/>
        <v>0.5</v>
      </c>
      <c r="L39" s="6">
        <f t="shared" si="2"/>
        <v>0.5</v>
      </c>
      <c r="M39" s="1">
        <f>'LA Data'!C39</f>
        <v>214571736</v>
      </c>
      <c r="N39" s="1">
        <f>-('LA Data'!E39 - 'LA Data'!$D39) * 'LA Data'!$BU39</f>
        <v>11425556.396</v>
      </c>
      <c r="O39" s="1">
        <f>-'LA Data'!D39</f>
        <v>50435</v>
      </c>
      <c r="P39" s="1">
        <f>-('LA Data'!F39+'LA Data'!G39) * 0.5</f>
        <v>52065</v>
      </c>
      <c r="Q39" s="1">
        <f>-'LA Data'!L39-'LA Data'!M39</f>
        <v>42987</v>
      </c>
      <c r="R39" s="1">
        <f>-'LA Data'!N39-'LA Data'!O39</f>
        <v>0</v>
      </c>
      <c r="S39" s="1">
        <f>-'LA Data'!P39-'LA Data'!Q39</f>
        <v>0</v>
      </c>
      <c r="T39" s="1">
        <f>-'LA Data'!T39-'LA Data'!U39</f>
        <v>0</v>
      </c>
      <c r="U39" s="1">
        <f>-'LA Data'!H39-'LA Data'!I39</f>
        <v>2260691</v>
      </c>
      <c r="V39" s="1">
        <f>-'LA Data'!J39-'LA Data'!K39</f>
        <v>12246502</v>
      </c>
      <c r="W39" s="1">
        <f>-'LA Data'!R39-'LA Data'!S39</f>
        <v>536317</v>
      </c>
      <c r="X39" s="1">
        <f>-((('LA Data'!X39-'LA Data'!W39)*'LA Data'!BU39+'LA Data'!W39+'LA Data'!Y39*0.5+'LA Data'!AA39+'LA Data'!AC39+'LA Data'!AE39+'LA Data'!AG39+'LA Data'!AI39+'LA Data'!AK39) + ('LA Data'!Z39*0.5+'LA Data'!AB39+'LA Data'!AD39+'LA Data'!AF39+'LA Data'!AH39+'LA Data'!AJ39+'LA Data'!AL39))</f>
        <v>57599.551999999996</v>
      </c>
      <c r="Y39" s="1">
        <f>'LA Data'!BW39*10^6</f>
        <v>-46644092.770115897</v>
      </c>
      <c r="Z39" s="1">
        <f>'LA Data'!BZ39*10^6</f>
        <v>-46644092.770115897</v>
      </c>
      <c r="AA39" s="1">
        <f>'LA Data'!CB39</f>
        <v>0</v>
      </c>
      <c r="AB39" s="1">
        <f>'LA Data'!CC39</f>
        <v>0</v>
      </c>
      <c r="AC39" s="1">
        <f>'LA Data'!CD39</f>
        <v>5443712</v>
      </c>
      <c r="AD39" s="1">
        <f>'LA Data'!CE39</f>
        <v>5443712</v>
      </c>
      <c r="AE39" s="1">
        <f>('LA Data'!BX39-'LA Data'!CA39)*10^6</f>
        <v>0</v>
      </c>
      <c r="AF39" s="1">
        <v>0</v>
      </c>
      <c r="AG39" s="1"/>
    </row>
    <row r="40" spans="1:33" x14ac:dyDescent="0.25">
      <c r="A40" t="s">
        <v>107</v>
      </c>
      <c r="B40" t="s">
        <v>106</v>
      </c>
      <c r="C40" t="s">
        <v>657</v>
      </c>
      <c r="D40" t="s">
        <v>614</v>
      </c>
      <c r="E40" s="5">
        <v>0</v>
      </c>
      <c r="F40" s="1">
        <f t="shared" si="0"/>
        <v>0</v>
      </c>
      <c r="G40" s="1">
        <f>SUM(M40,O40,N40,P40,U40,V40,Q40,R40,S40,W40,T40)*I40+SUM(Y40,AA40,-AC40,-AE40)+(X40 * IF('LA Data'!V40=0,K40,1))</f>
        <v>8371844.42485666</v>
      </c>
      <c r="H40" s="1">
        <f>SUM(M40,O40,N40,P40,U40,V40,Q40,R40,S40,W40,T40)*J40+SUM(Z40,AB40,-AD40,-AF40)+(X40 * IF('LA Data'!V40=0,L40,1))</f>
        <v>8371844.42485666</v>
      </c>
      <c r="I40" s="6">
        <f>'LA Data'!BV40</f>
        <v>0.4</v>
      </c>
      <c r="J40" s="6">
        <f>'LA Data'!BY40</f>
        <v>0.4</v>
      </c>
      <c r="K40" s="6">
        <f t="shared" si="1"/>
        <v>0.5</v>
      </c>
      <c r="L40" s="6">
        <f t="shared" si="2"/>
        <v>0.5</v>
      </c>
      <c r="M40" s="1">
        <f>'LA Data'!C40</f>
        <v>33819208</v>
      </c>
      <c r="N40" s="1">
        <f>-('LA Data'!E40 - 'LA Data'!$D40) * 'LA Data'!$BU40</f>
        <v>2958942.6680000001</v>
      </c>
      <c r="O40" s="1">
        <f>-'LA Data'!D40</f>
        <v>11851</v>
      </c>
      <c r="P40" s="1">
        <f>-('LA Data'!F40+'LA Data'!G40) * 0.5</f>
        <v>1147.5</v>
      </c>
      <c r="Q40" s="1">
        <f>-'LA Data'!L40-'LA Data'!M40</f>
        <v>1336</v>
      </c>
      <c r="R40" s="1">
        <f>-'LA Data'!N40-'LA Data'!O40</f>
        <v>0</v>
      </c>
      <c r="S40" s="1">
        <f>-'LA Data'!P40-'LA Data'!Q40</f>
        <v>0</v>
      </c>
      <c r="T40" s="1">
        <f>-'LA Data'!T40-'LA Data'!U40</f>
        <v>0</v>
      </c>
      <c r="U40" s="1">
        <f>-'LA Data'!H40-'LA Data'!I40</f>
        <v>265999</v>
      </c>
      <c r="V40" s="1">
        <f>-'LA Data'!J40-'LA Data'!K40</f>
        <v>1322393</v>
      </c>
      <c r="W40" s="1">
        <f>-'LA Data'!R40-'LA Data'!S40</f>
        <v>0</v>
      </c>
      <c r="X40" s="1">
        <f>-((('LA Data'!X40-'LA Data'!W40)*'LA Data'!BU40+'LA Data'!W40+'LA Data'!Y40*0.5+'LA Data'!AA40+'LA Data'!AC40+'LA Data'!AE40+'LA Data'!AG40+'LA Data'!AI40+'LA Data'!AK40) + ('LA Data'!Z40*0.5+'LA Data'!AB40+'LA Data'!AD40+'LA Data'!AF40+'LA Data'!AH40+'LA Data'!AJ40+'LA Data'!AL40))</f>
        <v>0</v>
      </c>
      <c r="Y40" s="1">
        <f>'LA Data'!BW40*10^6</f>
        <v>-6980506.4423433403</v>
      </c>
      <c r="Z40" s="1">
        <f>'LA Data'!BZ40*10^6</f>
        <v>-6980506.4423433403</v>
      </c>
      <c r="AA40" s="1">
        <f>'LA Data'!CB40</f>
        <v>0</v>
      </c>
      <c r="AB40" s="1">
        <f>'LA Data'!CC40</f>
        <v>0</v>
      </c>
      <c r="AC40" s="1">
        <f>'LA Data'!CD40</f>
        <v>0</v>
      </c>
      <c r="AD40" s="1">
        <f>'LA Data'!CE40</f>
        <v>0</v>
      </c>
      <c r="AE40" s="1">
        <f>('LA Data'!BX40-'LA Data'!CA40)*10^6</f>
        <v>0</v>
      </c>
      <c r="AF40" s="1">
        <v>0</v>
      </c>
      <c r="AG40" s="1"/>
    </row>
    <row r="41" spans="1:33" x14ac:dyDescent="0.25">
      <c r="A41" t="s">
        <v>109</v>
      </c>
      <c r="B41" t="s">
        <v>108</v>
      </c>
      <c r="C41" t="s">
        <v>747</v>
      </c>
      <c r="D41" t="s">
        <v>604</v>
      </c>
      <c r="E41" s="5" t="s">
        <v>742</v>
      </c>
      <c r="F41" s="1">
        <f t="shared" si="0"/>
        <v>2187171.0291544497</v>
      </c>
      <c r="G41" s="1">
        <f>SUM(M41,O41,N41,P41,U41,V41,Q41,R41,S41,W41,T41)*I41+SUM(Y41,AA41,-AC41,-AE41)+(X41 * IF('LA Data'!V41=0,K41,1))</f>
        <v>43505459.586764053</v>
      </c>
      <c r="H41" s="1">
        <f>SUM(M41,O41,N41,P41,U41,V41,Q41,R41,S41,W41,T41)*J41+SUM(Z41,AB41,-AD41,-AF41)+(X41 * IF('LA Data'!V41=0,L41,1))</f>
        <v>41318288.557609603</v>
      </c>
      <c r="I41" s="6">
        <f>'LA Data'!BV41</f>
        <v>0.99</v>
      </c>
      <c r="J41" s="6">
        <f>'LA Data'!BY41</f>
        <v>0.49</v>
      </c>
      <c r="K41" s="6">
        <f t="shared" si="1"/>
        <v>1</v>
      </c>
      <c r="L41" s="6">
        <f t="shared" si="2"/>
        <v>0.5</v>
      </c>
      <c r="M41" s="1">
        <f>'LA Data'!C41</f>
        <v>50305717</v>
      </c>
      <c r="N41" s="1">
        <f>-('LA Data'!E41 - 'LA Data'!$D41) * 'LA Data'!$BU41</f>
        <v>6019510.176</v>
      </c>
      <c r="O41" s="1">
        <f>-'LA Data'!D41</f>
        <v>3942</v>
      </c>
      <c r="P41" s="1">
        <f>-('LA Data'!F41+'LA Data'!G41) * 0.5</f>
        <v>1522</v>
      </c>
      <c r="Q41" s="1">
        <f>-'LA Data'!L41-'LA Data'!M41</f>
        <v>12490</v>
      </c>
      <c r="R41" s="1">
        <f>-'LA Data'!N41-'LA Data'!O41</f>
        <v>0</v>
      </c>
      <c r="S41" s="1">
        <f>-'LA Data'!P41-'LA Data'!Q41</f>
        <v>0</v>
      </c>
      <c r="T41" s="1">
        <f>-'LA Data'!T41-'LA Data'!U41</f>
        <v>0</v>
      </c>
      <c r="U41" s="1">
        <f>-'LA Data'!H41-'LA Data'!I41</f>
        <v>406413</v>
      </c>
      <c r="V41" s="1">
        <f>-'LA Data'!J41-'LA Data'!K41</f>
        <v>2550702</v>
      </c>
      <c r="W41" s="1">
        <f>-'LA Data'!R41-'LA Data'!S41</f>
        <v>0</v>
      </c>
      <c r="X41" s="1">
        <f>-((('LA Data'!X41-'LA Data'!W41)*'LA Data'!BU41+'LA Data'!W41+'LA Data'!Y41*0.5+'LA Data'!AA41+'LA Data'!AC41+'LA Data'!AE41+'LA Data'!AG41+'LA Data'!AI41+'LA Data'!AK41) + ('LA Data'!Z41*0.5+'LA Data'!AB41+'LA Data'!AD41+'LA Data'!AF41+'LA Data'!AH41+'LA Data'!AJ41+'LA Data'!AL41))</f>
        <v>0</v>
      </c>
      <c r="Y41" s="1">
        <f>'LA Data'!BW41*10^6</f>
        <v>7038523.58174056</v>
      </c>
      <c r="Z41" s="1">
        <f>'LA Data'!BZ41*10^6</f>
        <v>12261143.431369601</v>
      </c>
      <c r="AA41" s="1">
        <f>'LA Data'!CB41</f>
        <v>0</v>
      </c>
      <c r="AB41" s="1">
        <f>'LA Data'!CC41</f>
        <v>0</v>
      </c>
      <c r="AC41" s="1">
        <f>'LA Data'!CD41</f>
        <v>0</v>
      </c>
      <c r="AD41" s="1">
        <f>'LA Data'!CE41</f>
        <v>0</v>
      </c>
      <c r="AE41" s="1">
        <f>('LA Data'!BX41-'LA Data'!CA41)*10^6</f>
        <v>22240357.209216505</v>
      </c>
      <c r="AF41" s="1">
        <v>0</v>
      </c>
      <c r="AG41" s="1"/>
    </row>
    <row r="42" spans="1:33" x14ac:dyDescent="0.25">
      <c r="A42" t="s">
        <v>111</v>
      </c>
      <c r="B42" t="s">
        <v>110</v>
      </c>
      <c r="C42" t="s">
        <v>747</v>
      </c>
      <c r="D42" t="s">
        <v>636</v>
      </c>
      <c r="E42" s="5">
        <v>0</v>
      </c>
      <c r="F42" s="1">
        <f t="shared" si="0"/>
        <v>0</v>
      </c>
      <c r="G42" s="1">
        <f>SUM(M42,O42,N42,P42,U42,V42,Q42,R42,S42,W42,T42)*I42+SUM(Y42,AA42,-AC42,-AE42)+(X42 * IF('LA Data'!V42=0,K42,1))</f>
        <v>48368876.476897195</v>
      </c>
      <c r="H42" s="1">
        <f>SUM(M42,O42,N42,P42,U42,V42,Q42,R42,S42,W42,T42)*J42+SUM(Z42,AB42,-AD42,-AF42)+(X42 * IF('LA Data'!V42=0,L42,1))</f>
        <v>48368876.476897195</v>
      </c>
      <c r="I42" s="6">
        <f>'LA Data'!BV42</f>
        <v>0.49</v>
      </c>
      <c r="J42" s="6">
        <f>'LA Data'!BY42</f>
        <v>0.49</v>
      </c>
      <c r="K42" s="6">
        <f t="shared" si="1"/>
        <v>0.5</v>
      </c>
      <c r="L42" s="6">
        <f t="shared" si="2"/>
        <v>0.5</v>
      </c>
      <c r="M42" s="1">
        <f>'LA Data'!C42</f>
        <v>56603074</v>
      </c>
      <c r="N42" s="1">
        <f>-('LA Data'!E42 - 'LA Data'!$D42) * 'LA Data'!$BU42</f>
        <v>8598073.3080000002</v>
      </c>
      <c r="O42" s="1">
        <f>-'LA Data'!D42</f>
        <v>0</v>
      </c>
      <c r="P42" s="1">
        <f>-('LA Data'!F42+'LA Data'!G42) * 0.5</f>
        <v>2787</v>
      </c>
      <c r="Q42" s="1">
        <f>-'LA Data'!L42-'LA Data'!M42</f>
        <v>724</v>
      </c>
      <c r="R42" s="1">
        <f>-'LA Data'!N42-'LA Data'!O42</f>
        <v>0</v>
      </c>
      <c r="S42" s="1">
        <f>-'LA Data'!P42-'LA Data'!Q42</f>
        <v>0</v>
      </c>
      <c r="T42" s="1">
        <f>-'LA Data'!T42-'LA Data'!U42</f>
        <v>0</v>
      </c>
      <c r="U42" s="1">
        <f>-'LA Data'!H42-'LA Data'!I42</f>
        <v>611693</v>
      </c>
      <c r="V42" s="1">
        <f>-'LA Data'!J42-'LA Data'!K42</f>
        <v>3087339</v>
      </c>
      <c r="W42" s="1">
        <f>-'LA Data'!R42-'LA Data'!S42</f>
        <v>0</v>
      </c>
      <c r="X42" s="1">
        <f>-((('LA Data'!X42-'LA Data'!W42)*'LA Data'!BU42+'LA Data'!W42+'LA Data'!Y42*0.5+'LA Data'!AA42+'LA Data'!AC42+'LA Data'!AE42+'LA Data'!AG42+'LA Data'!AI42+'LA Data'!AK42) + ('LA Data'!Z42*0.5+'LA Data'!AB42+'LA Data'!AD42+'LA Data'!AF42+'LA Data'!AH42+'LA Data'!AJ42+'LA Data'!AL42))</f>
        <v>0</v>
      </c>
      <c r="Y42" s="1">
        <f>'LA Data'!BW42*10^6</f>
        <v>14606068.225977201</v>
      </c>
      <c r="Z42" s="1">
        <f>'LA Data'!BZ42*10^6</f>
        <v>14606068.225977201</v>
      </c>
      <c r="AA42" s="1">
        <f>'LA Data'!CB42</f>
        <v>0</v>
      </c>
      <c r="AB42" s="1">
        <f>'LA Data'!CC42</f>
        <v>0</v>
      </c>
      <c r="AC42" s="1">
        <f>'LA Data'!CD42</f>
        <v>0</v>
      </c>
      <c r="AD42" s="1">
        <f>'LA Data'!CE42</f>
        <v>0</v>
      </c>
      <c r="AE42" s="1">
        <f>('LA Data'!BX42-'LA Data'!CA42)*10^6</f>
        <v>0</v>
      </c>
      <c r="AF42" s="1">
        <v>0</v>
      </c>
      <c r="AG42" s="1"/>
    </row>
    <row r="43" spans="1:33" x14ac:dyDescent="0.25">
      <c r="A43" t="s">
        <v>113</v>
      </c>
      <c r="B43" t="s">
        <v>112</v>
      </c>
      <c r="C43" t="s">
        <v>638</v>
      </c>
      <c r="D43" t="s">
        <v>585</v>
      </c>
      <c r="E43" s="5">
        <v>0</v>
      </c>
      <c r="F43" s="1">
        <f t="shared" si="0"/>
        <v>0</v>
      </c>
      <c r="G43" s="1">
        <f>SUM(M43,O43,N43,P43,U43,V43,Q43,R43,S43,W43,T43)*I43+SUM(Y43,AA43,-AC43,-AE43)+(X43 * IF('LA Data'!V43=0,K43,1))</f>
        <v>11909822.891231991</v>
      </c>
      <c r="H43" s="1">
        <f>SUM(M43,O43,N43,P43,U43,V43,Q43,R43,S43,W43,T43)*J43+SUM(Z43,AB43,-AD43,-AF43)+(X43 * IF('LA Data'!V43=0,L43,1))</f>
        <v>11909822.891231991</v>
      </c>
      <c r="I43" s="6">
        <f>'LA Data'!BV43</f>
        <v>0.4</v>
      </c>
      <c r="J43" s="6">
        <f>'LA Data'!BY43</f>
        <v>0.4</v>
      </c>
      <c r="K43" s="6">
        <f t="shared" si="1"/>
        <v>0.5</v>
      </c>
      <c r="L43" s="6">
        <f t="shared" si="2"/>
        <v>0.5</v>
      </c>
      <c r="M43" s="1">
        <f>'LA Data'!C43</f>
        <v>149145709</v>
      </c>
      <c r="N43" s="1">
        <f>-('LA Data'!E43 - 'LA Data'!$D43) * 'LA Data'!$BU43</f>
        <v>1849454.568</v>
      </c>
      <c r="O43" s="1">
        <f>-'LA Data'!D43</f>
        <v>0</v>
      </c>
      <c r="P43" s="1">
        <f>-('LA Data'!F43+'LA Data'!G43) * 0.5</f>
        <v>0</v>
      </c>
      <c r="Q43" s="1">
        <f>-'LA Data'!L43-'LA Data'!M43</f>
        <v>26247</v>
      </c>
      <c r="R43" s="1">
        <f>-'LA Data'!N43-'LA Data'!O43</f>
        <v>0</v>
      </c>
      <c r="S43" s="1">
        <f>-'LA Data'!P43-'LA Data'!Q43</f>
        <v>0</v>
      </c>
      <c r="T43" s="1">
        <f>-'LA Data'!T43-'LA Data'!U43</f>
        <v>0</v>
      </c>
      <c r="U43" s="1">
        <f>-'LA Data'!H43-'LA Data'!I43</f>
        <v>753687</v>
      </c>
      <c r="V43" s="1">
        <f>-'LA Data'!J43-'LA Data'!K43</f>
        <v>4484171</v>
      </c>
      <c r="W43" s="1">
        <f>-'LA Data'!R43-'LA Data'!S43</f>
        <v>0</v>
      </c>
      <c r="X43" s="1">
        <f>-((('LA Data'!X43-'LA Data'!W43)*'LA Data'!BU43+'LA Data'!W43+'LA Data'!Y43*0.5+'LA Data'!AA43+'LA Data'!AC43+'LA Data'!AE43+'LA Data'!AG43+'LA Data'!AI43+'LA Data'!AK43) + ('LA Data'!Z43*0.5+'LA Data'!AB43+'LA Data'!AD43+'LA Data'!AF43+'LA Data'!AH43+'LA Data'!AJ43+'LA Data'!AL43))</f>
        <v>0</v>
      </c>
      <c r="Y43" s="1">
        <f>'LA Data'!BW43*10^6</f>
        <v>-43233225.535968006</v>
      </c>
      <c r="Z43" s="1">
        <f>'LA Data'!BZ43*10^6</f>
        <v>-43233225.535968006</v>
      </c>
      <c r="AA43" s="1">
        <f>'LA Data'!CB43</f>
        <v>0</v>
      </c>
      <c r="AB43" s="1">
        <f>'LA Data'!CC43</f>
        <v>0</v>
      </c>
      <c r="AC43" s="1">
        <f>'LA Data'!CD43</f>
        <v>7360659</v>
      </c>
      <c r="AD43" s="1">
        <f>'LA Data'!CE43</f>
        <v>7360659</v>
      </c>
      <c r="AE43" s="1">
        <f>('LA Data'!BX43-'LA Data'!CA43)*10^6</f>
        <v>0</v>
      </c>
      <c r="AF43" s="1">
        <v>0</v>
      </c>
      <c r="AG43" s="1"/>
    </row>
    <row r="44" spans="1:33" x14ac:dyDescent="0.25">
      <c r="A44" t="s">
        <v>115</v>
      </c>
      <c r="B44" t="s">
        <v>114</v>
      </c>
      <c r="C44" t="s">
        <v>649</v>
      </c>
      <c r="D44" t="s">
        <v>747</v>
      </c>
      <c r="E44" s="5">
        <v>0</v>
      </c>
      <c r="F44" s="1">
        <f t="shared" si="0"/>
        <v>0</v>
      </c>
      <c r="G44" s="1">
        <f>SUM(M44,O44,N44,P44,U44,V44,Q44,R44,S44,W44,T44)*I44+SUM(Y44,AA44,-AC44,-AE44)+(X44 * IF('LA Data'!V44=0,K44,1))</f>
        <v>105619520.20299229</v>
      </c>
      <c r="H44" s="1">
        <f>SUM(M44,O44,N44,P44,U44,V44,Q44,R44,S44,W44,T44)*J44+SUM(Z44,AB44,-AD44,-AF44)+(X44 * IF('LA Data'!V44=0,L44,1))</f>
        <v>105619520.20299229</v>
      </c>
      <c r="I44" s="6">
        <f>'LA Data'!BV44</f>
        <v>0.3</v>
      </c>
      <c r="J44" s="6">
        <f>'LA Data'!BY44</f>
        <v>0.3</v>
      </c>
      <c r="K44" s="6">
        <f t="shared" si="1"/>
        <v>0.66999999999999993</v>
      </c>
      <c r="L44" s="6">
        <f t="shared" si="2"/>
        <v>0.5</v>
      </c>
      <c r="M44" s="1">
        <f>'LA Data'!C44</f>
        <v>654576703</v>
      </c>
      <c r="N44" s="1">
        <f>-('LA Data'!E44 - 'LA Data'!$D44) * 'LA Data'!$BU44</f>
        <v>4684348.0199999996</v>
      </c>
      <c r="O44" s="1">
        <f>-'LA Data'!D44</f>
        <v>0</v>
      </c>
      <c r="P44" s="1">
        <f>-('LA Data'!F44+'LA Data'!G44) * 0.5</f>
        <v>0</v>
      </c>
      <c r="Q44" s="1">
        <f>-'LA Data'!L44-'LA Data'!M44</f>
        <v>20709</v>
      </c>
      <c r="R44" s="1">
        <f>-'LA Data'!N44-'LA Data'!O44</f>
        <v>0</v>
      </c>
      <c r="S44" s="1">
        <f>-'LA Data'!P44-'LA Data'!Q44</f>
        <v>0</v>
      </c>
      <c r="T44" s="1">
        <f>-'LA Data'!T44-'LA Data'!U44</f>
        <v>0</v>
      </c>
      <c r="U44" s="1">
        <f>-'LA Data'!H44-'LA Data'!I44</f>
        <v>446302</v>
      </c>
      <c r="V44" s="1">
        <f>-'LA Data'!J44-'LA Data'!K44</f>
        <v>33624889</v>
      </c>
      <c r="W44" s="1">
        <f>-'LA Data'!R44-'LA Data'!S44</f>
        <v>0</v>
      </c>
      <c r="X44" s="1">
        <f>-((('LA Data'!X44-'LA Data'!W44)*'LA Data'!BU44+'LA Data'!W44+'LA Data'!Y44*0.5+'LA Data'!AA44+'LA Data'!AC44+'LA Data'!AE44+'LA Data'!AG44+'LA Data'!AI44+'LA Data'!AK44) + ('LA Data'!Z44*0.5+'LA Data'!AB44+'LA Data'!AD44+'LA Data'!AF44+'LA Data'!AH44+'LA Data'!AJ44+'LA Data'!AL44))</f>
        <v>0</v>
      </c>
      <c r="Y44" s="1">
        <f>'LA Data'!BW44*10^6</f>
        <v>-98127114.103007704</v>
      </c>
      <c r="Z44" s="1">
        <f>'LA Data'!BZ44*10^6</f>
        <v>-98127114.103007704</v>
      </c>
      <c r="AA44" s="1">
        <f>'LA Data'!CB44</f>
        <v>0</v>
      </c>
      <c r="AB44" s="1">
        <f>'LA Data'!CC44</f>
        <v>0</v>
      </c>
      <c r="AC44" s="1">
        <f>'LA Data'!CD44</f>
        <v>4259251</v>
      </c>
      <c r="AD44" s="1">
        <f>'LA Data'!CE44</f>
        <v>4259251</v>
      </c>
      <c r="AE44" s="1">
        <f>('LA Data'!BX44-'LA Data'!CA44)*10^6</f>
        <v>0</v>
      </c>
      <c r="AF44" s="1">
        <v>0</v>
      </c>
      <c r="AG44" s="1"/>
    </row>
    <row r="45" spans="1:33" x14ac:dyDescent="0.25">
      <c r="A45" t="s">
        <v>117</v>
      </c>
      <c r="B45" t="s">
        <v>116</v>
      </c>
      <c r="C45" t="s">
        <v>669</v>
      </c>
      <c r="D45" t="s">
        <v>630</v>
      </c>
      <c r="E45" s="5">
        <v>0</v>
      </c>
      <c r="F45" s="1">
        <f t="shared" si="0"/>
        <v>0</v>
      </c>
      <c r="G45" s="1">
        <f>SUM(M45,O45,N45,P45,U45,V45,Q45,R45,S45,W45,T45)*I45+SUM(Y45,AA45,-AC45,-AE45)+(X45 * IF('LA Data'!V45=0,K45,1))</f>
        <v>7238661.5816230029</v>
      </c>
      <c r="H45" s="1">
        <f>SUM(M45,O45,N45,P45,U45,V45,Q45,R45,S45,W45,T45)*J45+SUM(Z45,AB45,-AD45,-AF45)+(X45 * IF('LA Data'!V45=0,L45,1))</f>
        <v>7238661.5816230029</v>
      </c>
      <c r="I45" s="6">
        <f>'LA Data'!BV45</f>
        <v>0.4</v>
      </c>
      <c r="J45" s="6">
        <f>'LA Data'!BY45</f>
        <v>0.4</v>
      </c>
      <c r="K45" s="6">
        <f t="shared" si="1"/>
        <v>0.5</v>
      </c>
      <c r="L45" s="6">
        <f t="shared" si="2"/>
        <v>0.5</v>
      </c>
      <c r="M45" s="1">
        <f>'LA Data'!C45</f>
        <v>39152504</v>
      </c>
      <c r="N45" s="1">
        <f>-('LA Data'!E45 - 'LA Data'!$D45) * 'LA Data'!$BU45</f>
        <v>3047151.7609999999</v>
      </c>
      <c r="O45" s="1">
        <f>-'LA Data'!D45</f>
        <v>0</v>
      </c>
      <c r="P45" s="1">
        <f>-('LA Data'!F45+'LA Data'!G45) * 0.5</f>
        <v>0</v>
      </c>
      <c r="Q45" s="1">
        <f>-'LA Data'!L45-'LA Data'!M45</f>
        <v>0</v>
      </c>
      <c r="R45" s="1">
        <f>-'LA Data'!N45-'LA Data'!O45</f>
        <v>0</v>
      </c>
      <c r="S45" s="1">
        <f>-'LA Data'!P45-'LA Data'!Q45</f>
        <v>0</v>
      </c>
      <c r="T45" s="1">
        <f>-'LA Data'!T45-'LA Data'!U45</f>
        <v>0</v>
      </c>
      <c r="U45" s="1">
        <f>-'LA Data'!H45-'LA Data'!I45</f>
        <v>515237</v>
      </c>
      <c r="V45" s="1">
        <f>-'LA Data'!J45-'LA Data'!K45</f>
        <v>1361887</v>
      </c>
      <c r="W45" s="1">
        <f>-'LA Data'!R45-'LA Data'!S45</f>
        <v>0</v>
      </c>
      <c r="X45" s="1">
        <f>-((('LA Data'!X45-'LA Data'!W45)*'LA Data'!BU45+'LA Data'!W45+'LA Data'!Y45*0.5+'LA Data'!AA45+'LA Data'!AC45+'LA Data'!AE45+'LA Data'!AG45+'LA Data'!AI45+'LA Data'!AK45) + ('LA Data'!Z45*0.5+'LA Data'!AB45+'LA Data'!AD45+'LA Data'!AF45+'LA Data'!AH45+'LA Data'!AJ45+'LA Data'!AL45))</f>
        <v>0</v>
      </c>
      <c r="Y45" s="1">
        <f>'LA Data'!BW45*10^6</f>
        <v>-10392050.322776999</v>
      </c>
      <c r="Z45" s="1">
        <f>'LA Data'!BZ45*10^6</f>
        <v>-10392050.322776999</v>
      </c>
      <c r="AA45" s="1">
        <f>'LA Data'!CB45</f>
        <v>0</v>
      </c>
      <c r="AB45" s="1">
        <f>'LA Data'!CC45</f>
        <v>0</v>
      </c>
      <c r="AC45" s="1">
        <f>'LA Data'!CD45</f>
        <v>0</v>
      </c>
      <c r="AD45" s="1">
        <f>'LA Data'!CE45</f>
        <v>0</v>
      </c>
      <c r="AE45" s="1">
        <f>('LA Data'!BX45-'LA Data'!CA45)*10^6</f>
        <v>0</v>
      </c>
      <c r="AF45" s="1">
        <v>0</v>
      </c>
      <c r="AG45" s="1"/>
    </row>
    <row r="46" spans="1:33" x14ac:dyDescent="0.25">
      <c r="A46" t="s">
        <v>119</v>
      </c>
      <c r="B46" t="s">
        <v>118</v>
      </c>
      <c r="C46" t="s">
        <v>655</v>
      </c>
      <c r="D46" t="s">
        <v>612</v>
      </c>
      <c r="E46" s="5">
        <v>0</v>
      </c>
      <c r="F46" s="1">
        <f t="shared" si="0"/>
        <v>0</v>
      </c>
      <c r="G46" s="1">
        <f>SUM(M46,O46,N46,P46,U46,V46,Q46,R46,S46,W46,T46)*I46+SUM(Y46,AA46,-AC46,-AE46)+(X46 * IF('LA Data'!V46=0,K46,1))</f>
        <v>5909325.5629517995</v>
      </c>
      <c r="H46" s="1">
        <f>SUM(M46,O46,N46,P46,U46,V46,Q46,R46,S46,W46,T46)*J46+SUM(Z46,AB46,-AD46,-AF46)+(X46 * IF('LA Data'!V46=0,L46,1))</f>
        <v>5909325.5629517995</v>
      </c>
      <c r="I46" s="6">
        <f>'LA Data'!BV46</f>
        <v>0.4</v>
      </c>
      <c r="J46" s="6">
        <f>'LA Data'!BY46</f>
        <v>0.4</v>
      </c>
      <c r="K46" s="6">
        <f t="shared" si="1"/>
        <v>0.5</v>
      </c>
      <c r="L46" s="6">
        <f t="shared" si="2"/>
        <v>0.5</v>
      </c>
      <c r="M46" s="1">
        <f>'LA Data'!C46</f>
        <v>53263943</v>
      </c>
      <c r="N46" s="1">
        <f>-('LA Data'!E46 - 'LA Data'!$D46) * 'LA Data'!$BU46</f>
        <v>4393524.8880000003</v>
      </c>
      <c r="O46" s="1">
        <f>-'LA Data'!D46</f>
        <v>928</v>
      </c>
      <c r="P46" s="1">
        <f>-('LA Data'!F46+'LA Data'!G46) * 0.5</f>
        <v>9955</v>
      </c>
      <c r="Q46" s="1">
        <f>-'LA Data'!L46-'LA Data'!M46</f>
        <v>29516</v>
      </c>
      <c r="R46" s="1">
        <f>-'LA Data'!N46-'LA Data'!O46</f>
        <v>0</v>
      </c>
      <c r="S46" s="1">
        <f>-'LA Data'!P46-'LA Data'!Q46</f>
        <v>0</v>
      </c>
      <c r="T46" s="1">
        <f>-'LA Data'!T46-'LA Data'!U46</f>
        <v>0</v>
      </c>
      <c r="U46" s="1">
        <f>-'LA Data'!H46-'LA Data'!I46</f>
        <v>431444</v>
      </c>
      <c r="V46" s="1">
        <f>-'LA Data'!J46-'LA Data'!K46</f>
        <v>4087780</v>
      </c>
      <c r="W46" s="1">
        <f>-'LA Data'!R46-'LA Data'!S46</f>
        <v>0</v>
      </c>
      <c r="X46" s="1">
        <f>-((('LA Data'!X46-'LA Data'!W46)*'LA Data'!BU46+'LA Data'!W46+'LA Data'!Y46*0.5+'LA Data'!AA46+'LA Data'!AC46+'LA Data'!AE46+'LA Data'!AG46+'LA Data'!AI46+'LA Data'!AK46) + ('LA Data'!Z46*0.5+'LA Data'!AB46+'LA Data'!AD46+'LA Data'!AF46+'LA Data'!AH46+'LA Data'!AJ46+'LA Data'!AL46))</f>
        <v>0</v>
      </c>
      <c r="Y46" s="1">
        <f>'LA Data'!BW46*10^6</f>
        <v>-18070796.792248201</v>
      </c>
      <c r="Z46" s="1">
        <f>'LA Data'!BZ46*10^6</f>
        <v>-18070796.792248201</v>
      </c>
      <c r="AA46" s="1">
        <f>'LA Data'!CB46</f>
        <v>0</v>
      </c>
      <c r="AB46" s="1">
        <f>'LA Data'!CC46</f>
        <v>0</v>
      </c>
      <c r="AC46" s="1">
        <f>'LA Data'!CD46</f>
        <v>906714</v>
      </c>
      <c r="AD46" s="1">
        <f>'LA Data'!CE46</f>
        <v>906714</v>
      </c>
      <c r="AE46" s="1">
        <f>('LA Data'!BX46-'LA Data'!CA46)*10^6</f>
        <v>0</v>
      </c>
      <c r="AF46" s="1">
        <v>0</v>
      </c>
      <c r="AG46" s="1"/>
    </row>
    <row r="47" spans="1:33" x14ac:dyDescent="0.25">
      <c r="A47" t="s">
        <v>121</v>
      </c>
      <c r="B47" t="s">
        <v>120</v>
      </c>
      <c r="C47" t="s">
        <v>646</v>
      </c>
      <c r="D47" t="s">
        <v>602</v>
      </c>
      <c r="E47" s="5">
        <v>0</v>
      </c>
      <c r="F47" s="1">
        <f t="shared" si="0"/>
        <v>0</v>
      </c>
      <c r="G47" s="1">
        <f>SUM(M47,O47,N47,P47,U47,V47,Q47,R47,S47,W47,T47)*I47+SUM(Y47,AA47,-AC47,-AE47)+(X47 * IF('LA Data'!V47=0,K47,1))</f>
        <v>3812148.1500563305</v>
      </c>
      <c r="H47" s="1">
        <f>SUM(M47,O47,N47,P47,U47,V47,Q47,R47,S47,W47,T47)*J47+SUM(Z47,AB47,-AD47,-AF47)+(X47 * IF('LA Data'!V47=0,L47,1))</f>
        <v>3812148.1500563305</v>
      </c>
      <c r="I47" s="6">
        <f>'LA Data'!BV47</f>
        <v>0.4</v>
      </c>
      <c r="J47" s="6">
        <f>'LA Data'!BY47</f>
        <v>0.4</v>
      </c>
      <c r="K47" s="6">
        <f t="shared" si="1"/>
        <v>0.5</v>
      </c>
      <c r="L47" s="6">
        <f t="shared" si="2"/>
        <v>0.5</v>
      </c>
      <c r="M47" s="1">
        <f>'LA Data'!C47</f>
        <v>16646058</v>
      </c>
      <c r="N47" s="1">
        <f>-('LA Data'!E47 - 'LA Data'!$D47) * 'LA Data'!$BU47</f>
        <v>2394650.9359999998</v>
      </c>
      <c r="O47" s="1">
        <f>-'LA Data'!D47</f>
        <v>0</v>
      </c>
      <c r="P47" s="1">
        <f>-('LA Data'!F47+'LA Data'!G47) * 0.5</f>
        <v>0</v>
      </c>
      <c r="Q47" s="1">
        <f>-'LA Data'!L47-'LA Data'!M47</f>
        <v>8832</v>
      </c>
      <c r="R47" s="1">
        <f>-'LA Data'!N47-'LA Data'!O47</f>
        <v>0</v>
      </c>
      <c r="S47" s="1">
        <f>-'LA Data'!P47-'LA Data'!Q47</f>
        <v>0</v>
      </c>
      <c r="T47" s="1">
        <f>-'LA Data'!T47-'LA Data'!U47</f>
        <v>0</v>
      </c>
      <c r="U47" s="1">
        <f>-'LA Data'!H47-'LA Data'!I47</f>
        <v>345506</v>
      </c>
      <c r="V47" s="1">
        <f>-'LA Data'!J47-'LA Data'!K47</f>
        <v>1213479</v>
      </c>
      <c r="W47" s="1">
        <f>-'LA Data'!R47-'LA Data'!S47</f>
        <v>0</v>
      </c>
      <c r="X47" s="1">
        <f>-((('LA Data'!X47-'LA Data'!W47)*'LA Data'!BU47+'LA Data'!W47+'LA Data'!Y47*0.5+'LA Data'!AA47+'LA Data'!AC47+'LA Data'!AE47+'LA Data'!AG47+'LA Data'!AI47+'LA Data'!AK47) + ('LA Data'!Z47*0.5+'LA Data'!AB47+'LA Data'!AD47+'LA Data'!AF47+'LA Data'!AH47+'LA Data'!AJ47+'LA Data'!AL47))</f>
        <v>0</v>
      </c>
      <c r="Y47" s="1">
        <f>'LA Data'!BW47*10^6</f>
        <v>-4431262.2243436705</v>
      </c>
      <c r="Z47" s="1">
        <f>'LA Data'!BZ47*10^6</f>
        <v>-4431262.2243436705</v>
      </c>
      <c r="AA47" s="1">
        <f>'LA Data'!CB47</f>
        <v>0</v>
      </c>
      <c r="AB47" s="1">
        <f>'LA Data'!CC47</f>
        <v>0</v>
      </c>
      <c r="AC47" s="1">
        <f>'LA Data'!CD47</f>
        <v>0</v>
      </c>
      <c r="AD47" s="1">
        <f>'LA Data'!CE47</f>
        <v>0</v>
      </c>
      <c r="AE47" s="1">
        <f>('LA Data'!BX47-'LA Data'!CA47)*10^6</f>
        <v>0</v>
      </c>
      <c r="AF47" s="1">
        <v>0</v>
      </c>
      <c r="AG47" s="1"/>
    </row>
    <row r="48" spans="1:33" x14ac:dyDescent="0.25">
      <c r="A48" t="s">
        <v>122</v>
      </c>
      <c r="B48" t="s">
        <v>687</v>
      </c>
      <c r="C48" t="s">
        <v>747</v>
      </c>
      <c r="D48" t="s">
        <v>579</v>
      </c>
      <c r="E48" s="5">
        <v>0</v>
      </c>
      <c r="F48" s="1">
        <f t="shared" si="0"/>
        <v>0</v>
      </c>
      <c r="G48" s="1">
        <f>SUM(M48,O48,N48,P48,U48,V48,Q48,R48,S48,W48,T48)*I48+SUM(Y48,AA48,-AC48,-AE48)+(X48 * IF('LA Data'!V48=0,K48,1))</f>
        <v>53750583.395591401</v>
      </c>
      <c r="H48" s="1">
        <f>SUM(M48,O48,N48,P48,U48,V48,Q48,R48,S48,W48,T48)*J48+SUM(Z48,AB48,-AD48,-AF48)+(X48 * IF('LA Data'!V48=0,L48,1))</f>
        <v>53750583.395591401</v>
      </c>
      <c r="I48" s="6">
        <f>'LA Data'!BV48</f>
        <v>0.49</v>
      </c>
      <c r="J48" s="6">
        <f>'LA Data'!BY48</f>
        <v>0.49</v>
      </c>
      <c r="K48" s="6">
        <f t="shared" si="1"/>
        <v>0.5</v>
      </c>
      <c r="L48" s="6">
        <f t="shared" si="2"/>
        <v>0.5</v>
      </c>
      <c r="M48" s="1">
        <f>'LA Data'!C48</f>
        <v>147593715</v>
      </c>
      <c r="N48" s="1">
        <f>-('LA Data'!E48 - 'LA Data'!$D48) * 'LA Data'!$BU48</f>
        <v>6446831.2339999992</v>
      </c>
      <c r="O48" s="1">
        <f>-'LA Data'!D48</f>
        <v>0</v>
      </c>
      <c r="P48" s="1">
        <f>-('LA Data'!F48+'LA Data'!G48) * 0.5</f>
        <v>15240</v>
      </c>
      <c r="Q48" s="1">
        <f>-'LA Data'!L48-'LA Data'!M48</f>
        <v>17949</v>
      </c>
      <c r="R48" s="1">
        <f>-'LA Data'!N48-'LA Data'!O48</f>
        <v>0</v>
      </c>
      <c r="S48" s="1">
        <f>-'LA Data'!P48-'LA Data'!Q48</f>
        <v>204945</v>
      </c>
      <c r="T48" s="1">
        <f>-'LA Data'!T48-'LA Data'!U48</f>
        <v>0</v>
      </c>
      <c r="U48" s="1">
        <f>-'LA Data'!H48-'LA Data'!I48</f>
        <v>1470617</v>
      </c>
      <c r="V48" s="1">
        <f>-'LA Data'!J48-'LA Data'!K48</f>
        <v>4380846</v>
      </c>
      <c r="W48" s="1">
        <f>-'LA Data'!R48-'LA Data'!S48</f>
        <v>0</v>
      </c>
      <c r="X48" s="1">
        <f>-((('LA Data'!X48-'LA Data'!W48)*'LA Data'!BU48+'LA Data'!W48+'LA Data'!Y48*0.5+'LA Data'!AA48+'LA Data'!AC48+'LA Data'!AE48+'LA Data'!AG48+'LA Data'!AI48+'LA Data'!AK48) + ('LA Data'!Z48*0.5+'LA Data'!AB48+'LA Data'!AD48+'LA Data'!AF48+'LA Data'!AH48+'LA Data'!AJ48+'LA Data'!AL48))</f>
        <v>0</v>
      </c>
      <c r="Y48" s="1">
        <f>'LA Data'!BW48*10^6</f>
        <v>-16218324.7890686</v>
      </c>
      <c r="Z48" s="1">
        <f>'LA Data'!BZ48*10^6</f>
        <v>-16218324.7890686</v>
      </c>
      <c r="AA48" s="1">
        <f>'LA Data'!CB48</f>
        <v>0</v>
      </c>
      <c r="AB48" s="1">
        <f>'LA Data'!CC48</f>
        <v>0</v>
      </c>
      <c r="AC48" s="1">
        <f>'LA Data'!CD48</f>
        <v>8494862</v>
      </c>
      <c r="AD48" s="1">
        <f>'LA Data'!CE48</f>
        <v>8494862</v>
      </c>
      <c r="AE48" s="1">
        <f>('LA Data'!BX48-'LA Data'!CA48)*10^6</f>
        <v>0</v>
      </c>
      <c r="AF48" s="1">
        <v>0</v>
      </c>
      <c r="AG48" s="1"/>
    </row>
    <row r="49" spans="1:33" x14ac:dyDescent="0.25">
      <c r="A49" t="s">
        <v>124</v>
      </c>
      <c r="B49" t="s">
        <v>123</v>
      </c>
      <c r="C49" t="s">
        <v>659</v>
      </c>
      <c r="D49" t="s">
        <v>616</v>
      </c>
      <c r="E49" s="5">
        <v>0</v>
      </c>
      <c r="F49" s="1">
        <f t="shared" si="0"/>
        <v>0</v>
      </c>
      <c r="G49" s="1">
        <f>SUM(M49,O49,N49,P49,U49,V49,Q49,R49,S49,W49,T49)*I49+SUM(Y49,AA49,-AC49,-AE49)+(X49 * IF('LA Data'!V49=0,K49,1))</f>
        <v>7181675.1158059016</v>
      </c>
      <c r="H49" s="1">
        <f>SUM(M49,O49,N49,P49,U49,V49,Q49,R49,S49,W49,T49)*J49+SUM(Z49,AB49,-AD49,-AF49)+(X49 * IF('LA Data'!V49=0,L49,1))</f>
        <v>7181675.1158059016</v>
      </c>
      <c r="I49" s="6">
        <f>'LA Data'!BV49</f>
        <v>0.4</v>
      </c>
      <c r="J49" s="6">
        <f>'LA Data'!BY49</f>
        <v>0.4</v>
      </c>
      <c r="K49" s="6">
        <f t="shared" si="1"/>
        <v>0.5</v>
      </c>
      <c r="L49" s="6">
        <f t="shared" si="2"/>
        <v>0.5</v>
      </c>
      <c r="M49" s="1">
        <f>'LA Data'!C49</f>
        <v>52717241</v>
      </c>
      <c r="N49" s="1">
        <f>-('LA Data'!E49 - 'LA Data'!$D49) * 'LA Data'!$BU49</f>
        <v>4535335.6059999997</v>
      </c>
      <c r="O49" s="1">
        <f>-'LA Data'!D49</f>
        <v>3587</v>
      </c>
      <c r="P49" s="1">
        <f>-('LA Data'!F49+'LA Data'!G49) * 0.5</f>
        <v>2495</v>
      </c>
      <c r="Q49" s="1">
        <f>-'LA Data'!L49-'LA Data'!M49</f>
        <v>8433</v>
      </c>
      <c r="R49" s="1">
        <f>-'LA Data'!N49-'LA Data'!O49</f>
        <v>0</v>
      </c>
      <c r="S49" s="1">
        <f>-'LA Data'!P49-'LA Data'!Q49</f>
        <v>0</v>
      </c>
      <c r="T49" s="1">
        <f>-'LA Data'!T49-'LA Data'!U49</f>
        <v>0</v>
      </c>
      <c r="U49" s="1">
        <f>-'LA Data'!H49-'LA Data'!I49</f>
        <v>543565</v>
      </c>
      <c r="V49" s="1">
        <f>-'LA Data'!J49-'LA Data'!K49</f>
        <v>2382967</v>
      </c>
      <c r="W49" s="1">
        <f>-'LA Data'!R49-'LA Data'!S49</f>
        <v>0</v>
      </c>
      <c r="X49" s="1">
        <f>-((('LA Data'!X49-'LA Data'!W49)*'LA Data'!BU49+'LA Data'!W49+'LA Data'!Y49*0.5+'LA Data'!AA49+'LA Data'!AC49+'LA Data'!AE49+'LA Data'!AG49+'LA Data'!AI49+'LA Data'!AK49) + ('LA Data'!Z49*0.5+'LA Data'!AB49+'LA Data'!AD49+'LA Data'!AF49+'LA Data'!AH49+'LA Data'!AJ49+'LA Data'!AL49))</f>
        <v>0</v>
      </c>
      <c r="Y49" s="1">
        <f>'LA Data'!BW49*10^6</f>
        <v>-16895774.326594099</v>
      </c>
      <c r="Z49" s="1">
        <f>'LA Data'!BZ49*10^6</f>
        <v>-16895774.326594099</v>
      </c>
      <c r="AA49" s="1">
        <f>'LA Data'!CB49</f>
        <v>0</v>
      </c>
      <c r="AB49" s="1">
        <f>'LA Data'!CC49</f>
        <v>0</v>
      </c>
      <c r="AC49" s="1">
        <f>'LA Data'!CD49</f>
        <v>0</v>
      </c>
      <c r="AD49" s="1">
        <f>'LA Data'!CE49</f>
        <v>0</v>
      </c>
      <c r="AE49" s="1">
        <f>('LA Data'!BX49-'LA Data'!CA49)*10^6</f>
        <v>0</v>
      </c>
      <c r="AF49" s="1">
        <v>0</v>
      </c>
      <c r="AG49" s="1"/>
    </row>
    <row r="50" spans="1:33" x14ac:dyDescent="0.25">
      <c r="A50" t="s">
        <v>126</v>
      </c>
      <c r="B50" t="s">
        <v>125</v>
      </c>
      <c r="C50" t="s">
        <v>646</v>
      </c>
      <c r="D50" t="s">
        <v>602</v>
      </c>
      <c r="E50" s="5">
        <v>0</v>
      </c>
      <c r="F50" s="1">
        <f t="shared" si="0"/>
        <v>0</v>
      </c>
      <c r="G50" s="1">
        <f>SUM(M50,O50,N50,P50,U50,V50,Q50,R50,S50,W50,T50)*I50+SUM(Y50,AA50,-AC50,-AE50)+(X50 * IF('LA Data'!V50=0,K50,1))</f>
        <v>7501025.3267755024</v>
      </c>
      <c r="H50" s="1">
        <f>SUM(M50,O50,N50,P50,U50,V50,Q50,R50,S50,W50,T50)*J50+SUM(Z50,AB50,-AD50,-AF50)+(X50 * IF('LA Data'!V50=0,L50,1))</f>
        <v>7501025.3267755024</v>
      </c>
      <c r="I50" s="6">
        <f>'LA Data'!BV50</f>
        <v>0.4</v>
      </c>
      <c r="J50" s="6">
        <f>'LA Data'!BY50</f>
        <v>0.4</v>
      </c>
      <c r="K50" s="6">
        <f t="shared" si="1"/>
        <v>0.5</v>
      </c>
      <c r="L50" s="6">
        <f t="shared" si="2"/>
        <v>0.5</v>
      </c>
      <c r="M50" s="1">
        <f>'LA Data'!C50</f>
        <v>87938636</v>
      </c>
      <c r="N50" s="1">
        <f>-('LA Data'!E50 - 'LA Data'!$D50) * 'LA Data'!$BU50</f>
        <v>4149831.1199999996</v>
      </c>
      <c r="O50" s="1">
        <f>-'LA Data'!D50</f>
        <v>0</v>
      </c>
      <c r="P50" s="1">
        <f>-('LA Data'!F50+'LA Data'!G50) * 0.5</f>
        <v>1297.5</v>
      </c>
      <c r="Q50" s="1">
        <f>-'LA Data'!L50-'LA Data'!M50</f>
        <v>8882</v>
      </c>
      <c r="R50" s="1">
        <f>-'LA Data'!N50-'LA Data'!O50</f>
        <v>0</v>
      </c>
      <c r="S50" s="1">
        <f>-'LA Data'!P50-'LA Data'!Q50</f>
        <v>0</v>
      </c>
      <c r="T50" s="1">
        <f>-'LA Data'!T50-'LA Data'!U50</f>
        <v>0</v>
      </c>
      <c r="U50" s="1">
        <f>-'LA Data'!H50-'LA Data'!I50</f>
        <v>770667</v>
      </c>
      <c r="V50" s="1">
        <f>-'LA Data'!J50-'LA Data'!K50</f>
        <v>3596071</v>
      </c>
      <c r="W50" s="1">
        <f>-'LA Data'!R50-'LA Data'!S50</f>
        <v>0</v>
      </c>
      <c r="X50" s="1">
        <f>-((('LA Data'!X50-'LA Data'!W50)*'LA Data'!BU50+'LA Data'!W50+'LA Data'!Y50*0.5+'LA Data'!AA50+'LA Data'!AC50+'LA Data'!AE50+'LA Data'!AG50+'LA Data'!AI50+'LA Data'!AK50) + ('LA Data'!Z50*0.5+'LA Data'!AB50+'LA Data'!AD50+'LA Data'!AF50+'LA Data'!AH50+'LA Data'!AJ50+'LA Data'!AL50))</f>
        <v>0</v>
      </c>
      <c r="Y50" s="1">
        <f>'LA Data'!BW50*10^6</f>
        <v>-31085128.521224502</v>
      </c>
      <c r="Z50" s="1">
        <f>'LA Data'!BZ50*10^6</f>
        <v>-31085128.521224502</v>
      </c>
      <c r="AA50" s="1">
        <f>'LA Data'!CB50</f>
        <v>0</v>
      </c>
      <c r="AB50" s="1">
        <f>'LA Data'!CC50</f>
        <v>0</v>
      </c>
      <c r="AC50" s="1">
        <f>'LA Data'!CD50</f>
        <v>0</v>
      </c>
      <c r="AD50" s="1">
        <f>'LA Data'!CE50</f>
        <v>0</v>
      </c>
      <c r="AE50" s="1">
        <f>('LA Data'!BX50-'LA Data'!CA50)*10^6</f>
        <v>0</v>
      </c>
      <c r="AF50" s="1">
        <v>0</v>
      </c>
      <c r="AG50" s="1"/>
    </row>
    <row r="51" spans="1:33" x14ac:dyDescent="0.25">
      <c r="A51" t="s">
        <v>128</v>
      </c>
      <c r="B51" t="s">
        <v>127</v>
      </c>
      <c r="C51" t="s">
        <v>648</v>
      </c>
      <c r="D51" t="s">
        <v>747</v>
      </c>
      <c r="E51" s="5">
        <v>0</v>
      </c>
      <c r="F51" s="1">
        <f t="shared" si="0"/>
        <v>0</v>
      </c>
      <c r="G51" s="1">
        <f>SUM(M51,O51,N51,P51,U51,V51,Q51,R51,S51,W51,T51)*I51+SUM(Y51,AA51,-AC51,-AE51)+(X51 * IF('LA Data'!V51=0,K51,1))</f>
        <v>4549120.2562281042</v>
      </c>
      <c r="H51" s="1">
        <f>SUM(M51,O51,N51,P51,U51,V51,Q51,R51,S51,W51,T51)*J51+SUM(Z51,AB51,-AD51,-AF51)+(X51 * IF('LA Data'!V51=0,L51,1))</f>
        <v>4549120.2562281042</v>
      </c>
      <c r="I51" s="6">
        <f>'LA Data'!BV51</f>
        <v>0.4</v>
      </c>
      <c r="J51" s="6">
        <f>'LA Data'!BY51</f>
        <v>0.4</v>
      </c>
      <c r="K51" s="6">
        <f t="shared" si="1"/>
        <v>0.5</v>
      </c>
      <c r="L51" s="6">
        <f t="shared" si="2"/>
        <v>0.5</v>
      </c>
      <c r="M51" s="1">
        <f>'LA Data'!C51</f>
        <v>64158386</v>
      </c>
      <c r="N51" s="1">
        <f>-('LA Data'!E51 - 'LA Data'!$D51) * 'LA Data'!$BU51</f>
        <v>2613211.3560000001</v>
      </c>
      <c r="O51" s="1">
        <f>-'LA Data'!D51</f>
        <v>7000</v>
      </c>
      <c r="P51" s="1">
        <f>-('LA Data'!F51+'LA Data'!G51) * 0.5</f>
        <v>0</v>
      </c>
      <c r="Q51" s="1">
        <f>-'LA Data'!L51-'LA Data'!M51</f>
        <v>7111</v>
      </c>
      <c r="R51" s="1">
        <f>-'LA Data'!N51-'LA Data'!O51</f>
        <v>0</v>
      </c>
      <c r="S51" s="1">
        <f>-'LA Data'!P51-'LA Data'!Q51</f>
        <v>21000</v>
      </c>
      <c r="T51" s="1">
        <f>-'LA Data'!T51-'LA Data'!U51</f>
        <v>0</v>
      </c>
      <c r="U51" s="1">
        <f>-'LA Data'!H51-'LA Data'!I51</f>
        <v>998350</v>
      </c>
      <c r="V51" s="1">
        <f>-'LA Data'!J51-'LA Data'!K51</f>
        <v>2789841</v>
      </c>
      <c r="W51" s="1">
        <f>-'LA Data'!R51-'LA Data'!S51</f>
        <v>0</v>
      </c>
      <c r="X51" s="1">
        <f>-((('LA Data'!X51-'LA Data'!W51)*'LA Data'!BU51+'LA Data'!W51+'LA Data'!Y51*0.5+'LA Data'!AA51+'LA Data'!AC51+'LA Data'!AE51+'LA Data'!AG51+'LA Data'!AI51+'LA Data'!AK51) + ('LA Data'!Z51*0.5+'LA Data'!AB51+'LA Data'!AD51+'LA Data'!AF51+'LA Data'!AH51+'LA Data'!AJ51+'LA Data'!AL51))</f>
        <v>0</v>
      </c>
      <c r="Y51" s="1">
        <f>'LA Data'!BW51*10^6</f>
        <v>-22138721.486171901</v>
      </c>
      <c r="Z51" s="1">
        <f>'LA Data'!BZ51*10^6</f>
        <v>-22138721.486171901</v>
      </c>
      <c r="AA51" s="1">
        <f>'LA Data'!CB51</f>
        <v>0</v>
      </c>
      <c r="AB51" s="1">
        <f>'LA Data'!CC51</f>
        <v>0</v>
      </c>
      <c r="AC51" s="1">
        <f>'LA Data'!CD51</f>
        <v>1550118</v>
      </c>
      <c r="AD51" s="1">
        <f>'LA Data'!CE51</f>
        <v>1550118</v>
      </c>
      <c r="AE51" s="1">
        <f>('LA Data'!BX51-'LA Data'!CA51)*10^6</f>
        <v>0</v>
      </c>
      <c r="AF51" s="1">
        <v>0</v>
      </c>
      <c r="AG51" s="1"/>
    </row>
    <row r="52" spans="1:33" x14ac:dyDescent="0.25">
      <c r="A52" t="s">
        <v>130</v>
      </c>
      <c r="B52" t="s">
        <v>129</v>
      </c>
      <c r="C52" t="s">
        <v>667</v>
      </c>
      <c r="D52" t="s">
        <v>747</v>
      </c>
      <c r="E52" s="5">
        <v>0</v>
      </c>
      <c r="F52" s="1">
        <f t="shared" si="0"/>
        <v>0</v>
      </c>
      <c r="G52" s="1">
        <f>SUM(M52,O52,N52,P52,U52,V52,Q52,R52,S52,W52,T52)*I52+SUM(Y52,AA52,-AC52,-AE52)+(X52 * IF('LA Data'!V52=0,K52,1))</f>
        <v>16341240.944261007</v>
      </c>
      <c r="H52" s="1">
        <f>SUM(M52,O52,N52,P52,U52,V52,Q52,R52,S52,W52,T52)*J52+SUM(Z52,AB52,-AD52,-AF52)+(X52 * IF('LA Data'!V52=0,L52,1))</f>
        <v>16341240.944261007</v>
      </c>
      <c r="I52" s="6">
        <f>'LA Data'!BV52</f>
        <v>0.4</v>
      </c>
      <c r="J52" s="6">
        <f>'LA Data'!BY52</f>
        <v>0.4</v>
      </c>
      <c r="K52" s="6">
        <f t="shared" si="1"/>
        <v>0.5</v>
      </c>
      <c r="L52" s="6">
        <f t="shared" si="2"/>
        <v>0.5</v>
      </c>
      <c r="M52" s="1">
        <f>'LA Data'!C52</f>
        <v>117681745</v>
      </c>
      <c r="N52" s="1">
        <f>-('LA Data'!E52 - 'LA Data'!$D52) * 'LA Data'!$BU52</f>
        <v>3357000.37</v>
      </c>
      <c r="O52" s="1">
        <f>-'LA Data'!D52</f>
        <v>0</v>
      </c>
      <c r="P52" s="1">
        <f>-('LA Data'!F52+'LA Data'!G52) * 0.5</f>
        <v>26812</v>
      </c>
      <c r="Q52" s="1">
        <f>-'LA Data'!L52-'LA Data'!M52</f>
        <v>5140</v>
      </c>
      <c r="R52" s="1">
        <f>-'LA Data'!N52-'LA Data'!O52</f>
        <v>0</v>
      </c>
      <c r="S52" s="1">
        <f>-'LA Data'!P52-'LA Data'!Q52</f>
        <v>288600</v>
      </c>
      <c r="T52" s="1">
        <f>-'LA Data'!T52-'LA Data'!U52</f>
        <v>0</v>
      </c>
      <c r="U52" s="1">
        <f>-'LA Data'!H52-'LA Data'!I52</f>
        <v>548985</v>
      </c>
      <c r="V52" s="1">
        <f>-'LA Data'!J52-'LA Data'!K52</f>
        <v>6475343</v>
      </c>
      <c r="W52" s="1">
        <f>-'LA Data'!R52-'LA Data'!S52</f>
        <v>0</v>
      </c>
      <c r="X52" s="1">
        <f>-((('LA Data'!X52-'LA Data'!W52)*'LA Data'!BU52+'LA Data'!W52+'LA Data'!Y52*0.5+'LA Data'!AA52+'LA Data'!AC52+'LA Data'!AE52+'LA Data'!AG52+'LA Data'!AI52+'LA Data'!AK52) + ('LA Data'!Z52*0.5+'LA Data'!AB52+'LA Data'!AD52+'LA Data'!AF52+'LA Data'!AH52+'LA Data'!AJ52+'LA Data'!AL52))</f>
        <v>0</v>
      </c>
      <c r="Y52" s="1">
        <f>'LA Data'!BW52*10^6</f>
        <v>-35012209.203738995</v>
      </c>
      <c r="Z52" s="1">
        <f>'LA Data'!BZ52*10^6</f>
        <v>-35012209.203738995</v>
      </c>
      <c r="AA52" s="1">
        <f>'LA Data'!CB52</f>
        <v>0</v>
      </c>
      <c r="AB52" s="1">
        <f>'LA Data'!CC52</f>
        <v>0</v>
      </c>
      <c r="AC52" s="1">
        <f>'LA Data'!CD52</f>
        <v>0</v>
      </c>
      <c r="AD52" s="1">
        <f>'LA Data'!CE52</f>
        <v>0</v>
      </c>
      <c r="AE52" s="1">
        <f>('LA Data'!BX52-'LA Data'!CA52)*10^6</f>
        <v>0</v>
      </c>
      <c r="AF52" s="1">
        <v>0</v>
      </c>
      <c r="AG52" s="1"/>
    </row>
    <row r="53" spans="1:33" x14ac:dyDescent="0.25">
      <c r="A53" t="s">
        <v>131</v>
      </c>
      <c r="B53" t="s">
        <v>688</v>
      </c>
      <c r="C53" t="s">
        <v>747</v>
      </c>
      <c r="D53" t="s">
        <v>587</v>
      </c>
      <c r="E53" s="5">
        <v>0</v>
      </c>
      <c r="F53" s="1">
        <f t="shared" si="0"/>
        <v>0</v>
      </c>
      <c r="G53" s="1">
        <f>SUM(M53,O53,N53,P53,U53,V53,Q53,R53,S53,W53,T53)*I53+SUM(Y53,AA53,-AC53,-AE53)+(X53 * IF('LA Data'!V53=0,K53,1))</f>
        <v>51800340.521613002</v>
      </c>
      <c r="H53" s="1">
        <f>SUM(M53,O53,N53,P53,U53,V53,Q53,R53,S53,W53,T53)*J53+SUM(Z53,AB53,-AD53,-AF53)+(X53 * IF('LA Data'!V53=0,L53,1))</f>
        <v>51800340.521613002</v>
      </c>
      <c r="I53" s="6">
        <f>'LA Data'!BV53</f>
        <v>0.49</v>
      </c>
      <c r="J53" s="6">
        <f>'LA Data'!BY53</f>
        <v>0.49</v>
      </c>
      <c r="K53" s="6">
        <f t="shared" si="1"/>
        <v>0.5</v>
      </c>
      <c r="L53" s="6">
        <f t="shared" si="2"/>
        <v>0.5</v>
      </c>
      <c r="M53" s="1">
        <f>'LA Data'!C53</f>
        <v>154286215</v>
      </c>
      <c r="N53" s="1">
        <f>-('LA Data'!E53 - 'LA Data'!$D53) * 'LA Data'!$BU53</f>
        <v>11802114.822000001</v>
      </c>
      <c r="O53" s="1">
        <f>-'LA Data'!D53</f>
        <v>24639</v>
      </c>
      <c r="P53" s="1">
        <f>-('LA Data'!F53+'LA Data'!G53) * 0.5</f>
        <v>10753.5</v>
      </c>
      <c r="Q53" s="1">
        <f>-'LA Data'!L53-'LA Data'!M53</f>
        <v>19747</v>
      </c>
      <c r="R53" s="1">
        <f>-'LA Data'!N53-'LA Data'!O53</f>
        <v>0</v>
      </c>
      <c r="S53" s="1">
        <f>-'LA Data'!P53-'LA Data'!Q53</f>
        <v>3685</v>
      </c>
      <c r="T53" s="1">
        <f>-'LA Data'!T53-'LA Data'!U53</f>
        <v>0</v>
      </c>
      <c r="U53" s="1">
        <f>-'LA Data'!H53-'LA Data'!I53</f>
        <v>1276685</v>
      </c>
      <c r="V53" s="1">
        <f>-'LA Data'!J53-'LA Data'!K53</f>
        <v>4755731</v>
      </c>
      <c r="W53" s="1">
        <f>-'LA Data'!R53-'LA Data'!S53</f>
        <v>0</v>
      </c>
      <c r="X53" s="1">
        <f>-((('LA Data'!X53-'LA Data'!W53)*'LA Data'!BU53+'LA Data'!W53+'LA Data'!Y53*0.5+'LA Data'!AA53+'LA Data'!AC53+'LA Data'!AE53+'LA Data'!AG53+'LA Data'!AI53+'LA Data'!AK53) + ('LA Data'!Z53*0.5+'LA Data'!AB53+'LA Data'!AD53+'LA Data'!AF53+'LA Data'!AH53+'LA Data'!AJ53+'LA Data'!AL53))</f>
        <v>95779.382000000012</v>
      </c>
      <c r="Y53" s="1">
        <f>'LA Data'!BW53*10^6</f>
        <v>-29122944.318167001</v>
      </c>
      <c r="Z53" s="1">
        <f>'LA Data'!BZ53*10^6</f>
        <v>-29122944.318167001</v>
      </c>
      <c r="AA53" s="1">
        <f>'LA Data'!CB53</f>
        <v>0</v>
      </c>
      <c r="AB53" s="1">
        <f>'LA Data'!CC53</f>
        <v>0</v>
      </c>
      <c r="AC53" s="1">
        <f>'LA Data'!CD53</f>
        <v>3540484</v>
      </c>
      <c r="AD53" s="1">
        <f>'LA Data'!CE53</f>
        <v>3540484</v>
      </c>
      <c r="AE53" s="1">
        <f>('LA Data'!BX53-'LA Data'!CA53)*10^6</f>
        <v>0</v>
      </c>
      <c r="AF53" s="1">
        <v>0</v>
      </c>
      <c r="AG53" s="1"/>
    </row>
    <row r="54" spans="1:33" x14ac:dyDescent="0.25">
      <c r="A54" t="s">
        <v>132</v>
      </c>
      <c r="B54" t="s">
        <v>689</v>
      </c>
      <c r="C54" t="s">
        <v>747</v>
      </c>
      <c r="D54" t="s">
        <v>587</v>
      </c>
      <c r="E54" s="5">
        <v>0</v>
      </c>
      <c r="F54" s="1">
        <f t="shared" si="0"/>
        <v>0</v>
      </c>
      <c r="G54" s="1">
        <f>SUM(M54,O54,N54,P54,U54,V54,Q54,R54,S54,W54,T54)*I54+SUM(Y54,AA54,-AC54,-AE54)+(X54 * IF('LA Data'!V54=0,K54,1))</f>
        <v>62117885.189944096</v>
      </c>
      <c r="H54" s="1">
        <f>SUM(M54,O54,N54,P54,U54,V54,Q54,R54,S54,W54,T54)*J54+SUM(Z54,AB54,-AD54,-AF54)+(X54 * IF('LA Data'!V54=0,L54,1))</f>
        <v>62117885.189944096</v>
      </c>
      <c r="I54" s="6">
        <f>'LA Data'!BV54</f>
        <v>0.49</v>
      </c>
      <c r="J54" s="6">
        <f>'LA Data'!BY54</f>
        <v>0.49</v>
      </c>
      <c r="K54" s="6">
        <f t="shared" si="1"/>
        <v>0.5</v>
      </c>
      <c r="L54" s="6">
        <f t="shared" si="2"/>
        <v>0.5</v>
      </c>
      <c r="M54" s="1">
        <f>'LA Data'!C54</f>
        <v>153124098</v>
      </c>
      <c r="N54" s="1">
        <f>-('LA Data'!E54 - 'LA Data'!$D54) * 'LA Data'!$BU54</f>
        <v>8549162.9919999987</v>
      </c>
      <c r="O54" s="1">
        <f>-'LA Data'!D54</f>
        <v>19247</v>
      </c>
      <c r="P54" s="1">
        <f>-('LA Data'!F54+'LA Data'!G54) * 0.5</f>
        <v>3104.5</v>
      </c>
      <c r="Q54" s="1">
        <f>-'LA Data'!L54-'LA Data'!M54</f>
        <v>25100</v>
      </c>
      <c r="R54" s="1">
        <f>-'LA Data'!N54-'LA Data'!O54</f>
        <v>0</v>
      </c>
      <c r="S54" s="1">
        <f>-'LA Data'!P54-'LA Data'!Q54</f>
        <v>0</v>
      </c>
      <c r="T54" s="1">
        <f>-'LA Data'!T54-'LA Data'!U54</f>
        <v>0</v>
      </c>
      <c r="U54" s="1">
        <f>-'LA Data'!H54-'LA Data'!I54</f>
        <v>880926</v>
      </c>
      <c r="V54" s="1">
        <f>-'LA Data'!J54-'LA Data'!K54</f>
        <v>7578688</v>
      </c>
      <c r="W54" s="1">
        <f>-'LA Data'!R54-'LA Data'!S54</f>
        <v>0</v>
      </c>
      <c r="X54" s="1">
        <f>-((('LA Data'!X54-'LA Data'!W54)*'LA Data'!BU54+'LA Data'!W54+'LA Data'!Y54*0.5+'LA Data'!AA54+'LA Data'!AC54+'LA Data'!AE54+'LA Data'!AG54+'LA Data'!AI54+'LA Data'!AK54) + ('LA Data'!Z54*0.5+'LA Data'!AB54+'LA Data'!AD54+'LA Data'!AF54+'LA Data'!AH54+'LA Data'!AJ54+'LA Data'!AL54))</f>
        <v>21363</v>
      </c>
      <c r="Y54" s="1">
        <f>'LA Data'!BW54*10^6</f>
        <v>-19805447.7911359</v>
      </c>
      <c r="Z54" s="1">
        <f>'LA Data'!BZ54*10^6</f>
        <v>-19805447.7911359</v>
      </c>
      <c r="AA54" s="1">
        <f>'LA Data'!CB54</f>
        <v>0</v>
      </c>
      <c r="AB54" s="1">
        <f>'LA Data'!CC54</f>
        <v>0</v>
      </c>
      <c r="AC54" s="1">
        <f>'LA Data'!CD54</f>
        <v>1486390</v>
      </c>
      <c r="AD54" s="1">
        <f>'LA Data'!CE54</f>
        <v>1486390</v>
      </c>
      <c r="AE54" s="1">
        <f>('LA Data'!BX54-'LA Data'!CA54)*10^6</f>
        <v>0</v>
      </c>
      <c r="AF54" s="1">
        <v>0</v>
      </c>
      <c r="AG54" s="1"/>
    </row>
    <row r="55" spans="1:33" x14ac:dyDescent="0.25">
      <c r="A55" t="s">
        <v>134</v>
      </c>
      <c r="B55" t="s">
        <v>133</v>
      </c>
      <c r="C55" t="s">
        <v>640</v>
      </c>
      <c r="D55" t="s">
        <v>592</v>
      </c>
      <c r="E55" s="5">
        <v>0</v>
      </c>
      <c r="F55" s="1">
        <f t="shared" si="0"/>
        <v>0</v>
      </c>
      <c r="G55" s="1">
        <f>SUM(M55,O55,N55,P55,U55,V55,Q55,R55,S55,W55,T55)*I55+SUM(Y55,AA55,-AC55,-AE55)+(X55 * IF('LA Data'!V55=0,K55,1))</f>
        <v>6732525.2834488023</v>
      </c>
      <c r="H55" s="1">
        <f>SUM(M55,O55,N55,P55,U55,V55,Q55,R55,S55,W55,T55)*J55+SUM(Z55,AB55,-AD55,-AF55)+(X55 * IF('LA Data'!V55=0,L55,1))</f>
        <v>6732525.2834488023</v>
      </c>
      <c r="I55" s="6">
        <f>'LA Data'!BV55</f>
        <v>0.4</v>
      </c>
      <c r="J55" s="6">
        <f>'LA Data'!BY55</f>
        <v>0.4</v>
      </c>
      <c r="K55" s="6">
        <f t="shared" si="1"/>
        <v>0.5</v>
      </c>
      <c r="L55" s="6">
        <f t="shared" si="2"/>
        <v>0.5</v>
      </c>
      <c r="M55" s="1">
        <f>'LA Data'!C55</f>
        <v>41700193</v>
      </c>
      <c r="N55" s="1">
        <f>-('LA Data'!E55 - 'LA Data'!$D55) * 'LA Data'!$BU55</f>
        <v>3608675.68</v>
      </c>
      <c r="O55" s="1">
        <f>-'LA Data'!D55</f>
        <v>3593</v>
      </c>
      <c r="P55" s="1">
        <f>-('LA Data'!F55+'LA Data'!G55) * 0.5</f>
        <v>2121</v>
      </c>
      <c r="Q55" s="1">
        <f>-'LA Data'!L55-'LA Data'!M55</f>
        <v>9806</v>
      </c>
      <c r="R55" s="1">
        <f>-'LA Data'!N55-'LA Data'!O55</f>
        <v>0</v>
      </c>
      <c r="S55" s="1">
        <f>-'LA Data'!P55-'LA Data'!Q55</f>
        <v>0</v>
      </c>
      <c r="T55" s="1">
        <f>-'LA Data'!T55-'LA Data'!U55</f>
        <v>0</v>
      </c>
      <c r="U55" s="1">
        <f>-'LA Data'!H55-'LA Data'!I55</f>
        <v>310131</v>
      </c>
      <c r="V55" s="1">
        <f>-'LA Data'!J55-'LA Data'!K55</f>
        <v>1795162</v>
      </c>
      <c r="W55" s="1">
        <f>-'LA Data'!R55-'LA Data'!S55</f>
        <v>0</v>
      </c>
      <c r="X55" s="1">
        <f>-((('LA Data'!X55-'LA Data'!W55)*'LA Data'!BU55+'LA Data'!W55+'LA Data'!Y55*0.5+'LA Data'!AA55+'LA Data'!AC55+'LA Data'!AE55+'LA Data'!AG55+'LA Data'!AI55+'LA Data'!AK55) + ('LA Data'!Z55*0.5+'LA Data'!AB55+'LA Data'!AD55+'LA Data'!AF55+'LA Data'!AH55+'LA Data'!AJ55+'LA Data'!AL55))</f>
        <v>0</v>
      </c>
      <c r="Y55" s="1">
        <f>'LA Data'!BW55*10^6</f>
        <v>-12239347.3885512</v>
      </c>
      <c r="Z55" s="1">
        <f>'LA Data'!BZ55*10^6</f>
        <v>-12239347.3885512</v>
      </c>
      <c r="AA55" s="1">
        <f>'LA Data'!CB55</f>
        <v>0</v>
      </c>
      <c r="AB55" s="1">
        <f>'LA Data'!CC55</f>
        <v>0</v>
      </c>
      <c r="AC55" s="1">
        <f>'LA Data'!CD55</f>
        <v>0</v>
      </c>
      <c r="AD55" s="1">
        <f>'LA Data'!CE55</f>
        <v>0</v>
      </c>
      <c r="AE55" s="1">
        <f>('LA Data'!BX55-'LA Data'!CA55)*10^6</f>
        <v>0</v>
      </c>
      <c r="AF55" s="1">
        <v>0</v>
      </c>
      <c r="AG55" s="1"/>
    </row>
    <row r="56" spans="1:33" x14ac:dyDescent="0.25">
      <c r="A56" t="s">
        <v>136</v>
      </c>
      <c r="B56" t="s">
        <v>135</v>
      </c>
      <c r="C56" t="s">
        <v>679</v>
      </c>
      <c r="D56" t="s">
        <v>747</v>
      </c>
      <c r="E56" s="5">
        <v>0</v>
      </c>
      <c r="F56" s="1">
        <f t="shared" si="0"/>
        <v>0</v>
      </c>
      <c r="G56" s="1">
        <f>SUM(M56,O56,N56,P56,U56,V56,Q56,R56,S56,W56,T56)*I56+SUM(Y56,AA56,-AC56,-AE56)+(X56 * IF('LA Data'!V56=0,K56,1))</f>
        <v>3782242.4854690991</v>
      </c>
      <c r="H56" s="1">
        <f>SUM(M56,O56,N56,P56,U56,V56,Q56,R56,S56,W56,T56)*J56+SUM(Z56,AB56,-AD56,-AF56)+(X56 * IF('LA Data'!V56=0,L56,1))</f>
        <v>3782242.4854690991</v>
      </c>
      <c r="I56" s="6">
        <f>'LA Data'!BV56</f>
        <v>0.4</v>
      </c>
      <c r="J56" s="6">
        <f>'LA Data'!BY56</f>
        <v>0.4</v>
      </c>
      <c r="K56" s="6">
        <f t="shared" si="1"/>
        <v>0.5</v>
      </c>
      <c r="L56" s="6">
        <f t="shared" si="2"/>
        <v>0.5</v>
      </c>
      <c r="M56" s="1">
        <f>'LA Data'!C56</f>
        <v>50756090</v>
      </c>
      <c r="N56" s="1">
        <f>-('LA Data'!E56 - 'LA Data'!$D56) * 'LA Data'!$BU56</f>
        <v>4372353.398</v>
      </c>
      <c r="O56" s="1">
        <f>-'LA Data'!D56</f>
        <v>21000</v>
      </c>
      <c r="P56" s="1">
        <f>-('LA Data'!F56+'LA Data'!G56) * 0.5</f>
        <v>11219</v>
      </c>
      <c r="Q56" s="1">
        <f>-'LA Data'!L56-'LA Data'!M56</f>
        <v>27455</v>
      </c>
      <c r="R56" s="1">
        <f>-'LA Data'!N56-'LA Data'!O56</f>
        <v>16218</v>
      </c>
      <c r="S56" s="1">
        <f>-'LA Data'!P56-'LA Data'!Q56</f>
        <v>34688</v>
      </c>
      <c r="T56" s="1">
        <f>-'LA Data'!T56-'LA Data'!U56</f>
        <v>0</v>
      </c>
      <c r="U56" s="1">
        <f>-'LA Data'!H56-'LA Data'!I56</f>
        <v>1234000</v>
      </c>
      <c r="V56" s="1">
        <f>-'LA Data'!J56-'LA Data'!K56</f>
        <v>4185750</v>
      </c>
      <c r="W56" s="1">
        <f>-'LA Data'!R56-'LA Data'!S56</f>
        <v>0</v>
      </c>
      <c r="X56" s="1">
        <f>-((('LA Data'!X56-'LA Data'!W56)*'LA Data'!BU56+'LA Data'!W56+'LA Data'!Y56*0.5+'LA Data'!AA56+'LA Data'!AC56+'LA Data'!AE56+'LA Data'!AG56+'LA Data'!AI56+'LA Data'!AK56) + ('LA Data'!Z56*0.5+'LA Data'!AB56+'LA Data'!AD56+'LA Data'!AF56+'LA Data'!AH56+'LA Data'!AJ56+'LA Data'!AL56))</f>
        <v>0</v>
      </c>
      <c r="Y56" s="1">
        <f>'LA Data'!BW56*10^6</f>
        <v>-19025230.873730902</v>
      </c>
      <c r="Z56" s="1">
        <f>'LA Data'!BZ56*10^6</f>
        <v>-19025230.873730902</v>
      </c>
      <c r="AA56" s="1">
        <f>'LA Data'!CB56</f>
        <v>0</v>
      </c>
      <c r="AB56" s="1">
        <f>'LA Data'!CC56</f>
        <v>0</v>
      </c>
      <c r="AC56" s="1">
        <f>'LA Data'!CD56</f>
        <v>1456036</v>
      </c>
      <c r="AD56" s="1">
        <f>'LA Data'!CE56</f>
        <v>1456036</v>
      </c>
      <c r="AE56" s="1">
        <f>('LA Data'!BX56-'LA Data'!CA56)*10^6</f>
        <v>0</v>
      </c>
      <c r="AF56" s="1">
        <v>0</v>
      </c>
      <c r="AG56" s="1"/>
    </row>
    <row r="57" spans="1:33" x14ac:dyDescent="0.25">
      <c r="A57" t="s">
        <v>138</v>
      </c>
      <c r="B57" t="s">
        <v>137</v>
      </c>
      <c r="C57" t="s">
        <v>657</v>
      </c>
      <c r="D57" t="s">
        <v>614</v>
      </c>
      <c r="E57" s="5">
        <v>0</v>
      </c>
      <c r="F57" s="1">
        <f t="shared" si="0"/>
        <v>0</v>
      </c>
      <c r="G57" s="1">
        <f>SUM(M57,O57,N57,P57,U57,V57,Q57,R57,S57,W57,T57)*I57+SUM(Y57,AA57,-AC57,-AE57)+(X57 * IF('LA Data'!V57=0,K57,1))</f>
        <v>5826162.1584458426</v>
      </c>
      <c r="H57" s="1">
        <f>SUM(M57,O57,N57,P57,U57,V57,Q57,R57,S57,W57,T57)*J57+SUM(Z57,AB57,-AD57,-AF57)+(X57 * IF('LA Data'!V57=0,L57,1))</f>
        <v>5826162.1584458426</v>
      </c>
      <c r="I57" s="6">
        <f>'LA Data'!BV57</f>
        <v>0.4</v>
      </c>
      <c r="J57" s="6">
        <f>'LA Data'!BY57</f>
        <v>0.4</v>
      </c>
      <c r="K57" s="6">
        <f t="shared" si="1"/>
        <v>0.5</v>
      </c>
      <c r="L57" s="6">
        <f t="shared" si="2"/>
        <v>0.5</v>
      </c>
      <c r="M57" s="1">
        <f>'LA Data'!C57</f>
        <v>29244915</v>
      </c>
      <c r="N57" s="1">
        <f>-('LA Data'!E57 - 'LA Data'!$D57) * 'LA Data'!$BU57</f>
        <v>2974895.5320000001</v>
      </c>
      <c r="O57" s="1">
        <f>-'LA Data'!D57</f>
        <v>0</v>
      </c>
      <c r="P57" s="1">
        <f>-('LA Data'!F57+'LA Data'!G57) * 0.5</f>
        <v>3556.5</v>
      </c>
      <c r="Q57" s="1">
        <f>-'LA Data'!L57-'LA Data'!M57</f>
        <v>2450</v>
      </c>
      <c r="R57" s="1">
        <f>-'LA Data'!N57-'LA Data'!O57</f>
        <v>0</v>
      </c>
      <c r="S57" s="1">
        <f>-'LA Data'!P57-'LA Data'!Q57</f>
        <v>0</v>
      </c>
      <c r="T57" s="1">
        <f>-'LA Data'!T57-'LA Data'!U57</f>
        <v>0</v>
      </c>
      <c r="U57" s="1">
        <f>-'LA Data'!H57-'LA Data'!I57</f>
        <v>473920</v>
      </c>
      <c r="V57" s="1">
        <f>-'LA Data'!J57-'LA Data'!K57</f>
        <v>1724149</v>
      </c>
      <c r="W57" s="1">
        <f>-'LA Data'!R57-'LA Data'!S57</f>
        <v>0</v>
      </c>
      <c r="X57" s="1">
        <f>-((('LA Data'!X57-'LA Data'!W57)*'LA Data'!BU57+'LA Data'!W57+'LA Data'!Y57*0.5+'LA Data'!AA57+'LA Data'!AC57+'LA Data'!AE57+'LA Data'!AG57+'LA Data'!AI57+'LA Data'!AK57) + ('LA Data'!Z57*0.5+'LA Data'!AB57+'LA Data'!AD57+'LA Data'!AF57+'LA Data'!AH57+'LA Data'!AJ57+'LA Data'!AL57))</f>
        <v>0</v>
      </c>
      <c r="Y57" s="1">
        <f>'LA Data'!BW57*10^6</f>
        <v>-7943392.2543541603</v>
      </c>
      <c r="Z57" s="1">
        <f>'LA Data'!BZ57*10^6</f>
        <v>-7943392.2543541603</v>
      </c>
      <c r="AA57" s="1">
        <f>'LA Data'!CB57</f>
        <v>0</v>
      </c>
      <c r="AB57" s="1">
        <f>'LA Data'!CC57</f>
        <v>0</v>
      </c>
      <c r="AC57" s="1">
        <f>'LA Data'!CD57</f>
        <v>0</v>
      </c>
      <c r="AD57" s="1">
        <f>'LA Data'!CE57</f>
        <v>0</v>
      </c>
      <c r="AE57" s="1">
        <f>('LA Data'!BX57-'LA Data'!CA57)*10^6</f>
        <v>0</v>
      </c>
      <c r="AF57" s="1">
        <v>0</v>
      </c>
      <c r="AG57" s="1"/>
    </row>
    <row r="58" spans="1:33" x14ac:dyDescent="0.25">
      <c r="A58" t="s">
        <v>140</v>
      </c>
      <c r="B58" t="s">
        <v>139</v>
      </c>
      <c r="C58" t="s">
        <v>649</v>
      </c>
      <c r="D58" t="s">
        <v>747</v>
      </c>
      <c r="E58" s="5">
        <v>0</v>
      </c>
      <c r="F58" s="1">
        <f t="shared" si="0"/>
        <v>0</v>
      </c>
      <c r="G58" s="1">
        <f>SUM(M58,O58,N58,P58,U58,V58,Q58,R58,S58,W58,T58)*I58+SUM(Y58,AA58,-AC58,-AE58)+(X58 * IF('LA Data'!V58=0,K58,1))</f>
        <v>103649548.42965102</v>
      </c>
      <c r="H58" s="1">
        <f>SUM(M58,O58,N58,P58,U58,V58,Q58,R58,S58,W58,T58)*J58+SUM(Z58,AB58,-AD58,-AF58)+(X58 * IF('LA Data'!V58=0,L58,1))</f>
        <v>103649548.42965102</v>
      </c>
      <c r="I58" s="6">
        <f>'LA Data'!BV58</f>
        <v>0.3</v>
      </c>
      <c r="J58" s="6">
        <f>'LA Data'!BY58</f>
        <v>0.3</v>
      </c>
      <c r="K58" s="6">
        <f t="shared" si="1"/>
        <v>0.66999999999999993</v>
      </c>
      <c r="L58" s="6">
        <f t="shared" si="2"/>
        <v>0.5</v>
      </c>
      <c r="M58" s="1">
        <f>'LA Data'!C58</f>
        <v>1297540409</v>
      </c>
      <c r="N58" s="1">
        <f>-('LA Data'!E58 - 'LA Data'!$D58) * 'LA Data'!$BU58</f>
        <v>1763602.2949999999</v>
      </c>
      <c r="O58" s="1">
        <f>-'LA Data'!D58</f>
        <v>0</v>
      </c>
      <c r="P58" s="1">
        <f>-('LA Data'!F58+'LA Data'!G58) * 0.5</f>
        <v>0</v>
      </c>
      <c r="Q58" s="1">
        <f>-'LA Data'!L58-'LA Data'!M58</f>
        <v>25324</v>
      </c>
      <c r="R58" s="1">
        <f>-'LA Data'!N58-'LA Data'!O58</f>
        <v>0</v>
      </c>
      <c r="S58" s="1">
        <f>-'LA Data'!P58-'LA Data'!Q58</f>
        <v>0</v>
      </c>
      <c r="T58" s="1">
        <f>-'LA Data'!T58-'LA Data'!U58</f>
        <v>0</v>
      </c>
      <c r="U58" s="1">
        <f>-'LA Data'!H58-'LA Data'!I58</f>
        <v>65344</v>
      </c>
      <c r="V58" s="1">
        <f>-'LA Data'!J58-'LA Data'!K58</f>
        <v>15505601</v>
      </c>
      <c r="W58" s="1">
        <f>-'LA Data'!R58-'LA Data'!S58</f>
        <v>0</v>
      </c>
      <c r="X58" s="1">
        <f>-((('LA Data'!X58-'LA Data'!W58)*'LA Data'!BU58+'LA Data'!W58+'LA Data'!Y58*0.5+'LA Data'!AA58+'LA Data'!AC58+'LA Data'!AE58+'LA Data'!AG58+'LA Data'!AI58+'LA Data'!AK58) + ('LA Data'!Z58*0.5+'LA Data'!AB58+'LA Data'!AD58+'LA Data'!AF58+'LA Data'!AH58+'LA Data'!AJ58+'LA Data'!AL58))</f>
        <v>0</v>
      </c>
      <c r="Y58" s="1">
        <f>'LA Data'!BW58*10^6</f>
        <v>-290820535.658849</v>
      </c>
      <c r="Z58" s="1">
        <f>'LA Data'!BZ58*10^6</f>
        <v>-290820535.658849</v>
      </c>
      <c r="AA58" s="1">
        <f>'LA Data'!CB58</f>
        <v>0</v>
      </c>
      <c r="AB58" s="1">
        <f>'LA Data'!CC58</f>
        <v>0</v>
      </c>
      <c r="AC58" s="1">
        <f>'LA Data'!CD58</f>
        <v>0</v>
      </c>
      <c r="AD58" s="1">
        <f>'LA Data'!CE58</f>
        <v>0</v>
      </c>
      <c r="AE58" s="1">
        <f>('LA Data'!BX58-'LA Data'!CA58)*10^6</f>
        <v>0</v>
      </c>
      <c r="AF58" s="1">
        <v>0</v>
      </c>
      <c r="AG58" s="1"/>
    </row>
    <row r="59" spans="1:33" x14ac:dyDescent="0.25">
      <c r="A59" t="s">
        <v>142</v>
      </c>
      <c r="B59" t="s">
        <v>141</v>
      </c>
      <c r="C59" t="s">
        <v>646</v>
      </c>
      <c r="D59" t="s">
        <v>602</v>
      </c>
      <c r="E59" s="5">
        <v>0</v>
      </c>
      <c r="F59" s="1">
        <f t="shared" si="0"/>
        <v>0</v>
      </c>
      <c r="G59" s="1">
        <f>SUM(M59,O59,N59,P59,U59,V59,Q59,R59,S59,W59,T59)*I59+SUM(Y59,AA59,-AC59,-AE59)+(X59 * IF('LA Data'!V59=0,K59,1))</f>
        <v>9228214.2330914997</v>
      </c>
      <c r="H59" s="1">
        <f>SUM(M59,O59,N59,P59,U59,V59,Q59,R59,S59,W59,T59)*J59+SUM(Z59,AB59,-AD59,-AF59)+(X59 * IF('LA Data'!V59=0,L59,1))</f>
        <v>9228214.2330914997</v>
      </c>
      <c r="I59" s="6">
        <f>'LA Data'!BV59</f>
        <v>0.4</v>
      </c>
      <c r="J59" s="6">
        <f>'LA Data'!BY59</f>
        <v>0.4</v>
      </c>
      <c r="K59" s="6">
        <f t="shared" si="1"/>
        <v>0.5</v>
      </c>
      <c r="L59" s="6">
        <f t="shared" si="2"/>
        <v>0.5</v>
      </c>
      <c r="M59" s="1">
        <f>'LA Data'!C59</f>
        <v>67880365</v>
      </c>
      <c r="N59" s="1">
        <f>-('LA Data'!E59 - 'LA Data'!$D59) * 'LA Data'!$BU59</f>
        <v>4671258.6839999994</v>
      </c>
      <c r="O59" s="1">
        <f>-'LA Data'!D59</f>
        <v>0</v>
      </c>
      <c r="P59" s="1">
        <f>-('LA Data'!F59+'LA Data'!G59) * 0.5</f>
        <v>4187</v>
      </c>
      <c r="Q59" s="1">
        <f>-'LA Data'!L59-'LA Data'!M59</f>
        <v>20771</v>
      </c>
      <c r="R59" s="1">
        <f>-'LA Data'!N59-'LA Data'!O59</f>
        <v>0</v>
      </c>
      <c r="S59" s="1">
        <f>-'LA Data'!P59-'LA Data'!Q59</f>
        <v>0</v>
      </c>
      <c r="T59" s="1">
        <f>-'LA Data'!T59-'LA Data'!U59</f>
        <v>0</v>
      </c>
      <c r="U59" s="1">
        <f>-'LA Data'!H59-'LA Data'!I59</f>
        <v>633518</v>
      </c>
      <c r="V59" s="1">
        <f>-'LA Data'!J59-'LA Data'!K59</f>
        <v>3618949</v>
      </c>
      <c r="W59" s="1">
        <f>-'LA Data'!R59-'LA Data'!S59</f>
        <v>0</v>
      </c>
      <c r="X59" s="1">
        <f>-((('LA Data'!X59-'LA Data'!W59)*'LA Data'!BU59+'LA Data'!W59+'LA Data'!Y59*0.5+'LA Data'!AA59+'LA Data'!AC59+'LA Data'!AE59+'LA Data'!AG59+'LA Data'!AI59+'LA Data'!AK59) + ('LA Data'!Z59*0.5+'LA Data'!AB59+'LA Data'!AD59+'LA Data'!AF59+'LA Data'!AH59+'LA Data'!AJ59+'LA Data'!AL59))</f>
        <v>0</v>
      </c>
      <c r="Y59" s="1">
        <f>'LA Data'!BW59*10^6</f>
        <v>-21503405.2405085</v>
      </c>
      <c r="Z59" s="1">
        <f>'LA Data'!BZ59*10^6</f>
        <v>-21503405.2405085</v>
      </c>
      <c r="AA59" s="1">
        <f>'LA Data'!CB59</f>
        <v>0</v>
      </c>
      <c r="AB59" s="1">
        <f>'LA Data'!CC59</f>
        <v>0</v>
      </c>
      <c r="AC59" s="1">
        <f>'LA Data'!CD59</f>
        <v>0</v>
      </c>
      <c r="AD59" s="1">
        <f>'LA Data'!CE59</f>
        <v>0</v>
      </c>
      <c r="AE59" s="1">
        <f>('LA Data'!BX59-'LA Data'!CA59)*10^6</f>
        <v>0</v>
      </c>
      <c r="AF59" s="1">
        <v>0</v>
      </c>
      <c r="AG59" s="1"/>
    </row>
    <row r="60" spans="1:33" x14ac:dyDescent="0.25">
      <c r="A60" t="s">
        <v>143</v>
      </c>
      <c r="B60" t="s">
        <v>690</v>
      </c>
      <c r="C60" t="s">
        <v>747</v>
      </c>
      <c r="D60" t="s">
        <v>747</v>
      </c>
      <c r="E60" s="5" t="s">
        <v>743</v>
      </c>
      <c r="F60" s="1">
        <f t="shared" si="0"/>
        <v>19797112.834556371</v>
      </c>
      <c r="G60" s="1">
        <f>SUM(M60,O60,N60,P60,U60,V60,Q60,R60,S60,W60,T60)*I60+SUM(Y60,AA60,-AC60,-AE60)+(X60 * IF('LA Data'!V60=0,K60,1))</f>
        <v>160805780.36272827</v>
      </c>
      <c r="H60" s="1">
        <f>SUM(M60,O60,N60,P60,U60,V60,Q60,R60,S60,W60,T60)*J60+SUM(Z60,AB60,-AD60,-AF60)+(X60 * IF('LA Data'!V60=0,L60,1))</f>
        <v>141008667.5281719</v>
      </c>
      <c r="I60" s="6">
        <f>'LA Data'!BV60</f>
        <v>1</v>
      </c>
      <c r="J60" s="6">
        <f>'LA Data'!BY60</f>
        <v>0.5</v>
      </c>
      <c r="K60" s="6">
        <f t="shared" si="1"/>
        <v>1</v>
      </c>
      <c r="L60" s="6">
        <f t="shared" si="2"/>
        <v>0.5</v>
      </c>
      <c r="M60" s="1">
        <f>'LA Data'!C60</f>
        <v>169913524</v>
      </c>
      <c r="N60" s="1">
        <f>-('LA Data'!E60 - 'LA Data'!$D60) * 'LA Data'!$BU60</f>
        <v>29194282.677000001</v>
      </c>
      <c r="O60" s="1">
        <f>-'LA Data'!D60</f>
        <v>8203</v>
      </c>
      <c r="P60" s="1">
        <f>-('LA Data'!F60+'LA Data'!G60) * 0.5</f>
        <v>131172.5</v>
      </c>
      <c r="Q60" s="1">
        <f>-'LA Data'!L60-'LA Data'!M60</f>
        <v>277810</v>
      </c>
      <c r="R60" s="1">
        <f>-'LA Data'!N60-'LA Data'!O60</f>
        <v>0</v>
      </c>
      <c r="S60" s="1">
        <f>-'LA Data'!P60-'LA Data'!Q60</f>
        <v>0</v>
      </c>
      <c r="T60" s="1">
        <f>-'LA Data'!T60-'LA Data'!U60</f>
        <v>0</v>
      </c>
      <c r="U60" s="1">
        <f>-'LA Data'!H60-'LA Data'!I60</f>
        <v>2282755</v>
      </c>
      <c r="V60" s="1">
        <f>-'LA Data'!J60-'LA Data'!K60</f>
        <v>20312380</v>
      </c>
      <c r="W60" s="1">
        <f>-'LA Data'!R60-'LA Data'!S60</f>
        <v>0</v>
      </c>
      <c r="X60" s="1">
        <f>-((('LA Data'!X60-'LA Data'!W60)*'LA Data'!BU60+'LA Data'!W60+'LA Data'!Y60*0.5+'LA Data'!AA60+'LA Data'!AC60+'LA Data'!AE60+'LA Data'!AG60+'LA Data'!AI60+'LA Data'!AK60) + ('LA Data'!Z60*0.5+'LA Data'!AB60+'LA Data'!AD60+'LA Data'!AF60+'LA Data'!AH60+'LA Data'!AJ60+'LA Data'!AL60))</f>
        <v>19265.446</v>
      </c>
      <c r="Y60" s="1">
        <f>'LA Data'!BW60*10^6</f>
        <v>-18637441.320560701</v>
      </c>
      <c r="Z60" s="1">
        <f>'LA Data'!BZ60*10^6</f>
        <v>29929338.493671898</v>
      </c>
      <c r="AA60" s="1">
        <f>'LA Data'!CB60</f>
        <v>0</v>
      </c>
      <c r="AB60" s="1">
        <f>'LA Data'!CC60</f>
        <v>0</v>
      </c>
      <c r="AC60" s="1">
        <f>'LA Data'!CD60</f>
        <v>0</v>
      </c>
      <c r="AD60" s="1">
        <f>'LA Data'!CE60</f>
        <v>0</v>
      </c>
      <c r="AE60" s="1">
        <f>('LA Data'!BX60-'LA Data'!CA60)*10^6</f>
        <v>42696170.939711012</v>
      </c>
      <c r="AF60" s="1">
        <v>0</v>
      </c>
      <c r="AG60" s="1"/>
    </row>
    <row r="61" spans="1:33" x14ac:dyDescent="0.25">
      <c r="A61" t="s">
        <v>145</v>
      </c>
      <c r="B61" t="s">
        <v>144</v>
      </c>
      <c r="C61" t="s">
        <v>648</v>
      </c>
      <c r="D61" t="s">
        <v>747</v>
      </c>
      <c r="E61" s="5">
        <v>0</v>
      </c>
      <c r="F61" s="1">
        <f t="shared" si="0"/>
        <v>0</v>
      </c>
      <c r="G61" s="1">
        <f>SUM(M61,O61,N61,P61,U61,V61,Q61,R61,S61,W61,T61)*I61+SUM(Y61,AA61,-AC61,-AE61)+(X61 * IF('LA Data'!V61=0,K61,1))</f>
        <v>5209854.4490360022</v>
      </c>
      <c r="H61" s="1">
        <f>SUM(M61,O61,N61,P61,U61,V61,Q61,R61,S61,W61,T61)*J61+SUM(Z61,AB61,-AD61,-AF61)+(X61 * IF('LA Data'!V61=0,L61,1))</f>
        <v>5209854.4490360022</v>
      </c>
      <c r="I61" s="6">
        <f>'LA Data'!BV61</f>
        <v>0.4</v>
      </c>
      <c r="J61" s="6">
        <f>'LA Data'!BY61</f>
        <v>0.4</v>
      </c>
      <c r="K61" s="6">
        <f t="shared" si="1"/>
        <v>0.5</v>
      </c>
      <c r="L61" s="6">
        <f t="shared" si="2"/>
        <v>0.5</v>
      </c>
      <c r="M61" s="1">
        <f>'LA Data'!C61</f>
        <v>36885294</v>
      </c>
      <c r="N61" s="1">
        <f>-('LA Data'!E61 - 'LA Data'!$D61) * 'LA Data'!$BU61</f>
        <v>4133519.0680000004</v>
      </c>
      <c r="O61" s="1">
        <f>-'LA Data'!D61</f>
        <v>0</v>
      </c>
      <c r="P61" s="1">
        <f>-('LA Data'!F61+'LA Data'!G61) * 0.5</f>
        <v>15993</v>
      </c>
      <c r="Q61" s="1">
        <f>-'LA Data'!L61-'LA Data'!M61</f>
        <v>23915</v>
      </c>
      <c r="R61" s="1">
        <f>-'LA Data'!N61-'LA Data'!O61</f>
        <v>0</v>
      </c>
      <c r="S61" s="1">
        <f>-'LA Data'!P61-'LA Data'!Q61</f>
        <v>0</v>
      </c>
      <c r="T61" s="1">
        <f>-'LA Data'!T61-'LA Data'!U61</f>
        <v>0</v>
      </c>
      <c r="U61" s="1">
        <f>-'LA Data'!H61-'LA Data'!I61</f>
        <v>1011439</v>
      </c>
      <c r="V61" s="1">
        <f>-'LA Data'!J61-'LA Data'!K61</f>
        <v>4564729</v>
      </c>
      <c r="W61" s="1">
        <f>-'LA Data'!R61-'LA Data'!S61</f>
        <v>0</v>
      </c>
      <c r="X61" s="1">
        <f>-((('LA Data'!X61-'LA Data'!W61)*'LA Data'!BU61+'LA Data'!W61+'LA Data'!Y61*0.5+'LA Data'!AA61+'LA Data'!AC61+'LA Data'!AE61+'LA Data'!AG61+'LA Data'!AI61+'LA Data'!AK61) + ('LA Data'!Z61*0.5+'LA Data'!AB61+'LA Data'!AD61+'LA Data'!AF61+'LA Data'!AH61+'LA Data'!AJ61+'LA Data'!AL61))</f>
        <v>0</v>
      </c>
      <c r="Y61" s="1">
        <f>'LA Data'!BW61*10^6</f>
        <v>-13444101.178164002</v>
      </c>
      <c r="Z61" s="1">
        <f>'LA Data'!BZ61*10^6</f>
        <v>-13444101.178164002</v>
      </c>
      <c r="AA61" s="1">
        <f>'LA Data'!CB61</f>
        <v>0</v>
      </c>
      <c r="AB61" s="1">
        <f>'LA Data'!CC61</f>
        <v>0</v>
      </c>
      <c r="AC61" s="1">
        <f>'LA Data'!CD61</f>
        <v>0</v>
      </c>
      <c r="AD61" s="1">
        <f>'LA Data'!CE61</f>
        <v>0</v>
      </c>
      <c r="AE61" s="1">
        <f>('LA Data'!BX61-'LA Data'!CA61)*10^6</f>
        <v>0</v>
      </c>
      <c r="AF61" s="1">
        <v>0</v>
      </c>
      <c r="AG61" s="1"/>
    </row>
    <row r="62" spans="1:33" x14ac:dyDescent="0.25">
      <c r="A62" t="s">
        <v>147</v>
      </c>
      <c r="B62" t="s">
        <v>146</v>
      </c>
      <c r="C62" t="s">
        <v>747</v>
      </c>
      <c r="D62" t="s">
        <v>634</v>
      </c>
      <c r="E62" s="5" t="s">
        <v>741</v>
      </c>
      <c r="F62" s="1">
        <f t="shared" si="0"/>
        <v>3504400.6897114068</v>
      </c>
      <c r="G62" s="1">
        <f>SUM(M62,O62,N62,P62,U62,V62,Q62,R62,S62,W62,T62)*I62+SUM(Y62,AA62,-AC62,-AE62)+(X62 * IF('LA Data'!V62=0,K62,1))</f>
        <v>96064138.6759727</v>
      </c>
      <c r="H62" s="1">
        <f>SUM(M62,O62,N62,P62,U62,V62,Q62,R62,S62,W62,T62)*J62+SUM(Z62,AB62,-AD62,-AF62)+(X62 * IF('LA Data'!V62=0,L62,1))</f>
        <v>92559737.986261293</v>
      </c>
      <c r="I62" s="6">
        <f>'LA Data'!BV62</f>
        <v>0.99</v>
      </c>
      <c r="J62" s="6">
        <f>'LA Data'!BY62</f>
        <v>0.49</v>
      </c>
      <c r="K62" s="6">
        <f t="shared" si="1"/>
        <v>1</v>
      </c>
      <c r="L62" s="6">
        <f t="shared" si="2"/>
        <v>0.5</v>
      </c>
      <c r="M62" s="1">
        <f>'LA Data'!C62</f>
        <v>128717418</v>
      </c>
      <c r="N62" s="1">
        <f>-('LA Data'!E62 - 'LA Data'!$D62) * 'LA Data'!$BU62</f>
        <v>6454788.4800000004</v>
      </c>
      <c r="O62" s="1">
        <f>-'LA Data'!D62</f>
        <v>0</v>
      </c>
      <c r="P62" s="1">
        <f>-('LA Data'!F62+'LA Data'!G62) * 0.5</f>
        <v>0</v>
      </c>
      <c r="Q62" s="1">
        <f>-'LA Data'!L62-'LA Data'!M62</f>
        <v>8759</v>
      </c>
      <c r="R62" s="1">
        <f>-'LA Data'!N62-'LA Data'!O62</f>
        <v>52416</v>
      </c>
      <c r="S62" s="1">
        <f>-'LA Data'!P62-'LA Data'!Q62</f>
        <v>0</v>
      </c>
      <c r="T62" s="1">
        <f>-'LA Data'!T62-'LA Data'!U62</f>
        <v>0</v>
      </c>
      <c r="U62" s="1">
        <f>-'LA Data'!H62-'LA Data'!I62</f>
        <v>2096129</v>
      </c>
      <c r="V62" s="1">
        <f>-'LA Data'!J62-'LA Data'!K62</f>
        <v>4595599</v>
      </c>
      <c r="W62" s="1">
        <f>-'LA Data'!R62-'LA Data'!S62</f>
        <v>0</v>
      </c>
      <c r="X62" s="1">
        <f>-((('LA Data'!X62-'LA Data'!W62)*'LA Data'!BU62+'LA Data'!W62+'LA Data'!Y62*0.5+'LA Data'!AA62+'LA Data'!AC62+'LA Data'!AE62+'LA Data'!AG62+'LA Data'!AI62+'LA Data'!AK62) + ('LA Data'!Z62*0.5+'LA Data'!AB62+'LA Data'!AD62+'LA Data'!AF62+'LA Data'!AH62+'LA Data'!AJ62+'LA Data'!AL62))</f>
        <v>0</v>
      </c>
      <c r="Y62" s="1">
        <f>'LA Data'!BW62*10^6</f>
        <v>-22199035.431867301</v>
      </c>
      <c r="Z62" s="1">
        <f>'LA Data'!BZ62*10^6</f>
        <v>23016434.341061298</v>
      </c>
      <c r="AA62" s="1">
        <f>'LA Data'!CB62</f>
        <v>0</v>
      </c>
      <c r="AB62" s="1">
        <f>'LA Data'!CC62</f>
        <v>0</v>
      </c>
      <c r="AC62" s="1">
        <f>'LA Data'!CD62</f>
        <v>0</v>
      </c>
      <c r="AD62" s="1">
        <f>'LA Data'!CE62</f>
        <v>0</v>
      </c>
      <c r="AE62" s="1">
        <f>('LA Data'!BX62-'LA Data'!CA62)*10^6</f>
        <v>22242684.27736</v>
      </c>
      <c r="AF62" s="1">
        <v>0</v>
      </c>
      <c r="AG62" s="1"/>
    </row>
    <row r="63" spans="1:33" x14ac:dyDescent="0.25">
      <c r="A63" t="s">
        <v>149</v>
      </c>
      <c r="B63" t="s">
        <v>148</v>
      </c>
      <c r="C63" t="s">
        <v>679</v>
      </c>
      <c r="D63" t="s">
        <v>747</v>
      </c>
      <c r="E63" s="5">
        <v>0</v>
      </c>
      <c r="F63" s="1">
        <f t="shared" si="0"/>
        <v>0</v>
      </c>
      <c r="G63" s="1">
        <f>SUM(M63,O63,N63,P63,U63,V63,Q63,R63,S63,W63,T63)*I63+SUM(Y63,AA63,-AC63,-AE63)+(X63 * IF('LA Data'!V63=0,K63,1))</f>
        <v>5976516.0230968967</v>
      </c>
      <c r="H63" s="1">
        <f>SUM(M63,O63,N63,P63,U63,V63,Q63,R63,S63,W63,T63)*J63+SUM(Z63,AB63,-AD63,-AF63)+(X63 * IF('LA Data'!V63=0,L63,1))</f>
        <v>5976516.0230968967</v>
      </c>
      <c r="I63" s="6">
        <f>'LA Data'!BV63</f>
        <v>0.4</v>
      </c>
      <c r="J63" s="6">
        <f>'LA Data'!BY63</f>
        <v>0.4</v>
      </c>
      <c r="K63" s="6">
        <f t="shared" si="1"/>
        <v>0.5</v>
      </c>
      <c r="L63" s="6">
        <f t="shared" si="2"/>
        <v>0.5</v>
      </c>
      <c r="M63" s="1">
        <f>'LA Data'!C63</f>
        <v>142557954</v>
      </c>
      <c r="N63" s="1">
        <f>-('LA Data'!E63 - 'LA Data'!$D63) * 'LA Data'!$BU63</f>
        <v>1120637.943</v>
      </c>
      <c r="O63" s="1">
        <f>-'LA Data'!D63</f>
        <v>11000</v>
      </c>
      <c r="P63" s="1">
        <f>-('LA Data'!F63+'LA Data'!G63) * 0.5</f>
        <v>0</v>
      </c>
      <c r="Q63" s="1">
        <f>-'LA Data'!L63-'LA Data'!M63</f>
        <v>19189</v>
      </c>
      <c r="R63" s="1">
        <f>-'LA Data'!N63-'LA Data'!O63</f>
        <v>11727</v>
      </c>
      <c r="S63" s="1">
        <f>-'LA Data'!P63-'LA Data'!Q63</f>
        <v>0</v>
      </c>
      <c r="T63" s="1">
        <f>-'LA Data'!T63-'LA Data'!U63</f>
        <v>0</v>
      </c>
      <c r="U63" s="1">
        <f>-'LA Data'!H63-'LA Data'!I63</f>
        <v>470311</v>
      </c>
      <c r="V63" s="1">
        <f>-'LA Data'!J63-'LA Data'!K63</f>
        <v>2035170</v>
      </c>
      <c r="W63" s="1">
        <f>-'LA Data'!R63-'LA Data'!S63</f>
        <v>0</v>
      </c>
      <c r="X63" s="1">
        <f>-((('LA Data'!X63-'LA Data'!W63)*'LA Data'!BU63+'LA Data'!W63+'LA Data'!Y63*0.5+'LA Data'!AA63+'LA Data'!AC63+'LA Data'!AE63+'LA Data'!AG63+'LA Data'!AI63+'LA Data'!AK63) + ('LA Data'!Z63*0.5+'LA Data'!AB63+'LA Data'!AD63+'LA Data'!AF63+'LA Data'!AH63+'LA Data'!AJ63+'LA Data'!AL63))</f>
        <v>0</v>
      </c>
      <c r="Y63" s="1">
        <f>'LA Data'!BW63*10^6</f>
        <v>-50445039.554103099</v>
      </c>
      <c r="Z63" s="1">
        <f>'LA Data'!BZ63*10^6</f>
        <v>-50445039.554103099</v>
      </c>
      <c r="AA63" s="1">
        <f>'LA Data'!CB63</f>
        <v>0</v>
      </c>
      <c r="AB63" s="1">
        <f>'LA Data'!CC63</f>
        <v>0</v>
      </c>
      <c r="AC63" s="1">
        <f>'LA Data'!CD63</f>
        <v>2068840</v>
      </c>
      <c r="AD63" s="1">
        <f>'LA Data'!CE63</f>
        <v>2068840</v>
      </c>
      <c r="AE63" s="1">
        <f>('LA Data'!BX63-'LA Data'!CA63)*10^6</f>
        <v>0</v>
      </c>
      <c r="AF63" s="1">
        <v>0</v>
      </c>
      <c r="AG63" s="1"/>
    </row>
    <row r="64" spans="1:33" x14ac:dyDescent="0.25">
      <c r="A64" t="s">
        <v>151</v>
      </c>
      <c r="B64" t="s">
        <v>150</v>
      </c>
      <c r="C64" t="s">
        <v>649</v>
      </c>
      <c r="D64" t="s">
        <v>747</v>
      </c>
      <c r="E64" s="5">
        <v>0</v>
      </c>
      <c r="F64" s="1">
        <f t="shared" si="0"/>
        <v>0</v>
      </c>
      <c r="G64" s="1">
        <f>SUM(M64,O64,N64,P64,U64,V64,Q64,R64,S64,W64,T64)*I64+SUM(Y64,AA64,-AC64,-AE64)+(X64 * IF('LA Data'!V64=0,K64,1))</f>
        <v>80578254.549375996</v>
      </c>
      <c r="H64" s="1">
        <f>SUM(M64,O64,N64,P64,U64,V64,Q64,R64,S64,W64,T64)*J64+SUM(Z64,AB64,-AD64,-AF64)+(X64 * IF('LA Data'!V64=0,L64,1))</f>
        <v>80578254.549375996</v>
      </c>
      <c r="I64" s="6">
        <f>'LA Data'!BV64</f>
        <v>0.3</v>
      </c>
      <c r="J64" s="6">
        <f>'LA Data'!BY64</f>
        <v>0.3</v>
      </c>
      <c r="K64" s="6">
        <f t="shared" si="1"/>
        <v>0.66999999999999993</v>
      </c>
      <c r="L64" s="6">
        <f t="shared" si="2"/>
        <v>0.5</v>
      </c>
      <c r="M64" s="1">
        <f>'LA Data'!C64</f>
        <v>120827108</v>
      </c>
      <c r="N64" s="1">
        <f>-('LA Data'!E64 - 'LA Data'!$D64) * 'LA Data'!$BU64</f>
        <v>7335397.3229999999</v>
      </c>
      <c r="O64" s="1">
        <f>-'LA Data'!D64</f>
        <v>0</v>
      </c>
      <c r="P64" s="1">
        <f>-('LA Data'!F64+'LA Data'!G64) * 0.5</f>
        <v>0</v>
      </c>
      <c r="Q64" s="1">
        <f>-'LA Data'!L64-'LA Data'!M64</f>
        <v>19848</v>
      </c>
      <c r="R64" s="1">
        <f>-'LA Data'!N64-'LA Data'!O64</f>
        <v>0</v>
      </c>
      <c r="S64" s="1">
        <f>-'LA Data'!P64-'LA Data'!Q64</f>
        <v>0</v>
      </c>
      <c r="T64" s="1">
        <f>-'LA Data'!T64-'LA Data'!U64</f>
        <v>0</v>
      </c>
      <c r="U64" s="1">
        <f>-'LA Data'!H64-'LA Data'!I64</f>
        <v>822273</v>
      </c>
      <c r="V64" s="1">
        <f>-'LA Data'!J64-'LA Data'!K64</f>
        <v>8177597</v>
      </c>
      <c r="W64" s="1">
        <f>-'LA Data'!R64-'LA Data'!S64</f>
        <v>0</v>
      </c>
      <c r="X64" s="1">
        <f>-((('LA Data'!X64-'LA Data'!W64)*'LA Data'!BU64+'LA Data'!W64+'LA Data'!Y64*0.5+'LA Data'!AA64+'LA Data'!AC64+'LA Data'!AE64+'LA Data'!AG64+'LA Data'!AI64+'LA Data'!AK64) + ('LA Data'!Z64*0.5+'LA Data'!AB64+'LA Data'!AD64+'LA Data'!AF64+'LA Data'!AH64+'LA Data'!AJ64+'LA Data'!AL64))</f>
        <v>1070653.517</v>
      </c>
      <c r="Y64" s="1">
        <f>'LA Data'!BW64*10^6</f>
        <v>38352934.035475999</v>
      </c>
      <c r="Z64" s="1">
        <f>'LA Data'!BZ64*10^6</f>
        <v>38352934.035475999</v>
      </c>
      <c r="AA64" s="1">
        <f>'LA Data'!CB64</f>
        <v>0</v>
      </c>
      <c r="AB64" s="1">
        <f>'LA Data'!CC64</f>
        <v>0</v>
      </c>
      <c r="AC64" s="1">
        <f>'LA Data'!CD64</f>
        <v>0</v>
      </c>
      <c r="AD64" s="1">
        <f>'LA Data'!CE64</f>
        <v>0</v>
      </c>
      <c r="AE64" s="1">
        <f>('LA Data'!BX64-'LA Data'!CA64)*10^6</f>
        <v>0</v>
      </c>
      <c r="AF64" s="1">
        <v>0</v>
      </c>
      <c r="AG64" s="1"/>
    </row>
    <row r="65" spans="1:33" x14ac:dyDescent="0.25">
      <c r="A65" t="s">
        <v>153</v>
      </c>
      <c r="B65" t="s">
        <v>152</v>
      </c>
      <c r="C65" t="s">
        <v>747</v>
      </c>
      <c r="D65" t="s">
        <v>590</v>
      </c>
      <c r="E65" s="5">
        <v>0</v>
      </c>
      <c r="F65" s="1">
        <f t="shared" si="0"/>
        <v>0</v>
      </c>
      <c r="G65" s="1">
        <f>SUM(M65,O65,N65,P65,U65,V65,Q65,R65,S65,W65,T65)*I65+SUM(Y65,AA65,-AC65,-AE65)+(X65 * IF('LA Data'!V65=0,K65,1))</f>
        <v>75165605.131377101</v>
      </c>
      <c r="H65" s="1">
        <f>SUM(M65,O65,N65,P65,U65,V65,Q65,R65,S65,W65,T65)*J65+SUM(Z65,AB65,-AD65,-AF65)+(X65 * IF('LA Data'!V65=0,L65,1))</f>
        <v>75165605.131377101</v>
      </c>
      <c r="I65" s="6">
        <f>'LA Data'!BV65</f>
        <v>0.49</v>
      </c>
      <c r="J65" s="6">
        <f>'LA Data'!BY65</f>
        <v>0.49</v>
      </c>
      <c r="K65" s="6">
        <f t="shared" si="1"/>
        <v>0.5</v>
      </c>
      <c r="L65" s="6">
        <f t="shared" si="2"/>
        <v>0.5</v>
      </c>
      <c r="M65" s="1">
        <f>'LA Data'!C65</f>
        <v>113244858</v>
      </c>
      <c r="N65" s="1">
        <f>-('LA Data'!E65 - 'LA Data'!$D65) * 'LA Data'!$BU65</f>
        <v>8698365.1439999994</v>
      </c>
      <c r="O65" s="1">
        <f>-'LA Data'!D65</f>
        <v>32765</v>
      </c>
      <c r="P65" s="1">
        <f>-('LA Data'!F65+'LA Data'!G65) * 0.5</f>
        <v>66911</v>
      </c>
      <c r="Q65" s="1">
        <f>-'LA Data'!L65-'LA Data'!M65</f>
        <v>39290</v>
      </c>
      <c r="R65" s="1">
        <f>-'LA Data'!N65-'LA Data'!O65</f>
        <v>0</v>
      </c>
      <c r="S65" s="1">
        <f>-'LA Data'!P65-'LA Data'!Q65</f>
        <v>20033</v>
      </c>
      <c r="T65" s="1">
        <f>-'LA Data'!T65-'LA Data'!U65</f>
        <v>0</v>
      </c>
      <c r="U65" s="1">
        <f>-'LA Data'!H65-'LA Data'!I65</f>
        <v>450579</v>
      </c>
      <c r="V65" s="1">
        <f>-'LA Data'!J65-'LA Data'!K65</f>
        <v>5863082</v>
      </c>
      <c r="W65" s="1">
        <f>-'LA Data'!R65-'LA Data'!S65</f>
        <v>0</v>
      </c>
      <c r="X65" s="1">
        <f>-((('LA Data'!X65-'LA Data'!W65)*'LA Data'!BU65+'LA Data'!W65+'LA Data'!Y65*0.5+'LA Data'!AA65+'LA Data'!AC65+'LA Data'!AE65+'LA Data'!AG65+'LA Data'!AI65+'LA Data'!AK65) + ('LA Data'!Z65*0.5+'LA Data'!AB65+'LA Data'!AD65+'LA Data'!AF65+'LA Data'!AH65+'LA Data'!AJ65+'LA Data'!AL65))</f>
        <v>145042.66399999999</v>
      </c>
      <c r="Y65" s="1">
        <f>'LA Data'!BW65*10^6</f>
        <v>12096779.726817101</v>
      </c>
      <c r="Z65" s="1">
        <f>'LA Data'!BZ65*10^6</f>
        <v>12096779.726817101</v>
      </c>
      <c r="AA65" s="1">
        <f>'LA Data'!CB65</f>
        <v>0</v>
      </c>
      <c r="AB65" s="1">
        <f>'LA Data'!CC65</f>
        <v>0</v>
      </c>
      <c r="AC65" s="1">
        <f>'LA Data'!CD65</f>
        <v>0</v>
      </c>
      <c r="AD65" s="1">
        <f>'LA Data'!CE65</f>
        <v>0</v>
      </c>
      <c r="AE65" s="1">
        <f>('LA Data'!BX65-'LA Data'!CA65)*10^6</f>
        <v>0</v>
      </c>
      <c r="AF65" s="1">
        <v>0</v>
      </c>
      <c r="AG65" s="1"/>
    </row>
    <row r="66" spans="1:33" x14ac:dyDescent="0.25">
      <c r="A66" t="s">
        <v>155</v>
      </c>
      <c r="B66" t="s">
        <v>154</v>
      </c>
      <c r="C66" t="s">
        <v>653</v>
      </c>
      <c r="D66" t="s">
        <v>747</v>
      </c>
      <c r="E66" s="5">
        <v>0</v>
      </c>
      <c r="F66" s="1">
        <f t="shared" si="0"/>
        <v>0</v>
      </c>
      <c r="G66" s="1">
        <f>SUM(M66,O66,N66,P66,U66,V66,Q66,R66,S66,W66,T66)*I66+SUM(Y66,AA66,-AC66,-AE66)+(X66 * IF('LA Data'!V66=0,K66,1))</f>
        <v>4106103.6998551004</v>
      </c>
      <c r="H66" s="1">
        <f>SUM(M66,O66,N66,P66,U66,V66,Q66,R66,S66,W66,T66)*J66+SUM(Z66,AB66,-AD66,-AF66)+(X66 * IF('LA Data'!V66=0,L66,1))</f>
        <v>4106103.6998551004</v>
      </c>
      <c r="I66" s="6">
        <f>'LA Data'!BV66</f>
        <v>0.4</v>
      </c>
      <c r="J66" s="6">
        <f>'LA Data'!BY66</f>
        <v>0.4</v>
      </c>
      <c r="K66" s="6">
        <f t="shared" si="1"/>
        <v>0.5</v>
      </c>
      <c r="L66" s="6">
        <f t="shared" si="2"/>
        <v>0.5</v>
      </c>
      <c r="M66" s="1">
        <f>'LA Data'!C66</f>
        <v>81998121</v>
      </c>
      <c r="N66" s="1">
        <f>-('LA Data'!E66 - 'LA Data'!$D66) * 'LA Data'!$BU66</f>
        <v>2566930.2659999998</v>
      </c>
      <c r="O66" s="1">
        <f>-'LA Data'!D66</f>
        <v>0</v>
      </c>
      <c r="P66" s="1">
        <f>-('LA Data'!F66+'LA Data'!G66) * 0.5</f>
        <v>0</v>
      </c>
      <c r="Q66" s="1">
        <f>-'LA Data'!L66-'LA Data'!M66</f>
        <v>5065</v>
      </c>
      <c r="R66" s="1">
        <f>-'LA Data'!N66-'LA Data'!O66</f>
        <v>0</v>
      </c>
      <c r="S66" s="1">
        <f>-'LA Data'!P66-'LA Data'!Q66</f>
        <v>0</v>
      </c>
      <c r="T66" s="1">
        <f>-'LA Data'!T66-'LA Data'!U66</f>
        <v>0</v>
      </c>
      <c r="U66" s="1">
        <f>-'LA Data'!H66-'LA Data'!I66</f>
        <v>1028107</v>
      </c>
      <c r="V66" s="1">
        <f>-'LA Data'!J66-'LA Data'!K66</f>
        <v>3907761</v>
      </c>
      <c r="W66" s="1">
        <f>-'LA Data'!R66-'LA Data'!S66</f>
        <v>1076700</v>
      </c>
      <c r="X66" s="1">
        <f>-((('LA Data'!X66-'LA Data'!W66)*'LA Data'!BU66+'LA Data'!W66+'LA Data'!Y66*0.5+'LA Data'!AA66+'LA Data'!AC66+'LA Data'!AE66+'LA Data'!AG66+'LA Data'!AI66+'LA Data'!AK66) + ('LA Data'!Z66*0.5+'LA Data'!AB66+'LA Data'!AD66+'LA Data'!AF66+'LA Data'!AH66+'LA Data'!AJ66+'LA Data'!AL66))</f>
        <v>0</v>
      </c>
      <c r="Y66" s="1">
        <f>'LA Data'!BW66*10^6</f>
        <v>-31188508.006544899</v>
      </c>
      <c r="Z66" s="1">
        <f>'LA Data'!BZ66*10^6</f>
        <v>-31188508.006544899</v>
      </c>
      <c r="AA66" s="1">
        <f>'LA Data'!CB66</f>
        <v>0</v>
      </c>
      <c r="AB66" s="1">
        <f>'LA Data'!CC66</f>
        <v>0</v>
      </c>
      <c r="AC66" s="1">
        <f>'LA Data'!CD66</f>
        <v>938462</v>
      </c>
      <c r="AD66" s="1">
        <f>'LA Data'!CE66</f>
        <v>938462</v>
      </c>
      <c r="AE66" s="1">
        <f>('LA Data'!BX66-'LA Data'!CA66)*10^6</f>
        <v>0</v>
      </c>
      <c r="AF66" s="1">
        <v>0</v>
      </c>
      <c r="AG66" s="1"/>
    </row>
    <row r="67" spans="1:33" x14ac:dyDescent="0.25">
      <c r="A67" t="s">
        <v>156</v>
      </c>
      <c r="B67" t="s">
        <v>691</v>
      </c>
      <c r="C67" t="s">
        <v>747</v>
      </c>
      <c r="D67" t="s">
        <v>598</v>
      </c>
      <c r="E67" s="5">
        <v>0</v>
      </c>
      <c r="F67" s="1">
        <f t="shared" ref="F67:F130" si="3">G67-H67</f>
        <v>0</v>
      </c>
      <c r="G67" s="1">
        <f>SUM(M67,O67,N67,P67,U67,V67,Q67,R67,S67,W67,T67)*I67+SUM(Y67,AA67,-AC67,-AE67)+(X67 * IF('LA Data'!V67=0,K67,1))</f>
        <v>28824745.64980809</v>
      </c>
      <c r="H67" s="1">
        <f>SUM(M67,O67,N67,P67,U67,V67,Q67,R67,S67,W67,T67)*J67+SUM(Z67,AB67,-AD67,-AF67)+(X67 * IF('LA Data'!V67=0,L67,1))</f>
        <v>28824745.64980809</v>
      </c>
      <c r="I67" s="6">
        <f>'LA Data'!BV67</f>
        <v>0.49</v>
      </c>
      <c r="J67" s="6">
        <f>'LA Data'!BY67</f>
        <v>0.49</v>
      </c>
      <c r="K67" s="6">
        <f t="shared" ref="K67:K130" si="4">I67 + _xlfn.IFNA(INDEX(I:I,MATCH(C67,A:A,0)),0) + _xlfn.IFNA(INDEX(I:I,MATCH(D67,A:A,0)),0)</f>
        <v>0.5</v>
      </c>
      <c r="L67" s="6">
        <f t="shared" ref="L67:L130" si="5">J67 + _xlfn.IFNA(INDEX(J:J,MATCH(C67,A:A,0)),0) + _xlfn.IFNA(INDEX(J:J,MATCH(D67,A:A,0)),0)</f>
        <v>0.5</v>
      </c>
      <c r="M67" s="1">
        <f>'LA Data'!C67</f>
        <v>35905336</v>
      </c>
      <c r="N67" s="1">
        <f>-('LA Data'!E67 - 'LA Data'!$D67) * 'LA Data'!$BU67</f>
        <v>3255067.14</v>
      </c>
      <c r="O67" s="1">
        <f>-'LA Data'!D67</f>
        <v>7285</v>
      </c>
      <c r="P67" s="1">
        <f>-('LA Data'!F67+'LA Data'!G67) * 0.5</f>
        <v>0</v>
      </c>
      <c r="Q67" s="1">
        <f>-'LA Data'!L67-'LA Data'!M67</f>
        <v>0</v>
      </c>
      <c r="R67" s="1">
        <f>-'LA Data'!N67-'LA Data'!O67</f>
        <v>0</v>
      </c>
      <c r="S67" s="1">
        <f>-'LA Data'!P67-'LA Data'!Q67</f>
        <v>52516</v>
      </c>
      <c r="T67" s="1">
        <f>-'LA Data'!T67-'LA Data'!U67</f>
        <v>0</v>
      </c>
      <c r="U67" s="1">
        <f>-'LA Data'!H67-'LA Data'!I67</f>
        <v>0</v>
      </c>
      <c r="V67" s="1">
        <f>-'LA Data'!J67-'LA Data'!K67</f>
        <v>2060939</v>
      </c>
      <c r="W67" s="1">
        <f>-'LA Data'!R67-'LA Data'!S67</f>
        <v>0</v>
      </c>
      <c r="X67" s="1">
        <f>-((('LA Data'!X67-'LA Data'!W67)*'LA Data'!BU67+'LA Data'!W67+'LA Data'!Y67*0.5+'LA Data'!AA67+'LA Data'!AC67+'LA Data'!AE67+'LA Data'!AG67+'LA Data'!AI67+'LA Data'!AK67) + ('LA Data'!Z67*0.5+'LA Data'!AB67+'LA Data'!AD67+'LA Data'!AF67+'LA Data'!AH67+'LA Data'!AJ67+'LA Data'!AL67))</f>
        <v>62141.368000000002</v>
      </c>
      <c r="Y67" s="1">
        <f>'LA Data'!BW67*10^6</f>
        <v>8534844.1432080902</v>
      </c>
      <c r="Z67" s="1">
        <f>'LA Data'!BZ67*10^6</f>
        <v>8534844.1432080902</v>
      </c>
      <c r="AA67" s="1">
        <f>'LA Data'!CB67</f>
        <v>0</v>
      </c>
      <c r="AB67" s="1">
        <f>'LA Data'!CC67</f>
        <v>0</v>
      </c>
      <c r="AC67" s="1">
        <f>'LA Data'!CD67</f>
        <v>0</v>
      </c>
      <c r="AD67" s="1">
        <f>'LA Data'!CE67</f>
        <v>0</v>
      </c>
      <c r="AE67" s="1">
        <f>('LA Data'!BX67-'LA Data'!CA67)*10^6</f>
        <v>0</v>
      </c>
      <c r="AF67" s="1">
        <v>0</v>
      </c>
      <c r="AG67" s="1"/>
    </row>
    <row r="68" spans="1:33" x14ac:dyDescent="0.25">
      <c r="A68" t="s">
        <v>158</v>
      </c>
      <c r="B68" t="s">
        <v>157</v>
      </c>
      <c r="C68" t="s">
        <v>655</v>
      </c>
      <c r="D68" t="s">
        <v>612</v>
      </c>
      <c r="E68" s="5">
        <v>0</v>
      </c>
      <c r="F68" s="1">
        <f t="shared" si="3"/>
        <v>0</v>
      </c>
      <c r="G68" s="1">
        <f>SUM(M68,O68,N68,P68,U68,V68,Q68,R68,S68,W68,T68)*I68+SUM(Y68,AA68,-AC68,-AE68)+(X68 * IF('LA Data'!V68=0,K68,1))</f>
        <v>11499511.380146403</v>
      </c>
      <c r="H68" s="1">
        <f>SUM(M68,O68,N68,P68,U68,V68,Q68,R68,S68,W68,T68)*J68+SUM(Z68,AB68,-AD68,-AF68)+(X68 * IF('LA Data'!V68=0,L68,1))</f>
        <v>11499511.380146403</v>
      </c>
      <c r="I68" s="6">
        <f>'LA Data'!BV68</f>
        <v>0.4</v>
      </c>
      <c r="J68" s="6">
        <f>'LA Data'!BY68</f>
        <v>0.4</v>
      </c>
      <c r="K68" s="6">
        <f t="shared" si="4"/>
        <v>0.5</v>
      </c>
      <c r="L68" s="6">
        <f t="shared" si="5"/>
        <v>0.5</v>
      </c>
      <c r="M68" s="1">
        <f>'LA Data'!C68</f>
        <v>97331801</v>
      </c>
      <c r="N68" s="1">
        <f>-('LA Data'!E68 - 'LA Data'!$D68) * 'LA Data'!$BU68</f>
        <v>1879650.42</v>
      </c>
      <c r="O68" s="1">
        <f>-'LA Data'!D68</f>
        <v>6786</v>
      </c>
      <c r="P68" s="1">
        <f>-('LA Data'!F68+'LA Data'!G68) * 0.5</f>
        <v>0</v>
      </c>
      <c r="Q68" s="1">
        <f>-'LA Data'!L68-'LA Data'!M68</f>
        <v>0</v>
      </c>
      <c r="R68" s="1">
        <f>-'LA Data'!N68-'LA Data'!O68</f>
        <v>0</v>
      </c>
      <c r="S68" s="1">
        <f>-'LA Data'!P68-'LA Data'!Q68</f>
        <v>0</v>
      </c>
      <c r="T68" s="1">
        <f>-'LA Data'!T68-'LA Data'!U68</f>
        <v>0</v>
      </c>
      <c r="U68" s="1">
        <f>-'LA Data'!H68-'LA Data'!I68</f>
        <v>537027</v>
      </c>
      <c r="V68" s="1">
        <f>-'LA Data'!J68-'LA Data'!K68</f>
        <v>2370792</v>
      </c>
      <c r="W68" s="1">
        <f>-'LA Data'!R68-'LA Data'!S68</f>
        <v>0</v>
      </c>
      <c r="X68" s="1">
        <f>-((('LA Data'!X68-'LA Data'!W68)*'LA Data'!BU68+'LA Data'!W68+'LA Data'!Y68*0.5+'LA Data'!AA68+'LA Data'!AC68+'LA Data'!AE68+'LA Data'!AG68+'LA Data'!AI68+'LA Data'!AK68) + ('LA Data'!Z68*0.5+'LA Data'!AB68+'LA Data'!AD68+'LA Data'!AF68+'LA Data'!AH68+'LA Data'!AJ68+'LA Data'!AL68))</f>
        <v>0</v>
      </c>
      <c r="Y68" s="1">
        <f>'LA Data'!BW68*10^6</f>
        <v>-29350911.187853601</v>
      </c>
      <c r="Z68" s="1">
        <f>'LA Data'!BZ68*10^6</f>
        <v>-29350911.187853601</v>
      </c>
      <c r="AA68" s="1">
        <f>'LA Data'!CB68</f>
        <v>0</v>
      </c>
      <c r="AB68" s="1">
        <f>'LA Data'!CC68</f>
        <v>0</v>
      </c>
      <c r="AC68" s="1">
        <f>'LA Data'!CD68</f>
        <v>0</v>
      </c>
      <c r="AD68" s="1">
        <f>'LA Data'!CE68</f>
        <v>0</v>
      </c>
      <c r="AE68" s="1">
        <f>('LA Data'!BX68-'LA Data'!CA68)*10^6</f>
        <v>0</v>
      </c>
      <c r="AF68" s="1">
        <v>0</v>
      </c>
      <c r="AG68" s="1"/>
    </row>
    <row r="69" spans="1:33" x14ac:dyDescent="0.25">
      <c r="A69" t="s">
        <v>159</v>
      </c>
      <c r="B69" t="s">
        <v>692</v>
      </c>
      <c r="C69" t="s">
        <v>747</v>
      </c>
      <c r="D69" t="s">
        <v>592</v>
      </c>
      <c r="E69" s="5">
        <v>0</v>
      </c>
      <c r="F69" s="1">
        <f t="shared" si="3"/>
        <v>0</v>
      </c>
      <c r="G69" s="1">
        <f>SUM(M69,O69,N69,P69,U69,V69,Q69,R69,S69,W69,T69)*I69+SUM(Y69,AA69,-AC69,-AE69)+(X69 * IF('LA Data'!V69=0,K69,1))</f>
        <v>72474589.116144896</v>
      </c>
      <c r="H69" s="1">
        <f>SUM(M69,O69,N69,P69,U69,V69,Q69,R69,S69,W69,T69)*J69+SUM(Z69,AB69,-AD69,-AF69)+(X69 * IF('LA Data'!V69=0,L69,1))</f>
        <v>72474589.116144896</v>
      </c>
      <c r="I69" s="6">
        <f>'LA Data'!BV69</f>
        <v>0.49</v>
      </c>
      <c r="J69" s="6">
        <f>'LA Data'!BY69</f>
        <v>0.49</v>
      </c>
      <c r="K69" s="6">
        <f t="shared" si="4"/>
        <v>0.5</v>
      </c>
      <c r="L69" s="6">
        <f t="shared" si="5"/>
        <v>0.5</v>
      </c>
      <c r="M69" s="1">
        <f>'LA Data'!C69</f>
        <v>97616788</v>
      </c>
      <c r="N69" s="1">
        <f>-('LA Data'!E69 - 'LA Data'!$D69) * 'LA Data'!$BU69</f>
        <v>5682336.9400000004</v>
      </c>
      <c r="O69" s="1">
        <f>-'LA Data'!D69</f>
        <v>0</v>
      </c>
      <c r="P69" s="1">
        <f>-('LA Data'!F69+'LA Data'!G69) * 0.5</f>
        <v>0</v>
      </c>
      <c r="Q69" s="1">
        <f>-'LA Data'!L69-'LA Data'!M69</f>
        <v>3705</v>
      </c>
      <c r="R69" s="1">
        <f>-'LA Data'!N69-'LA Data'!O69</f>
        <v>0</v>
      </c>
      <c r="S69" s="1">
        <f>-'LA Data'!P69-'LA Data'!Q69</f>
        <v>0</v>
      </c>
      <c r="T69" s="1">
        <f>-'LA Data'!T69-'LA Data'!U69</f>
        <v>0</v>
      </c>
      <c r="U69" s="1">
        <f>-'LA Data'!H69-'LA Data'!I69</f>
        <v>646000</v>
      </c>
      <c r="V69" s="1">
        <f>-'LA Data'!J69-'LA Data'!K69</f>
        <v>3650290</v>
      </c>
      <c r="W69" s="1">
        <f>-'LA Data'!R69-'LA Data'!S69</f>
        <v>0</v>
      </c>
      <c r="X69" s="1">
        <f>-((('LA Data'!X69-'LA Data'!W69)*'LA Data'!BU69+'LA Data'!W69+'LA Data'!Y69*0.5+'LA Data'!AA69+'LA Data'!AC69+'LA Data'!AE69+'LA Data'!AG69+'LA Data'!AI69+'LA Data'!AK69) + ('LA Data'!Z69*0.5+'LA Data'!AB69+'LA Data'!AD69+'LA Data'!AF69+'LA Data'!AH69+'LA Data'!AJ69+'LA Data'!AL69))</f>
        <v>0</v>
      </c>
      <c r="Y69" s="1">
        <f>'LA Data'!BW69*10^6</f>
        <v>19751020.345544901</v>
      </c>
      <c r="Z69" s="1">
        <f>'LA Data'!BZ69*10^6</f>
        <v>19751020.345544901</v>
      </c>
      <c r="AA69" s="1">
        <f>'LA Data'!CB69</f>
        <v>0</v>
      </c>
      <c r="AB69" s="1">
        <f>'LA Data'!CC69</f>
        <v>0</v>
      </c>
      <c r="AC69" s="1">
        <f>'LA Data'!CD69</f>
        <v>0</v>
      </c>
      <c r="AD69" s="1">
        <f>'LA Data'!CE69</f>
        <v>0</v>
      </c>
      <c r="AE69" s="1">
        <f>('LA Data'!BX69-'LA Data'!CA69)*10^6</f>
        <v>0</v>
      </c>
      <c r="AF69" s="1">
        <v>0</v>
      </c>
      <c r="AG69" s="1"/>
    </row>
    <row r="70" spans="1:33" x14ac:dyDescent="0.25">
      <c r="A70" t="s">
        <v>161</v>
      </c>
      <c r="B70" t="s">
        <v>160</v>
      </c>
      <c r="C70" t="s">
        <v>640</v>
      </c>
      <c r="D70" t="s">
        <v>592</v>
      </c>
      <c r="E70" s="5">
        <v>0</v>
      </c>
      <c r="F70" s="1">
        <f t="shared" si="3"/>
        <v>0</v>
      </c>
      <c r="G70" s="1">
        <f>SUM(M70,O70,N70,P70,U70,V70,Q70,R70,S70,W70,T70)*I70+SUM(Y70,AA70,-AC70,-AE70)+(X70 * IF('LA Data'!V70=0,K70,1))</f>
        <v>3432511.7000213815</v>
      </c>
      <c r="H70" s="1">
        <f>SUM(M70,O70,N70,P70,U70,V70,Q70,R70,S70,W70,T70)*J70+SUM(Z70,AB70,-AD70,-AF70)+(X70 * IF('LA Data'!V70=0,L70,1))</f>
        <v>3432511.7000213815</v>
      </c>
      <c r="I70" s="6">
        <f>'LA Data'!BV70</f>
        <v>0.4</v>
      </c>
      <c r="J70" s="6">
        <f>'LA Data'!BY70</f>
        <v>0.4</v>
      </c>
      <c r="K70" s="6">
        <f t="shared" si="4"/>
        <v>0.5</v>
      </c>
      <c r="L70" s="6">
        <f t="shared" si="5"/>
        <v>0.5</v>
      </c>
      <c r="M70" s="1">
        <f>'LA Data'!C70</f>
        <v>19221925</v>
      </c>
      <c r="N70" s="1">
        <f>-('LA Data'!E70 - 'LA Data'!$D70) * 'LA Data'!$BU70</f>
        <v>3871318.659</v>
      </c>
      <c r="O70" s="1">
        <f>-'LA Data'!D70</f>
        <v>0</v>
      </c>
      <c r="P70" s="1">
        <f>-('LA Data'!F70+'LA Data'!G70) * 0.5</f>
        <v>38611.5</v>
      </c>
      <c r="Q70" s="1">
        <f>-'LA Data'!L70-'LA Data'!M70</f>
        <v>25511</v>
      </c>
      <c r="R70" s="1">
        <f>-'LA Data'!N70-'LA Data'!O70</f>
        <v>0</v>
      </c>
      <c r="S70" s="1">
        <f>-'LA Data'!P70-'LA Data'!Q70</f>
        <v>0</v>
      </c>
      <c r="T70" s="1">
        <f>-'LA Data'!T70-'LA Data'!U70</f>
        <v>0</v>
      </c>
      <c r="U70" s="1">
        <f>-'LA Data'!H70-'LA Data'!I70</f>
        <v>128078</v>
      </c>
      <c r="V70" s="1">
        <f>-'LA Data'!J70-'LA Data'!K70</f>
        <v>2305329</v>
      </c>
      <c r="W70" s="1">
        <f>-'LA Data'!R70-'LA Data'!S70</f>
        <v>0</v>
      </c>
      <c r="X70" s="1">
        <f>-((('LA Data'!X70-'LA Data'!W70)*'LA Data'!BU70+'LA Data'!W70+'LA Data'!Y70*0.5+'LA Data'!AA70+'LA Data'!AC70+'LA Data'!AE70+'LA Data'!AG70+'LA Data'!AI70+'LA Data'!AK70) + ('LA Data'!Z70*0.5+'LA Data'!AB70+'LA Data'!AD70+'LA Data'!AF70+'LA Data'!AH70+'LA Data'!AJ70+'LA Data'!AL70))</f>
        <v>0</v>
      </c>
      <c r="Y70" s="1">
        <f>'LA Data'!BW70*10^6</f>
        <v>-6803797.5635786196</v>
      </c>
      <c r="Z70" s="1">
        <f>'LA Data'!BZ70*10^6</f>
        <v>-6803797.5635786196</v>
      </c>
      <c r="AA70" s="1">
        <f>'LA Data'!CB70</f>
        <v>0</v>
      </c>
      <c r="AB70" s="1">
        <f>'LA Data'!CC70</f>
        <v>0</v>
      </c>
      <c r="AC70" s="1">
        <f>'LA Data'!CD70</f>
        <v>0</v>
      </c>
      <c r="AD70" s="1">
        <f>'LA Data'!CE70</f>
        <v>0</v>
      </c>
      <c r="AE70" s="1">
        <f>('LA Data'!BX70-'LA Data'!CA70)*10^6</f>
        <v>0</v>
      </c>
      <c r="AF70" s="1">
        <v>0</v>
      </c>
      <c r="AG70" s="1"/>
    </row>
    <row r="71" spans="1:33" x14ac:dyDescent="0.25">
      <c r="A71" t="s">
        <v>163</v>
      </c>
      <c r="B71" t="s">
        <v>162</v>
      </c>
      <c r="C71" t="s">
        <v>747</v>
      </c>
      <c r="D71" t="s">
        <v>628</v>
      </c>
      <c r="E71" s="5">
        <v>0</v>
      </c>
      <c r="F71" s="1">
        <f t="shared" si="3"/>
        <v>0</v>
      </c>
      <c r="G71" s="1">
        <f>SUM(M71,O71,N71,P71,U71,V71,Q71,R71,S71,W71,T71)*I71+SUM(Y71,AA71,-AC71,-AE71)+(X71 * IF('LA Data'!V71=0,K71,1))</f>
        <v>100473685.72912329</v>
      </c>
      <c r="H71" s="1">
        <f>SUM(M71,O71,N71,P71,U71,V71,Q71,R71,S71,W71,T71)*J71+SUM(Z71,AB71,-AD71,-AF71)+(X71 * IF('LA Data'!V71=0,L71,1))</f>
        <v>100473685.72912329</v>
      </c>
      <c r="I71" s="6">
        <f>'LA Data'!BV71</f>
        <v>0.49</v>
      </c>
      <c r="J71" s="6">
        <f>'LA Data'!BY71</f>
        <v>0.49</v>
      </c>
      <c r="K71" s="6">
        <f t="shared" si="4"/>
        <v>0.5</v>
      </c>
      <c r="L71" s="6">
        <f t="shared" si="5"/>
        <v>0.5</v>
      </c>
      <c r="M71" s="1">
        <f>'LA Data'!C71</f>
        <v>118144141</v>
      </c>
      <c r="N71" s="1">
        <f>-('LA Data'!E71 - 'LA Data'!$D71) * 'LA Data'!$BU71</f>
        <v>8015281.5820000004</v>
      </c>
      <c r="O71" s="1">
        <f>-'LA Data'!D71</f>
        <v>6238</v>
      </c>
      <c r="P71" s="1">
        <f>-('LA Data'!F71+'LA Data'!G71) * 0.5</f>
        <v>5212</v>
      </c>
      <c r="Q71" s="1">
        <f>-'LA Data'!L71-'LA Data'!M71</f>
        <v>5440</v>
      </c>
      <c r="R71" s="1">
        <f>-'LA Data'!N71-'LA Data'!O71</f>
        <v>0</v>
      </c>
      <c r="S71" s="1">
        <f>-'LA Data'!P71-'LA Data'!Q71</f>
        <v>87413</v>
      </c>
      <c r="T71" s="1">
        <f>-'LA Data'!T71-'LA Data'!U71</f>
        <v>0</v>
      </c>
      <c r="U71" s="1">
        <f>-'LA Data'!H71-'LA Data'!I71</f>
        <v>622164</v>
      </c>
      <c r="V71" s="1">
        <f>-'LA Data'!J71-'LA Data'!K71</f>
        <v>4283160</v>
      </c>
      <c r="W71" s="1">
        <f>-'LA Data'!R71-'LA Data'!S71</f>
        <v>0</v>
      </c>
      <c r="X71" s="1">
        <f>-((('LA Data'!X71-'LA Data'!W71)*'LA Data'!BU71+'LA Data'!W71+'LA Data'!Y71*0.5+'LA Data'!AA71+'LA Data'!AC71+'LA Data'!AE71+'LA Data'!AG71+'LA Data'!AI71+'LA Data'!AK71) + ('LA Data'!Z71*0.5+'LA Data'!AB71+'LA Data'!AD71+'LA Data'!AF71+'LA Data'!AH71+'LA Data'!AJ71+'LA Data'!AL71))</f>
        <v>0</v>
      </c>
      <c r="Y71" s="1">
        <f>'LA Data'!BW71*10^6</f>
        <v>36200851.433943301</v>
      </c>
      <c r="Z71" s="1">
        <f>'LA Data'!BZ71*10^6</f>
        <v>36200851.433943301</v>
      </c>
      <c r="AA71" s="1">
        <f>'LA Data'!CB71</f>
        <v>0</v>
      </c>
      <c r="AB71" s="1">
        <f>'LA Data'!CC71</f>
        <v>0</v>
      </c>
      <c r="AC71" s="1">
        <f>'LA Data'!CD71</f>
        <v>0</v>
      </c>
      <c r="AD71" s="1">
        <f>'LA Data'!CE71</f>
        <v>0</v>
      </c>
      <c r="AE71" s="1">
        <f>('LA Data'!BX71-'LA Data'!CA71)*10^6</f>
        <v>0</v>
      </c>
      <c r="AF71" s="1">
        <v>0</v>
      </c>
      <c r="AG71" s="1"/>
    </row>
    <row r="72" spans="1:33" x14ac:dyDescent="0.25">
      <c r="A72" t="s">
        <v>164</v>
      </c>
      <c r="B72" t="s">
        <v>736</v>
      </c>
      <c r="C72" t="s">
        <v>747</v>
      </c>
      <c r="D72" t="s">
        <v>596</v>
      </c>
      <c r="E72" s="5">
        <v>0</v>
      </c>
      <c r="F72" s="1">
        <f t="shared" si="3"/>
        <v>0</v>
      </c>
      <c r="G72" s="1">
        <f>SUM(M72,O72,N72,P72,U72,V72,Q72,R72,S72,W72,T72)*I72+SUM(Y72,AA72,-AC72,-AE72)+(X72 * IF('LA Data'!V72=0,K72,1))</f>
        <v>53860557.895317107</v>
      </c>
      <c r="H72" s="1">
        <f>SUM(M72,O72,N72,P72,U72,V72,Q72,R72,S72,W72,T72)*J72+SUM(Z72,AB72,-AD72,-AF72)+(X72 * IF('LA Data'!V72=0,L72,1))</f>
        <v>53860557.895317107</v>
      </c>
      <c r="I72" s="6">
        <f>'LA Data'!BV72</f>
        <v>0.49</v>
      </c>
      <c r="J72" s="6">
        <f>'LA Data'!BY72</f>
        <v>0.49</v>
      </c>
      <c r="K72" s="6">
        <f t="shared" si="4"/>
        <v>0.5</v>
      </c>
      <c r="L72" s="6">
        <f t="shared" si="5"/>
        <v>0.5</v>
      </c>
      <c r="M72" s="1">
        <f>'LA Data'!C72</f>
        <v>111780931</v>
      </c>
      <c r="N72" s="1">
        <f>-('LA Data'!E72 - 'LA Data'!$D72) * 'LA Data'!$BU72</f>
        <v>14853691.892000001</v>
      </c>
      <c r="O72" s="1">
        <f>-'LA Data'!D72</f>
        <v>8990</v>
      </c>
      <c r="P72" s="1">
        <f>-('LA Data'!F72+'LA Data'!G72) * 0.5</f>
        <v>86659</v>
      </c>
      <c r="Q72" s="1">
        <f>-'LA Data'!L72-'LA Data'!M72</f>
        <v>109176</v>
      </c>
      <c r="R72" s="1">
        <f>-'LA Data'!N72-'LA Data'!O72</f>
        <v>0</v>
      </c>
      <c r="S72" s="1">
        <f>-'LA Data'!P72-'LA Data'!Q72</f>
        <v>0</v>
      </c>
      <c r="T72" s="1">
        <f>-'LA Data'!T72-'LA Data'!U72</f>
        <v>0</v>
      </c>
      <c r="U72" s="1">
        <f>-'LA Data'!H72-'LA Data'!I72</f>
        <v>1774548</v>
      </c>
      <c r="V72" s="1">
        <f>-'LA Data'!J72-'LA Data'!K72</f>
        <v>11149277</v>
      </c>
      <c r="W72" s="1">
        <f>-'LA Data'!R72-'LA Data'!S72</f>
        <v>0</v>
      </c>
      <c r="X72" s="1">
        <f>-((('LA Data'!X72-'LA Data'!W72)*'LA Data'!BU72+'LA Data'!W72+'LA Data'!Y72*0.5+'LA Data'!AA72+'LA Data'!AC72+'LA Data'!AE72+'LA Data'!AG72+'LA Data'!AI72+'LA Data'!AK72) + ('LA Data'!Z72*0.5+'LA Data'!AB72+'LA Data'!AD72+'LA Data'!AF72+'LA Data'!AH72+'LA Data'!AJ72+'LA Data'!AL72))</f>
        <v>28156.532000000003</v>
      </c>
      <c r="Y72" s="1">
        <f>'LA Data'!BW72*10^6</f>
        <v>-12960378.3537629</v>
      </c>
      <c r="Z72" s="1">
        <f>'LA Data'!BZ72*10^6</f>
        <v>-12960378.3537629</v>
      </c>
      <c r="AA72" s="1">
        <f>'LA Data'!CB72</f>
        <v>0</v>
      </c>
      <c r="AB72" s="1">
        <f>'LA Data'!CC72</f>
        <v>0</v>
      </c>
      <c r="AC72" s="1">
        <f>'LA Data'!CD72</f>
        <v>1691224</v>
      </c>
      <c r="AD72" s="1">
        <f>'LA Data'!CE72</f>
        <v>1691224</v>
      </c>
      <c r="AE72" s="1">
        <f>('LA Data'!BX72-'LA Data'!CA72)*10^6</f>
        <v>0</v>
      </c>
      <c r="AF72" s="1">
        <v>0</v>
      </c>
      <c r="AG72" s="1"/>
    </row>
    <row r="73" spans="1:33" x14ac:dyDescent="0.25">
      <c r="A73" t="s">
        <v>166</v>
      </c>
      <c r="B73" t="s">
        <v>165</v>
      </c>
      <c r="C73" t="s">
        <v>655</v>
      </c>
      <c r="D73" t="s">
        <v>612</v>
      </c>
      <c r="E73" s="5">
        <v>0</v>
      </c>
      <c r="F73" s="1">
        <f t="shared" si="3"/>
        <v>0</v>
      </c>
      <c r="G73" s="1">
        <f>SUM(M73,O73,N73,P73,U73,V73,Q73,R73,S73,W73,T73)*I73+SUM(Y73,AA73,-AC73,-AE73)+(X73 * IF('LA Data'!V73=0,K73,1))</f>
        <v>7945511.2829407025</v>
      </c>
      <c r="H73" s="1">
        <f>SUM(M73,O73,N73,P73,U73,V73,Q73,R73,S73,W73,T73)*J73+SUM(Z73,AB73,-AD73,-AF73)+(X73 * IF('LA Data'!V73=0,L73,1))</f>
        <v>7945511.2829407025</v>
      </c>
      <c r="I73" s="6">
        <f>'LA Data'!BV73</f>
        <v>0.4</v>
      </c>
      <c r="J73" s="6">
        <f>'LA Data'!BY73</f>
        <v>0.4</v>
      </c>
      <c r="K73" s="6">
        <f t="shared" si="4"/>
        <v>0.5</v>
      </c>
      <c r="L73" s="6">
        <f t="shared" si="5"/>
        <v>0.5</v>
      </c>
      <c r="M73" s="1">
        <f>'LA Data'!C73</f>
        <v>55138258</v>
      </c>
      <c r="N73" s="1">
        <f>-('LA Data'!E73 - 'LA Data'!$D73) * 'LA Data'!$BU73</f>
        <v>3138269.8880000003</v>
      </c>
      <c r="O73" s="1">
        <f>-'LA Data'!D73</f>
        <v>1210</v>
      </c>
      <c r="P73" s="1">
        <f>-('LA Data'!F73+'LA Data'!G73) * 0.5</f>
        <v>9591</v>
      </c>
      <c r="Q73" s="1">
        <f>-'LA Data'!L73-'LA Data'!M73</f>
        <v>28468</v>
      </c>
      <c r="R73" s="1">
        <f>-'LA Data'!N73-'LA Data'!O73</f>
        <v>0</v>
      </c>
      <c r="S73" s="1">
        <f>-'LA Data'!P73-'LA Data'!Q73</f>
        <v>0</v>
      </c>
      <c r="T73" s="1">
        <f>-'LA Data'!T73-'LA Data'!U73</f>
        <v>0</v>
      </c>
      <c r="U73" s="1">
        <f>-'LA Data'!H73-'LA Data'!I73</f>
        <v>237999</v>
      </c>
      <c r="V73" s="1">
        <f>-'LA Data'!J73-'LA Data'!K73</f>
        <v>1864269</v>
      </c>
      <c r="W73" s="1">
        <f>-'LA Data'!R73-'LA Data'!S73</f>
        <v>0</v>
      </c>
      <c r="X73" s="1">
        <f>-((('LA Data'!X73-'LA Data'!W73)*'LA Data'!BU73+'LA Data'!W73+'LA Data'!Y73*0.5+'LA Data'!AA73+'LA Data'!AC73+'LA Data'!AE73+'LA Data'!AG73+'LA Data'!AI73+'LA Data'!AK73) + ('LA Data'!Z73*0.5+'LA Data'!AB73+'LA Data'!AD73+'LA Data'!AF73+'LA Data'!AH73+'LA Data'!AJ73+'LA Data'!AL73))</f>
        <v>0</v>
      </c>
      <c r="Y73" s="1">
        <f>'LA Data'!BW73*10^6</f>
        <v>-16221714.672259299</v>
      </c>
      <c r="Z73" s="1">
        <f>'LA Data'!BZ73*10^6</f>
        <v>-16221714.672259299</v>
      </c>
      <c r="AA73" s="1">
        <f>'LA Data'!CB73</f>
        <v>0</v>
      </c>
      <c r="AB73" s="1">
        <f>'LA Data'!CC73</f>
        <v>0</v>
      </c>
      <c r="AC73" s="1">
        <f>'LA Data'!CD73</f>
        <v>0</v>
      </c>
      <c r="AD73" s="1">
        <f>'LA Data'!CE73</f>
        <v>0</v>
      </c>
      <c r="AE73" s="1">
        <f>('LA Data'!BX73-'LA Data'!CA73)*10^6</f>
        <v>0</v>
      </c>
      <c r="AF73" s="1">
        <v>0</v>
      </c>
      <c r="AG73" s="1"/>
    </row>
    <row r="74" spans="1:33" x14ac:dyDescent="0.25">
      <c r="A74" t="s">
        <v>168</v>
      </c>
      <c r="B74" t="s">
        <v>167</v>
      </c>
      <c r="C74" t="s">
        <v>747</v>
      </c>
      <c r="D74" t="s">
        <v>634</v>
      </c>
      <c r="E74" s="5" t="s">
        <v>741</v>
      </c>
      <c r="F74" s="1">
        <f t="shared" si="3"/>
        <v>2690370.3870157748</v>
      </c>
      <c r="G74" s="1">
        <f>SUM(M74,O74,N74,P74,U74,V74,Q74,R74,S74,W74,T74)*I74+SUM(Y74,AA74,-AC74,-AE74)+(X74 * IF('LA Data'!V74=0,K74,1))</f>
        <v>80373292.134563968</v>
      </c>
      <c r="H74" s="1">
        <f>SUM(M74,O74,N74,P74,U74,V74,Q74,R74,S74,W74,T74)*J74+SUM(Z74,AB74,-AD74,-AF74)+(X74 * IF('LA Data'!V74=0,L74,1))</f>
        <v>77682921.747548193</v>
      </c>
      <c r="I74" s="6">
        <f>'LA Data'!BV74</f>
        <v>0.99</v>
      </c>
      <c r="J74" s="6">
        <f>'LA Data'!BY74</f>
        <v>0.49</v>
      </c>
      <c r="K74" s="6">
        <f t="shared" si="4"/>
        <v>1</v>
      </c>
      <c r="L74" s="6">
        <f t="shared" si="5"/>
        <v>0.5</v>
      </c>
      <c r="M74" s="1">
        <f>'LA Data'!C74</f>
        <v>88163504</v>
      </c>
      <c r="N74" s="1">
        <f>-('LA Data'!E74 - 'LA Data'!$D74) * 'LA Data'!$BU74</f>
        <v>8502521.5080000013</v>
      </c>
      <c r="O74" s="1">
        <f>-'LA Data'!D74</f>
        <v>28447</v>
      </c>
      <c r="P74" s="1">
        <f>-('LA Data'!F74+'LA Data'!G74) * 0.5</f>
        <v>0</v>
      </c>
      <c r="Q74" s="1">
        <f>-'LA Data'!L74-'LA Data'!M74</f>
        <v>7086</v>
      </c>
      <c r="R74" s="1">
        <f>-'LA Data'!N74-'LA Data'!O74</f>
        <v>0</v>
      </c>
      <c r="S74" s="1">
        <f>-'LA Data'!P74-'LA Data'!Q74</f>
        <v>0</v>
      </c>
      <c r="T74" s="1">
        <f>-'LA Data'!T74-'LA Data'!U74</f>
        <v>0</v>
      </c>
      <c r="U74" s="1">
        <f>-'LA Data'!H74-'LA Data'!I74</f>
        <v>1500424</v>
      </c>
      <c r="V74" s="1">
        <f>-'LA Data'!J74-'LA Data'!K74</f>
        <v>7022239</v>
      </c>
      <c r="W74" s="1">
        <f>-'LA Data'!R74-'LA Data'!S74</f>
        <v>0</v>
      </c>
      <c r="X74" s="1">
        <f>-((('LA Data'!X74-'LA Data'!W74)*'LA Data'!BU74+'LA Data'!W74+'LA Data'!Y74*0.5+'LA Data'!AA74+'LA Data'!AC74+'LA Data'!AE74+'LA Data'!AG74+'LA Data'!AI74+'LA Data'!AK74) + ('LA Data'!Z74*0.5+'LA Data'!AB74+'LA Data'!AD74+'LA Data'!AF74+'LA Data'!AH74+'LA Data'!AJ74+'LA Data'!AL74))</f>
        <v>12522.081</v>
      </c>
      <c r="Y74" s="1">
        <f>'LA Data'!BW74*10^6</f>
        <v>-1200730.3799827299</v>
      </c>
      <c r="Z74" s="1">
        <f>'LA Data'!BZ74*10^6</f>
        <v>26110531.1276282</v>
      </c>
      <c r="AA74" s="1">
        <f>'LA Data'!CB74</f>
        <v>0</v>
      </c>
      <c r="AB74" s="1">
        <f>'LA Data'!CC74</f>
        <v>0</v>
      </c>
      <c r="AC74" s="1">
        <f>'LA Data'!CD74</f>
        <v>0</v>
      </c>
      <c r="AD74" s="1">
        <f>'LA Data'!CE74</f>
        <v>0</v>
      </c>
      <c r="AE74" s="1">
        <f>('LA Data'!BX74-'LA Data'!CA74)*10^6</f>
        <v>22610478.859373301</v>
      </c>
      <c r="AF74" s="1">
        <v>0</v>
      </c>
      <c r="AG74" s="1"/>
    </row>
    <row r="75" spans="1:33" x14ac:dyDescent="0.25">
      <c r="A75" t="s">
        <v>169</v>
      </c>
      <c r="B75" t="s">
        <v>693</v>
      </c>
      <c r="C75" t="s">
        <v>747</v>
      </c>
      <c r="D75" t="s">
        <v>598</v>
      </c>
      <c r="E75" s="5">
        <v>0</v>
      </c>
      <c r="F75" s="1">
        <f t="shared" si="3"/>
        <v>0</v>
      </c>
      <c r="G75" s="1">
        <f>SUM(M75,O75,N75,P75,U75,V75,Q75,R75,S75,W75,T75)*I75+SUM(Y75,AA75,-AC75,-AE75)+(X75 * IF('LA Data'!V75=0,K75,1))</f>
        <v>150899348.24702442</v>
      </c>
      <c r="H75" s="1">
        <f>SUM(M75,O75,N75,P75,U75,V75,Q75,R75,S75,W75,T75)*J75+SUM(Z75,AB75,-AD75,-AF75)+(X75 * IF('LA Data'!V75=0,L75,1))</f>
        <v>150899348.24702442</v>
      </c>
      <c r="I75" s="6">
        <f>'LA Data'!BV75</f>
        <v>0.49</v>
      </c>
      <c r="J75" s="6">
        <f>'LA Data'!BY75</f>
        <v>0.49</v>
      </c>
      <c r="K75" s="6">
        <f t="shared" si="4"/>
        <v>0.5</v>
      </c>
      <c r="L75" s="6">
        <f t="shared" si="5"/>
        <v>0.5</v>
      </c>
      <c r="M75" s="1">
        <f>'LA Data'!C75</f>
        <v>127512982</v>
      </c>
      <c r="N75" s="1">
        <f>-('LA Data'!E75 - 'LA Data'!$D75) * 'LA Data'!$BU75</f>
        <v>11444301.154000001</v>
      </c>
      <c r="O75" s="1">
        <f>-'LA Data'!D75</f>
        <v>62234</v>
      </c>
      <c r="P75" s="1">
        <f>-('LA Data'!F75+'LA Data'!G75) * 0.5</f>
        <v>71161.5</v>
      </c>
      <c r="Q75" s="1">
        <f>-'LA Data'!L75-'LA Data'!M75</f>
        <v>26277</v>
      </c>
      <c r="R75" s="1">
        <f>-'LA Data'!N75-'LA Data'!O75</f>
        <v>0</v>
      </c>
      <c r="S75" s="1">
        <f>-'LA Data'!P75-'LA Data'!Q75</f>
        <v>34720</v>
      </c>
      <c r="T75" s="1">
        <f>-'LA Data'!T75-'LA Data'!U75</f>
        <v>0</v>
      </c>
      <c r="U75" s="1">
        <f>-'LA Data'!H75-'LA Data'!I75</f>
        <v>821529</v>
      </c>
      <c r="V75" s="1">
        <f>-'LA Data'!J75-'LA Data'!K75</f>
        <v>5250650</v>
      </c>
      <c r="W75" s="1">
        <f>-'LA Data'!R75-'LA Data'!S75</f>
        <v>0</v>
      </c>
      <c r="X75" s="1">
        <f>-((('LA Data'!X75-'LA Data'!W75)*'LA Data'!BU75+'LA Data'!W75+'LA Data'!Y75*0.5+'LA Data'!AA75+'LA Data'!AC75+'LA Data'!AE75+'LA Data'!AG75+'LA Data'!AI75+'LA Data'!AK75) + ('LA Data'!Z75*0.5+'LA Data'!AB75+'LA Data'!AD75+'LA Data'!AF75+'LA Data'!AH75+'LA Data'!AJ75+'LA Data'!AL75))</f>
        <v>0</v>
      </c>
      <c r="Y75" s="1">
        <f>'LA Data'!BW75*10^6</f>
        <v>79739659.466564402</v>
      </c>
      <c r="Z75" s="1">
        <f>'LA Data'!BZ75*10^6</f>
        <v>79739659.466564402</v>
      </c>
      <c r="AA75" s="1">
        <f>'LA Data'!CB75</f>
        <v>0</v>
      </c>
      <c r="AB75" s="1">
        <f>'LA Data'!CC75</f>
        <v>0</v>
      </c>
      <c r="AC75" s="1">
        <f>'LA Data'!CD75</f>
        <v>0</v>
      </c>
      <c r="AD75" s="1">
        <f>'LA Data'!CE75</f>
        <v>0</v>
      </c>
      <c r="AE75" s="1">
        <f>('LA Data'!BX75-'LA Data'!CA75)*10^6</f>
        <v>0</v>
      </c>
      <c r="AF75" s="1">
        <v>0</v>
      </c>
      <c r="AG75" s="1"/>
    </row>
    <row r="76" spans="1:33" x14ac:dyDescent="0.25">
      <c r="A76" t="s">
        <v>171</v>
      </c>
      <c r="B76" t="s">
        <v>170</v>
      </c>
      <c r="C76" t="s">
        <v>649</v>
      </c>
      <c r="D76" t="s">
        <v>747</v>
      </c>
      <c r="E76" s="5">
        <v>0</v>
      </c>
      <c r="F76" s="1">
        <f t="shared" si="3"/>
        <v>0</v>
      </c>
      <c r="G76" s="1">
        <f>SUM(M76,O76,N76,P76,U76,V76,Q76,R76,S76,W76,T76)*I76+SUM(Y76,AA76,-AC76,-AE76)+(X76 * IF('LA Data'!V76=0,K76,1))</f>
        <v>88551706.8364923</v>
      </c>
      <c r="H76" s="1">
        <f>SUM(M76,O76,N76,P76,U76,V76,Q76,R76,S76,W76,T76)*J76+SUM(Z76,AB76,-AD76,-AF76)+(X76 * IF('LA Data'!V76=0,L76,1))</f>
        <v>88551706.8364923</v>
      </c>
      <c r="I76" s="6">
        <f>'LA Data'!BV76</f>
        <v>0.3</v>
      </c>
      <c r="J76" s="6">
        <f>'LA Data'!BY76</f>
        <v>0.3</v>
      </c>
      <c r="K76" s="6">
        <f t="shared" si="4"/>
        <v>0.66999999999999993</v>
      </c>
      <c r="L76" s="6">
        <f t="shared" si="5"/>
        <v>0.5</v>
      </c>
      <c r="M76" s="1">
        <f>'LA Data'!C76</f>
        <v>183182453</v>
      </c>
      <c r="N76" s="1">
        <f>-('LA Data'!E76 - 'LA Data'!$D76) * 'LA Data'!$BU76</f>
        <v>8306537.6160000004</v>
      </c>
      <c r="O76" s="1">
        <f>-'LA Data'!D76</f>
        <v>8807</v>
      </c>
      <c r="P76" s="1">
        <f>-('LA Data'!F76+'LA Data'!G76) * 0.5</f>
        <v>0</v>
      </c>
      <c r="Q76" s="1">
        <f>-'LA Data'!L76-'LA Data'!M76</f>
        <v>4877</v>
      </c>
      <c r="R76" s="1">
        <f>-'LA Data'!N76-'LA Data'!O76</f>
        <v>10354</v>
      </c>
      <c r="S76" s="1">
        <f>-'LA Data'!P76-'LA Data'!Q76</f>
        <v>145000</v>
      </c>
      <c r="T76" s="1">
        <f>-'LA Data'!T76-'LA Data'!U76</f>
        <v>0</v>
      </c>
      <c r="U76" s="1">
        <f>-'LA Data'!H76-'LA Data'!I76</f>
        <v>1362265</v>
      </c>
      <c r="V76" s="1">
        <f>-'LA Data'!J76-'LA Data'!K76</f>
        <v>12040800</v>
      </c>
      <c r="W76" s="1">
        <f>-'LA Data'!R76-'LA Data'!S76</f>
        <v>1101456</v>
      </c>
      <c r="X76" s="1">
        <f>-((('LA Data'!X76-'LA Data'!W76)*'LA Data'!BU76+'LA Data'!W76+'LA Data'!Y76*0.5+'LA Data'!AA76+'LA Data'!AC76+'LA Data'!AE76+'LA Data'!AG76+'LA Data'!AI76+'LA Data'!AK76) + ('LA Data'!Z76*0.5+'LA Data'!AB76+'LA Data'!AD76+'LA Data'!AF76+'LA Data'!AH76+'LA Data'!AJ76+'LA Data'!AL76))</f>
        <v>0</v>
      </c>
      <c r="Y76" s="1">
        <f>'LA Data'!BW76*10^6</f>
        <v>26702941.951692298</v>
      </c>
      <c r="Z76" s="1">
        <f>'LA Data'!BZ76*10^6</f>
        <v>26702941.951692298</v>
      </c>
      <c r="AA76" s="1">
        <f>'LA Data'!CB76</f>
        <v>0</v>
      </c>
      <c r="AB76" s="1">
        <f>'LA Data'!CC76</f>
        <v>0</v>
      </c>
      <c r="AC76" s="1">
        <f>'LA Data'!CD76</f>
        <v>0</v>
      </c>
      <c r="AD76" s="1">
        <f>'LA Data'!CE76</f>
        <v>0</v>
      </c>
      <c r="AE76" s="1">
        <f>('LA Data'!BX76-'LA Data'!CA76)*10^6</f>
        <v>0</v>
      </c>
      <c r="AF76" s="1">
        <v>0</v>
      </c>
      <c r="AG76" s="1"/>
    </row>
    <row r="77" spans="1:33" x14ac:dyDescent="0.25">
      <c r="A77" t="s">
        <v>173</v>
      </c>
      <c r="B77" t="s">
        <v>172</v>
      </c>
      <c r="C77" t="s">
        <v>638</v>
      </c>
      <c r="D77" t="s">
        <v>585</v>
      </c>
      <c r="E77" s="5">
        <v>0</v>
      </c>
      <c r="F77" s="1">
        <f t="shared" si="3"/>
        <v>0</v>
      </c>
      <c r="G77" s="1">
        <f>SUM(M77,O77,N77,P77,U77,V77,Q77,R77,S77,W77,T77)*I77+SUM(Y77,AA77,-AC77,-AE77)+(X77 * IF('LA Data'!V77=0,K77,1))</f>
        <v>5332782.7728878204</v>
      </c>
      <c r="H77" s="1">
        <f>SUM(M77,O77,N77,P77,U77,V77,Q77,R77,S77,W77,T77)*J77+SUM(Z77,AB77,-AD77,-AF77)+(X77 * IF('LA Data'!V77=0,L77,1))</f>
        <v>5332782.7728878204</v>
      </c>
      <c r="I77" s="6">
        <f>'LA Data'!BV77</f>
        <v>0.4</v>
      </c>
      <c r="J77" s="6">
        <f>'LA Data'!BY77</f>
        <v>0.4</v>
      </c>
      <c r="K77" s="6">
        <f t="shared" si="4"/>
        <v>0.5</v>
      </c>
      <c r="L77" s="6">
        <f t="shared" si="5"/>
        <v>0.5</v>
      </c>
      <c r="M77" s="1">
        <f>'LA Data'!C77</f>
        <v>26281060</v>
      </c>
      <c r="N77" s="1">
        <f>-('LA Data'!E77 - 'LA Data'!$D77) * 'LA Data'!$BU77</f>
        <v>2067962.8319999999</v>
      </c>
      <c r="O77" s="1">
        <f>-'LA Data'!D77</f>
        <v>0</v>
      </c>
      <c r="P77" s="1">
        <f>-('LA Data'!F77+'LA Data'!G77) * 0.5</f>
        <v>12091.5</v>
      </c>
      <c r="Q77" s="1">
        <f>-'LA Data'!L77-'LA Data'!M77</f>
        <v>17752</v>
      </c>
      <c r="R77" s="1">
        <f>-'LA Data'!N77-'LA Data'!O77</f>
        <v>0</v>
      </c>
      <c r="S77" s="1">
        <f>-'LA Data'!P77-'LA Data'!Q77</f>
        <v>0</v>
      </c>
      <c r="T77" s="1">
        <f>-'LA Data'!T77-'LA Data'!U77</f>
        <v>0</v>
      </c>
      <c r="U77" s="1">
        <f>-'LA Data'!H77-'LA Data'!I77</f>
        <v>347208</v>
      </c>
      <c r="V77" s="1">
        <f>-'LA Data'!J77-'LA Data'!K77</f>
        <v>1451408</v>
      </c>
      <c r="W77" s="1">
        <f>-'LA Data'!R77-'LA Data'!S77</f>
        <v>0</v>
      </c>
      <c r="X77" s="1">
        <f>-((('LA Data'!X77-'LA Data'!W77)*'LA Data'!BU77+'LA Data'!W77+'LA Data'!Y77*0.5+'LA Data'!AA77+'LA Data'!AC77+'LA Data'!AE77+'LA Data'!AG77+'LA Data'!AI77+'LA Data'!AK77) + ('LA Data'!Z77*0.5+'LA Data'!AB77+'LA Data'!AD77+'LA Data'!AF77+'LA Data'!AH77+'LA Data'!AJ77+'LA Data'!AL77))</f>
        <v>0</v>
      </c>
      <c r="Y77" s="1">
        <f>'LA Data'!BW77*10^6</f>
        <v>-6738210.1599121802</v>
      </c>
      <c r="Z77" s="1">
        <f>'LA Data'!BZ77*10^6</f>
        <v>-6738210.1599121802</v>
      </c>
      <c r="AA77" s="1">
        <f>'LA Data'!CB77</f>
        <v>0</v>
      </c>
      <c r="AB77" s="1">
        <f>'LA Data'!CC77</f>
        <v>0</v>
      </c>
      <c r="AC77" s="1">
        <f>'LA Data'!CD77</f>
        <v>0</v>
      </c>
      <c r="AD77" s="1">
        <f>'LA Data'!CE77</f>
        <v>0</v>
      </c>
      <c r="AE77" s="1">
        <f>('LA Data'!BX77-'LA Data'!CA77)*10^6</f>
        <v>0</v>
      </c>
      <c r="AF77" s="1">
        <v>0</v>
      </c>
      <c r="AG77" s="1"/>
    </row>
    <row r="78" spans="1:33" x14ac:dyDescent="0.25">
      <c r="A78" t="s">
        <v>175</v>
      </c>
      <c r="B78" t="s">
        <v>174</v>
      </c>
      <c r="C78" t="s">
        <v>642</v>
      </c>
      <c r="D78" t="s">
        <v>594</v>
      </c>
      <c r="E78" s="5">
        <v>0</v>
      </c>
      <c r="F78" s="1">
        <f t="shared" si="3"/>
        <v>0</v>
      </c>
      <c r="G78" s="1">
        <f>SUM(M78,O78,N78,P78,U78,V78,Q78,R78,S78,W78,T78)*I78+SUM(Y78,AA78,-AC78,-AE78)+(X78 * IF('LA Data'!V78=0,K78,1))</f>
        <v>8264522.3726345021</v>
      </c>
      <c r="H78" s="1">
        <f>SUM(M78,O78,N78,P78,U78,V78,Q78,R78,S78,W78,T78)*J78+SUM(Z78,AB78,-AD78,-AF78)+(X78 * IF('LA Data'!V78=0,L78,1))</f>
        <v>8264522.3726345021</v>
      </c>
      <c r="I78" s="6">
        <f>'LA Data'!BV78</f>
        <v>0.4</v>
      </c>
      <c r="J78" s="6">
        <f>'LA Data'!BY78</f>
        <v>0.4</v>
      </c>
      <c r="K78" s="6">
        <f t="shared" si="4"/>
        <v>0.5</v>
      </c>
      <c r="L78" s="6">
        <f t="shared" si="5"/>
        <v>0.5</v>
      </c>
      <c r="M78" s="1">
        <f>'LA Data'!C78</f>
        <v>39328405</v>
      </c>
      <c r="N78" s="1">
        <f>-('LA Data'!E78 - 'LA Data'!$D78) * 'LA Data'!$BU78</f>
        <v>5929019.0460000001</v>
      </c>
      <c r="O78" s="1">
        <f>-'LA Data'!D78</f>
        <v>4676</v>
      </c>
      <c r="P78" s="1">
        <f>-('LA Data'!F78+'LA Data'!G78) * 0.5</f>
        <v>44461</v>
      </c>
      <c r="Q78" s="1">
        <f>-'LA Data'!L78-'LA Data'!M78</f>
        <v>46996</v>
      </c>
      <c r="R78" s="1">
        <f>-'LA Data'!N78-'LA Data'!O78</f>
        <v>0</v>
      </c>
      <c r="S78" s="1">
        <f>-'LA Data'!P78-'LA Data'!Q78</f>
        <v>2220</v>
      </c>
      <c r="T78" s="1">
        <f>-'LA Data'!T78-'LA Data'!U78</f>
        <v>0</v>
      </c>
      <c r="U78" s="1">
        <f>-'LA Data'!H78-'LA Data'!I78</f>
        <v>569895</v>
      </c>
      <c r="V78" s="1">
        <f>-'LA Data'!J78-'LA Data'!K78</f>
        <v>3826096</v>
      </c>
      <c r="W78" s="1">
        <f>-'LA Data'!R78-'LA Data'!S78</f>
        <v>0</v>
      </c>
      <c r="X78" s="1">
        <f>-((('LA Data'!X78-'LA Data'!W78)*'LA Data'!BU78+'LA Data'!W78+'LA Data'!Y78*0.5+'LA Data'!AA78+'LA Data'!AC78+'LA Data'!AE78+'LA Data'!AG78+'LA Data'!AI78+'LA Data'!AK78) + ('LA Data'!Z78*0.5+'LA Data'!AB78+'LA Data'!AD78+'LA Data'!AF78+'LA Data'!AH78+'LA Data'!AJ78+'LA Data'!AL78))</f>
        <v>370512.03200000001</v>
      </c>
      <c r="Y78" s="1">
        <f>'LA Data'!BW78*10^6</f>
        <v>-12006696.877765499</v>
      </c>
      <c r="Z78" s="1">
        <f>'LA Data'!BZ78*10^6</f>
        <v>-12006696.877765499</v>
      </c>
      <c r="AA78" s="1">
        <f>'LA Data'!CB78</f>
        <v>0</v>
      </c>
      <c r="AB78" s="1">
        <f>'LA Data'!CC78</f>
        <v>0</v>
      </c>
      <c r="AC78" s="1">
        <f>'LA Data'!CD78</f>
        <v>0</v>
      </c>
      <c r="AD78" s="1">
        <f>'LA Data'!CE78</f>
        <v>0</v>
      </c>
      <c r="AE78" s="1">
        <f>('LA Data'!BX78-'LA Data'!CA78)*10^6</f>
        <v>0</v>
      </c>
      <c r="AF78" s="1">
        <v>0</v>
      </c>
      <c r="AG78" s="1"/>
    </row>
    <row r="79" spans="1:33" x14ac:dyDescent="0.25">
      <c r="A79" t="s">
        <v>177</v>
      </c>
      <c r="B79" t="s">
        <v>176</v>
      </c>
      <c r="C79" t="s">
        <v>651</v>
      </c>
      <c r="D79" t="s">
        <v>606</v>
      </c>
      <c r="E79" s="5">
        <v>0</v>
      </c>
      <c r="F79" s="1">
        <f t="shared" si="3"/>
        <v>0</v>
      </c>
      <c r="G79" s="1">
        <f>SUM(M79,O79,N79,P79,U79,V79,Q79,R79,S79,W79,T79)*I79+SUM(Y79,AA79,-AC79,-AE79)+(X79 * IF('LA Data'!V79=0,K79,1))</f>
        <v>3788658.1964104031</v>
      </c>
      <c r="H79" s="1">
        <f>SUM(M79,O79,N79,P79,U79,V79,Q79,R79,S79,W79,T79)*J79+SUM(Z79,AB79,-AD79,-AF79)+(X79 * IF('LA Data'!V79=0,L79,1))</f>
        <v>3788658.1964104031</v>
      </c>
      <c r="I79" s="6">
        <f>'LA Data'!BV79</f>
        <v>0.4</v>
      </c>
      <c r="J79" s="6">
        <f>'LA Data'!BY79</f>
        <v>0.4</v>
      </c>
      <c r="K79" s="6">
        <f t="shared" si="4"/>
        <v>0.5</v>
      </c>
      <c r="L79" s="6">
        <f t="shared" si="5"/>
        <v>0.5</v>
      </c>
      <c r="M79" s="1">
        <f>'LA Data'!C79</f>
        <v>35482594</v>
      </c>
      <c r="N79" s="1">
        <f>-('LA Data'!E79 - 'LA Data'!$D79) * 'LA Data'!$BU79</f>
        <v>3357994.773</v>
      </c>
      <c r="O79" s="1">
        <f>-'LA Data'!D79</f>
        <v>13411</v>
      </c>
      <c r="P79" s="1">
        <f>-('LA Data'!F79+'LA Data'!G79) * 0.5</f>
        <v>8651</v>
      </c>
      <c r="Q79" s="1">
        <f>-'LA Data'!L79-'LA Data'!M79</f>
        <v>10446</v>
      </c>
      <c r="R79" s="1">
        <f>-'LA Data'!N79-'LA Data'!O79</f>
        <v>0</v>
      </c>
      <c r="S79" s="1">
        <f>-'LA Data'!P79-'LA Data'!Q79</f>
        <v>0</v>
      </c>
      <c r="T79" s="1">
        <f>-'LA Data'!T79-'LA Data'!U79</f>
        <v>0</v>
      </c>
      <c r="U79" s="1">
        <f>-'LA Data'!H79-'LA Data'!I79</f>
        <v>715802</v>
      </c>
      <c r="V79" s="1">
        <f>-'LA Data'!J79-'LA Data'!K79</f>
        <v>2897640</v>
      </c>
      <c r="W79" s="1">
        <f>-'LA Data'!R79-'LA Data'!S79</f>
        <v>38000</v>
      </c>
      <c r="X79" s="1">
        <f>-((('LA Data'!X79-'LA Data'!W79)*'LA Data'!BU79+'LA Data'!W79+'LA Data'!Y79*0.5+'LA Data'!AA79+'LA Data'!AC79+'LA Data'!AE79+'LA Data'!AG79+'LA Data'!AI79+'LA Data'!AK79) + ('LA Data'!Z79*0.5+'LA Data'!AB79+'LA Data'!AD79+'LA Data'!AF79+'LA Data'!AH79+'LA Data'!AJ79+'LA Data'!AL79))</f>
        <v>23129.395</v>
      </c>
      <c r="Y79" s="1">
        <f>'LA Data'!BW79*10^6</f>
        <v>-13244286.7077896</v>
      </c>
      <c r="Z79" s="1">
        <f>'LA Data'!BZ79*10^6</f>
        <v>-13244286.7077896</v>
      </c>
      <c r="AA79" s="1">
        <f>'LA Data'!CB79</f>
        <v>0</v>
      </c>
      <c r="AB79" s="1">
        <f>'LA Data'!CC79</f>
        <v>0</v>
      </c>
      <c r="AC79" s="1">
        <f>'LA Data'!CD79</f>
        <v>0</v>
      </c>
      <c r="AD79" s="1">
        <f>'LA Data'!CE79</f>
        <v>0</v>
      </c>
      <c r="AE79" s="1">
        <f>('LA Data'!BX79-'LA Data'!CA79)*10^6</f>
        <v>0</v>
      </c>
      <c r="AF79" s="1">
        <v>0</v>
      </c>
      <c r="AG79" s="1"/>
    </row>
    <row r="80" spans="1:33" x14ac:dyDescent="0.25">
      <c r="A80" t="s">
        <v>179</v>
      </c>
      <c r="B80" t="s">
        <v>178</v>
      </c>
      <c r="C80" t="s">
        <v>653</v>
      </c>
      <c r="D80" t="s">
        <v>747</v>
      </c>
      <c r="E80" s="5">
        <v>0</v>
      </c>
      <c r="F80" s="1">
        <f t="shared" si="3"/>
        <v>0</v>
      </c>
      <c r="G80" s="1">
        <f>SUM(M80,O80,N80,P80,U80,V80,Q80,R80,S80,W80,T80)*I80+SUM(Y80,AA80,-AC80,-AE80)+(X80 * IF('LA Data'!V80=0,K80,1))</f>
        <v>4022862.1061803028</v>
      </c>
      <c r="H80" s="1">
        <f>SUM(M80,O80,N80,P80,U80,V80,Q80,R80,S80,W80,T80)*J80+SUM(Z80,AB80,-AD80,-AF80)+(X80 * IF('LA Data'!V80=0,L80,1))</f>
        <v>4022862.1061803028</v>
      </c>
      <c r="I80" s="6">
        <f>'LA Data'!BV80</f>
        <v>0.4</v>
      </c>
      <c r="J80" s="6">
        <f>'LA Data'!BY80</f>
        <v>0.4</v>
      </c>
      <c r="K80" s="6">
        <f t="shared" si="4"/>
        <v>0.5</v>
      </c>
      <c r="L80" s="6">
        <f t="shared" si="5"/>
        <v>0.5</v>
      </c>
      <c r="M80" s="1">
        <f>'LA Data'!C80</f>
        <v>53728973</v>
      </c>
      <c r="N80" s="1">
        <f>-('LA Data'!E80 - 'LA Data'!$D80) * 'LA Data'!$BU80</f>
        <v>4170881.7319999998</v>
      </c>
      <c r="O80" s="1">
        <f>-'LA Data'!D80</f>
        <v>0</v>
      </c>
      <c r="P80" s="1">
        <f>-('LA Data'!F80+'LA Data'!G80) * 0.5</f>
        <v>34158</v>
      </c>
      <c r="Q80" s="1">
        <f>-'LA Data'!L80-'LA Data'!M80</f>
        <v>7947</v>
      </c>
      <c r="R80" s="1">
        <f>-'LA Data'!N80-'LA Data'!O80</f>
        <v>0</v>
      </c>
      <c r="S80" s="1">
        <f>-'LA Data'!P80-'LA Data'!Q80</f>
        <v>52363</v>
      </c>
      <c r="T80" s="1">
        <f>-'LA Data'!T80-'LA Data'!U80</f>
        <v>0</v>
      </c>
      <c r="U80" s="1">
        <f>-'LA Data'!H80-'LA Data'!I80</f>
        <v>1263516</v>
      </c>
      <c r="V80" s="1">
        <f>-'LA Data'!J80-'LA Data'!K80</f>
        <v>3510359</v>
      </c>
      <c r="W80" s="1">
        <f>-'LA Data'!R80-'LA Data'!S80</f>
        <v>0</v>
      </c>
      <c r="X80" s="1">
        <f>-((('LA Data'!X80-'LA Data'!W80)*'LA Data'!BU80+'LA Data'!W80+'LA Data'!Y80*0.5+'LA Data'!AA80+'LA Data'!AC80+'LA Data'!AE80+'LA Data'!AG80+'LA Data'!AI80+'LA Data'!AK80) + ('LA Data'!Z80*0.5+'LA Data'!AB80+'LA Data'!AD80+'LA Data'!AF80+'LA Data'!AH80+'LA Data'!AJ80+'LA Data'!AL80))</f>
        <v>0</v>
      </c>
      <c r="Y80" s="1">
        <f>'LA Data'!BW80*10^6</f>
        <v>-19875976.9866197</v>
      </c>
      <c r="Z80" s="1">
        <f>'LA Data'!BZ80*10^6</f>
        <v>-19875976.9866197</v>
      </c>
      <c r="AA80" s="1">
        <f>'LA Data'!CB80</f>
        <v>0</v>
      </c>
      <c r="AB80" s="1">
        <f>'LA Data'!CC80</f>
        <v>0</v>
      </c>
      <c r="AC80" s="1">
        <f>'LA Data'!CD80</f>
        <v>1208440</v>
      </c>
      <c r="AD80" s="1">
        <f>'LA Data'!CE80</f>
        <v>1208440</v>
      </c>
      <c r="AE80" s="1">
        <f>('LA Data'!BX80-'LA Data'!CA80)*10^6</f>
        <v>0</v>
      </c>
      <c r="AF80" s="1">
        <v>0</v>
      </c>
      <c r="AG80" s="1"/>
    </row>
    <row r="81" spans="1:33" x14ac:dyDescent="0.25">
      <c r="A81" t="s">
        <v>181</v>
      </c>
      <c r="B81" t="s">
        <v>180</v>
      </c>
      <c r="C81" t="s">
        <v>661</v>
      </c>
      <c r="D81" t="s">
        <v>747</v>
      </c>
      <c r="E81" s="5">
        <v>0</v>
      </c>
      <c r="F81" s="1">
        <f t="shared" si="3"/>
        <v>0</v>
      </c>
      <c r="G81" s="1">
        <f>SUM(M81,O81,N81,P81,U81,V81,Q81,R81,S81,W81,T81)*I81+SUM(Y81,AA81,-AC81,-AE81)+(X81 * IF('LA Data'!V81=0,K81,1))</f>
        <v>12343765.369335048</v>
      </c>
      <c r="H81" s="1">
        <f>SUM(M81,O81,N81,P81,U81,V81,Q81,R81,S81,W81,T81)*J81+SUM(Z81,AB81,-AD81,-AF81)+(X81 * IF('LA Data'!V81=0,L81,1))</f>
        <v>12343765.369335048</v>
      </c>
      <c r="I81" s="6">
        <f>'LA Data'!BV81</f>
        <v>0.4</v>
      </c>
      <c r="J81" s="6">
        <f>'LA Data'!BY81</f>
        <v>0.4</v>
      </c>
      <c r="K81" s="6">
        <f t="shared" si="4"/>
        <v>0.5</v>
      </c>
      <c r="L81" s="6">
        <f t="shared" si="5"/>
        <v>0.5</v>
      </c>
      <c r="M81" s="1">
        <f>'LA Data'!C81</f>
        <v>41042302</v>
      </c>
      <c r="N81" s="1">
        <f>-('LA Data'!E81 - 'LA Data'!$D81) * 'LA Data'!$BU81</f>
        <v>5152391.3480000002</v>
      </c>
      <c r="O81" s="1">
        <f>-'LA Data'!D81</f>
        <v>0</v>
      </c>
      <c r="P81" s="1">
        <f>-('LA Data'!F81+'LA Data'!G81) * 0.5</f>
        <v>64243.5</v>
      </c>
      <c r="Q81" s="1">
        <f>-'LA Data'!L81-'LA Data'!M81</f>
        <v>39870</v>
      </c>
      <c r="R81" s="1">
        <f>-'LA Data'!N81-'LA Data'!O81</f>
        <v>0</v>
      </c>
      <c r="S81" s="1">
        <f>-'LA Data'!P81-'LA Data'!Q81</f>
        <v>0</v>
      </c>
      <c r="T81" s="1">
        <f>-'LA Data'!T81-'LA Data'!U81</f>
        <v>0</v>
      </c>
      <c r="U81" s="1">
        <f>-'LA Data'!H81-'LA Data'!I81</f>
        <v>331955</v>
      </c>
      <c r="V81" s="1">
        <f>-'LA Data'!J81-'LA Data'!K81</f>
        <v>4656993</v>
      </c>
      <c r="W81" s="1">
        <f>-'LA Data'!R81-'LA Data'!S81</f>
        <v>0</v>
      </c>
      <c r="X81" s="1">
        <f>-((('LA Data'!X81-'LA Data'!W81)*'LA Data'!BU81+'LA Data'!W81+'LA Data'!Y81*0.5+'LA Data'!AA81+'LA Data'!AC81+'LA Data'!AE81+'LA Data'!AG81+'LA Data'!AI81+'LA Data'!AK81) + ('LA Data'!Z81*0.5+'LA Data'!AB81+'LA Data'!AD81+'LA Data'!AF81+'LA Data'!AH81+'LA Data'!AJ81+'LA Data'!AL81))</f>
        <v>0</v>
      </c>
      <c r="Y81" s="1">
        <f>'LA Data'!BW81*10^6</f>
        <v>-8171336.5698649501</v>
      </c>
      <c r="Z81" s="1">
        <f>'LA Data'!BZ81*10^6</f>
        <v>-8171336.5698649501</v>
      </c>
      <c r="AA81" s="1">
        <f>'LA Data'!CB81</f>
        <v>0</v>
      </c>
      <c r="AB81" s="1">
        <f>'LA Data'!CC81</f>
        <v>0</v>
      </c>
      <c r="AC81" s="1">
        <f>'LA Data'!CD81</f>
        <v>0</v>
      </c>
      <c r="AD81" s="1">
        <f>'LA Data'!CE81</f>
        <v>0</v>
      </c>
      <c r="AE81" s="1">
        <f>('LA Data'!BX81-'LA Data'!CA81)*10^6</f>
        <v>0</v>
      </c>
      <c r="AF81" s="1">
        <v>0</v>
      </c>
      <c r="AG81" s="1"/>
    </row>
    <row r="82" spans="1:33" x14ac:dyDescent="0.25">
      <c r="A82" t="s">
        <v>182</v>
      </c>
      <c r="B82" t="s">
        <v>694</v>
      </c>
      <c r="C82" t="s">
        <v>747</v>
      </c>
      <c r="D82" t="s">
        <v>610</v>
      </c>
      <c r="E82" s="5">
        <v>0</v>
      </c>
      <c r="F82" s="1">
        <f t="shared" si="3"/>
        <v>0</v>
      </c>
      <c r="G82" s="1">
        <f>SUM(M82,O82,N82,P82,U82,V82,Q82,R82,S82,W82,T82)*I82+SUM(Y82,AA82,-AC82,-AE82)+(X82 * IF('LA Data'!V82=0,K82,1))</f>
        <v>76622315.922233194</v>
      </c>
      <c r="H82" s="1">
        <f>SUM(M82,O82,N82,P82,U82,V82,Q82,R82,S82,W82,T82)*J82+SUM(Z82,AB82,-AD82,-AF82)+(X82 * IF('LA Data'!V82=0,L82,1))</f>
        <v>76622315.922233194</v>
      </c>
      <c r="I82" s="6">
        <f>'LA Data'!BV82</f>
        <v>0.49</v>
      </c>
      <c r="J82" s="6">
        <f>'LA Data'!BY82</f>
        <v>0.49</v>
      </c>
      <c r="K82" s="6">
        <f t="shared" si="4"/>
        <v>0.5</v>
      </c>
      <c r="L82" s="6">
        <f t="shared" si="5"/>
        <v>0.5</v>
      </c>
      <c r="M82" s="1">
        <f>'LA Data'!C82</f>
        <v>111787933</v>
      </c>
      <c r="N82" s="1">
        <f>-('LA Data'!E82 - 'LA Data'!$D82) * 'LA Data'!$BU82</f>
        <v>9782465.8800000008</v>
      </c>
      <c r="O82" s="1">
        <f>-'LA Data'!D82</f>
        <v>27395</v>
      </c>
      <c r="P82" s="1">
        <f>-('LA Data'!F82+'LA Data'!G82) * 0.5</f>
        <v>49477.5</v>
      </c>
      <c r="Q82" s="1">
        <f>-'LA Data'!L82-'LA Data'!M82</f>
        <v>77071</v>
      </c>
      <c r="R82" s="1">
        <f>-'LA Data'!N82-'LA Data'!O82</f>
        <v>0</v>
      </c>
      <c r="S82" s="1">
        <f>-'LA Data'!P82-'LA Data'!Q82</f>
        <v>106</v>
      </c>
      <c r="T82" s="1">
        <f>-'LA Data'!T82-'LA Data'!U82</f>
        <v>0</v>
      </c>
      <c r="U82" s="1">
        <f>-'LA Data'!H82-'LA Data'!I82</f>
        <v>680108</v>
      </c>
      <c r="V82" s="1">
        <f>-'LA Data'!J82-'LA Data'!K82</f>
        <v>5893018</v>
      </c>
      <c r="W82" s="1">
        <f>-'LA Data'!R82-'LA Data'!S82</f>
        <v>0</v>
      </c>
      <c r="X82" s="1">
        <f>-((('LA Data'!X82-'LA Data'!W82)*'LA Data'!BU82+'LA Data'!W82+'LA Data'!Y82*0.5+'LA Data'!AA82+'LA Data'!AC82+'LA Data'!AE82+'LA Data'!AG82+'LA Data'!AI82+'LA Data'!AK82) + ('LA Data'!Z82*0.5+'LA Data'!AB82+'LA Data'!AD82+'LA Data'!AF82+'LA Data'!AH82+'LA Data'!AJ82+'LA Data'!AL82))</f>
        <v>17961.440000000002</v>
      </c>
      <c r="Y82" s="1">
        <f>'LA Data'!BW82*10^6</f>
        <v>13738543.0360332</v>
      </c>
      <c r="Z82" s="1">
        <f>'LA Data'!BZ82*10^6</f>
        <v>13738543.0360332</v>
      </c>
      <c r="AA82" s="1">
        <f>'LA Data'!CB82</f>
        <v>0</v>
      </c>
      <c r="AB82" s="1">
        <f>'LA Data'!CC82</f>
        <v>0</v>
      </c>
      <c r="AC82" s="1">
        <f>'LA Data'!CD82</f>
        <v>0</v>
      </c>
      <c r="AD82" s="1">
        <f>'LA Data'!CE82</f>
        <v>0</v>
      </c>
      <c r="AE82" s="1">
        <f>('LA Data'!BX82-'LA Data'!CA82)*10^6</f>
        <v>0</v>
      </c>
      <c r="AF82" s="1">
        <v>0</v>
      </c>
      <c r="AG82" s="1"/>
    </row>
    <row r="83" spans="1:33" x14ac:dyDescent="0.25">
      <c r="A83" t="s">
        <v>184</v>
      </c>
      <c r="B83" t="s">
        <v>183</v>
      </c>
      <c r="C83" t="s">
        <v>669</v>
      </c>
      <c r="D83" t="s">
        <v>630</v>
      </c>
      <c r="E83" s="5">
        <v>0</v>
      </c>
      <c r="F83" s="1">
        <f t="shared" si="3"/>
        <v>0</v>
      </c>
      <c r="G83" s="1">
        <f>SUM(M83,O83,N83,P83,U83,V83,Q83,R83,S83,W83,T83)*I83+SUM(Y83,AA83,-AC83,-AE83)+(X83 * IF('LA Data'!V83=0,K83,1))</f>
        <v>7907871.8300209008</v>
      </c>
      <c r="H83" s="1">
        <f>SUM(M83,O83,N83,P83,U83,V83,Q83,R83,S83,W83,T83)*J83+SUM(Z83,AB83,-AD83,-AF83)+(X83 * IF('LA Data'!V83=0,L83,1))</f>
        <v>7907871.8300209008</v>
      </c>
      <c r="I83" s="6">
        <f>'LA Data'!BV83</f>
        <v>0.4</v>
      </c>
      <c r="J83" s="6">
        <f>'LA Data'!BY83</f>
        <v>0.4</v>
      </c>
      <c r="K83" s="6">
        <f t="shared" si="4"/>
        <v>0.5</v>
      </c>
      <c r="L83" s="6">
        <f t="shared" si="5"/>
        <v>0.5</v>
      </c>
      <c r="M83" s="1">
        <f>'LA Data'!C83</f>
        <v>68461542</v>
      </c>
      <c r="N83" s="1">
        <f>-('LA Data'!E83 - 'LA Data'!$D83) * 'LA Data'!$BU83</f>
        <v>3631374.1410000003</v>
      </c>
      <c r="O83" s="1">
        <f>-'LA Data'!D83</f>
        <v>0</v>
      </c>
      <c r="P83" s="1">
        <f>-('LA Data'!F83+'LA Data'!G83) * 0.5</f>
        <v>0</v>
      </c>
      <c r="Q83" s="1">
        <f>-'LA Data'!L83-'LA Data'!M83</f>
        <v>14683</v>
      </c>
      <c r="R83" s="1">
        <f>-'LA Data'!N83-'LA Data'!O83</f>
        <v>0</v>
      </c>
      <c r="S83" s="1">
        <f>-'LA Data'!P83-'LA Data'!Q83</f>
        <v>0</v>
      </c>
      <c r="T83" s="1">
        <f>-'LA Data'!T83-'LA Data'!U83</f>
        <v>0</v>
      </c>
      <c r="U83" s="1">
        <f>-'LA Data'!H83-'LA Data'!I83</f>
        <v>349977</v>
      </c>
      <c r="V83" s="1">
        <f>-'LA Data'!J83-'LA Data'!K83</f>
        <v>1857719</v>
      </c>
      <c r="W83" s="1">
        <f>-'LA Data'!R83-'LA Data'!S83</f>
        <v>0</v>
      </c>
      <c r="X83" s="1">
        <f>-((('LA Data'!X83-'LA Data'!W83)*'LA Data'!BU83+'LA Data'!W83+'LA Data'!Y83*0.5+'LA Data'!AA83+'LA Data'!AC83+'LA Data'!AE83+'LA Data'!AG83+'LA Data'!AI83+'LA Data'!AK83) + ('LA Data'!Z83*0.5+'LA Data'!AB83+'LA Data'!AD83+'LA Data'!AF83+'LA Data'!AH83+'LA Data'!AJ83+'LA Data'!AL83))</f>
        <v>0</v>
      </c>
      <c r="Y83" s="1">
        <f>'LA Data'!BW83*10^6</f>
        <v>-21818246.2263791</v>
      </c>
      <c r="Z83" s="1">
        <f>'LA Data'!BZ83*10^6</f>
        <v>-21818246.2263791</v>
      </c>
      <c r="AA83" s="1">
        <f>'LA Data'!CB83</f>
        <v>0</v>
      </c>
      <c r="AB83" s="1">
        <f>'LA Data'!CC83</f>
        <v>0</v>
      </c>
      <c r="AC83" s="1">
        <f>'LA Data'!CD83</f>
        <v>0</v>
      </c>
      <c r="AD83" s="1">
        <f>'LA Data'!CE83</f>
        <v>0</v>
      </c>
      <c r="AE83" s="1">
        <f>('LA Data'!BX83-'LA Data'!CA83)*10^6</f>
        <v>0</v>
      </c>
      <c r="AF83" s="1">
        <v>0</v>
      </c>
      <c r="AG83" s="1"/>
    </row>
    <row r="84" spans="1:33" x14ac:dyDescent="0.25">
      <c r="A84" t="s">
        <v>186</v>
      </c>
      <c r="B84" t="s">
        <v>185</v>
      </c>
      <c r="C84" t="s">
        <v>671</v>
      </c>
      <c r="D84" t="s">
        <v>747</v>
      </c>
      <c r="E84" s="5">
        <v>0</v>
      </c>
      <c r="F84" s="1">
        <f t="shared" si="3"/>
        <v>0</v>
      </c>
      <c r="G84" s="1">
        <f>SUM(M84,O84,N84,P84,U84,V84,Q84,R84,S84,W84,T84)*I84+SUM(Y84,AA84,-AC84,-AE84)+(X84 * IF('LA Data'!V84=0,K84,1))</f>
        <v>22824043.891015198</v>
      </c>
      <c r="H84" s="1">
        <f>SUM(M84,O84,N84,P84,U84,V84,Q84,R84,S84,W84,T84)*J84+SUM(Z84,AB84,-AD84,-AF84)+(X84 * IF('LA Data'!V84=0,L84,1))</f>
        <v>22824043.891015198</v>
      </c>
      <c r="I84" s="6">
        <f>'LA Data'!BV84</f>
        <v>0.4</v>
      </c>
      <c r="J84" s="6">
        <f>'LA Data'!BY84</f>
        <v>0.4</v>
      </c>
      <c r="K84" s="6">
        <f t="shared" si="4"/>
        <v>0.5</v>
      </c>
      <c r="L84" s="6">
        <f t="shared" si="5"/>
        <v>0.5</v>
      </c>
      <c r="M84" s="1">
        <f>'LA Data'!C84</f>
        <v>106785185</v>
      </c>
      <c r="N84" s="1">
        <f>-('LA Data'!E84 - 'LA Data'!$D84) * 'LA Data'!$BU84</f>
        <v>7143180.2870000005</v>
      </c>
      <c r="O84" s="1">
        <f>-'LA Data'!D84</f>
        <v>0</v>
      </c>
      <c r="P84" s="1">
        <f>-('LA Data'!F84+'LA Data'!G84) * 0.5</f>
        <v>50808</v>
      </c>
      <c r="Q84" s="1">
        <f>-'LA Data'!L84-'LA Data'!M84</f>
        <v>84019</v>
      </c>
      <c r="R84" s="1">
        <f>-'LA Data'!N84-'LA Data'!O84</f>
        <v>0</v>
      </c>
      <c r="S84" s="1">
        <f>-'LA Data'!P84-'LA Data'!Q84</f>
        <v>0</v>
      </c>
      <c r="T84" s="1">
        <f>-'LA Data'!T84-'LA Data'!U84</f>
        <v>0</v>
      </c>
      <c r="U84" s="1">
        <f>-'LA Data'!H84-'LA Data'!I84</f>
        <v>634400</v>
      </c>
      <c r="V84" s="1">
        <f>-'LA Data'!J84-'LA Data'!K84</f>
        <v>4850627</v>
      </c>
      <c r="W84" s="1">
        <f>-'LA Data'!R84-'LA Data'!S84</f>
        <v>0</v>
      </c>
      <c r="X84" s="1">
        <f>-((('LA Data'!X84-'LA Data'!W84)*'LA Data'!BU84+'LA Data'!W84+'LA Data'!Y84*0.5+'LA Data'!AA84+'LA Data'!AC84+'LA Data'!AE84+'LA Data'!AG84+'LA Data'!AI84+'LA Data'!AK84) + ('LA Data'!Z84*0.5+'LA Data'!AB84+'LA Data'!AD84+'LA Data'!AF84+'LA Data'!AH84+'LA Data'!AJ84+'LA Data'!AL84))</f>
        <v>85866.518000000011</v>
      </c>
      <c r="Y84" s="1">
        <f>'LA Data'!BW84*10^6</f>
        <v>-25081110.341784801</v>
      </c>
      <c r="Z84" s="1">
        <f>'LA Data'!BZ84*10^6</f>
        <v>-25081110.341784801</v>
      </c>
      <c r="AA84" s="1">
        <f>'LA Data'!CB84</f>
        <v>0</v>
      </c>
      <c r="AB84" s="1">
        <f>'LA Data'!CC84</f>
        <v>0</v>
      </c>
      <c r="AC84" s="1">
        <f>'LA Data'!CD84</f>
        <v>0</v>
      </c>
      <c r="AD84" s="1">
        <f>'LA Data'!CE84</f>
        <v>0</v>
      </c>
      <c r="AE84" s="1">
        <f>('LA Data'!BX84-'LA Data'!CA84)*10^6</f>
        <v>0</v>
      </c>
      <c r="AF84" s="1">
        <v>0</v>
      </c>
      <c r="AG84" s="1"/>
    </row>
    <row r="85" spans="1:33" x14ac:dyDescent="0.25">
      <c r="A85" t="s">
        <v>188</v>
      </c>
      <c r="B85" t="s">
        <v>187</v>
      </c>
      <c r="C85" t="s">
        <v>644</v>
      </c>
      <c r="D85" t="s">
        <v>600</v>
      </c>
      <c r="E85" s="5">
        <v>0</v>
      </c>
      <c r="F85" s="1">
        <f t="shared" si="3"/>
        <v>0</v>
      </c>
      <c r="G85" s="1">
        <f>SUM(M85,O85,N85,P85,U85,V85,Q85,R85,S85,W85,T85)*I85+SUM(Y85,AA85,-AC85,-AE85)+(X85 * IF('LA Data'!V85=0,K85,1))</f>
        <v>5479440.0666939002</v>
      </c>
      <c r="H85" s="1">
        <f>SUM(M85,O85,N85,P85,U85,V85,Q85,R85,S85,W85,T85)*J85+SUM(Z85,AB85,-AD85,-AF85)+(X85 * IF('LA Data'!V85=0,L85,1))</f>
        <v>5479440.0666939002</v>
      </c>
      <c r="I85" s="6">
        <f>'LA Data'!BV85</f>
        <v>0.4</v>
      </c>
      <c r="J85" s="6">
        <f>'LA Data'!BY85</f>
        <v>0.4</v>
      </c>
      <c r="K85" s="6">
        <f t="shared" si="4"/>
        <v>0.5</v>
      </c>
      <c r="L85" s="6">
        <f t="shared" si="5"/>
        <v>0.5</v>
      </c>
      <c r="M85" s="1">
        <f>'LA Data'!C85</f>
        <v>35511883</v>
      </c>
      <c r="N85" s="1">
        <f>-('LA Data'!E85 - 'LA Data'!$D85) * 'LA Data'!$BU85</f>
        <v>2692905.8879999998</v>
      </c>
      <c r="O85" s="1">
        <f>-'LA Data'!D85</f>
        <v>0</v>
      </c>
      <c r="P85" s="1">
        <f>-('LA Data'!F85+'LA Data'!G85) * 0.5</f>
        <v>0</v>
      </c>
      <c r="Q85" s="1">
        <f>-'LA Data'!L85-'LA Data'!M85</f>
        <v>5863</v>
      </c>
      <c r="R85" s="1">
        <f>-'LA Data'!N85-'LA Data'!O85</f>
        <v>0</v>
      </c>
      <c r="S85" s="1">
        <f>-'LA Data'!P85-'LA Data'!Q85</f>
        <v>0</v>
      </c>
      <c r="T85" s="1">
        <f>-'LA Data'!T85-'LA Data'!U85</f>
        <v>0</v>
      </c>
      <c r="U85" s="1">
        <f>-'LA Data'!H85-'LA Data'!I85</f>
        <v>161907</v>
      </c>
      <c r="V85" s="1">
        <f>-'LA Data'!J85-'LA Data'!K85</f>
        <v>2874795</v>
      </c>
      <c r="W85" s="1">
        <f>-'LA Data'!R85-'LA Data'!S85</f>
        <v>0</v>
      </c>
      <c r="X85" s="1">
        <f>-((('LA Data'!X85-'LA Data'!W85)*'LA Data'!BU85+'LA Data'!W85+'LA Data'!Y85*0.5+'LA Data'!AA85+'LA Data'!AC85+'LA Data'!AE85+'LA Data'!AG85+'LA Data'!AI85+'LA Data'!AK85) + ('LA Data'!Z85*0.5+'LA Data'!AB85+'LA Data'!AD85+'LA Data'!AF85+'LA Data'!AH85+'LA Data'!AJ85+'LA Data'!AL85))</f>
        <v>0</v>
      </c>
      <c r="Y85" s="1">
        <f>'LA Data'!BW85*10^6</f>
        <v>-11019501.488506099</v>
      </c>
      <c r="Z85" s="1">
        <f>'LA Data'!BZ85*10^6</f>
        <v>-11019501.488506099</v>
      </c>
      <c r="AA85" s="1">
        <f>'LA Data'!CB85</f>
        <v>0</v>
      </c>
      <c r="AB85" s="1">
        <f>'LA Data'!CC85</f>
        <v>0</v>
      </c>
      <c r="AC85" s="1">
        <f>'LA Data'!CD85</f>
        <v>0</v>
      </c>
      <c r="AD85" s="1">
        <f>'LA Data'!CE85</f>
        <v>0</v>
      </c>
      <c r="AE85" s="1">
        <f>('LA Data'!BX85-'LA Data'!CA85)*10^6</f>
        <v>0</v>
      </c>
      <c r="AF85" s="1">
        <v>0</v>
      </c>
      <c r="AG85" s="1"/>
    </row>
    <row r="86" spans="1:33" x14ac:dyDescent="0.25">
      <c r="A86" t="s">
        <v>190</v>
      </c>
      <c r="B86" t="s">
        <v>189</v>
      </c>
      <c r="C86" t="s">
        <v>651</v>
      </c>
      <c r="D86" t="s">
        <v>606</v>
      </c>
      <c r="E86" s="5">
        <v>0</v>
      </c>
      <c r="F86" s="1">
        <f t="shared" si="3"/>
        <v>0</v>
      </c>
      <c r="G86" s="1">
        <f>SUM(M86,O86,N86,P86,U86,V86,Q86,R86,S86,W86,T86)*I86+SUM(Y86,AA86,-AC86,-AE86)+(X86 * IF('LA Data'!V86=0,K86,1))</f>
        <v>4268819.1056304052</v>
      </c>
      <c r="H86" s="1">
        <f>SUM(M86,O86,N86,P86,U86,V86,Q86,R86,S86,W86,T86)*J86+SUM(Z86,AB86,-AD86,-AF86)+(X86 * IF('LA Data'!V86=0,L86,1))</f>
        <v>4268819.1056304052</v>
      </c>
      <c r="I86" s="6">
        <f>'LA Data'!BV86</f>
        <v>0.4</v>
      </c>
      <c r="J86" s="6">
        <f>'LA Data'!BY86</f>
        <v>0.4</v>
      </c>
      <c r="K86" s="6">
        <f t="shared" si="4"/>
        <v>0.5</v>
      </c>
      <c r="L86" s="6">
        <f t="shared" si="5"/>
        <v>0.5</v>
      </c>
      <c r="M86" s="1">
        <f>'LA Data'!C86</f>
        <v>68027560</v>
      </c>
      <c r="N86" s="1">
        <f>-('LA Data'!E86 - 'LA Data'!$D86) * 'LA Data'!$BU86</f>
        <v>2328084.486</v>
      </c>
      <c r="O86" s="1">
        <f>-'LA Data'!D86</f>
        <v>0</v>
      </c>
      <c r="P86" s="1">
        <f>-('LA Data'!F86+'LA Data'!G86) * 0.5</f>
        <v>0</v>
      </c>
      <c r="Q86" s="1">
        <f>-'LA Data'!L86-'LA Data'!M86</f>
        <v>4971</v>
      </c>
      <c r="R86" s="1">
        <f>-'LA Data'!N86-'LA Data'!O86</f>
        <v>0</v>
      </c>
      <c r="S86" s="1">
        <f>-'LA Data'!P86-'LA Data'!Q86</f>
        <v>0</v>
      </c>
      <c r="T86" s="1">
        <f>-'LA Data'!T86-'LA Data'!U86</f>
        <v>0</v>
      </c>
      <c r="U86" s="1">
        <f>-'LA Data'!H86-'LA Data'!I86</f>
        <v>424777</v>
      </c>
      <c r="V86" s="1">
        <f>-'LA Data'!J86-'LA Data'!K86</f>
        <v>2032419</v>
      </c>
      <c r="W86" s="1">
        <f>-'LA Data'!R86-'LA Data'!S86</f>
        <v>0</v>
      </c>
      <c r="X86" s="1">
        <f>-((('LA Data'!X86-'LA Data'!W86)*'LA Data'!BU86+'LA Data'!W86+'LA Data'!Y86*0.5+'LA Data'!AA86+'LA Data'!AC86+'LA Data'!AE86+'LA Data'!AG86+'LA Data'!AI86+'LA Data'!AK86) + ('LA Data'!Z86*0.5+'LA Data'!AB86+'LA Data'!AD86+'LA Data'!AF86+'LA Data'!AH86+'LA Data'!AJ86+'LA Data'!AL86))</f>
        <v>0</v>
      </c>
      <c r="Y86" s="1">
        <f>'LA Data'!BW86*10^6</f>
        <v>-23310411.488769598</v>
      </c>
      <c r="Z86" s="1">
        <f>'LA Data'!BZ86*10^6</f>
        <v>-23310411.488769598</v>
      </c>
      <c r="AA86" s="1">
        <f>'LA Data'!CB86</f>
        <v>0</v>
      </c>
      <c r="AB86" s="1">
        <f>'LA Data'!CC86</f>
        <v>0</v>
      </c>
      <c r="AC86" s="1">
        <f>'LA Data'!CD86</f>
        <v>1547894</v>
      </c>
      <c r="AD86" s="1">
        <f>'LA Data'!CE86</f>
        <v>1547894</v>
      </c>
      <c r="AE86" s="1">
        <f>('LA Data'!BX86-'LA Data'!CA86)*10^6</f>
        <v>0</v>
      </c>
      <c r="AF86" s="1">
        <v>0</v>
      </c>
      <c r="AG86" s="1"/>
    </row>
    <row r="87" spans="1:33" x14ac:dyDescent="0.25">
      <c r="A87" t="s">
        <v>192</v>
      </c>
      <c r="B87" t="s">
        <v>191</v>
      </c>
      <c r="C87" t="s">
        <v>673</v>
      </c>
      <c r="D87" t="s">
        <v>747</v>
      </c>
      <c r="E87" s="5">
        <v>0</v>
      </c>
      <c r="F87" s="1">
        <f t="shared" si="3"/>
        <v>0</v>
      </c>
      <c r="G87" s="1">
        <f>SUM(M87,O87,N87,P87,U87,V87,Q87,R87,S87,W87,T87)*I87+SUM(Y87,AA87,-AC87,-AE87)+(X87 * IF('LA Data'!V87=0,K87,1))</f>
        <v>3541785.1773126014</v>
      </c>
      <c r="H87" s="1">
        <f>SUM(M87,O87,N87,P87,U87,V87,Q87,R87,S87,W87,T87)*J87+SUM(Z87,AB87,-AD87,-AF87)+(X87 * IF('LA Data'!V87=0,L87,1))</f>
        <v>3541785.1773126014</v>
      </c>
      <c r="I87" s="6">
        <f>'LA Data'!BV87</f>
        <v>0.4</v>
      </c>
      <c r="J87" s="6">
        <f>'LA Data'!BY87</f>
        <v>0.4</v>
      </c>
      <c r="K87" s="6">
        <f t="shared" si="4"/>
        <v>0.5</v>
      </c>
      <c r="L87" s="6">
        <f t="shared" si="5"/>
        <v>0.5</v>
      </c>
      <c r="M87" s="1">
        <f>'LA Data'!C87</f>
        <v>67161253</v>
      </c>
      <c r="N87" s="1">
        <f>-('LA Data'!E87 - 'LA Data'!$D87) * 'LA Data'!$BU87</f>
        <v>2980155.75</v>
      </c>
      <c r="O87" s="1">
        <f>-'LA Data'!D87</f>
        <v>0</v>
      </c>
      <c r="P87" s="1">
        <f>-('LA Data'!F87+'LA Data'!G87) * 0.5</f>
        <v>0</v>
      </c>
      <c r="Q87" s="1">
        <f>-'LA Data'!L87-'LA Data'!M87</f>
        <v>2994</v>
      </c>
      <c r="R87" s="1">
        <f>-'LA Data'!N87-'LA Data'!O87</f>
        <v>0</v>
      </c>
      <c r="S87" s="1">
        <f>-'LA Data'!P87-'LA Data'!Q87</f>
        <v>555</v>
      </c>
      <c r="T87" s="1">
        <f>-'LA Data'!T87-'LA Data'!U87</f>
        <v>0</v>
      </c>
      <c r="U87" s="1">
        <f>-'LA Data'!H87-'LA Data'!I87</f>
        <v>283266</v>
      </c>
      <c r="V87" s="1">
        <f>-'LA Data'!J87-'LA Data'!K87</f>
        <v>4303888</v>
      </c>
      <c r="W87" s="1">
        <f>-'LA Data'!R87-'LA Data'!S87</f>
        <v>0</v>
      </c>
      <c r="X87" s="1">
        <f>-((('LA Data'!X87-'LA Data'!W87)*'LA Data'!BU87+'LA Data'!W87+'LA Data'!Y87*0.5+'LA Data'!AA87+'LA Data'!AC87+'LA Data'!AE87+'LA Data'!AG87+'LA Data'!AI87+'LA Data'!AK87) + ('LA Data'!Z87*0.5+'LA Data'!AB87+'LA Data'!AD87+'LA Data'!AF87+'LA Data'!AH87+'LA Data'!AJ87+'LA Data'!AL87))</f>
        <v>0</v>
      </c>
      <c r="Y87" s="1">
        <f>'LA Data'!BW87*10^6</f>
        <v>-25216639.522687402</v>
      </c>
      <c r="Z87" s="1">
        <f>'LA Data'!BZ87*10^6</f>
        <v>-25216639.522687402</v>
      </c>
      <c r="AA87" s="1">
        <f>'LA Data'!CB87</f>
        <v>0</v>
      </c>
      <c r="AB87" s="1">
        <f>'LA Data'!CC87</f>
        <v>0</v>
      </c>
      <c r="AC87" s="1">
        <f>'LA Data'!CD87</f>
        <v>1134420</v>
      </c>
      <c r="AD87" s="1">
        <f>'LA Data'!CE87</f>
        <v>1134420</v>
      </c>
      <c r="AE87" s="1">
        <f>('LA Data'!BX87-'LA Data'!CA87)*10^6</f>
        <v>0</v>
      </c>
      <c r="AF87" s="1">
        <v>0</v>
      </c>
      <c r="AG87" s="1"/>
    </row>
    <row r="88" spans="1:33" x14ac:dyDescent="0.25">
      <c r="A88" t="s">
        <v>194</v>
      </c>
      <c r="B88" t="s">
        <v>193</v>
      </c>
      <c r="C88" t="s">
        <v>649</v>
      </c>
      <c r="D88" t="s">
        <v>747</v>
      </c>
      <c r="E88" s="5">
        <v>0</v>
      </c>
      <c r="F88" s="1">
        <f t="shared" si="3"/>
        <v>0</v>
      </c>
      <c r="G88" s="1">
        <f>SUM(M88,O88,N88,P88,U88,V88,Q88,R88,S88,W88,T88)*I88+SUM(Y88,AA88,-AC88,-AE88)+(X88 * IF('LA Data'!V88=0,K88,1))</f>
        <v>82941342.590957999</v>
      </c>
      <c r="H88" s="1">
        <f>SUM(M88,O88,N88,P88,U88,V88,Q88,R88,S88,W88,T88)*J88+SUM(Z88,AB88,-AD88,-AF88)+(X88 * IF('LA Data'!V88=0,L88,1))</f>
        <v>82941342.590957999</v>
      </c>
      <c r="I88" s="6">
        <f>'LA Data'!BV88</f>
        <v>0.3</v>
      </c>
      <c r="J88" s="6">
        <f>'LA Data'!BY88</f>
        <v>0.3</v>
      </c>
      <c r="K88" s="6">
        <f t="shared" si="4"/>
        <v>0.66999999999999993</v>
      </c>
      <c r="L88" s="6">
        <f t="shared" si="5"/>
        <v>0.5</v>
      </c>
      <c r="M88" s="1">
        <f>'LA Data'!C88</f>
        <v>132120109</v>
      </c>
      <c r="N88" s="1">
        <f>-('LA Data'!E88 - 'LA Data'!$D88) * 'LA Data'!$BU88</f>
        <v>5726535.75</v>
      </c>
      <c r="O88" s="1">
        <f>-'LA Data'!D88</f>
        <v>0</v>
      </c>
      <c r="P88" s="1">
        <f>-('LA Data'!F88+'LA Data'!G88) * 0.5</f>
        <v>0</v>
      </c>
      <c r="Q88" s="1">
        <f>-'LA Data'!L88-'LA Data'!M88</f>
        <v>13947</v>
      </c>
      <c r="R88" s="1">
        <f>-'LA Data'!N88-'LA Data'!O88</f>
        <v>0</v>
      </c>
      <c r="S88" s="1">
        <f>-'LA Data'!P88-'LA Data'!Q88</f>
        <v>0</v>
      </c>
      <c r="T88" s="1">
        <f>-'LA Data'!T88-'LA Data'!U88</f>
        <v>0</v>
      </c>
      <c r="U88" s="1">
        <f>-'LA Data'!H88-'LA Data'!I88</f>
        <v>793070</v>
      </c>
      <c r="V88" s="1">
        <f>-'LA Data'!J88-'LA Data'!K88</f>
        <v>8546555</v>
      </c>
      <c r="W88" s="1">
        <f>-'LA Data'!R88-'LA Data'!S88</f>
        <v>0</v>
      </c>
      <c r="X88" s="1">
        <f>-((('LA Data'!X88-'LA Data'!W88)*'LA Data'!BU88+'LA Data'!W88+'LA Data'!Y88*0.5+'LA Data'!AA88+'LA Data'!AC88+'LA Data'!AE88+'LA Data'!AG88+'LA Data'!AI88+'LA Data'!AK88) + ('LA Data'!Z88*0.5+'LA Data'!AB88+'LA Data'!AD88+'LA Data'!AF88+'LA Data'!AH88+'LA Data'!AJ88+'LA Data'!AL88))</f>
        <v>0</v>
      </c>
      <c r="Y88" s="1">
        <f>'LA Data'!BW88*10^6</f>
        <v>38781277.565958001</v>
      </c>
      <c r="Z88" s="1">
        <f>'LA Data'!BZ88*10^6</f>
        <v>38781277.565958001</v>
      </c>
      <c r="AA88" s="1">
        <f>'LA Data'!CB88</f>
        <v>0</v>
      </c>
      <c r="AB88" s="1">
        <f>'LA Data'!CC88</f>
        <v>0</v>
      </c>
      <c r="AC88" s="1">
        <f>'LA Data'!CD88</f>
        <v>0</v>
      </c>
      <c r="AD88" s="1">
        <f>'LA Data'!CE88</f>
        <v>0</v>
      </c>
      <c r="AE88" s="1">
        <f>('LA Data'!BX88-'LA Data'!CA88)*10^6</f>
        <v>0</v>
      </c>
      <c r="AF88" s="1">
        <v>0</v>
      </c>
      <c r="AG88" s="1"/>
    </row>
    <row r="89" spans="1:33" x14ac:dyDescent="0.25">
      <c r="A89" t="s">
        <v>196</v>
      </c>
      <c r="B89" t="s">
        <v>195</v>
      </c>
      <c r="C89" t="s">
        <v>646</v>
      </c>
      <c r="D89" t="s">
        <v>602</v>
      </c>
      <c r="E89" s="5">
        <v>0</v>
      </c>
      <c r="F89" s="1">
        <f t="shared" si="3"/>
        <v>0</v>
      </c>
      <c r="G89" s="1">
        <f>SUM(M89,O89,N89,P89,U89,V89,Q89,R89,S89,W89,T89)*I89+SUM(Y89,AA89,-AC89,-AE89)+(X89 * IF('LA Data'!V89=0,K89,1))</f>
        <v>6151169.194755299</v>
      </c>
      <c r="H89" s="1">
        <f>SUM(M89,O89,N89,P89,U89,V89,Q89,R89,S89,W89,T89)*J89+SUM(Z89,AB89,-AD89,-AF89)+(X89 * IF('LA Data'!V89=0,L89,1))</f>
        <v>6151169.194755299</v>
      </c>
      <c r="I89" s="6">
        <f>'LA Data'!BV89</f>
        <v>0.4</v>
      </c>
      <c r="J89" s="6">
        <f>'LA Data'!BY89</f>
        <v>0.4</v>
      </c>
      <c r="K89" s="6">
        <f t="shared" si="4"/>
        <v>0.5</v>
      </c>
      <c r="L89" s="6">
        <f t="shared" si="5"/>
        <v>0.5</v>
      </c>
      <c r="M89" s="1">
        <f>'LA Data'!C89</f>
        <v>39391192</v>
      </c>
      <c r="N89" s="1">
        <f>-('LA Data'!E89 - 'LA Data'!$D89) * 'LA Data'!$BU89</f>
        <v>4718233.3439999996</v>
      </c>
      <c r="O89" s="1">
        <f>-'LA Data'!D89</f>
        <v>0</v>
      </c>
      <c r="P89" s="1">
        <f>-('LA Data'!F89+'LA Data'!G89) * 0.5</f>
        <v>6599.5</v>
      </c>
      <c r="Q89" s="1">
        <f>-'LA Data'!L89-'LA Data'!M89</f>
        <v>11352</v>
      </c>
      <c r="R89" s="1">
        <f>-'LA Data'!N89-'LA Data'!O89</f>
        <v>0</v>
      </c>
      <c r="S89" s="1">
        <f>-'LA Data'!P89-'LA Data'!Q89</f>
        <v>0</v>
      </c>
      <c r="T89" s="1">
        <f>-'LA Data'!T89-'LA Data'!U89</f>
        <v>0</v>
      </c>
      <c r="U89" s="1">
        <f>-'LA Data'!H89-'LA Data'!I89</f>
        <v>738453</v>
      </c>
      <c r="V89" s="1">
        <f>-'LA Data'!J89-'LA Data'!K89</f>
        <v>3188297</v>
      </c>
      <c r="W89" s="1">
        <f>-'LA Data'!R89-'LA Data'!S89</f>
        <v>0</v>
      </c>
      <c r="X89" s="1">
        <f>-((('LA Data'!X89-'LA Data'!W89)*'LA Data'!BU89+'LA Data'!W89+'LA Data'!Y89*0.5+'LA Data'!AA89+'LA Data'!AC89+'LA Data'!AE89+'LA Data'!AG89+'LA Data'!AI89+'LA Data'!AK89) + ('LA Data'!Z89*0.5+'LA Data'!AB89+'LA Data'!AD89+'LA Data'!AF89+'LA Data'!AH89+'LA Data'!AJ89+'LA Data'!AL89))</f>
        <v>0</v>
      </c>
      <c r="Y89" s="1">
        <f>'LA Data'!BW89*10^6</f>
        <v>-13070481.5428447</v>
      </c>
      <c r="Z89" s="1">
        <f>'LA Data'!BZ89*10^6</f>
        <v>-13070481.5428447</v>
      </c>
      <c r="AA89" s="1">
        <f>'LA Data'!CB89</f>
        <v>0</v>
      </c>
      <c r="AB89" s="1">
        <f>'LA Data'!CC89</f>
        <v>0</v>
      </c>
      <c r="AC89" s="1">
        <f>'LA Data'!CD89</f>
        <v>0</v>
      </c>
      <c r="AD89" s="1">
        <f>'LA Data'!CE89</f>
        <v>0</v>
      </c>
      <c r="AE89" s="1">
        <f>('LA Data'!BX89-'LA Data'!CA89)*10^6</f>
        <v>0</v>
      </c>
      <c r="AF89" s="1">
        <v>0</v>
      </c>
      <c r="AG89" s="1"/>
    </row>
    <row r="90" spans="1:33" x14ac:dyDescent="0.25">
      <c r="A90" t="s">
        <v>198</v>
      </c>
      <c r="B90" t="s">
        <v>197</v>
      </c>
      <c r="C90" t="s">
        <v>673</v>
      </c>
      <c r="D90" t="s">
        <v>747</v>
      </c>
      <c r="E90" s="5">
        <v>0</v>
      </c>
      <c r="F90" s="1">
        <f t="shared" si="3"/>
        <v>0</v>
      </c>
      <c r="G90" s="1">
        <f>SUM(M90,O90,N90,P90,U90,V90,Q90,R90,S90,W90,T90)*I90+SUM(Y90,AA90,-AC90,-AE90)+(X90 * IF('LA Data'!V90=0,K90,1))</f>
        <v>1752391.7531431708</v>
      </c>
      <c r="H90" s="1">
        <f>SUM(M90,O90,N90,P90,U90,V90,Q90,R90,S90,W90,T90)*J90+SUM(Z90,AB90,-AD90,-AF90)+(X90 * IF('LA Data'!V90=0,L90,1))</f>
        <v>1752391.7531431708</v>
      </c>
      <c r="I90" s="6">
        <f>'LA Data'!BV90</f>
        <v>0.4</v>
      </c>
      <c r="J90" s="6">
        <f>'LA Data'!BY90</f>
        <v>0.4</v>
      </c>
      <c r="K90" s="6">
        <f t="shared" si="4"/>
        <v>0.5</v>
      </c>
      <c r="L90" s="6">
        <f t="shared" si="5"/>
        <v>0.5</v>
      </c>
      <c r="M90" s="1">
        <f>'LA Data'!C90</f>
        <v>25906453</v>
      </c>
      <c r="N90" s="1">
        <f>-('LA Data'!E90 - 'LA Data'!$D90) * 'LA Data'!$BU90</f>
        <v>1333574.9639999999</v>
      </c>
      <c r="O90" s="1">
        <f>-'LA Data'!D90</f>
        <v>0</v>
      </c>
      <c r="P90" s="1">
        <f>-('LA Data'!F90+'LA Data'!G90) * 0.5</f>
        <v>0</v>
      </c>
      <c r="Q90" s="1">
        <f>-'LA Data'!L90-'LA Data'!M90</f>
        <v>1797</v>
      </c>
      <c r="R90" s="1">
        <f>-'LA Data'!N90-'LA Data'!O90</f>
        <v>0</v>
      </c>
      <c r="S90" s="1">
        <f>-'LA Data'!P90-'LA Data'!Q90</f>
        <v>0</v>
      </c>
      <c r="T90" s="1">
        <f>-'LA Data'!T90-'LA Data'!U90</f>
        <v>0</v>
      </c>
      <c r="U90" s="1">
        <f>-'LA Data'!H90-'LA Data'!I90</f>
        <v>168138</v>
      </c>
      <c r="V90" s="1">
        <f>-'LA Data'!J90-'LA Data'!K90</f>
        <v>1233019</v>
      </c>
      <c r="W90" s="1">
        <f>-'LA Data'!R90-'LA Data'!S90</f>
        <v>0</v>
      </c>
      <c r="X90" s="1">
        <f>-((('LA Data'!X90-'LA Data'!W90)*'LA Data'!BU90+'LA Data'!W90+'LA Data'!Y90*0.5+'LA Data'!AA90+'LA Data'!AC90+'LA Data'!AE90+'LA Data'!AG90+'LA Data'!AI90+'LA Data'!AK90) + ('LA Data'!Z90*0.5+'LA Data'!AB90+'LA Data'!AD90+'LA Data'!AF90+'LA Data'!AH90+'LA Data'!AJ90+'LA Data'!AL90))</f>
        <v>0</v>
      </c>
      <c r="Y90" s="1">
        <f>'LA Data'!BW90*10^6</f>
        <v>-9454364.0324568301</v>
      </c>
      <c r="Z90" s="1">
        <f>'LA Data'!BZ90*10^6</f>
        <v>-9454364.0324568301</v>
      </c>
      <c r="AA90" s="1">
        <f>'LA Data'!CB90</f>
        <v>0</v>
      </c>
      <c r="AB90" s="1">
        <f>'LA Data'!CC90</f>
        <v>0</v>
      </c>
      <c r="AC90" s="1">
        <f>'LA Data'!CD90</f>
        <v>250437</v>
      </c>
      <c r="AD90" s="1">
        <f>'LA Data'!CE90</f>
        <v>250437</v>
      </c>
      <c r="AE90" s="1">
        <f>('LA Data'!BX90-'LA Data'!CA90)*10^6</f>
        <v>0</v>
      </c>
      <c r="AF90" s="1">
        <v>0</v>
      </c>
      <c r="AG90" s="1"/>
    </row>
    <row r="91" spans="1:33" x14ac:dyDescent="0.25">
      <c r="A91" t="s">
        <v>200</v>
      </c>
      <c r="B91" t="s">
        <v>199</v>
      </c>
      <c r="C91" t="s">
        <v>640</v>
      </c>
      <c r="D91" t="s">
        <v>592</v>
      </c>
      <c r="E91" s="5">
        <v>0</v>
      </c>
      <c r="F91" s="1">
        <f t="shared" si="3"/>
        <v>0</v>
      </c>
      <c r="G91" s="1">
        <f>SUM(M91,O91,N91,P91,U91,V91,Q91,R91,S91,W91,T91)*I91+SUM(Y91,AA91,-AC91,-AE91)+(X91 * IF('LA Data'!V91=0,K91,1))</f>
        <v>5229626.8965013418</v>
      </c>
      <c r="H91" s="1">
        <f>SUM(M91,O91,N91,P91,U91,V91,Q91,R91,S91,W91,T91)*J91+SUM(Z91,AB91,-AD91,-AF91)+(X91 * IF('LA Data'!V91=0,L91,1))</f>
        <v>5229626.8965013418</v>
      </c>
      <c r="I91" s="6">
        <f>'LA Data'!BV91</f>
        <v>0.4</v>
      </c>
      <c r="J91" s="6">
        <f>'LA Data'!BY91</f>
        <v>0.4</v>
      </c>
      <c r="K91" s="6">
        <f t="shared" si="4"/>
        <v>0.5</v>
      </c>
      <c r="L91" s="6">
        <f t="shared" si="5"/>
        <v>0.5</v>
      </c>
      <c r="M91" s="1">
        <f>'LA Data'!C91</f>
        <v>25543259</v>
      </c>
      <c r="N91" s="1">
        <f>-('LA Data'!E91 - 'LA Data'!$D91) * 'LA Data'!$BU91</f>
        <v>3179456.0300000003</v>
      </c>
      <c r="O91" s="1">
        <f>-'LA Data'!D91</f>
        <v>0</v>
      </c>
      <c r="P91" s="1">
        <f>-('LA Data'!F91+'LA Data'!G91) * 0.5</f>
        <v>3268.5</v>
      </c>
      <c r="Q91" s="1">
        <f>-'LA Data'!L91-'LA Data'!M91</f>
        <v>16692</v>
      </c>
      <c r="R91" s="1">
        <f>-'LA Data'!N91-'LA Data'!O91</f>
        <v>0</v>
      </c>
      <c r="S91" s="1">
        <f>-'LA Data'!P91-'LA Data'!Q91</f>
        <v>0</v>
      </c>
      <c r="T91" s="1">
        <f>-'LA Data'!T91-'LA Data'!U91</f>
        <v>0</v>
      </c>
      <c r="U91" s="1">
        <f>-'LA Data'!H91-'LA Data'!I91</f>
        <v>122590</v>
      </c>
      <c r="V91" s="1">
        <f>-'LA Data'!J91-'LA Data'!K91</f>
        <v>1439246</v>
      </c>
      <c r="W91" s="1">
        <f>-'LA Data'!R91-'LA Data'!S91</f>
        <v>0</v>
      </c>
      <c r="X91" s="1">
        <f>-((('LA Data'!X91-'LA Data'!W91)*'LA Data'!BU91+'LA Data'!W91+'LA Data'!Y91*0.5+'LA Data'!AA91+'LA Data'!AC91+'LA Data'!AE91+'LA Data'!AG91+'LA Data'!AI91+'LA Data'!AK91) + ('LA Data'!Z91*0.5+'LA Data'!AB91+'LA Data'!AD91+'LA Data'!AF91+'LA Data'!AH91+'LA Data'!AJ91+'LA Data'!AL91))</f>
        <v>0</v>
      </c>
      <c r="Y91" s="1">
        <f>'LA Data'!BW91*10^6</f>
        <v>-6892177.7154986598</v>
      </c>
      <c r="Z91" s="1">
        <f>'LA Data'!BZ91*10^6</f>
        <v>-6892177.7154986598</v>
      </c>
      <c r="AA91" s="1">
        <f>'LA Data'!CB91</f>
        <v>0</v>
      </c>
      <c r="AB91" s="1">
        <f>'LA Data'!CC91</f>
        <v>0</v>
      </c>
      <c r="AC91" s="1">
        <f>'LA Data'!CD91</f>
        <v>0</v>
      </c>
      <c r="AD91" s="1">
        <f>'LA Data'!CE91</f>
        <v>0</v>
      </c>
      <c r="AE91" s="1">
        <f>('LA Data'!BX91-'LA Data'!CA91)*10^6</f>
        <v>0</v>
      </c>
      <c r="AF91" s="1">
        <v>0</v>
      </c>
      <c r="AG91" s="1"/>
    </row>
    <row r="92" spans="1:33" x14ac:dyDescent="0.25">
      <c r="A92" t="s">
        <v>202</v>
      </c>
      <c r="B92" t="s">
        <v>201</v>
      </c>
      <c r="C92" t="s">
        <v>642</v>
      </c>
      <c r="D92" t="s">
        <v>594</v>
      </c>
      <c r="E92" s="5">
        <v>0</v>
      </c>
      <c r="F92" s="1">
        <f t="shared" si="3"/>
        <v>0</v>
      </c>
      <c r="G92" s="1">
        <f>SUM(M92,O92,N92,P92,U92,V92,Q92,R92,S92,W92,T92)*I92+SUM(Y92,AA92,-AC92,-AE92)+(X92 * IF('LA Data'!V92=0,K92,1))</f>
        <v>9023919.063137807</v>
      </c>
      <c r="H92" s="1">
        <f>SUM(M92,O92,N92,P92,U92,V92,Q92,R92,S92,W92,T92)*J92+SUM(Z92,AB92,-AD92,-AF92)+(X92 * IF('LA Data'!V92=0,L92,1))</f>
        <v>9023919.063137807</v>
      </c>
      <c r="I92" s="6">
        <f>'LA Data'!BV92</f>
        <v>0.4</v>
      </c>
      <c r="J92" s="6">
        <f>'LA Data'!BY92</f>
        <v>0.4</v>
      </c>
      <c r="K92" s="6">
        <f t="shared" si="4"/>
        <v>0.5</v>
      </c>
      <c r="L92" s="6">
        <f t="shared" si="5"/>
        <v>0.5</v>
      </c>
      <c r="M92" s="1">
        <f>'LA Data'!C92</f>
        <v>81669823</v>
      </c>
      <c r="N92" s="1">
        <f>-('LA Data'!E92 - 'LA Data'!$D92) * 'LA Data'!$BU92</f>
        <v>3057492.304</v>
      </c>
      <c r="O92" s="1">
        <f>-'LA Data'!D92</f>
        <v>0</v>
      </c>
      <c r="P92" s="1">
        <f>-('LA Data'!F92+'LA Data'!G92) * 0.5</f>
        <v>0</v>
      </c>
      <c r="Q92" s="1">
        <f>-'LA Data'!L92-'LA Data'!M92</f>
        <v>12330</v>
      </c>
      <c r="R92" s="1">
        <f>-'LA Data'!N92-'LA Data'!O92</f>
        <v>54112</v>
      </c>
      <c r="S92" s="1">
        <f>-'LA Data'!P92-'LA Data'!Q92</f>
        <v>0</v>
      </c>
      <c r="T92" s="1">
        <f>-'LA Data'!T92-'LA Data'!U92</f>
        <v>0</v>
      </c>
      <c r="U92" s="1">
        <f>-'LA Data'!H92-'LA Data'!I92</f>
        <v>384056</v>
      </c>
      <c r="V92" s="1">
        <f>-'LA Data'!J92-'LA Data'!K92</f>
        <v>4398364</v>
      </c>
      <c r="W92" s="1">
        <f>-'LA Data'!R92-'LA Data'!S92</f>
        <v>0</v>
      </c>
      <c r="X92" s="1">
        <f>-((('LA Data'!X92-'LA Data'!W92)*'LA Data'!BU92+'LA Data'!W92+'LA Data'!Y92*0.5+'LA Data'!AA92+'LA Data'!AC92+'LA Data'!AE92+'LA Data'!AG92+'LA Data'!AI92+'LA Data'!AK92) + ('LA Data'!Z92*0.5+'LA Data'!AB92+'LA Data'!AD92+'LA Data'!AF92+'LA Data'!AH92+'LA Data'!AJ92+'LA Data'!AL92))</f>
        <v>0</v>
      </c>
      <c r="Y92" s="1">
        <f>'LA Data'!BW92*10^6</f>
        <v>-26806551.8584622</v>
      </c>
      <c r="Z92" s="1">
        <f>'LA Data'!BZ92*10^6</f>
        <v>-26806551.8584622</v>
      </c>
      <c r="AA92" s="1">
        <f>'LA Data'!CB92</f>
        <v>0</v>
      </c>
      <c r="AB92" s="1">
        <f>'LA Data'!CC92</f>
        <v>0</v>
      </c>
      <c r="AC92" s="1">
        <f>'LA Data'!CD92</f>
        <v>0</v>
      </c>
      <c r="AD92" s="1">
        <f>'LA Data'!CE92</f>
        <v>0</v>
      </c>
      <c r="AE92" s="1">
        <f>('LA Data'!BX92-'LA Data'!CA92)*10^6</f>
        <v>0</v>
      </c>
      <c r="AF92" s="1">
        <v>0</v>
      </c>
      <c r="AG92" s="1"/>
    </row>
    <row r="93" spans="1:33" x14ac:dyDescent="0.25">
      <c r="A93" t="s">
        <v>204</v>
      </c>
      <c r="B93" t="s">
        <v>203</v>
      </c>
      <c r="C93" t="s">
        <v>651</v>
      </c>
      <c r="D93" t="s">
        <v>606</v>
      </c>
      <c r="E93" s="5">
        <v>0</v>
      </c>
      <c r="F93" s="1">
        <f t="shared" si="3"/>
        <v>0</v>
      </c>
      <c r="G93" s="1">
        <f>SUM(M93,O93,N93,P93,U93,V93,Q93,R93,S93,W93,T93)*I93+SUM(Y93,AA93,-AC93,-AE93)+(X93 * IF('LA Data'!V93=0,K93,1))</f>
        <v>2410206.4339651009</v>
      </c>
      <c r="H93" s="1">
        <f>SUM(M93,O93,N93,P93,U93,V93,Q93,R93,S93,W93,T93)*J93+SUM(Z93,AB93,-AD93,-AF93)+(X93 * IF('LA Data'!V93=0,L93,1))</f>
        <v>2410206.4339651009</v>
      </c>
      <c r="I93" s="6">
        <f>'LA Data'!BV93</f>
        <v>0.4</v>
      </c>
      <c r="J93" s="6">
        <f>'LA Data'!BY93</f>
        <v>0.4</v>
      </c>
      <c r="K93" s="6">
        <f t="shared" si="4"/>
        <v>0.5</v>
      </c>
      <c r="L93" s="6">
        <f t="shared" si="5"/>
        <v>0.5</v>
      </c>
      <c r="M93" s="1">
        <f>'LA Data'!C93</f>
        <v>46314894</v>
      </c>
      <c r="N93" s="1">
        <f>-('LA Data'!E93 - 'LA Data'!$D93) * 'LA Data'!$BU93</f>
        <v>2474114.5559999999</v>
      </c>
      <c r="O93" s="1">
        <f>-'LA Data'!D93</f>
        <v>10017</v>
      </c>
      <c r="P93" s="1">
        <f>-('LA Data'!F93+'LA Data'!G93) * 0.5</f>
        <v>0</v>
      </c>
      <c r="Q93" s="1">
        <f>-'LA Data'!L93-'LA Data'!M93</f>
        <v>7098</v>
      </c>
      <c r="R93" s="1">
        <f>-'LA Data'!N93-'LA Data'!O93</f>
        <v>0</v>
      </c>
      <c r="S93" s="1">
        <f>-'LA Data'!P93-'LA Data'!Q93</f>
        <v>25000</v>
      </c>
      <c r="T93" s="1">
        <f>-'LA Data'!T93-'LA Data'!U93</f>
        <v>0</v>
      </c>
      <c r="U93" s="1">
        <f>-'LA Data'!H93-'LA Data'!I93</f>
        <v>460234</v>
      </c>
      <c r="V93" s="1">
        <f>-'LA Data'!J93-'LA Data'!K93</f>
        <v>1772858</v>
      </c>
      <c r="W93" s="1">
        <f>-'LA Data'!R93-'LA Data'!S93</f>
        <v>0</v>
      </c>
      <c r="X93" s="1">
        <f>-((('LA Data'!X93-'LA Data'!W93)*'LA Data'!BU93+'LA Data'!W93+'LA Data'!Y93*0.5+'LA Data'!AA93+'LA Data'!AC93+'LA Data'!AE93+'LA Data'!AG93+'LA Data'!AI93+'LA Data'!AK93) + ('LA Data'!Z93*0.5+'LA Data'!AB93+'LA Data'!AD93+'LA Data'!AF93+'LA Data'!AH93+'LA Data'!AJ93+'LA Data'!AL93))</f>
        <v>80890.981999999989</v>
      </c>
      <c r="Y93" s="1">
        <f>'LA Data'!BW93*10^6</f>
        <v>-17777074.770434901</v>
      </c>
      <c r="Z93" s="1">
        <f>'LA Data'!BZ93*10^6</f>
        <v>-17777074.770434901</v>
      </c>
      <c r="AA93" s="1">
        <f>'LA Data'!CB93</f>
        <v>0</v>
      </c>
      <c r="AB93" s="1">
        <f>'LA Data'!CC93</f>
        <v>0</v>
      </c>
      <c r="AC93" s="1">
        <f>'LA Data'!CD93</f>
        <v>319296</v>
      </c>
      <c r="AD93" s="1">
        <f>'LA Data'!CE93</f>
        <v>319296</v>
      </c>
      <c r="AE93" s="1">
        <f>('LA Data'!BX93-'LA Data'!CA93)*10^6</f>
        <v>0</v>
      </c>
      <c r="AF93" s="1">
        <v>0</v>
      </c>
      <c r="AG93" s="1"/>
    </row>
    <row r="94" spans="1:33" x14ac:dyDescent="0.25">
      <c r="A94" t="s">
        <v>206</v>
      </c>
      <c r="B94" t="s">
        <v>205</v>
      </c>
      <c r="C94" t="s">
        <v>638</v>
      </c>
      <c r="D94" t="s">
        <v>585</v>
      </c>
      <c r="E94" s="5">
        <v>0</v>
      </c>
      <c r="F94" s="1">
        <f t="shared" si="3"/>
        <v>0</v>
      </c>
      <c r="G94" s="1">
        <f>SUM(M94,O94,N94,P94,U94,V94,Q94,R94,S94,W94,T94)*I94+SUM(Y94,AA94,-AC94,-AE94)+(X94 * IF('LA Data'!V94=0,K94,1))</f>
        <v>4763236.532756092</v>
      </c>
      <c r="H94" s="1">
        <f>SUM(M94,O94,N94,P94,U94,V94,Q94,R94,S94,W94,T94)*J94+SUM(Z94,AB94,-AD94,-AF94)+(X94 * IF('LA Data'!V94=0,L94,1))</f>
        <v>4763236.532756092</v>
      </c>
      <c r="I94" s="6">
        <f>'LA Data'!BV94</f>
        <v>0.4</v>
      </c>
      <c r="J94" s="6">
        <f>'LA Data'!BY94</f>
        <v>0.4</v>
      </c>
      <c r="K94" s="6">
        <f t="shared" si="4"/>
        <v>0.5</v>
      </c>
      <c r="L94" s="6">
        <f t="shared" si="5"/>
        <v>0.5</v>
      </c>
      <c r="M94" s="1">
        <f>'LA Data'!C94</f>
        <v>28952158</v>
      </c>
      <c r="N94" s="1">
        <f>-('LA Data'!E94 - 'LA Data'!$D94) * 'LA Data'!$BU94</f>
        <v>2580974.98</v>
      </c>
      <c r="O94" s="1">
        <f>-'LA Data'!D94</f>
        <v>0</v>
      </c>
      <c r="P94" s="1">
        <f>-('LA Data'!F94+'LA Data'!G94) * 0.5</f>
        <v>20977.5</v>
      </c>
      <c r="Q94" s="1">
        <f>-'LA Data'!L94-'LA Data'!M94</f>
        <v>9681</v>
      </c>
      <c r="R94" s="1">
        <f>-'LA Data'!N94-'LA Data'!O94</f>
        <v>0</v>
      </c>
      <c r="S94" s="1">
        <f>-'LA Data'!P94-'LA Data'!Q94</f>
        <v>0</v>
      </c>
      <c r="T94" s="1">
        <f>-'LA Data'!T94-'LA Data'!U94</f>
        <v>0</v>
      </c>
      <c r="U94" s="1">
        <f>-'LA Data'!H94-'LA Data'!I94</f>
        <v>398689</v>
      </c>
      <c r="V94" s="1">
        <f>-'LA Data'!J94-'LA Data'!K94</f>
        <v>988509</v>
      </c>
      <c r="W94" s="1">
        <f>-'LA Data'!R94-'LA Data'!S94</f>
        <v>0</v>
      </c>
      <c r="X94" s="1">
        <f>-((('LA Data'!X94-'LA Data'!W94)*'LA Data'!BU94+'LA Data'!W94+'LA Data'!Y94*0.5+'LA Data'!AA94+'LA Data'!AC94+'LA Data'!AE94+'LA Data'!AG94+'LA Data'!AI94+'LA Data'!AK94) + ('LA Data'!Z94*0.5+'LA Data'!AB94+'LA Data'!AD94+'LA Data'!AF94+'LA Data'!AH94+'LA Data'!AJ94+'LA Data'!AL94))</f>
        <v>0</v>
      </c>
      <c r="Y94" s="1">
        <f>'LA Data'!BW94*10^6</f>
        <v>-7636697.2592439102</v>
      </c>
      <c r="Z94" s="1">
        <f>'LA Data'!BZ94*10^6</f>
        <v>-7636697.2592439102</v>
      </c>
      <c r="AA94" s="1">
        <f>'LA Data'!CB94</f>
        <v>0</v>
      </c>
      <c r="AB94" s="1">
        <f>'LA Data'!CC94</f>
        <v>0</v>
      </c>
      <c r="AC94" s="1">
        <f>'LA Data'!CD94</f>
        <v>780462</v>
      </c>
      <c r="AD94" s="1">
        <f>'LA Data'!CE94</f>
        <v>780462</v>
      </c>
      <c r="AE94" s="1">
        <f>('LA Data'!BX94-'LA Data'!CA94)*10^6</f>
        <v>0</v>
      </c>
      <c r="AF94" s="1">
        <v>0</v>
      </c>
      <c r="AG94" s="1"/>
    </row>
    <row r="95" spans="1:33" x14ac:dyDescent="0.25">
      <c r="A95" t="s">
        <v>207</v>
      </c>
      <c r="B95" t="s">
        <v>737</v>
      </c>
      <c r="C95" t="s">
        <v>655</v>
      </c>
      <c r="D95" t="s">
        <v>612</v>
      </c>
      <c r="E95" s="5">
        <v>0</v>
      </c>
      <c r="F95" s="1">
        <f t="shared" si="3"/>
        <v>0</v>
      </c>
      <c r="G95" s="1">
        <f>SUM(M95,O95,N95,P95,U95,V95,Q95,R95,S95,W95,T95)*I95+SUM(Y95,AA95,-AC95,-AE95)+(X95 * IF('LA Data'!V95=0,K95,1))</f>
        <v>8038660.2979533235</v>
      </c>
      <c r="H95" s="1">
        <f>SUM(M95,O95,N95,P95,U95,V95,Q95,R95,S95,W95,T95)*J95+SUM(Z95,AB95,-AD95,-AF95)+(X95 * IF('LA Data'!V95=0,L95,1))</f>
        <v>8038660.2979533235</v>
      </c>
      <c r="I95" s="6">
        <f>'LA Data'!BV95</f>
        <v>0.4</v>
      </c>
      <c r="J95" s="6">
        <f>'LA Data'!BY95</f>
        <v>0.4</v>
      </c>
      <c r="K95" s="6">
        <f t="shared" si="4"/>
        <v>0.5</v>
      </c>
      <c r="L95" s="6">
        <f t="shared" si="5"/>
        <v>0.5</v>
      </c>
      <c r="M95" s="1">
        <f>'LA Data'!C95</f>
        <v>32263924</v>
      </c>
      <c r="N95" s="1">
        <f>-('LA Data'!E95 - 'LA Data'!$D95) * 'LA Data'!$BU95</f>
        <v>3279976.3140000002</v>
      </c>
      <c r="O95" s="1">
        <f>-'LA Data'!D95</f>
        <v>49399</v>
      </c>
      <c r="P95" s="1">
        <f>-('LA Data'!F95+'LA Data'!G95) * 0.5</f>
        <v>10545</v>
      </c>
      <c r="Q95" s="1">
        <f>-'LA Data'!L95-'LA Data'!M95</f>
        <v>37824</v>
      </c>
      <c r="R95" s="1">
        <f>-'LA Data'!N95-'LA Data'!O95</f>
        <v>0</v>
      </c>
      <c r="S95" s="1">
        <f>-'LA Data'!P95-'LA Data'!Q95</f>
        <v>0</v>
      </c>
      <c r="T95" s="1">
        <f>-'LA Data'!T95-'LA Data'!U95</f>
        <v>0</v>
      </c>
      <c r="U95" s="1">
        <f>-'LA Data'!H95-'LA Data'!I95</f>
        <v>288105</v>
      </c>
      <c r="V95" s="1">
        <f>-'LA Data'!J95-'LA Data'!K95</f>
        <v>1885282</v>
      </c>
      <c r="W95" s="1">
        <f>-'LA Data'!R95-'LA Data'!S95</f>
        <v>0</v>
      </c>
      <c r="X95" s="1">
        <f>-((('LA Data'!X95-'LA Data'!W95)*'LA Data'!BU95+'LA Data'!W95+'LA Data'!Y95*0.5+'LA Data'!AA95+'LA Data'!AC95+'LA Data'!AE95+'LA Data'!AG95+'LA Data'!AI95+'LA Data'!AK95) + ('LA Data'!Z95*0.5+'LA Data'!AB95+'LA Data'!AD95+'LA Data'!AF95+'LA Data'!AH95+'LA Data'!AJ95+'LA Data'!AL95))</f>
        <v>0</v>
      </c>
      <c r="Y95" s="1">
        <f>'LA Data'!BW95*10^6</f>
        <v>-7087361.8276466792</v>
      </c>
      <c r="Z95" s="1">
        <f>'LA Data'!BZ95*10^6</f>
        <v>-7087361.8276466792</v>
      </c>
      <c r="AA95" s="1">
        <f>'LA Data'!CB95</f>
        <v>0</v>
      </c>
      <c r="AB95" s="1">
        <f>'LA Data'!CC95</f>
        <v>0</v>
      </c>
      <c r="AC95" s="1">
        <f>'LA Data'!CD95</f>
        <v>0</v>
      </c>
      <c r="AD95" s="1">
        <f>'LA Data'!CE95</f>
        <v>0</v>
      </c>
      <c r="AE95" s="1">
        <f>('LA Data'!BX95-'LA Data'!CA95)*10^6</f>
        <v>0</v>
      </c>
      <c r="AF95" s="1">
        <v>0</v>
      </c>
      <c r="AG95" s="1"/>
    </row>
    <row r="96" spans="1:33" x14ac:dyDescent="0.25">
      <c r="A96" t="s">
        <v>209</v>
      </c>
      <c r="B96" t="s">
        <v>208</v>
      </c>
      <c r="C96" t="s">
        <v>648</v>
      </c>
      <c r="D96" t="s">
        <v>747</v>
      </c>
      <c r="E96" s="5">
        <v>0</v>
      </c>
      <c r="F96" s="1">
        <f t="shared" si="3"/>
        <v>0</v>
      </c>
      <c r="G96" s="1">
        <f>SUM(M96,O96,N96,P96,U96,V96,Q96,R96,S96,W96,T96)*I96+SUM(Y96,AA96,-AC96,-AE96)+(X96 * IF('LA Data'!V96=0,K96,1))</f>
        <v>4703127.3344571516</v>
      </c>
      <c r="H96" s="1">
        <f>SUM(M96,O96,N96,P96,U96,V96,Q96,R96,S96,W96,T96)*J96+SUM(Z96,AB96,-AD96,-AF96)+(X96 * IF('LA Data'!V96=0,L96,1))</f>
        <v>4703127.3344571516</v>
      </c>
      <c r="I96" s="6">
        <f>'LA Data'!BV96</f>
        <v>0.4</v>
      </c>
      <c r="J96" s="6">
        <f>'LA Data'!BY96</f>
        <v>0.4</v>
      </c>
      <c r="K96" s="6">
        <f t="shared" si="4"/>
        <v>0.5</v>
      </c>
      <c r="L96" s="6">
        <f t="shared" si="5"/>
        <v>0.5</v>
      </c>
      <c r="M96" s="1">
        <f>'LA Data'!C96</f>
        <v>17358007</v>
      </c>
      <c r="N96" s="1">
        <f>-('LA Data'!E96 - 'LA Data'!$D96) * 'LA Data'!$BU96</f>
        <v>2722706.8679999998</v>
      </c>
      <c r="O96" s="1">
        <f>-'LA Data'!D96</f>
        <v>2249</v>
      </c>
      <c r="P96" s="1">
        <f>-('LA Data'!F96+'LA Data'!G96) * 0.5</f>
        <v>9345.5</v>
      </c>
      <c r="Q96" s="1">
        <f>-'LA Data'!L96-'LA Data'!M96</f>
        <v>13461</v>
      </c>
      <c r="R96" s="1">
        <f>-'LA Data'!N96-'LA Data'!O96</f>
        <v>0</v>
      </c>
      <c r="S96" s="1">
        <f>-'LA Data'!P96-'LA Data'!Q96</f>
        <v>0</v>
      </c>
      <c r="T96" s="1">
        <f>-'LA Data'!T96-'LA Data'!U96</f>
        <v>0</v>
      </c>
      <c r="U96" s="1">
        <f>-'LA Data'!H96-'LA Data'!I96</f>
        <v>415854</v>
      </c>
      <c r="V96" s="1">
        <f>-'LA Data'!J96-'LA Data'!K96</f>
        <v>1029131</v>
      </c>
      <c r="W96" s="1">
        <f>-'LA Data'!R96-'LA Data'!S96</f>
        <v>0</v>
      </c>
      <c r="X96" s="1">
        <f>-((('LA Data'!X96-'LA Data'!W96)*'LA Data'!BU96+'LA Data'!W96+'LA Data'!Y96*0.5+'LA Data'!AA96+'LA Data'!AC96+'LA Data'!AE96+'LA Data'!AG96+'LA Data'!AI96+'LA Data'!AK96) + ('LA Data'!Z96*0.5+'LA Data'!AB96+'LA Data'!AD96+'LA Data'!AF96+'LA Data'!AH96+'LA Data'!AJ96+'LA Data'!AL96))</f>
        <v>0</v>
      </c>
      <c r="Y96" s="1">
        <f>'LA Data'!BW96*10^6</f>
        <v>-3917174.4127428499</v>
      </c>
      <c r="Z96" s="1">
        <f>'LA Data'!BZ96*10^6</f>
        <v>-3917174.4127428499</v>
      </c>
      <c r="AA96" s="1">
        <f>'LA Data'!CB96</f>
        <v>0</v>
      </c>
      <c r="AB96" s="1">
        <f>'LA Data'!CC96</f>
        <v>0</v>
      </c>
      <c r="AC96" s="1">
        <f>'LA Data'!CD96</f>
        <v>0</v>
      </c>
      <c r="AD96" s="1">
        <f>'LA Data'!CE96</f>
        <v>0</v>
      </c>
      <c r="AE96" s="1">
        <f>('LA Data'!BX96-'LA Data'!CA96)*10^6</f>
        <v>0</v>
      </c>
      <c r="AF96" s="1">
        <v>0</v>
      </c>
      <c r="AG96" s="1"/>
    </row>
    <row r="97" spans="1:33" x14ac:dyDescent="0.25">
      <c r="A97" t="s">
        <v>211</v>
      </c>
      <c r="B97" t="s">
        <v>210</v>
      </c>
      <c r="C97" t="s">
        <v>657</v>
      </c>
      <c r="D97" t="s">
        <v>614</v>
      </c>
      <c r="E97" s="5">
        <v>0</v>
      </c>
      <c r="F97" s="1">
        <f t="shared" si="3"/>
        <v>0</v>
      </c>
      <c r="G97" s="1">
        <f>SUM(M97,O97,N97,P97,U97,V97,Q97,R97,S97,W97,T97)*I97+SUM(Y97,AA97,-AC97,-AE97)+(X97 * IF('LA Data'!V97=0,K97,1))</f>
        <v>3657587.511547002</v>
      </c>
      <c r="H97" s="1">
        <f>SUM(M97,O97,N97,P97,U97,V97,Q97,R97,S97,W97,T97)*J97+SUM(Z97,AB97,-AD97,-AF97)+(X97 * IF('LA Data'!V97=0,L97,1))</f>
        <v>3657587.511547002</v>
      </c>
      <c r="I97" s="6">
        <f>'LA Data'!BV97</f>
        <v>0.4</v>
      </c>
      <c r="J97" s="6">
        <f>'LA Data'!BY97</f>
        <v>0.4</v>
      </c>
      <c r="K97" s="6">
        <f t="shared" si="4"/>
        <v>0.5</v>
      </c>
      <c r="L97" s="6">
        <f t="shared" si="5"/>
        <v>0.5</v>
      </c>
      <c r="M97" s="1">
        <f>'LA Data'!C97</f>
        <v>26146793</v>
      </c>
      <c r="N97" s="1">
        <f>-('LA Data'!E97 - 'LA Data'!$D97) * 'LA Data'!$BU97</f>
        <v>2801769.355</v>
      </c>
      <c r="O97" s="1">
        <f>-'LA Data'!D97</f>
        <v>0</v>
      </c>
      <c r="P97" s="1">
        <f>-('LA Data'!F97+'LA Data'!G97) * 0.5</f>
        <v>1572</v>
      </c>
      <c r="Q97" s="1">
        <f>-'LA Data'!L97-'LA Data'!M97</f>
        <v>5988</v>
      </c>
      <c r="R97" s="1">
        <f>-'LA Data'!N97-'LA Data'!O97</f>
        <v>0</v>
      </c>
      <c r="S97" s="1">
        <f>-'LA Data'!P97-'LA Data'!Q97</f>
        <v>0</v>
      </c>
      <c r="T97" s="1">
        <f>-'LA Data'!T97-'LA Data'!U97</f>
        <v>0</v>
      </c>
      <c r="U97" s="1">
        <f>-'LA Data'!H97-'LA Data'!I97</f>
        <v>199853</v>
      </c>
      <c r="V97" s="1">
        <f>-'LA Data'!J97-'LA Data'!K97</f>
        <v>2059111</v>
      </c>
      <c r="W97" s="1">
        <f>-'LA Data'!R97-'LA Data'!S97</f>
        <v>0</v>
      </c>
      <c r="X97" s="1">
        <f>-((('LA Data'!X97-'LA Data'!W97)*'LA Data'!BU97+'LA Data'!W97+'LA Data'!Y97*0.5+'LA Data'!AA97+'LA Data'!AC97+'LA Data'!AE97+'LA Data'!AG97+'LA Data'!AI97+'LA Data'!AK97) + ('LA Data'!Z97*0.5+'LA Data'!AB97+'LA Data'!AD97+'LA Data'!AF97+'LA Data'!AH97+'LA Data'!AJ97+'LA Data'!AL97))</f>
        <v>112999.45</v>
      </c>
      <c r="Y97" s="1">
        <f>'LA Data'!BW97*10^6</f>
        <v>-8941446.4804529995</v>
      </c>
      <c r="Z97" s="1">
        <f>'LA Data'!BZ97*10^6</f>
        <v>-8941446.4804529995</v>
      </c>
      <c r="AA97" s="1">
        <f>'LA Data'!CB97</f>
        <v>0</v>
      </c>
      <c r="AB97" s="1">
        <f>'LA Data'!CC97</f>
        <v>0</v>
      </c>
      <c r="AC97" s="1">
        <f>'LA Data'!CD97</f>
        <v>0</v>
      </c>
      <c r="AD97" s="1">
        <f>'LA Data'!CE97</f>
        <v>0</v>
      </c>
      <c r="AE97" s="1">
        <f>('LA Data'!BX97-'LA Data'!CA97)*10^6</f>
        <v>0</v>
      </c>
      <c r="AF97" s="1">
        <v>0</v>
      </c>
      <c r="AG97" s="1"/>
    </row>
    <row r="98" spans="1:33" x14ac:dyDescent="0.25">
      <c r="A98" t="s">
        <v>213</v>
      </c>
      <c r="B98" t="s">
        <v>212</v>
      </c>
      <c r="C98" t="s">
        <v>747</v>
      </c>
      <c r="D98" t="s">
        <v>632</v>
      </c>
      <c r="E98" s="5">
        <v>0</v>
      </c>
      <c r="F98" s="1">
        <f t="shared" si="3"/>
        <v>0</v>
      </c>
      <c r="G98" s="1">
        <f>SUM(M98,O98,N98,P98,U98,V98,Q98,R98,S98,W98,T98)*I98+SUM(Y98,AA98,-AC98,-AE98)+(X98 * IF('LA Data'!V98=0,K98,1))</f>
        <v>67274906.592260793</v>
      </c>
      <c r="H98" s="1">
        <f>SUM(M98,O98,N98,P98,U98,V98,Q98,R98,S98,W98,T98)*J98+SUM(Z98,AB98,-AD98,-AF98)+(X98 * IF('LA Data'!V98=0,L98,1))</f>
        <v>67274906.592260793</v>
      </c>
      <c r="I98" s="6">
        <f>'LA Data'!BV98</f>
        <v>0.49</v>
      </c>
      <c r="J98" s="6">
        <f>'LA Data'!BY98</f>
        <v>0.49</v>
      </c>
      <c r="K98" s="6">
        <f t="shared" si="4"/>
        <v>0.5</v>
      </c>
      <c r="L98" s="6">
        <f t="shared" si="5"/>
        <v>0.5</v>
      </c>
      <c r="M98" s="1">
        <f>'LA Data'!C98</f>
        <v>81901647</v>
      </c>
      <c r="N98" s="1">
        <f>-('LA Data'!E98 - 'LA Data'!$D98) * 'LA Data'!$BU98</f>
        <v>5055815.4750000006</v>
      </c>
      <c r="O98" s="1">
        <f>-'LA Data'!D98</f>
        <v>0</v>
      </c>
      <c r="P98" s="1">
        <f>-('LA Data'!F98+'LA Data'!G98) * 0.5</f>
        <v>2701</v>
      </c>
      <c r="Q98" s="1">
        <f>-'LA Data'!L98-'LA Data'!M98</f>
        <v>0</v>
      </c>
      <c r="R98" s="1">
        <f>-'LA Data'!N98-'LA Data'!O98</f>
        <v>0</v>
      </c>
      <c r="S98" s="1">
        <f>-'LA Data'!P98-'LA Data'!Q98</f>
        <v>2500</v>
      </c>
      <c r="T98" s="1">
        <f>-'LA Data'!T98-'LA Data'!U98</f>
        <v>0</v>
      </c>
      <c r="U98" s="1">
        <f>-'LA Data'!H98-'LA Data'!I98</f>
        <v>445156</v>
      </c>
      <c r="V98" s="1">
        <f>-'LA Data'!J98-'LA Data'!K98</f>
        <v>3082630</v>
      </c>
      <c r="W98" s="1">
        <f>-'LA Data'!R98-'LA Data'!S98</f>
        <v>0</v>
      </c>
      <c r="X98" s="1">
        <f>-((('LA Data'!X98-'LA Data'!W98)*'LA Data'!BU98+'LA Data'!W98+'LA Data'!Y98*0.5+'LA Data'!AA98+'LA Data'!AC98+'LA Data'!AE98+'LA Data'!AG98+'LA Data'!AI98+'LA Data'!AK98) + ('LA Data'!Z98*0.5+'LA Data'!AB98+'LA Data'!AD98+'LA Data'!AF98+'LA Data'!AH98+'LA Data'!AJ98+'LA Data'!AL98))</f>
        <v>468584.32500000001</v>
      </c>
      <c r="Y98" s="1">
        <f>'LA Data'!BW98*10^6</f>
        <v>22466002.024510801</v>
      </c>
      <c r="Z98" s="1">
        <f>'LA Data'!BZ98*10^6</f>
        <v>22466002.024510801</v>
      </c>
      <c r="AA98" s="1">
        <f>'LA Data'!CB98</f>
        <v>0</v>
      </c>
      <c r="AB98" s="1">
        <f>'LA Data'!CC98</f>
        <v>0</v>
      </c>
      <c r="AC98" s="1">
        <f>'LA Data'!CD98</f>
        <v>0</v>
      </c>
      <c r="AD98" s="1">
        <f>'LA Data'!CE98</f>
        <v>0</v>
      </c>
      <c r="AE98" s="1">
        <f>('LA Data'!BX98-'LA Data'!CA98)*10^6</f>
        <v>0</v>
      </c>
      <c r="AF98" s="1">
        <v>0</v>
      </c>
      <c r="AG98" s="1"/>
    </row>
    <row r="99" spans="1:33" x14ac:dyDescent="0.25">
      <c r="A99" t="s">
        <v>215</v>
      </c>
      <c r="B99" t="s">
        <v>214</v>
      </c>
      <c r="C99" t="s">
        <v>665</v>
      </c>
      <c r="D99" t="s">
        <v>624</v>
      </c>
      <c r="E99" s="5">
        <v>0</v>
      </c>
      <c r="F99" s="1">
        <f t="shared" si="3"/>
        <v>0</v>
      </c>
      <c r="G99" s="1">
        <f>SUM(M99,O99,N99,P99,U99,V99,Q99,R99,S99,W99,T99)*I99+SUM(Y99,AA99,-AC99,-AE99)+(X99 * IF('LA Data'!V99=0,K99,1))</f>
        <v>5561627.061834381</v>
      </c>
      <c r="H99" s="1">
        <f>SUM(M99,O99,N99,P99,U99,V99,Q99,R99,S99,W99,T99)*J99+SUM(Z99,AB99,-AD99,-AF99)+(X99 * IF('LA Data'!V99=0,L99,1))</f>
        <v>5561627.061834381</v>
      </c>
      <c r="I99" s="6">
        <f>'LA Data'!BV99</f>
        <v>0.4</v>
      </c>
      <c r="J99" s="6">
        <f>'LA Data'!BY99</f>
        <v>0.4</v>
      </c>
      <c r="K99" s="6">
        <f t="shared" si="4"/>
        <v>0.5</v>
      </c>
      <c r="L99" s="6">
        <f t="shared" si="5"/>
        <v>0.5</v>
      </c>
      <c r="M99" s="1">
        <f>'LA Data'!C99</f>
        <v>26864845</v>
      </c>
      <c r="N99" s="1">
        <f>-('LA Data'!E99 - 'LA Data'!$D99) * 'LA Data'!$BU99</f>
        <v>2347112.79</v>
      </c>
      <c r="O99" s="1">
        <f>-'LA Data'!D99</f>
        <v>0</v>
      </c>
      <c r="P99" s="1">
        <f>-('LA Data'!F99+'LA Data'!G99) * 0.5</f>
        <v>0</v>
      </c>
      <c r="Q99" s="1">
        <f>-'LA Data'!L99-'LA Data'!M99</f>
        <v>4890</v>
      </c>
      <c r="R99" s="1">
        <f>-'LA Data'!N99-'LA Data'!O99</f>
        <v>0</v>
      </c>
      <c r="S99" s="1">
        <f>-'LA Data'!P99-'LA Data'!Q99</f>
        <v>0</v>
      </c>
      <c r="T99" s="1">
        <f>-'LA Data'!T99-'LA Data'!U99</f>
        <v>0</v>
      </c>
      <c r="U99" s="1">
        <f>-'LA Data'!H99-'LA Data'!I99</f>
        <v>273301</v>
      </c>
      <c r="V99" s="1">
        <f>-'LA Data'!J99-'LA Data'!K99</f>
        <v>916951</v>
      </c>
      <c r="W99" s="1">
        <f>-'LA Data'!R99-'LA Data'!S99</f>
        <v>0</v>
      </c>
      <c r="X99" s="1">
        <f>-((('LA Data'!X99-'LA Data'!W99)*'LA Data'!BU99+'LA Data'!W99+'LA Data'!Y99*0.5+'LA Data'!AA99+'LA Data'!AC99+'LA Data'!AE99+'LA Data'!AG99+'LA Data'!AI99+'LA Data'!AK99) + ('LA Data'!Z99*0.5+'LA Data'!AB99+'LA Data'!AD99+'LA Data'!AF99+'LA Data'!AH99+'LA Data'!AJ99+'LA Data'!AL99))</f>
        <v>0</v>
      </c>
      <c r="Y99" s="1">
        <f>'LA Data'!BW99*10^6</f>
        <v>-6601212.8541656202</v>
      </c>
      <c r="Z99" s="1">
        <f>'LA Data'!BZ99*10^6</f>
        <v>-6601212.8541656202</v>
      </c>
      <c r="AA99" s="1">
        <f>'LA Data'!CB99</f>
        <v>0</v>
      </c>
      <c r="AB99" s="1">
        <f>'LA Data'!CC99</f>
        <v>0</v>
      </c>
      <c r="AC99" s="1">
        <f>'LA Data'!CD99</f>
        <v>0</v>
      </c>
      <c r="AD99" s="1">
        <f>'LA Data'!CE99</f>
        <v>0</v>
      </c>
      <c r="AE99" s="1">
        <f>('LA Data'!BX99-'LA Data'!CA99)*10^6</f>
        <v>0</v>
      </c>
      <c r="AF99" s="1">
        <v>0</v>
      </c>
      <c r="AG99" s="1"/>
    </row>
    <row r="100" spans="1:33" x14ac:dyDescent="0.25">
      <c r="A100" t="s">
        <v>217</v>
      </c>
      <c r="B100" t="s">
        <v>216</v>
      </c>
      <c r="C100" t="s">
        <v>648</v>
      </c>
      <c r="D100" t="s">
        <v>747</v>
      </c>
      <c r="E100" s="5">
        <v>0</v>
      </c>
      <c r="F100" s="1">
        <f t="shared" si="3"/>
        <v>0</v>
      </c>
      <c r="G100" s="1">
        <f>SUM(M100,O100,N100,P100,U100,V100,Q100,R100,S100,W100,T100)*I100+SUM(Y100,AA100,-AC100,-AE100)+(X100 * IF('LA Data'!V100=0,K100,1))</f>
        <v>8094026.0478398018</v>
      </c>
      <c r="H100" s="1">
        <f>SUM(M100,O100,N100,P100,U100,V100,Q100,R100,S100,W100,T100)*J100+SUM(Z100,AB100,-AD100,-AF100)+(X100 * IF('LA Data'!V100=0,L100,1))</f>
        <v>8094026.0478398018</v>
      </c>
      <c r="I100" s="6">
        <f>'LA Data'!BV100</f>
        <v>0.4</v>
      </c>
      <c r="J100" s="6">
        <f>'LA Data'!BY100</f>
        <v>0.4</v>
      </c>
      <c r="K100" s="6">
        <f t="shared" si="4"/>
        <v>0.5</v>
      </c>
      <c r="L100" s="6">
        <f t="shared" si="5"/>
        <v>0.5</v>
      </c>
      <c r="M100" s="1">
        <f>'LA Data'!C100</f>
        <v>60596873</v>
      </c>
      <c r="N100" s="1">
        <f>-('LA Data'!E100 - 'LA Data'!$D100) * 'LA Data'!$BU100</f>
        <v>2323546.0020000003</v>
      </c>
      <c r="O100" s="1">
        <f>-'LA Data'!D100</f>
        <v>20753</v>
      </c>
      <c r="P100" s="1">
        <f>-('LA Data'!F100+'LA Data'!G100) * 0.5</f>
        <v>0</v>
      </c>
      <c r="Q100" s="1">
        <f>-'LA Data'!L100-'LA Data'!M100</f>
        <v>10329</v>
      </c>
      <c r="R100" s="1">
        <f>-'LA Data'!N100-'LA Data'!O100</f>
        <v>0</v>
      </c>
      <c r="S100" s="1">
        <f>-'LA Data'!P100-'LA Data'!Q100</f>
        <v>0</v>
      </c>
      <c r="T100" s="1">
        <f>-'LA Data'!T100-'LA Data'!U100</f>
        <v>0</v>
      </c>
      <c r="U100" s="1">
        <f>-'LA Data'!H100-'LA Data'!I100</f>
        <v>597643</v>
      </c>
      <c r="V100" s="1">
        <f>-'LA Data'!J100-'LA Data'!K100</f>
        <v>2627089</v>
      </c>
      <c r="W100" s="1">
        <f>-'LA Data'!R100-'LA Data'!S100</f>
        <v>0</v>
      </c>
      <c r="X100" s="1">
        <f>-((('LA Data'!X100-'LA Data'!W100)*'LA Data'!BU100+'LA Data'!W100+'LA Data'!Y100*0.5+'LA Data'!AA100+'LA Data'!AC100+'LA Data'!AE100+'LA Data'!AG100+'LA Data'!AI100+'LA Data'!AK100) + ('LA Data'!Z100*0.5+'LA Data'!AB100+'LA Data'!AD100+'LA Data'!AF100+'LA Data'!AH100+'LA Data'!AJ100+'LA Data'!AL100))</f>
        <v>0</v>
      </c>
      <c r="Y100" s="1">
        <f>'LA Data'!BW100*10^6</f>
        <v>-18376467.1529602</v>
      </c>
      <c r="Z100" s="1">
        <f>'LA Data'!BZ100*10^6</f>
        <v>-18376467.1529602</v>
      </c>
      <c r="AA100" s="1">
        <f>'LA Data'!CB100</f>
        <v>0</v>
      </c>
      <c r="AB100" s="1">
        <f>'LA Data'!CC100</f>
        <v>0</v>
      </c>
      <c r="AC100" s="1">
        <f>'LA Data'!CD100</f>
        <v>0</v>
      </c>
      <c r="AD100" s="1">
        <f>'LA Data'!CE100</f>
        <v>0</v>
      </c>
      <c r="AE100" s="1">
        <f>('LA Data'!BX100-'LA Data'!CA100)*10^6</f>
        <v>0</v>
      </c>
      <c r="AF100" s="1">
        <v>0</v>
      </c>
      <c r="AG100" s="1"/>
    </row>
    <row r="101" spans="1:33" x14ac:dyDescent="0.25">
      <c r="A101" t="s">
        <v>219</v>
      </c>
      <c r="B101" t="s">
        <v>218</v>
      </c>
      <c r="C101" t="s">
        <v>651</v>
      </c>
      <c r="D101" t="s">
        <v>606</v>
      </c>
      <c r="E101" s="5">
        <v>0</v>
      </c>
      <c r="F101" s="1">
        <f t="shared" si="3"/>
        <v>0</v>
      </c>
      <c r="G101" s="1">
        <f>SUM(M101,O101,N101,P101,U101,V101,Q101,R101,S101,W101,T101)*I101+SUM(Y101,AA101,-AC101,-AE101)+(X101 * IF('LA Data'!V101=0,K101,1))</f>
        <v>4470201.4924119003</v>
      </c>
      <c r="H101" s="1">
        <f>SUM(M101,O101,N101,P101,U101,V101,Q101,R101,S101,W101,T101)*J101+SUM(Z101,AB101,-AD101,-AF101)+(X101 * IF('LA Data'!V101=0,L101,1))</f>
        <v>4470201.4924119003</v>
      </c>
      <c r="I101" s="6">
        <f>'LA Data'!BV101</f>
        <v>0.4</v>
      </c>
      <c r="J101" s="6">
        <f>'LA Data'!BY101</f>
        <v>0.4</v>
      </c>
      <c r="K101" s="6">
        <f t="shared" si="4"/>
        <v>0.5</v>
      </c>
      <c r="L101" s="6">
        <f t="shared" si="5"/>
        <v>0.5</v>
      </c>
      <c r="M101" s="1">
        <f>'LA Data'!C101</f>
        <v>19543221</v>
      </c>
      <c r="N101" s="1">
        <f>-('LA Data'!E101 - 'LA Data'!$D101) * 'LA Data'!$BU101</f>
        <v>1581211.3550000002</v>
      </c>
      <c r="O101" s="1">
        <f>-'LA Data'!D101</f>
        <v>0</v>
      </c>
      <c r="P101" s="1">
        <f>-('LA Data'!F101+'LA Data'!G101) * 0.5</f>
        <v>0</v>
      </c>
      <c r="Q101" s="1">
        <f>-'LA Data'!L101-'LA Data'!M101</f>
        <v>6462</v>
      </c>
      <c r="R101" s="1">
        <f>-'LA Data'!N101-'LA Data'!O101</f>
        <v>0</v>
      </c>
      <c r="S101" s="1">
        <f>-'LA Data'!P101-'LA Data'!Q101</f>
        <v>0</v>
      </c>
      <c r="T101" s="1">
        <f>-'LA Data'!T101-'LA Data'!U101</f>
        <v>0</v>
      </c>
      <c r="U101" s="1">
        <f>-'LA Data'!H101-'LA Data'!I101</f>
        <v>186600</v>
      </c>
      <c r="V101" s="1">
        <f>-'LA Data'!J101-'LA Data'!K101</f>
        <v>523060</v>
      </c>
      <c r="W101" s="1">
        <f>-'LA Data'!R101-'LA Data'!S101</f>
        <v>0</v>
      </c>
      <c r="X101" s="1">
        <f>-((('LA Data'!X101-'LA Data'!W101)*'LA Data'!BU101+'LA Data'!W101+'LA Data'!Y101*0.5+'LA Data'!AA101+'LA Data'!AC101+'LA Data'!AE101+'LA Data'!AG101+'LA Data'!AI101+'LA Data'!AK101) + ('LA Data'!Z101*0.5+'LA Data'!AB101+'LA Data'!AD101+'LA Data'!AF101+'LA Data'!AH101+'LA Data'!AJ101+'LA Data'!AL101))</f>
        <v>127665.818</v>
      </c>
      <c r="Y101" s="1">
        <f>'LA Data'!BW101*10^6</f>
        <v>-4393686.0675881002</v>
      </c>
      <c r="Z101" s="1">
        <f>'LA Data'!BZ101*10^6</f>
        <v>-4393686.0675881002</v>
      </c>
      <c r="AA101" s="1">
        <f>'LA Data'!CB101</f>
        <v>0</v>
      </c>
      <c r="AB101" s="1">
        <f>'LA Data'!CC101</f>
        <v>0</v>
      </c>
      <c r="AC101" s="1">
        <f>'LA Data'!CD101</f>
        <v>0</v>
      </c>
      <c r="AD101" s="1">
        <f>'LA Data'!CE101</f>
        <v>0</v>
      </c>
      <c r="AE101" s="1">
        <f>('LA Data'!BX101-'LA Data'!CA101)*10^6</f>
        <v>0</v>
      </c>
      <c r="AF101" s="1">
        <v>0</v>
      </c>
      <c r="AG101" s="1"/>
    </row>
    <row r="102" spans="1:33" x14ac:dyDescent="0.25">
      <c r="A102" t="s">
        <v>221</v>
      </c>
      <c r="B102" t="s">
        <v>220</v>
      </c>
      <c r="C102" t="s">
        <v>655</v>
      </c>
      <c r="D102" t="s">
        <v>612</v>
      </c>
      <c r="E102" s="5">
        <v>0</v>
      </c>
      <c r="F102" s="1">
        <f t="shared" si="3"/>
        <v>0</v>
      </c>
      <c r="G102" s="1">
        <f>SUM(M102,O102,N102,P102,U102,V102,Q102,R102,S102,W102,T102)*I102+SUM(Y102,AA102,-AC102,-AE102)+(X102 * IF('LA Data'!V102=0,K102,1))</f>
        <v>5488899.5649259714</v>
      </c>
      <c r="H102" s="1">
        <f>SUM(M102,O102,N102,P102,U102,V102,Q102,R102,S102,W102,T102)*J102+SUM(Z102,AB102,-AD102,-AF102)+(X102 * IF('LA Data'!V102=0,L102,1))</f>
        <v>5488899.5649259714</v>
      </c>
      <c r="I102" s="6">
        <f>'LA Data'!BV102</f>
        <v>0.4</v>
      </c>
      <c r="J102" s="6">
        <f>'LA Data'!BY102</f>
        <v>0.4</v>
      </c>
      <c r="K102" s="6">
        <f t="shared" si="4"/>
        <v>0.5</v>
      </c>
      <c r="L102" s="6">
        <f t="shared" si="5"/>
        <v>0.5</v>
      </c>
      <c r="M102" s="1">
        <f>'LA Data'!C102</f>
        <v>29025619</v>
      </c>
      <c r="N102" s="1">
        <f>-('LA Data'!E102 - 'LA Data'!$D102) * 'LA Data'!$BU102</f>
        <v>2173103.2999999998</v>
      </c>
      <c r="O102" s="1">
        <f>-'LA Data'!D102</f>
        <v>0</v>
      </c>
      <c r="P102" s="1">
        <f>-('LA Data'!F102+'LA Data'!G102) * 0.5</f>
        <v>2655</v>
      </c>
      <c r="Q102" s="1">
        <f>-'LA Data'!L102-'LA Data'!M102</f>
        <v>12490</v>
      </c>
      <c r="R102" s="1">
        <f>-'LA Data'!N102-'LA Data'!O102</f>
        <v>0</v>
      </c>
      <c r="S102" s="1">
        <f>-'LA Data'!P102-'LA Data'!Q102</f>
        <v>0</v>
      </c>
      <c r="T102" s="1">
        <f>-'LA Data'!T102-'LA Data'!U102</f>
        <v>0</v>
      </c>
      <c r="U102" s="1">
        <f>-'LA Data'!H102-'LA Data'!I102</f>
        <v>579950</v>
      </c>
      <c r="V102" s="1">
        <f>-'LA Data'!J102-'LA Data'!K102</f>
        <v>1004650</v>
      </c>
      <c r="W102" s="1">
        <f>-'LA Data'!R102-'LA Data'!S102</f>
        <v>0</v>
      </c>
      <c r="X102" s="1">
        <f>-((('LA Data'!X102-'LA Data'!W102)*'LA Data'!BU102+'LA Data'!W102+'LA Data'!Y102*0.5+'LA Data'!AA102+'LA Data'!AC102+'LA Data'!AE102+'LA Data'!AG102+'LA Data'!AI102+'LA Data'!AK102) + ('LA Data'!Z102*0.5+'LA Data'!AB102+'LA Data'!AD102+'LA Data'!AF102+'LA Data'!AH102+'LA Data'!AJ102+'LA Data'!AL102))</f>
        <v>0</v>
      </c>
      <c r="Y102" s="1">
        <f>'LA Data'!BW102*10^6</f>
        <v>-7630487.3550740303</v>
      </c>
      <c r="Z102" s="1">
        <f>'LA Data'!BZ102*10^6</f>
        <v>-7630487.3550740303</v>
      </c>
      <c r="AA102" s="1">
        <f>'LA Data'!CB102</f>
        <v>0</v>
      </c>
      <c r="AB102" s="1">
        <f>'LA Data'!CC102</f>
        <v>0</v>
      </c>
      <c r="AC102" s="1">
        <f>'LA Data'!CD102</f>
        <v>0</v>
      </c>
      <c r="AD102" s="1">
        <f>'LA Data'!CE102</f>
        <v>0</v>
      </c>
      <c r="AE102" s="1">
        <f>('LA Data'!BX102-'LA Data'!CA102)*10^6</f>
        <v>0</v>
      </c>
      <c r="AF102" s="1">
        <v>0</v>
      </c>
      <c r="AG102" s="1"/>
    </row>
    <row r="103" spans="1:33" x14ac:dyDescent="0.25">
      <c r="A103" t="s">
        <v>223</v>
      </c>
      <c r="B103" t="s">
        <v>222</v>
      </c>
      <c r="C103" t="s">
        <v>663</v>
      </c>
      <c r="D103" t="s">
        <v>747</v>
      </c>
      <c r="E103" s="5">
        <v>0</v>
      </c>
      <c r="F103" s="1">
        <f t="shared" si="3"/>
        <v>0</v>
      </c>
      <c r="G103" s="1">
        <f>SUM(M103,O103,N103,P103,U103,V103,Q103,R103,S103,W103,T103)*I103+SUM(Y103,AA103,-AC103,-AE103)+(X103 * IF('LA Data'!V103=0,K103,1))</f>
        <v>4791611.6311400626</v>
      </c>
      <c r="H103" s="1">
        <f>SUM(M103,O103,N103,P103,U103,V103,Q103,R103,S103,W103,T103)*J103+SUM(Z103,AB103,-AD103,-AF103)+(X103 * IF('LA Data'!V103=0,L103,1))</f>
        <v>4791611.6311400626</v>
      </c>
      <c r="I103" s="6">
        <f>'LA Data'!BV103</f>
        <v>0.4</v>
      </c>
      <c r="J103" s="6">
        <f>'LA Data'!BY103</f>
        <v>0.4</v>
      </c>
      <c r="K103" s="6">
        <f t="shared" si="4"/>
        <v>0.5</v>
      </c>
      <c r="L103" s="6">
        <f t="shared" si="5"/>
        <v>0.5</v>
      </c>
      <c r="M103" s="1">
        <f>'LA Data'!C103</f>
        <v>28827055</v>
      </c>
      <c r="N103" s="1">
        <f>-('LA Data'!E103 - 'LA Data'!$D103) * 'LA Data'!$BU103</f>
        <v>2949516.0900000003</v>
      </c>
      <c r="O103" s="1">
        <f>-'LA Data'!D103</f>
        <v>7288</v>
      </c>
      <c r="P103" s="1">
        <f>-('LA Data'!F103+'LA Data'!G103) * 0.5</f>
        <v>0</v>
      </c>
      <c r="Q103" s="1">
        <f>-'LA Data'!L103-'LA Data'!M103</f>
        <v>27283</v>
      </c>
      <c r="R103" s="1">
        <f>-'LA Data'!N103-'LA Data'!O103</f>
        <v>0</v>
      </c>
      <c r="S103" s="1">
        <f>-'LA Data'!P103-'LA Data'!Q103</f>
        <v>0</v>
      </c>
      <c r="T103" s="1">
        <f>-'LA Data'!T103-'LA Data'!U103</f>
        <v>0</v>
      </c>
      <c r="U103" s="1">
        <f>-'LA Data'!H103-'LA Data'!I103</f>
        <v>210216</v>
      </c>
      <c r="V103" s="1">
        <f>-'LA Data'!J103-'LA Data'!K103</f>
        <v>2446693</v>
      </c>
      <c r="W103" s="1">
        <f>-'LA Data'!R103-'LA Data'!S103</f>
        <v>0</v>
      </c>
      <c r="X103" s="1">
        <f>-((('LA Data'!X103-'LA Data'!W103)*'LA Data'!BU103+'LA Data'!W103+'LA Data'!Y103*0.5+'LA Data'!AA103+'LA Data'!AC103+'LA Data'!AE103+'LA Data'!AG103+'LA Data'!AI103+'LA Data'!AK103) + ('LA Data'!Z103*0.5+'LA Data'!AB103+'LA Data'!AD103+'LA Data'!AF103+'LA Data'!AH103+'LA Data'!AJ103+'LA Data'!AL103))</f>
        <v>0</v>
      </c>
      <c r="Y103" s="1">
        <f>'LA Data'!BW103*10^6</f>
        <v>-8995608.80485994</v>
      </c>
      <c r="Z103" s="1">
        <f>'LA Data'!BZ103*10^6</f>
        <v>-8995608.80485994</v>
      </c>
      <c r="AA103" s="1">
        <f>'LA Data'!CB103</f>
        <v>0</v>
      </c>
      <c r="AB103" s="1">
        <f>'LA Data'!CC103</f>
        <v>0</v>
      </c>
      <c r="AC103" s="1">
        <f>'LA Data'!CD103</f>
        <v>0</v>
      </c>
      <c r="AD103" s="1">
        <f>'LA Data'!CE103</f>
        <v>0</v>
      </c>
      <c r="AE103" s="1">
        <f>('LA Data'!BX103-'LA Data'!CA103)*10^6</f>
        <v>0</v>
      </c>
      <c r="AF103" s="1">
        <v>0</v>
      </c>
      <c r="AG103" s="1"/>
    </row>
    <row r="104" spans="1:33" x14ac:dyDescent="0.25">
      <c r="A104" t="s">
        <v>225</v>
      </c>
      <c r="B104" t="s">
        <v>224</v>
      </c>
      <c r="C104" t="s">
        <v>649</v>
      </c>
      <c r="D104" t="s">
        <v>747</v>
      </c>
      <c r="E104" s="5">
        <v>0</v>
      </c>
      <c r="F104" s="1">
        <f t="shared" si="3"/>
        <v>0</v>
      </c>
      <c r="G104" s="1">
        <f>SUM(M104,O104,N104,P104,U104,V104,Q104,R104,S104,W104,T104)*I104+SUM(Y104,AA104,-AC104,-AE104)+(X104 * IF('LA Data'!V104=0,K104,1))</f>
        <v>100266520.87205011</v>
      </c>
      <c r="H104" s="1">
        <f>SUM(M104,O104,N104,P104,U104,V104,Q104,R104,S104,W104,T104)*J104+SUM(Z104,AB104,-AD104,-AF104)+(X104 * IF('LA Data'!V104=0,L104,1))</f>
        <v>100266520.87205011</v>
      </c>
      <c r="I104" s="6">
        <f>'LA Data'!BV104</f>
        <v>0.3</v>
      </c>
      <c r="J104" s="6">
        <f>'LA Data'!BY104</f>
        <v>0.3</v>
      </c>
      <c r="K104" s="6">
        <f t="shared" si="4"/>
        <v>0.66999999999999993</v>
      </c>
      <c r="L104" s="6">
        <f t="shared" si="5"/>
        <v>0.5</v>
      </c>
      <c r="M104" s="1">
        <f>'LA Data'!C104</f>
        <v>103495452</v>
      </c>
      <c r="N104" s="1">
        <f>-('LA Data'!E104 - 'LA Data'!$D104) * 'LA Data'!$BU104</f>
        <v>4910826.801</v>
      </c>
      <c r="O104" s="1">
        <f>-'LA Data'!D104</f>
        <v>0</v>
      </c>
      <c r="P104" s="1">
        <f>-('LA Data'!F104+'LA Data'!G104) * 0.5</f>
        <v>0</v>
      </c>
      <c r="Q104" s="1">
        <f>-'LA Data'!L104-'LA Data'!M104</f>
        <v>31561</v>
      </c>
      <c r="R104" s="1">
        <f>-'LA Data'!N104-'LA Data'!O104</f>
        <v>196343</v>
      </c>
      <c r="S104" s="1">
        <f>-'LA Data'!P104-'LA Data'!Q104</f>
        <v>0</v>
      </c>
      <c r="T104" s="1">
        <f>-'LA Data'!T104-'LA Data'!U104</f>
        <v>0</v>
      </c>
      <c r="U104" s="1">
        <f>-'LA Data'!H104-'LA Data'!I104</f>
        <v>145860</v>
      </c>
      <c r="V104" s="1">
        <f>-'LA Data'!J104-'LA Data'!K104</f>
        <v>4573240</v>
      </c>
      <c r="W104" s="1">
        <f>-'LA Data'!R104-'LA Data'!S104</f>
        <v>0</v>
      </c>
      <c r="X104" s="1">
        <f>-((('LA Data'!X104-'LA Data'!W104)*'LA Data'!BU104+'LA Data'!W104+'LA Data'!Y104*0.5+'LA Data'!AA104+'LA Data'!AC104+'LA Data'!AE104+'LA Data'!AG104+'LA Data'!AI104+'LA Data'!AK104) + ('LA Data'!Z104*0.5+'LA Data'!AB104+'LA Data'!AD104+'LA Data'!AF104+'LA Data'!AH104+'LA Data'!AJ104+'LA Data'!AL104))</f>
        <v>0</v>
      </c>
      <c r="Y104" s="1">
        <f>'LA Data'!BW104*10^6</f>
        <v>66260536.031750105</v>
      </c>
      <c r="Z104" s="1">
        <f>'LA Data'!BZ104*10^6</f>
        <v>66260536.031750105</v>
      </c>
      <c r="AA104" s="1">
        <f>'LA Data'!CB104</f>
        <v>0</v>
      </c>
      <c r="AB104" s="1">
        <f>'LA Data'!CC104</f>
        <v>0</v>
      </c>
      <c r="AC104" s="1">
        <f>'LA Data'!CD104</f>
        <v>0</v>
      </c>
      <c r="AD104" s="1">
        <f>'LA Data'!CE104</f>
        <v>0</v>
      </c>
      <c r="AE104" s="1">
        <f>('LA Data'!BX104-'LA Data'!CA104)*10^6</f>
        <v>0</v>
      </c>
      <c r="AF104" s="1">
        <v>0</v>
      </c>
      <c r="AG104" s="1"/>
    </row>
    <row r="105" spans="1:33" x14ac:dyDescent="0.25">
      <c r="A105" t="s">
        <v>227</v>
      </c>
      <c r="B105" t="s">
        <v>226</v>
      </c>
      <c r="C105" t="s">
        <v>673</v>
      </c>
      <c r="D105" t="s">
        <v>747</v>
      </c>
      <c r="E105" s="5">
        <v>0</v>
      </c>
      <c r="F105" s="1">
        <f t="shared" si="3"/>
        <v>0</v>
      </c>
      <c r="G105" s="1">
        <f>SUM(M105,O105,N105,P105,U105,V105,Q105,R105,S105,W105,T105)*I105+SUM(Y105,AA105,-AC105,-AE105)+(X105 * IF('LA Data'!V105=0,K105,1))</f>
        <v>3441345.2107618973</v>
      </c>
      <c r="H105" s="1">
        <f>SUM(M105,O105,N105,P105,U105,V105,Q105,R105,S105,W105,T105)*J105+SUM(Z105,AB105,-AD105,-AF105)+(X105 * IF('LA Data'!V105=0,L105,1))</f>
        <v>3441345.2107618973</v>
      </c>
      <c r="I105" s="6">
        <f>'LA Data'!BV105</f>
        <v>0.4</v>
      </c>
      <c r="J105" s="6">
        <f>'LA Data'!BY105</f>
        <v>0.4</v>
      </c>
      <c r="K105" s="6">
        <f t="shared" si="4"/>
        <v>0.5</v>
      </c>
      <c r="L105" s="6">
        <f t="shared" si="5"/>
        <v>0.5</v>
      </c>
      <c r="M105" s="1">
        <f>'LA Data'!C105</f>
        <v>88852964</v>
      </c>
      <c r="N105" s="1">
        <f>-('LA Data'!E105 - 'LA Data'!$D105) * 'LA Data'!$BU105</f>
        <v>2482634.3810000001</v>
      </c>
      <c r="O105" s="1">
        <f>-'LA Data'!D105</f>
        <v>3468</v>
      </c>
      <c r="P105" s="1">
        <f>-('LA Data'!F105+'LA Data'!G105) * 0.5</f>
        <v>6836.5</v>
      </c>
      <c r="Q105" s="1">
        <f>-'LA Data'!L105-'LA Data'!M105</f>
        <v>6811</v>
      </c>
      <c r="R105" s="1">
        <f>-'LA Data'!N105-'LA Data'!O105</f>
        <v>0</v>
      </c>
      <c r="S105" s="1">
        <f>-'LA Data'!P105-'LA Data'!Q105</f>
        <v>0</v>
      </c>
      <c r="T105" s="1">
        <f>-'LA Data'!T105-'LA Data'!U105</f>
        <v>0</v>
      </c>
      <c r="U105" s="1">
        <f>-'LA Data'!H105-'LA Data'!I105</f>
        <v>514411</v>
      </c>
      <c r="V105" s="1">
        <f>-'LA Data'!J105-'LA Data'!K105</f>
        <v>4286975</v>
      </c>
      <c r="W105" s="1">
        <f>-'LA Data'!R105-'LA Data'!S105</f>
        <v>0</v>
      </c>
      <c r="X105" s="1">
        <f>-((('LA Data'!X105-'LA Data'!W105)*'LA Data'!BU105+'LA Data'!W105+'LA Data'!Y105*0.5+'LA Data'!AA105+'LA Data'!AC105+'LA Data'!AE105+'LA Data'!AG105+'LA Data'!AI105+'LA Data'!AK105) + ('LA Data'!Z105*0.5+'LA Data'!AB105+'LA Data'!AD105+'LA Data'!AF105+'LA Data'!AH105+'LA Data'!AJ105+'LA Data'!AL105))</f>
        <v>0</v>
      </c>
      <c r="Y105" s="1">
        <f>'LA Data'!BW105*10^6</f>
        <v>-34655163.741638102</v>
      </c>
      <c r="Z105" s="1">
        <f>'LA Data'!BZ105*10^6</f>
        <v>-34655163.741638102</v>
      </c>
      <c r="AA105" s="1">
        <f>'LA Data'!CB105</f>
        <v>0</v>
      </c>
      <c r="AB105" s="1">
        <f>'LA Data'!CC105</f>
        <v>0</v>
      </c>
      <c r="AC105" s="1">
        <f>'LA Data'!CD105</f>
        <v>365131</v>
      </c>
      <c r="AD105" s="1">
        <f>'LA Data'!CE105</f>
        <v>365131</v>
      </c>
      <c r="AE105" s="1">
        <f>('LA Data'!BX105-'LA Data'!CA105)*10^6</f>
        <v>0</v>
      </c>
      <c r="AF105" s="1">
        <v>0</v>
      </c>
      <c r="AG105" s="1"/>
    </row>
    <row r="106" spans="1:33" x14ac:dyDescent="0.25">
      <c r="A106" t="s">
        <v>229</v>
      </c>
      <c r="B106" t="s">
        <v>228</v>
      </c>
      <c r="C106" t="s">
        <v>649</v>
      </c>
      <c r="D106" t="s">
        <v>747</v>
      </c>
      <c r="E106" s="5">
        <v>0</v>
      </c>
      <c r="F106" s="1">
        <f t="shared" si="3"/>
        <v>0</v>
      </c>
      <c r="G106" s="1">
        <f>SUM(M106,O106,N106,P106,U106,V106,Q106,R106,S106,W106,T106)*I106+SUM(Y106,AA106,-AC106,-AE106)+(X106 * IF('LA Data'!V106=0,K106,1))</f>
        <v>136235494.4597429</v>
      </c>
      <c r="H106" s="1">
        <f>SUM(M106,O106,N106,P106,U106,V106,Q106,R106,S106,W106,T106)*J106+SUM(Z106,AB106,-AD106,-AF106)+(X106 * IF('LA Data'!V106=0,L106,1))</f>
        <v>136235494.4597429</v>
      </c>
      <c r="I106" s="6">
        <f>'LA Data'!BV106</f>
        <v>0.3</v>
      </c>
      <c r="J106" s="6">
        <f>'LA Data'!BY106</f>
        <v>0.3</v>
      </c>
      <c r="K106" s="6">
        <f t="shared" si="4"/>
        <v>0.66999999999999993</v>
      </c>
      <c r="L106" s="6">
        <f t="shared" si="5"/>
        <v>0.5</v>
      </c>
      <c r="M106" s="1">
        <f>'LA Data'!C106</f>
        <v>184071969</v>
      </c>
      <c r="N106" s="1">
        <f>-('LA Data'!E106 - 'LA Data'!$D106) * 'LA Data'!$BU106</f>
        <v>8220101.4800000004</v>
      </c>
      <c r="O106" s="1">
        <f>-'LA Data'!D106</f>
        <v>0</v>
      </c>
      <c r="P106" s="1">
        <f>-('LA Data'!F106+'LA Data'!G106) * 0.5</f>
        <v>0</v>
      </c>
      <c r="Q106" s="1">
        <f>-'LA Data'!L106-'LA Data'!M106</f>
        <v>13048</v>
      </c>
      <c r="R106" s="1">
        <f>-'LA Data'!N106-'LA Data'!O106</f>
        <v>0</v>
      </c>
      <c r="S106" s="1">
        <f>-'LA Data'!P106-'LA Data'!Q106</f>
        <v>0</v>
      </c>
      <c r="T106" s="1">
        <f>-'LA Data'!T106-'LA Data'!U106</f>
        <v>0</v>
      </c>
      <c r="U106" s="1">
        <f>-'LA Data'!H106-'LA Data'!I106</f>
        <v>1797666</v>
      </c>
      <c r="V106" s="1">
        <f>-'LA Data'!J106-'LA Data'!K106</f>
        <v>14950670</v>
      </c>
      <c r="W106" s="1">
        <f>-'LA Data'!R106-'LA Data'!S106</f>
        <v>0</v>
      </c>
      <c r="X106" s="1">
        <f>-((('LA Data'!X106-'LA Data'!W106)*'LA Data'!BU106+'LA Data'!W106+'LA Data'!Y106*0.5+'LA Data'!AA106+'LA Data'!AC106+'LA Data'!AE106+'LA Data'!AG106+'LA Data'!AI106+'LA Data'!AK106) + ('LA Data'!Z106*0.5+'LA Data'!AB106+'LA Data'!AD106+'LA Data'!AF106+'LA Data'!AH106+'LA Data'!AJ106+'LA Data'!AL106))</f>
        <v>0</v>
      </c>
      <c r="Y106" s="1">
        <f>'LA Data'!BW106*10^6</f>
        <v>73519458.115742907</v>
      </c>
      <c r="Z106" s="1">
        <f>'LA Data'!BZ106*10^6</f>
        <v>73519458.115742907</v>
      </c>
      <c r="AA106" s="1">
        <f>'LA Data'!CB106</f>
        <v>0</v>
      </c>
      <c r="AB106" s="1">
        <f>'LA Data'!CC106</f>
        <v>0</v>
      </c>
      <c r="AC106" s="1">
        <f>'LA Data'!CD106</f>
        <v>0</v>
      </c>
      <c r="AD106" s="1">
        <f>'LA Data'!CE106</f>
        <v>0</v>
      </c>
      <c r="AE106" s="1">
        <f>('LA Data'!BX106-'LA Data'!CA106)*10^6</f>
        <v>0</v>
      </c>
      <c r="AF106" s="1">
        <v>0</v>
      </c>
      <c r="AG106" s="1"/>
    </row>
    <row r="107" spans="1:33" x14ac:dyDescent="0.25">
      <c r="A107" t="s">
        <v>230</v>
      </c>
      <c r="B107" t="s">
        <v>695</v>
      </c>
      <c r="C107" t="s">
        <v>747</v>
      </c>
      <c r="D107" t="s">
        <v>587</v>
      </c>
      <c r="E107" s="5" t="s">
        <v>746</v>
      </c>
      <c r="F107" s="1">
        <f t="shared" si="3"/>
        <v>7342793.0638854578</v>
      </c>
      <c r="G107" s="1">
        <f>SUM(M107,O107,N107,P107,U107,V107,Q107,R107,S107,W107,T107)*I107+SUM(Y107,AA107,-AC107,-AE107)+(X107 * IF('LA Data'!V107=0,K107,1))</f>
        <v>54305606.342084661</v>
      </c>
      <c r="H107" s="1">
        <f>SUM(M107,O107,N107,P107,U107,V107,Q107,R107,S107,W107,T107)*J107+SUM(Z107,AB107,-AD107,-AF107)+(X107 * IF('LA Data'!V107=0,L107,1))</f>
        <v>46962813.278199203</v>
      </c>
      <c r="I107" s="6">
        <f>'LA Data'!BV107</f>
        <v>0.99</v>
      </c>
      <c r="J107" s="6">
        <f>'LA Data'!BY107</f>
        <v>0.49</v>
      </c>
      <c r="K107" s="6">
        <f t="shared" si="4"/>
        <v>1</v>
      </c>
      <c r="L107" s="6">
        <f t="shared" si="5"/>
        <v>0.5</v>
      </c>
      <c r="M107" s="1">
        <f>'LA Data'!C107</f>
        <v>66152140</v>
      </c>
      <c r="N107" s="1">
        <f>-('LA Data'!E107 - 'LA Data'!$D107) * 'LA Data'!$BU107</f>
        <v>2538552.1500000004</v>
      </c>
      <c r="O107" s="1">
        <f>-'LA Data'!D107</f>
        <v>10702</v>
      </c>
      <c r="P107" s="1">
        <f>-('LA Data'!F107+'LA Data'!G107) * 0.5</f>
        <v>0</v>
      </c>
      <c r="Q107" s="1">
        <f>-'LA Data'!L107-'LA Data'!M107</f>
        <v>5988</v>
      </c>
      <c r="R107" s="1">
        <f>-'LA Data'!N107-'LA Data'!O107</f>
        <v>0</v>
      </c>
      <c r="S107" s="1">
        <f>-'LA Data'!P107-'LA Data'!Q107</f>
        <v>0</v>
      </c>
      <c r="T107" s="1">
        <f>-'LA Data'!T107-'LA Data'!U107</f>
        <v>0</v>
      </c>
      <c r="U107" s="1">
        <f>-'LA Data'!H107-'LA Data'!I107</f>
        <v>310126</v>
      </c>
      <c r="V107" s="1">
        <f>-'LA Data'!J107-'LA Data'!K107</f>
        <v>991651</v>
      </c>
      <c r="W107" s="1">
        <f>-'LA Data'!R107-'LA Data'!S107</f>
        <v>0</v>
      </c>
      <c r="X107" s="1">
        <f>-((('LA Data'!X107-'LA Data'!W107)*'LA Data'!BU107+'LA Data'!W107+'LA Data'!Y107*0.5+'LA Data'!AA107+'LA Data'!AC107+'LA Data'!AE107+'LA Data'!AG107+'LA Data'!AI107+'LA Data'!AK107) + ('LA Data'!Z107*0.5+'LA Data'!AB107+'LA Data'!AD107+'LA Data'!AF107+'LA Data'!AH107+'LA Data'!AJ107+'LA Data'!AL107))</f>
        <v>3652.75</v>
      </c>
      <c r="Y107" s="1">
        <f>'LA Data'!BW107*10^6</f>
        <v>5638315.3421507599</v>
      </c>
      <c r="Z107" s="1">
        <f>'LA Data'!BZ107*10^6</f>
        <v>12654672.544699199</v>
      </c>
      <c r="AA107" s="1">
        <f>'LA Data'!CB107</f>
        <v>0</v>
      </c>
      <c r="AB107" s="1">
        <f>'LA Data'!CC107</f>
        <v>0</v>
      </c>
      <c r="AC107" s="1">
        <f>'LA Data'!CD107</f>
        <v>0</v>
      </c>
      <c r="AD107" s="1">
        <f>'LA Data'!CE107</f>
        <v>0</v>
      </c>
      <c r="AE107" s="1">
        <f>('LA Data'!BX107-'LA Data'!CA107)*10^6</f>
        <v>20645429.308566101</v>
      </c>
      <c r="AF107" s="1">
        <v>0</v>
      </c>
      <c r="AG107" s="1"/>
    </row>
    <row r="108" spans="1:33" x14ac:dyDescent="0.25">
      <c r="A108" t="s">
        <v>232</v>
      </c>
      <c r="B108" t="s">
        <v>231</v>
      </c>
      <c r="C108" t="s">
        <v>649</v>
      </c>
      <c r="D108" t="s">
        <v>747</v>
      </c>
      <c r="E108" s="5">
        <v>0</v>
      </c>
      <c r="F108" s="1">
        <f t="shared" si="3"/>
        <v>0</v>
      </c>
      <c r="G108" s="1">
        <f>SUM(M108,O108,N108,P108,U108,V108,Q108,R108,S108,W108,T108)*I108+SUM(Y108,AA108,-AC108,-AE108)+(X108 * IF('LA Data'!V108=0,K108,1))</f>
        <v>64903565.571677297</v>
      </c>
      <c r="H108" s="1">
        <f>SUM(M108,O108,N108,P108,U108,V108,Q108,R108,S108,W108,T108)*J108+SUM(Z108,AB108,-AD108,-AF108)+(X108 * IF('LA Data'!V108=0,L108,1))</f>
        <v>64903565.571677297</v>
      </c>
      <c r="I108" s="6">
        <f>'LA Data'!BV108</f>
        <v>0.3</v>
      </c>
      <c r="J108" s="6">
        <f>'LA Data'!BY108</f>
        <v>0.3</v>
      </c>
      <c r="K108" s="6">
        <f t="shared" si="4"/>
        <v>0.66999999999999993</v>
      </c>
      <c r="L108" s="6">
        <f t="shared" si="5"/>
        <v>0.5</v>
      </c>
      <c r="M108" s="1">
        <f>'LA Data'!C108</f>
        <v>239260717</v>
      </c>
      <c r="N108" s="1">
        <f>-('LA Data'!E108 - 'LA Data'!$D108) * 'LA Data'!$BU108</f>
        <v>4308308.0439999998</v>
      </c>
      <c r="O108" s="1">
        <f>-'LA Data'!D108</f>
        <v>0</v>
      </c>
      <c r="P108" s="1">
        <f>-('LA Data'!F108+'LA Data'!G108) * 0.5</f>
        <v>0</v>
      </c>
      <c r="Q108" s="1">
        <f>-'LA Data'!L108-'LA Data'!M108</f>
        <v>0</v>
      </c>
      <c r="R108" s="1">
        <f>-'LA Data'!N108-'LA Data'!O108</f>
        <v>0</v>
      </c>
      <c r="S108" s="1">
        <f>-'LA Data'!P108-'LA Data'!Q108</f>
        <v>0</v>
      </c>
      <c r="T108" s="1">
        <f>-'LA Data'!T108-'LA Data'!U108</f>
        <v>0</v>
      </c>
      <c r="U108" s="1">
        <f>-'LA Data'!H108-'LA Data'!I108</f>
        <v>727463</v>
      </c>
      <c r="V108" s="1">
        <f>-'LA Data'!J108-'LA Data'!K108</f>
        <v>14576433</v>
      </c>
      <c r="W108" s="1">
        <f>-'LA Data'!R108-'LA Data'!S108</f>
        <v>0</v>
      </c>
      <c r="X108" s="1">
        <f>-((('LA Data'!X108-'LA Data'!W108)*'LA Data'!BU108+'LA Data'!W108+'LA Data'!Y108*0.5+'LA Data'!AA108+'LA Data'!AC108+'LA Data'!AE108+'LA Data'!AG108+'LA Data'!AI108+'LA Data'!AK108) + ('LA Data'!Z108*0.5+'LA Data'!AB108+'LA Data'!AD108+'LA Data'!AF108+'LA Data'!AH108+'LA Data'!AJ108+'LA Data'!AL108))</f>
        <v>0</v>
      </c>
      <c r="Y108" s="1">
        <f>'LA Data'!BW108*10^6</f>
        <v>-12758310.741522701</v>
      </c>
      <c r="Z108" s="1">
        <f>'LA Data'!BZ108*10^6</f>
        <v>-12758310.741522701</v>
      </c>
      <c r="AA108" s="1">
        <f>'LA Data'!CB108</f>
        <v>0</v>
      </c>
      <c r="AB108" s="1">
        <f>'LA Data'!CC108</f>
        <v>0</v>
      </c>
      <c r="AC108" s="1">
        <f>'LA Data'!CD108</f>
        <v>0</v>
      </c>
      <c r="AD108" s="1">
        <f>'LA Data'!CE108</f>
        <v>0</v>
      </c>
      <c r="AE108" s="1">
        <f>('LA Data'!BX108-'LA Data'!CA108)*10^6</f>
        <v>0</v>
      </c>
      <c r="AF108" s="1">
        <v>0</v>
      </c>
      <c r="AG108" s="1"/>
    </row>
    <row r="109" spans="1:33" x14ac:dyDescent="0.25">
      <c r="A109" t="s">
        <v>234</v>
      </c>
      <c r="B109" t="s">
        <v>233</v>
      </c>
      <c r="C109" t="s">
        <v>659</v>
      </c>
      <c r="D109" t="s">
        <v>616</v>
      </c>
      <c r="E109" s="5">
        <v>0</v>
      </c>
      <c r="F109" s="1">
        <f t="shared" si="3"/>
        <v>0</v>
      </c>
      <c r="G109" s="1">
        <f>SUM(M109,O109,N109,P109,U109,V109,Q109,R109,S109,W109,T109)*I109+SUM(Y109,AA109,-AC109,-AE109)+(X109 * IF('LA Data'!V109=0,K109,1))</f>
        <v>10828339.859108903</v>
      </c>
      <c r="H109" s="1">
        <f>SUM(M109,O109,N109,P109,U109,V109,Q109,R109,S109,W109,T109)*J109+SUM(Z109,AB109,-AD109,-AF109)+(X109 * IF('LA Data'!V109=0,L109,1))</f>
        <v>10828339.859108903</v>
      </c>
      <c r="I109" s="6">
        <f>'LA Data'!BV109</f>
        <v>0.4</v>
      </c>
      <c r="J109" s="6">
        <f>'LA Data'!BY109</f>
        <v>0.4</v>
      </c>
      <c r="K109" s="6">
        <f t="shared" si="4"/>
        <v>0.5</v>
      </c>
      <c r="L109" s="6">
        <f t="shared" si="5"/>
        <v>0.5</v>
      </c>
      <c r="M109" s="1">
        <f>'LA Data'!C109</f>
        <v>67263115</v>
      </c>
      <c r="N109" s="1">
        <f>-('LA Data'!E109 - 'LA Data'!$D109) * 'LA Data'!$BU109</f>
        <v>2963623.5719999997</v>
      </c>
      <c r="O109" s="1">
        <f>-'LA Data'!D109</f>
        <v>14108</v>
      </c>
      <c r="P109" s="1">
        <f>-('LA Data'!F109+'LA Data'!G109) * 0.5</f>
        <v>15519</v>
      </c>
      <c r="Q109" s="1">
        <f>-'LA Data'!L109-'LA Data'!M109</f>
        <v>3593</v>
      </c>
      <c r="R109" s="1">
        <f>-'LA Data'!N109-'LA Data'!O109</f>
        <v>0</v>
      </c>
      <c r="S109" s="1">
        <f>-'LA Data'!P109-'LA Data'!Q109</f>
        <v>0</v>
      </c>
      <c r="T109" s="1">
        <f>-'LA Data'!T109-'LA Data'!U109</f>
        <v>0</v>
      </c>
      <c r="U109" s="1">
        <f>-'LA Data'!H109-'LA Data'!I109</f>
        <v>138117</v>
      </c>
      <c r="V109" s="1">
        <f>-'LA Data'!J109-'LA Data'!K109</f>
        <v>1603831</v>
      </c>
      <c r="W109" s="1">
        <f>-'LA Data'!R109-'LA Data'!S109</f>
        <v>0</v>
      </c>
      <c r="X109" s="1">
        <f>-((('LA Data'!X109-'LA Data'!W109)*'LA Data'!BU109+'LA Data'!W109+'LA Data'!Y109*0.5+'LA Data'!AA109+'LA Data'!AC109+'LA Data'!AE109+'LA Data'!AG109+'LA Data'!AI109+'LA Data'!AK109) + ('LA Data'!Z109*0.5+'LA Data'!AB109+'LA Data'!AD109+'LA Data'!AF109+'LA Data'!AH109+'LA Data'!AJ109+'LA Data'!AL109))</f>
        <v>0</v>
      </c>
      <c r="Y109" s="1">
        <f>'LA Data'!BW109*10^6</f>
        <v>-17972422.769691098</v>
      </c>
      <c r="Z109" s="1">
        <f>'LA Data'!BZ109*10^6</f>
        <v>-17972422.769691098</v>
      </c>
      <c r="AA109" s="1">
        <f>'LA Data'!CB109</f>
        <v>0</v>
      </c>
      <c r="AB109" s="1">
        <f>'LA Data'!CC109</f>
        <v>0</v>
      </c>
      <c r="AC109" s="1">
        <f>'LA Data'!CD109</f>
        <v>0</v>
      </c>
      <c r="AD109" s="1">
        <f>'LA Data'!CE109</f>
        <v>0</v>
      </c>
      <c r="AE109" s="1">
        <f>('LA Data'!BX109-'LA Data'!CA109)*10^6</f>
        <v>0</v>
      </c>
      <c r="AF109" s="1">
        <v>0</v>
      </c>
      <c r="AG109" s="1"/>
    </row>
    <row r="110" spans="1:33" x14ac:dyDescent="0.25">
      <c r="A110" t="s">
        <v>236</v>
      </c>
      <c r="B110" t="s">
        <v>235</v>
      </c>
      <c r="C110" t="s">
        <v>649</v>
      </c>
      <c r="D110" t="s">
        <v>747</v>
      </c>
      <c r="E110" s="5">
        <v>0</v>
      </c>
      <c r="F110" s="1">
        <f t="shared" si="3"/>
        <v>0</v>
      </c>
      <c r="G110" s="1">
        <f>SUM(M110,O110,N110,P110,U110,V110,Q110,R110,S110,W110,T110)*I110+SUM(Y110,AA110,-AC110,-AE110)+(X110 * IF('LA Data'!V110=0,K110,1))</f>
        <v>91457649.134368494</v>
      </c>
      <c r="H110" s="1">
        <f>SUM(M110,O110,N110,P110,U110,V110,Q110,R110,S110,W110,T110)*J110+SUM(Z110,AB110,-AD110,-AF110)+(X110 * IF('LA Data'!V110=0,L110,1))</f>
        <v>91457649.134368494</v>
      </c>
      <c r="I110" s="6">
        <f>'LA Data'!BV110</f>
        <v>0.3</v>
      </c>
      <c r="J110" s="6">
        <f>'LA Data'!BY110</f>
        <v>0.3</v>
      </c>
      <c r="K110" s="6">
        <f t="shared" si="4"/>
        <v>0.66999999999999993</v>
      </c>
      <c r="L110" s="6">
        <f t="shared" si="5"/>
        <v>0.5</v>
      </c>
      <c r="M110" s="1">
        <f>'LA Data'!C110</f>
        <v>78931094</v>
      </c>
      <c r="N110" s="1">
        <f>-('LA Data'!E110 - 'LA Data'!$D110) * 'LA Data'!$BU110</f>
        <v>6366510.2199999997</v>
      </c>
      <c r="O110" s="1">
        <f>-'LA Data'!D110</f>
        <v>28557</v>
      </c>
      <c r="P110" s="1">
        <f>-('LA Data'!F110+'LA Data'!G110) * 0.5</f>
        <v>0</v>
      </c>
      <c r="Q110" s="1">
        <f>-'LA Data'!L110-'LA Data'!M110</f>
        <v>1</v>
      </c>
      <c r="R110" s="1">
        <f>-'LA Data'!N110-'LA Data'!O110</f>
        <v>0</v>
      </c>
      <c r="S110" s="1">
        <f>-'LA Data'!P110-'LA Data'!Q110</f>
        <v>0</v>
      </c>
      <c r="T110" s="1">
        <f>-'LA Data'!T110-'LA Data'!U110</f>
        <v>0</v>
      </c>
      <c r="U110" s="1">
        <f>-'LA Data'!H110-'LA Data'!I110</f>
        <v>1396495</v>
      </c>
      <c r="V110" s="1">
        <f>-'LA Data'!J110-'LA Data'!K110</f>
        <v>9427787</v>
      </c>
      <c r="W110" s="1">
        <f>-'LA Data'!R110-'LA Data'!S110</f>
        <v>0</v>
      </c>
      <c r="X110" s="1">
        <f>-((('LA Data'!X110-'LA Data'!W110)*'LA Data'!BU110+'LA Data'!W110+'LA Data'!Y110*0.5+'LA Data'!AA110+'LA Data'!AC110+'LA Data'!AE110+'LA Data'!AG110+'LA Data'!AI110+'LA Data'!AK110) + ('LA Data'!Z110*0.5+'LA Data'!AB110+'LA Data'!AD110+'LA Data'!AF110+'LA Data'!AH110+'LA Data'!AJ110+'LA Data'!AL110))</f>
        <v>0</v>
      </c>
      <c r="Y110" s="1">
        <f>'LA Data'!BW110*10^6</f>
        <v>62612515.868368499</v>
      </c>
      <c r="Z110" s="1">
        <f>'LA Data'!BZ110*10^6</f>
        <v>62612515.868368499</v>
      </c>
      <c r="AA110" s="1">
        <f>'LA Data'!CB110</f>
        <v>0</v>
      </c>
      <c r="AB110" s="1">
        <f>'LA Data'!CC110</f>
        <v>0</v>
      </c>
      <c r="AC110" s="1">
        <f>'LA Data'!CD110</f>
        <v>0</v>
      </c>
      <c r="AD110" s="1">
        <f>'LA Data'!CE110</f>
        <v>0</v>
      </c>
      <c r="AE110" s="1">
        <f>('LA Data'!BX110-'LA Data'!CA110)*10^6</f>
        <v>0</v>
      </c>
      <c r="AF110" s="1">
        <v>0</v>
      </c>
      <c r="AG110" s="1"/>
    </row>
    <row r="111" spans="1:33" x14ac:dyDescent="0.25">
      <c r="A111" t="s">
        <v>238</v>
      </c>
      <c r="B111" t="s">
        <v>237</v>
      </c>
      <c r="C111" t="s">
        <v>646</v>
      </c>
      <c r="D111" t="s">
        <v>602</v>
      </c>
      <c r="E111" s="5">
        <v>0</v>
      </c>
      <c r="F111" s="1">
        <f t="shared" si="3"/>
        <v>0</v>
      </c>
      <c r="G111" s="1">
        <f>SUM(M111,O111,N111,P111,U111,V111,Q111,R111,S111,W111,T111)*I111+SUM(Y111,AA111,-AC111,-AE111)+(X111 * IF('LA Data'!V111=0,K111,1))</f>
        <v>3323984.2148419968</v>
      </c>
      <c r="H111" s="1">
        <f>SUM(M111,O111,N111,P111,U111,V111,Q111,R111,S111,W111,T111)*J111+SUM(Z111,AB111,-AD111,-AF111)+(X111 * IF('LA Data'!V111=0,L111,1))</f>
        <v>3323984.2148419968</v>
      </c>
      <c r="I111" s="6">
        <f>'LA Data'!BV111</f>
        <v>0.4</v>
      </c>
      <c r="J111" s="6">
        <f>'LA Data'!BY111</f>
        <v>0.4</v>
      </c>
      <c r="K111" s="6">
        <f t="shared" si="4"/>
        <v>0.5</v>
      </c>
      <c r="L111" s="6">
        <f t="shared" si="5"/>
        <v>0.5</v>
      </c>
      <c r="M111" s="1">
        <f>'LA Data'!C111</f>
        <v>50549410</v>
      </c>
      <c r="N111" s="1">
        <f>-('LA Data'!E111 - 'LA Data'!$D111) * 'LA Data'!$BU111</f>
        <v>1247698.764</v>
      </c>
      <c r="O111" s="1">
        <f>-'LA Data'!D111</f>
        <v>0</v>
      </c>
      <c r="P111" s="1">
        <f>-('LA Data'!F111+'LA Data'!G111) * 0.5</f>
        <v>0</v>
      </c>
      <c r="Q111" s="1">
        <f>-'LA Data'!L111-'LA Data'!M111</f>
        <v>4192</v>
      </c>
      <c r="R111" s="1">
        <f>-'LA Data'!N111-'LA Data'!O111</f>
        <v>0</v>
      </c>
      <c r="S111" s="1">
        <f>-'LA Data'!P111-'LA Data'!Q111</f>
        <v>5550</v>
      </c>
      <c r="T111" s="1">
        <f>-'LA Data'!T111-'LA Data'!U111</f>
        <v>0</v>
      </c>
      <c r="U111" s="1">
        <f>-'LA Data'!H111-'LA Data'!I111</f>
        <v>270229</v>
      </c>
      <c r="V111" s="1">
        <f>-'LA Data'!J111-'LA Data'!K111</f>
        <v>1635533</v>
      </c>
      <c r="W111" s="1">
        <f>-'LA Data'!R111-'LA Data'!S111</f>
        <v>0</v>
      </c>
      <c r="X111" s="1">
        <f>-((('LA Data'!X111-'LA Data'!W111)*'LA Data'!BU111+'LA Data'!W111+'LA Data'!Y111*0.5+'LA Data'!AA111+'LA Data'!AC111+'LA Data'!AE111+'LA Data'!AG111+'LA Data'!AI111+'LA Data'!AK111) + ('LA Data'!Z111*0.5+'LA Data'!AB111+'LA Data'!AD111+'LA Data'!AF111+'LA Data'!AH111+'LA Data'!AJ111+'LA Data'!AL111))</f>
        <v>196850.367</v>
      </c>
      <c r="Y111" s="1">
        <f>'LA Data'!BW111*10^6</f>
        <v>-18357911.257758003</v>
      </c>
      <c r="Z111" s="1">
        <f>'LA Data'!BZ111*10^6</f>
        <v>-18357911.257758003</v>
      </c>
      <c r="AA111" s="1">
        <f>'LA Data'!CB111</f>
        <v>0</v>
      </c>
      <c r="AB111" s="1">
        <f>'LA Data'!CC111</f>
        <v>0</v>
      </c>
      <c r="AC111" s="1">
        <f>'LA Data'!CD111</f>
        <v>0</v>
      </c>
      <c r="AD111" s="1">
        <f>'LA Data'!CE111</f>
        <v>0</v>
      </c>
      <c r="AE111" s="1">
        <f>('LA Data'!BX111-'LA Data'!CA111)*10^6</f>
        <v>0</v>
      </c>
      <c r="AF111" s="1">
        <v>0</v>
      </c>
      <c r="AG111" s="1"/>
    </row>
    <row r="112" spans="1:33" x14ac:dyDescent="0.25">
      <c r="A112" t="s">
        <v>240</v>
      </c>
      <c r="B112" t="s">
        <v>239</v>
      </c>
      <c r="C112" t="s">
        <v>649</v>
      </c>
      <c r="D112" t="s">
        <v>747</v>
      </c>
      <c r="E112" s="5">
        <v>0</v>
      </c>
      <c r="F112" s="1">
        <f t="shared" si="3"/>
        <v>0</v>
      </c>
      <c r="G112" s="1">
        <f>SUM(M112,O112,N112,P112,U112,V112,Q112,R112,S112,W112,T112)*I112+SUM(Y112,AA112,-AC112,-AE112)+(X112 * IF('LA Data'!V112=0,K112,1))</f>
        <v>43340837.099704698</v>
      </c>
      <c r="H112" s="1">
        <f>SUM(M112,O112,N112,P112,U112,V112,Q112,R112,S112,W112,T112)*J112+SUM(Z112,AB112,-AD112,-AF112)+(X112 * IF('LA Data'!V112=0,L112,1))</f>
        <v>43340837.099704698</v>
      </c>
      <c r="I112" s="6">
        <f>'LA Data'!BV112</f>
        <v>0.3</v>
      </c>
      <c r="J112" s="6">
        <f>'LA Data'!BY112</f>
        <v>0.3</v>
      </c>
      <c r="K112" s="6">
        <f t="shared" si="4"/>
        <v>0.66999999999999993</v>
      </c>
      <c r="L112" s="6">
        <f t="shared" si="5"/>
        <v>0.5</v>
      </c>
      <c r="M112" s="1">
        <f>'LA Data'!C112</f>
        <v>51764393</v>
      </c>
      <c r="N112" s="1">
        <f>-('LA Data'!E112 - 'LA Data'!$D112) * 'LA Data'!$BU112</f>
        <v>4894809.0750000002</v>
      </c>
      <c r="O112" s="1">
        <f>-'LA Data'!D112</f>
        <v>0</v>
      </c>
      <c r="P112" s="1">
        <f>-('LA Data'!F112+'LA Data'!G112) * 0.5</f>
        <v>0</v>
      </c>
      <c r="Q112" s="1">
        <f>-'LA Data'!L112-'LA Data'!M112</f>
        <v>0</v>
      </c>
      <c r="R112" s="1">
        <f>-'LA Data'!N112-'LA Data'!O112</f>
        <v>0</v>
      </c>
      <c r="S112" s="1">
        <f>-'LA Data'!P112-'LA Data'!Q112</f>
        <v>0</v>
      </c>
      <c r="T112" s="1">
        <f>-'LA Data'!T112-'LA Data'!U112</f>
        <v>0</v>
      </c>
      <c r="U112" s="1">
        <f>-'LA Data'!H112-'LA Data'!I112</f>
        <v>700000</v>
      </c>
      <c r="V112" s="1">
        <f>-'LA Data'!J112-'LA Data'!K112</f>
        <v>6116003</v>
      </c>
      <c r="W112" s="1">
        <f>-'LA Data'!R112-'LA Data'!S112</f>
        <v>0</v>
      </c>
      <c r="X112" s="1">
        <f>-((('LA Data'!X112-'LA Data'!W112)*'LA Data'!BU112+'LA Data'!W112+'LA Data'!Y112*0.5+'LA Data'!AA112+'LA Data'!AC112+'LA Data'!AE112+'LA Data'!AG112+'LA Data'!AI112+'LA Data'!AK112) + ('LA Data'!Z112*0.5+'LA Data'!AB112+'LA Data'!AD112+'LA Data'!AF112+'LA Data'!AH112+'LA Data'!AJ112+'LA Data'!AL112))</f>
        <v>0</v>
      </c>
      <c r="Y112" s="1">
        <f>'LA Data'!BW112*10^6</f>
        <v>24298275.577204697</v>
      </c>
      <c r="Z112" s="1">
        <f>'LA Data'!BZ112*10^6</f>
        <v>24298275.577204697</v>
      </c>
      <c r="AA112" s="1">
        <f>'LA Data'!CB112</f>
        <v>0</v>
      </c>
      <c r="AB112" s="1">
        <f>'LA Data'!CC112</f>
        <v>0</v>
      </c>
      <c r="AC112" s="1">
        <f>'LA Data'!CD112</f>
        <v>0</v>
      </c>
      <c r="AD112" s="1">
        <f>'LA Data'!CE112</f>
        <v>0</v>
      </c>
      <c r="AE112" s="1">
        <f>('LA Data'!BX112-'LA Data'!CA112)*10^6</f>
        <v>0</v>
      </c>
      <c r="AF112" s="1">
        <v>0</v>
      </c>
      <c r="AG112" s="1"/>
    </row>
    <row r="113" spans="1:33" x14ac:dyDescent="0.25">
      <c r="A113" t="s">
        <v>242</v>
      </c>
      <c r="B113" t="s">
        <v>241</v>
      </c>
      <c r="C113" t="s">
        <v>651</v>
      </c>
      <c r="D113" t="s">
        <v>606</v>
      </c>
      <c r="E113" s="5">
        <v>0</v>
      </c>
      <c r="F113" s="1">
        <f t="shared" si="3"/>
        <v>0</v>
      </c>
      <c r="G113" s="1">
        <f>SUM(M113,O113,N113,P113,U113,V113,Q113,R113,S113,W113,T113)*I113+SUM(Y113,AA113,-AC113,-AE113)+(X113 * IF('LA Data'!V113=0,K113,1))</f>
        <v>1881876.4418497011</v>
      </c>
      <c r="H113" s="1">
        <f>SUM(M113,O113,N113,P113,U113,V113,Q113,R113,S113,W113,T113)*J113+SUM(Z113,AB113,-AD113,-AF113)+(X113 * IF('LA Data'!V113=0,L113,1))</f>
        <v>1881876.4418497011</v>
      </c>
      <c r="I113" s="6">
        <f>'LA Data'!BV113</f>
        <v>0.4</v>
      </c>
      <c r="J113" s="6">
        <f>'LA Data'!BY113</f>
        <v>0.4</v>
      </c>
      <c r="K113" s="6">
        <f t="shared" si="4"/>
        <v>0.5</v>
      </c>
      <c r="L113" s="6">
        <f t="shared" si="5"/>
        <v>0.5</v>
      </c>
      <c r="M113" s="1">
        <f>'LA Data'!C113</f>
        <v>35540274</v>
      </c>
      <c r="N113" s="1">
        <f>-('LA Data'!E113 - 'LA Data'!$D113) * 'LA Data'!$BU113</f>
        <v>1979306.5179999999</v>
      </c>
      <c r="O113" s="1">
        <f>-'LA Data'!D113</f>
        <v>0</v>
      </c>
      <c r="P113" s="1">
        <f>-('LA Data'!F113+'LA Data'!G113) * 0.5</f>
        <v>0</v>
      </c>
      <c r="Q113" s="1">
        <f>-'LA Data'!L113-'LA Data'!M113</f>
        <v>2769</v>
      </c>
      <c r="R113" s="1">
        <f>-'LA Data'!N113-'LA Data'!O113</f>
        <v>0</v>
      </c>
      <c r="S113" s="1">
        <f>-'LA Data'!P113-'LA Data'!Q113</f>
        <v>0</v>
      </c>
      <c r="T113" s="1">
        <f>-'LA Data'!T113-'LA Data'!U113</f>
        <v>0</v>
      </c>
      <c r="U113" s="1">
        <f>-'LA Data'!H113-'LA Data'!I113</f>
        <v>330630</v>
      </c>
      <c r="V113" s="1">
        <f>-'LA Data'!J113-'LA Data'!K113</f>
        <v>1397704</v>
      </c>
      <c r="W113" s="1">
        <f>-'LA Data'!R113-'LA Data'!S113</f>
        <v>0</v>
      </c>
      <c r="X113" s="1">
        <f>-((('LA Data'!X113-'LA Data'!W113)*'LA Data'!BU113+'LA Data'!W113+'LA Data'!Y113*0.5+'LA Data'!AA113+'LA Data'!AC113+'LA Data'!AE113+'LA Data'!AG113+'LA Data'!AI113+'LA Data'!AK113) + ('LA Data'!Z113*0.5+'LA Data'!AB113+'LA Data'!AD113+'LA Data'!AF113+'LA Data'!AH113+'LA Data'!AJ113+'LA Data'!AL113))</f>
        <v>0</v>
      </c>
      <c r="Y113" s="1">
        <f>'LA Data'!BW113*10^6</f>
        <v>-13378062.9653503</v>
      </c>
      <c r="Z113" s="1">
        <f>'LA Data'!BZ113*10^6</f>
        <v>-13378062.9653503</v>
      </c>
      <c r="AA113" s="1">
        <f>'LA Data'!CB113</f>
        <v>0</v>
      </c>
      <c r="AB113" s="1">
        <f>'LA Data'!CC113</f>
        <v>0</v>
      </c>
      <c r="AC113" s="1">
        <f>'LA Data'!CD113</f>
        <v>440334</v>
      </c>
      <c r="AD113" s="1">
        <f>'LA Data'!CE113</f>
        <v>440334</v>
      </c>
      <c r="AE113" s="1">
        <f>('LA Data'!BX113-'LA Data'!CA113)*10^6</f>
        <v>0</v>
      </c>
      <c r="AF113" s="1">
        <v>0</v>
      </c>
      <c r="AG113" s="1"/>
    </row>
    <row r="114" spans="1:33" x14ac:dyDescent="0.25">
      <c r="A114" t="s">
        <v>243</v>
      </c>
      <c r="B114" t="s">
        <v>696</v>
      </c>
      <c r="C114" t="s">
        <v>747</v>
      </c>
      <c r="D114" t="s">
        <v>589</v>
      </c>
      <c r="E114" s="5">
        <v>0</v>
      </c>
      <c r="F114" s="1">
        <f t="shared" si="3"/>
        <v>0</v>
      </c>
      <c r="G114" s="1">
        <f>SUM(M114,O114,N114,P114,U114,V114,Q114,R114,S114,W114,T114)*I114+SUM(Y114,AA114,-AC114,-AE114)+(X114 * IF('LA Data'!V114=0,K114,1))</f>
        <v>30234971.563187599</v>
      </c>
      <c r="H114" s="1">
        <f>SUM(M114,O114,N114,P114,U114,V114,Q114,R114,S114,W114,T114)*J114+SUM(Z114,AB114,-AD114,-AF114)+(X114 * IF('LA Data'!V114=0,L114,1))</f>
        <v>30234971.563187599</v>
      </c>
      <c r="I114" s="6">
        <f>'LA Data'!BV114</f>
        <v>0.49</v>
      </c>
      <c r="J114" s="6">
        <f>'LA Data'!BY114</f>
        <v>0.49</v>
      </c>
      <c r="K114" s="6">
        <f t="shared" si="4"/>
        <v>0.5</v>
      </c>
      <c r="L114" s="6">
        <f t="shared" si="5"/>
        <v>0.5</v>
      </c>
      <c r="M114" s="1">
        <f>'LA Data'!C114</f>
        <v>32503555</v>
      </c>
      <c r="N114" s="1">
        <f>-('LA Data'!E114 - 'LA Data'!$D114) * 'LA Data'!$BU114</f>
        <v>2303004.1800000002</v>
      </c>
      <c r="O114" s="1">
        <f>-'LA Data'!D114</f>
        <v>0</v>
      </c>
      <c r="P114" s="1">
        <f>-('LA Data'!F114+'LA Data'!G114) * 0.5</f>
        <v>0</v>
      </c>
      <c r="Q114" s="1">
        <f>-'LA Data'!L114-'LA Data'!M114</f>
        <v>2670</v>
      </c>
      <c r="R114" s="1">
        <f>-'LA Data'!N114-'LA Data'!O114</f>
        <v>0</v>
      </c>
      <c r="S114" s="1">
        <f>-'LA Data'!P114-'LA Data'!Q114</f>
        <v>0</v>
      </c>
      <c r="T114" s="1">
        <f>-'LA Data'!T114-'LA Data'!U114</f>
        <v>0</v>
      </c>
      <c r="U114" s="1">
        <f>-'LA Data'!H114-'LA Data'!I114</f>
        <v>226044</v>
      </c>
      <c r="V114" s="1">
        <f>-'LA Data'!J114-'LA Data'!K114</f>
        <v>713885</v>
      </c>
      <c r="W114" s="1">
        <f>-'LA Data'!R114-'LA Data'!S114</f>
        <v>0</v>
      </c>
      <c r="X114" s="1">
        <f>-((('LA Data'!X114-'LA Data'!W114)*'LA Data'!BU114+'LA Data'!W114+'LA Data'!Y114*0.5+'LA Data'!AA114+'LA Data'!AC114+'LA Data'!AE114+'LA Data'!AG114+'LA Data'!AI114+'LA Data'!AK114) + ('LA Data'!Z114*0.5+'LA Data'!AB114+'LA Data'!AD114+'LA Data'!AF114+'LA Data'!AH114+'LA Data'!AJ114+'LA Data'!AL114))</f>
        <v>37040.772000000004</v>
      </c>
      <c r="Y114" s="1">
        <f>'LA Data'!BW114*10^6</f>
        <v>12680843.2829876</v>
      </c>
      <c r="Z114" s="1">
        <f>'LA Data'!BZ114*10^6</f>
        <v>12680843.2829876</v>
      </c>
      <c r="AA114" s="1">
        <f>'LA Data'!CB114</f>
        <v>0</v>
      </c>
      <c r="AB114" s="1">
        <f>'LA Data'!CC114</f>
        <v>0</v>
      </c>
      <c r="AC114" s="1">
        <f>'LA Data'!CD114</f>
        <v>0</v>
      </c>
      <c r="AD114" s="1">
        <f>'LA Data'!CE114</f>
        <v>0</v>
      </c>
      <c r="AE114" s="1">
        <f>('LA Data'!BX114-'LA Data'!CA114)*10^6</f>
        <v>0</v>
      </c>
      <c r="AF114" s="1">
        <v>0</v>
      </c>
      <c r="AG114" s="1"/>
    </row>
    <row r="115" spans="1:33" x14ac:dyDescent="0.25">
      <c r="A115" t="s">
        <v>245</v>
      </c>
      <c r="B115" t="s">
        <v>244</v>
      </c>
      <c r="C115" t="s">
        <v>644</v>
      </c>
      <c r="D115" t="s">
        <v>600</v>
      </c>
      <c r="E115" s="5">
        <v>0</v>
      </c>
      <c r="F115" s="1">
        <f t="shared" si="3"/>
        <v>0</v>
      </c>
      <c r="G115" s="1">
        <f>SUM(M115,O115,N115,P115,U115,V115,Q115,R115,S115,W115,T115)*I115+SUM(Y115,AA115,-AC115,-AE115)+(X115 * IF('LA Data'!V115=0,K115,1))</f>
        <v>4835808.9851060407</v>
      </c>
      <c r="H115" s="1">
        <f>SUM(M115,O115,N115,P115,U115,V115,Q115,R115,S115,W115,T115)*J115+SUM(Z115,AB115,-AD115,-AF115)+(X115 * IF('LA Data'!V115=0,L115,1))</f>
        <v>4835808.9851060407</v>
      </c>
      <c r="I115" s="6">
        <f>'LA Data'!BV115</f>
        <v>0.4</v>
      </c>
      <c r="J115" s="6">
        <f>'LA Data'!BY115</f>
        <v>0.4</v>
      </c>
      <c r="K115" s="6">
        <f t="shared" si="4"/>
        <v>0.5</v>
      </c>
      <c r="L115" s="6">
        <f t="shared" si="5"/>
        <v>0.5</v>
      </c>
      <c r="M115" s="1">
        <f>'LA Data'!C115</f>
        <v>24299582</v>
      </c>
      <c r="N115" s="1">
        <f>-('LA Data'!E115 - 'LA Data'!$D115) * 'LA Data'!$BU115</f>
        <v>1598406.32</v>
      </c>
      <c r="O115" s="1">
        <f>-'LA Data'!D115</f>
        <v>1355</v>
      </c>
      <c r="P115" s="1">
        <f>-('LA Data'!F115+'LA Data'!G115) * 0.5</f>
        <v>0</v>
      </c>
      <c r="Q115" s="1">
        <f>-'LA Data'!L115-'LA Data'!M115</f>
        <v>23029</v>
      </c>
      <c r="R115" s="1">
        <f>-'LA Data'!N115-'LA Data'!O115</f>
        <v>0</v>
      </c>
      <c r="S115" s="1">
        <f>-'LA Data'!P115-'LA Data'!Q115</f>
        <v>0</v>
      </c>
      <c r="T115" s="1">
        <f>-'LA Data'!T115-'LA Data'!U115</f>
        <v>0</v>
      </c>
      <c r="U115" s="1">
        <f>-'LA Data'!H115-'LA Data'!I115</f>
        <v>264163</v>
      </c>
      <c r="V115" s="1">
        <f>-'LA Data'!J115-'LA Data'!K115</f>
        <v>1663270</v>
      </c>
      <c r="W115" s="1">
        <f>-'LA Data'!R115-'LA Data'!S115</f>
        <v>0</v>
      </c>
      <c r="X115" s="1">
        <f>-((('LA Data'!X115-'LA Data'!W115)*'LA Data'!BU115+'LA Data'!W115+'LA Data'!Y115*0.5+'LA Data'!AA115+'LA Data'!AC115+'LA Data'!AE115+'LA Data'!AG115+'LA Data'!AI115+'LA Data'!AK115) + ('LA Data'!Z115*0.5+'LA Data'!AB115+'LA Data'!AD115+'LA Data'!AF115+'LA Data'!AH115+'LA Data'!AJ115+'LA Data'!AL115))</f>
        <v>0</v>
      </c>
      <c r="Y115" s="1">
        <f>'LA Data'!BW115*10^6</f>
        <v>-6304113.1428939598</v>
      </c>
      <c r="Z115" s="1">
        <f>'LA Data'!BZ115*10^6</f>
        <v>-6304113.1428939598</v>
      </c>
      <c r="AA115" s="1">
        <f>'LA Data'!CB115</f>
        <v>0</v>
      </c>
      <c r="AB115" s="1">
        <f>'LA Data'!CC115</f>
        <v>0</v>
      </c>
      <c r="AC115" s="1">
        <f>'LA Data'!CD115</f>
        <v>0</v>
      </c>
      <c r="AD115" s="1">
        <f>'LA Data'!CE115</f>
        <v>0</v>
      </c>
      <c r="AE115" s="1">
        <f>('LA Data'!BX115-'LA Data'!CA115)*10^6</f>
        <v>0</v>
      </c>
      <c r="AF115" s="1">
        <v>0</v>
      </c>
      <c r="AG115" s="1"/>
    </row>
    <row r="116" spans="1:33" x14ac:dyDescent="0.25">
      <c r="A116" t="s">
        <v>247</v>
      </c>
      <c r="B116" t="s">
        <v>246</v>
      </c>
      <c r="C116" t="s">
        <v>651</v>
      </c>
      <c r="D116" t="s">
        <v>606</v>
      </c>
      <c r="E116" s="5">
        <v>0</v>
      </c>
      <c r="F116" s="1">
        <f t="shared" si="3"/>
        <v>0</v>
      </c>
      <c r="G116" s="1">
        <f>SUM(M116,O116,N116,P116,U116,V116,Q116,R116,S116,W116,T116)*I116+SUM(Y116,AA116,-AC116,-AE116)+(X116 * IF('LA Data'!V116=0,K116,1))</f>
        <v>6244226.5925415028</v>
      </c>
      <c r="H116" s="1">
        <f>SUM(M116,O116,N116,P116,U116,V116,Q116,R116,S116,W116,T116)*J116+SUM(Z116,AB116,-AD116,-AF116)+(X116 * IF('LA Data'!V116=0,L116,1))</f>
        <v>6244226.5925415028</v>
      </c>
      <c r="I116" s="6">
        <f>'LA Data'!BV116</f>
        <v>0.4</v>
      </c>
      <c r="J116" s="6">
        <f>'LA Data'!BY116</f>
        <v>0.4</v>
      </c>
      <c r="K116" s="6">
        <f t="shared" si="4"/>
        <v>0.5</v>
      </c>
      <c r="L116" s="6">
        <f t="shared" si="5"/>
        <v>0.5</v>
      </c>
      <c r="M116" s="1">
        <f>'LA Data'!C116</f>
        <v>38018242</v>
      </c>
      <c r="N116" s="1">
        <f>-('LA Data'!E116 - 'LA Data'!$D116) * 'LA Data'!$BU116</f>
        <v>2564112.4499999997</v>
      </c>
      <c r="O116" s="1">
        <f>-'LA Data'!D116</f>
        <v>0</v>
      </c>
      <c r="P116" s="1">
        <f>-('LA Data'!F116+'LA Data'!G116) * 0.5</f>
        <v>1846.5</v>
      </c>
      <c r="Q116" s="1">
        <f>-'LA Data'!L116-'LA Data'!M116</f>
        <v>12650</v>
      </c>
      <c r="R116" s="1">
        <f>-'LA Data'!N116-'LA Data'!O116</f>
        <v>0</v>
      </c>
      <c r="S116" s="1">
        <f>-'LA Data'!P116-'LA Data'!Q116</f>
        <v>0</v>
      </c>
      <c r="T116" s="1">
        <f>-'LA Data'!T116-'LA Data'!U116</f>
        <v>0</v>
      </c>
      <c r="U116" s="1">
        <f>-'LA Data'!H116-'LA Data'!I116</f>
        <v>375478</v>
      </c>
      <c r="V116" s="1">
        <f>-'LA Data'!J116-'LA Data'!K116</f>
        <v>1458132</v>
      </c>
      <c r="W116" s="1">
        <f>-'LA Data'!R116-'LA Data'!S116</f>
        <v>0</v>
      </c>
      <c r="X116" s="1">
        <f>-((('LA Data'!X116-'LA Data'!W116)*'LA Data'!BU116+'LA Data'!W116+'LA Data'!Y116*0.5+'LA Data'!AA116+'LA Data'!AC116+'LA Data'!AE116+'LA Data'!AG116+'LA Data'!AI116+'LA Data'!AK116) + ('LA Data'!Z116*0.5+'LA Data'!AB116+'LA Data'!AD116+'LA Data'!AF116+'LA Data'!AH116+'LA Data'!AJ116+'LA Data'!AL116))</f>
        <v>0</v>
      </c>
      <c r="Y116" s="1">
        <f>'LA Data'!BW116*10^6</f>
        <v>-10727957.7874585</v>
      </c>
      <c r="Z116" s="1">
        <f>'LA Data'!BZ116*10^6</f>
        <v>-10727957.7874585</v>
      </c>
      <c r="AA116" s="1">
        <f>'LA Data'!CB116</f>
        <v>0</v>
      </c>
      <c r="AB116" s="1">
        <f>'LA Data'!CC116</f>
        <v>0</v>
      </c>
      <c r="AC116" s="1">
        <f>'LA Data'!CD116</f>
        <v>0</v>
      </c>
      <c r="AD116" s="1">
        <f>'LA Data'!CE116</f>
        <v>0</v>
      </c>
      <c r="AE116" s="1">
        <f>('LA Data'!BX116-'LA Data'!CA116)*10^6</f>
        <v>0</v>
      </c>
      <c r="AF116" s="1">
        <v>0</v>
      </c>
      <c r="AG116" s="1"/>
    </row>
    <row r="117" spans="1:33" x14ac:dyDescent="0.25">
      <c r="A117" t="s">
        <v>249</v>
      </c>
      <c r="B117" t="s">
        <v>248</v>
      </c>
      <c r="C117" t="s">
        <v>649</v>
      </c>
      <c r="D117" t="s">
        <v>747</v>
      </c>
      <c r="E117" s="5">
        <v>0</v>
      </c>
      <c r="F117" s="1">
        <f t="shared" si="3"/>
        <v>0</v>
      </c>
      <c r="G117" s="1">
        <f>SUM(M117,O117,N117,P117,U117,V117,Q117,R117,S117,W117,T117)*I117+SUM(Y117,AA117,-AC117,-AE117)+(X117 * IF('LA Data'!V117=0,K117,1))</f>
        <v>40781174.529042527</v>
      </c>
      <c r="H117" s="1">
        <f>SUM(M117,O117,N117,P117,U117,V117,Q117,R117,S117,W117,T117)*J117+SUM(Z117,AB117,-AD117,-AF117)+(X117 * IF('LA Data'!V117=0,L117,1))</f>
        <v>40781174.529042527</v>
      </c>
      <c r="I117" s="6">
        <f>'LA Data'!BV117</f>
        <v>0.3</v>
      </c>
      <c r="J117" s="6">
        <f>'LA Data'!BY117</f>
        <v>0.3</v>
      </c>
      <c r="K117" s="6">
        <f t="shared" si="4"/>
        <v>0.66999999999999993</v>
      </c>
      <c r="L117" s="6">
        <f t="shared" si="5"/>
        <v>0.5</v>
      </c>
      <c r="M117" s="1">
        <f>'LA Data'!C117</f>
        <v>90989604</v>
      </c>
      <c r="N117" s="1">
        <f>-('LA Data'!E117 - 'LA Data'!$D117) * 'LA Data'!$BU117</f>
        <v>5573107.5190000003</v>
      </c>
      <c r="O117" s="1">
        <f>-'LA Data'!D117</f>
        <v>0</v>
      </c>
      <c r="P117" s="1">
        <f>-('LA Data'!F117+'LA Data'!G117) * 0.5</f>
        <v>0</v>
      </c>
      <c r="Q117" s="1">
        <f>-'LA Data'!L117-'LA Data'!M117</f>
        <v>0</v>
      </c>
      <c r="R117" s="1">
        <f>-'LA Data'!N117-'LA Data'!O117</f>
        <v>0</v>
      </c>
      <c r="S117" s="1">
        <f>-'LA Data'!P117-'LA Data'!Q117</f>
        <v>0</v>
      </c>
      <c r="T117" s="1">
        <f>-'LA Data'!T117-'LA Data'!U117</f>
        <v>0</v>
      </c>
      <c r="U117" s="1">
        <f>-'LA Data'!H117-'LA Data'!I117</f>
        <v>1330006</v>
      </c>
      <c r="V117" s="1">
        <f>-'LA Data'!J117-'LA Data'!K117</f>
        <v>7260003</v>
      </c>
      <c r="W117" s="1">
        <f>-'LA Data'!R117-'LA Data'!S117</f>
        <v>0</v>
      </c>
      <c r="X117" s="1">
        <f>-((('LA Data'!X117-'LA Data'!W117)*'LA Data'!BU117+'LA Data'!W117+'LA Data'!Y117*0.5+'LA Data'!AA117+'LA Data'!AC117+'LA Data'!AE117+'LA Data'!AG117+'LA Data'!AI117+'LA Data'!AK117) + ('LA Data'!Z117*0.5+'LA Data'!AB117+'LA Data'!AD117+'LA Data'!AF117+'LA Data'!AH117+'LA Data'!AJ117+'LA Data'!AL117))</f>
        <v>0</v>
      </c>
      <c r="Y117" s="1">
        <f>'LA Data'!BW117*10^6</f>
        <v>9235358.3733425308</v>
      </c>
      <c r="Z117" s="1">
        <f>'LA Data'!BZ117*10^6</f>
        <v>9235358.3733425308</v>
      </c>
      <c r="AA117" s="1">
        <f>'LA Data'!CB117</f>
        <v>0</v>
      </c>
      <c r="AB117" s="1">
        <f>'LA Data'!CC117</f>
        <v>0</v>
      </c>
      <c r="AC117" s="1">
        <f>'LA Data'!CD117</f>
        <v>0</v>
      </c>
      <c r="AD117" s="1">
        <f>'LA Data'!CE117</f>
        <v>0</v>
      </c>
      <c r="AE117" s="1">
        <f>('LA Data'!BX117-'LA Data'!CA117)*10^6</f>
        <v>0</v>
      </c>
      <c r="AF117" s="1">
        <v>0</v>
      </c>
      <c r="AG117" s="1"/>
    </row>
    <row r="118" spans="1:33" x14ac:dyDescent="0.25">
      <c r="A118" t="s">
        <v>250</v>
      </c>
      <c r="B118" t="s">
        <v>697</v>
      </c>
      <c r="C118" t="s">
        <v>747</v>
      </c>
      <c r="D118" t="s">
        <v>608</v>
      </c>
      <c r="E118" s="5">
        <v>0</v>
      </c>
      <c r="F118" s="1">
        <f t="shared" si="3"/>
        <v>0</v>
      </c>
      <c r="G118" s="1">
        <f>SUM(M118,O118,N118,P118,U118,V118,Q118,R118,S118,W118,T118)*I118+SUM(Y118,AA118,-AC118,-AE118)+(X118 * IF('LA Data'!V118=0,K118,1))</f>
        <v>38608290.722627543</v>
      </c>
      <c r="H118" s="1">
        <f>SUM(M118,O118,N118,P118,U118,V118,Q118,R118,S118,W118,T118)*J118+SUM(Z118,AB118,-AD118,-AF118)+(X118 * IF('LA Data'!V118=0,L118,1))</f>
        <v>38608290.722627543</v>
      </c>
      <c r="I118" s="6">
        <f>'LA Data'!BV118</f>
        <v>0.49</v>
      </c>
      <c r="J118" s="6">
        <f>'LA Data'!BY118</f>
        <v>0.49</v>
      </c>
      <c r="K118" s="6">
        <f t="shared" si="4"/>
        <v>0.5</v>
      </c>
      <c r="L118" s="6">
        <f t="shared" si="5"/>
        <v>0.5</v>
      </c>
      <c r="M118" s="1">
        <f>'LA Data'!C118</f>
        <v>47407099</v>
      </c>
      <c r="N118" s="1">
        <f>-('LA Data'!E118 - 'LA Data'!$D118) * 'LA Data'!$BU118</f>
        <v>6294447.165</v>
      </c>
      <c r="O118" s="1">
        <f>-'LA Data'!D118</f>
        <v>0</v>
      </c>
      <c r="P118" s="1">
        <f>-('LA Data'!F118+'LA Data'!G118) * 0.5</f>
        <v>82110.5</v>
      </c>
      <c r="Q118" s="1">
        <f>-'LA Data'!L118-'LA Data'!M118</f>
        <v>27932</v>
      </c>
      <c r="R118" s="1">
        <f>-'LA Data'!N118-'LA Data'!O118</f>
        <v>0</v>
      </c>
      <c r="S118" s="1">
        <f>-'LA Data'!P118-'LA Data'!Q118</f>
        <v>0</v>
      </c>
      <c r="T118" s="1">
        <f>-'LA Data'!T118-'LA Data'!U118</f>
        <v>0</v>
      </c>
      <c r="U118" s="1">
        <f>-'LA Data'!H118-'LA Data'!I118</f>
        <v>936321</v>
      </c>
      <c r="V118" s="1">
        <f>-'LA Data'!J118-'LA Data'!K118</f>
        <v>4398674</v>
      </c>
      <c r="W118" s="1">
        <f>-'LA Data'!R118-'LA Data'!S118</f>
        <v>0</v>
      </c>
      <c r="X118" s="1">
        <f>-((('LA Data'!X118-'LA Data'!W118)*'LA Data'!BU118+'LA Data'!W118+'LA Data'!Y118*0.5+'LA Data'!AA118+'LA Data'!AC118+'LA Data'!AE118+'LA Data'!AG118+'LA Data'!AI118+'LA Data'!AK118) + ('LA Data'!Z118*0.5+'LA Data'!AB118+'LA Data'!AD118+'LA Data'!AF118+'LA Data'!AH118+'LA Data'!AJ118+'LA Data'!AL118))</f>
        <v>201964.54499999998</v>
      </c>
      <c r="Y118" s="1">
        <f>'LA Data'!BW118*10^6</f>
        <v>9424500.1817775406</v>
      </c>
      <c r="Z118" s="1">
        <f>'LA Data'!BZ118*10^6</f>
        <v>9424500.1817775406</v>
      </c>
      <c r="AA118" s="1">
        <f>'LA Data'!CB118</f>
        <v>0</v>
      </c>
      <c r="AB118" s="1">
        <f>'LA Data'!CC118</f>
        <v>0</v>
      </c>
      <c r="AC118" s="1">
        <f>'LA Data'!CD118</f>
        <v>0</v>
      </c>
      <c r="AD118" s="1">
        <f>'LA Data'!CE118</f>
        <v>0</v>
      </c>
      <c r="AE118" s="1">
        <f>('LA Data'!BX118-'LA Data'!CA118)*10^6</f>
        <v>0</v>
      </c>
      <c r="AF118" s="1">
        <v>0</v>
      </c>
      <c r="AG118" s="1"/>
    </row>
    <row r="119" spans="1:33" x14ac:dyDescent="0.25">
      <c r="A119" t="s">
        <v>252</v>
      </c>
      <c r="B119" t="s">
        <v>251</v>
      </c>
      <c r="C119" t="s">
        <v>653</v>
      </c>
      <c r="D119" t="s">
        <v>747</v>
      </c>
      <c r="E119" s="5">
        <v>0</v>
      </c>
      <c r="F119" s="1">
        <f t="shared" si="3"/>
        <v>0</v>
      </c>
      <c r="G119" s="1">
        <f>SUM(M119,O119,N119,P119,U119,V119,Q119,R119,S119,W119,T119)*I119+SUM(Y119,AA119,-AC119,-AE119)+(X119 * IF('LA Data'!V119=0,K119,1))</f>
        <v>6748386.5805943012</v>
      </c>
      <c r="H119" s="1">
        <f>SUM(M119,O119,N119,P119,U119,V119,Q119,R119,S119,W119,T119)*J119+SUM(Z119,AB119,-AD119,-AF119)+(X119 * IF('LA Data'!V119=0,L119,1))</f>
        <v>6748386.5805943012</v>
      </c>
      <c r="I119" s="6">
        <f>'LA Data'!BV119</f>
        <v>0.4</v>
      </c>
      <c r="J119" s="6">
        <f>'LA Data'!BY119</f>
        <v>0.4</v>
      </c>
      <c r="K119" s="6">
        <f t="shared" si="4"/>
        <v>0.5</v>
      </c>
      <c r="L119" s="6">
        <f t="shared" si="5"/>
        <v>0.5</v>
      </c>
      <c r="M119" s="1">
        <f>'LA Data'!C119</f>
        <v>68757280</v>
      </c>
      <c r="N119" s="1">
        <f>-('LA Data'!E119 - 'LA Data'!$D119) * 'LA Data'!$BU119</f>
        <v>2105961.2859999998</v>
      </c>
      <c r="O119" s="1">
        <f>-'LA Data'!D119</f>
        <v>0</v>
      </c>
      <c r="P119" s="1">
        <f>-('LA Data'!F119+'LA Data'!G119) * 0.5</f>
        <v>0</v>
      </c>
      <c r="Q119" s="1">
        <f>-'LA Data'!L119-'LA Data'!M119</f>
        <v>0</v>
      </c>
      <c r="R119" s="1">
        <f>-'LA Data'!N119-'LA Data'!O119</f>
        <v>0</v>
      </c>
      <c r="S119" s="1">
        <f>-'LA Data'!P119-'LA Data'!Q119</f>
        <v>0</v>
      </c>
      <c r="T119" s="1">
        <f>-'LA Data'!T119-'LA Data'!U119</f>
        <v>0</v>
      </c>
      <c r="U119" s="1">
        <f>-'LA Data'!H119-'LA Data'!I119</f>
        <v>1037687</v>
      </c>
      <c r="V119" s="1">
        <f>-'LA Data'!J119-'LA Data'!K119</f>
        <v>3619793</v>
      </c>
      <c r="W119" s="1">
        <f>-'LA Data'!R119-'LA Data'!S119</f>
        <v>6284820</v>
      </c>
      <c r="X119" s="1">
        <f>-((('LA Data'!X119-'LA Data'!W119)*'LA Data'!BU119+'LA Data'!W119+'LA Data'!Y119*0.5+'LA Data'!AA119+'LA Data'!AC119+'LA Data'!AE119+'LA Data'!AG119+'LA Data'!AI119+'LA Data'!AK119) + ('LA Data'!Z119*0.5+'LA Data'!AB119+'LA Data'!AD119+'LA Data'!AF119+'LA Data'!AH119+'LA Data'!AJ119+'LA Data'!AL119))</f>
        <v>0</v>
      </c>
      <c r="Y119" s="1">
        <f>'LA Data'!BW119*10^6</f>
        <v>-25973829.9338057</v>
      </c>
      <c r="Z119" s="1">
        <f>'LA Data'!BZ119*10^6</f>
        <v>-25973829.9338057</v>
      </c>
      <c r="AA119" s="1">
        <f>'LA Data'!CB119</f>
        <v>0</v>
      </c>
      <c r="AB119" s="1">
        <f>'LA Data'!CC119</f>
        <v>0</v>
      </c>
      <c r="AC119" s="1">
        <f>'LA Data'!CD119</f>
        <v>0</v>
      </c>
      <c r="AD119" s="1">
        <f>'LA Data'!CE119</f>
        <v>0</v>
      </c>
      <c r="AE119" s="1">
        <f>('LA Data'!BX119-'LA Data'!CA119)*10^6</f>
        <v>0</v>
      </c>
      <c r="AF119" s="1">
        <v>0</v>
      </c>
      <c r="AG119" s="1"/>
    </row>
    <row r="120" spans="1:33" x14ac:dyDescent="0.25">
      <c r="A120" t="s">
        <v>254</v>
      </c>
      <c r="B120" t="s">
        <v>253</v>
      </c>
      <c r="C120" t="s">
        <v>640</v>
      </c>
      <c r="D120" t="s">
        <v>592</v>
      </c>
      <c r="E120" s="5">
        <v>0</v>
      </c>
      <c r="F120" s="1">
        <f t="shared" si="3"/>
        <v>0</v>
      </c>
      <c r="G120" s="1">
        <f>SUM(M120,O120,N120,P120,U120,V120,Q120,R120,S120,W120,T120)*I120+SUM(Y120,AA120,-AC120,-AE120)+(X120 * IF('LA Data'!V120=0,K120,1))</f>
        <v>5622876.5869024899</v>
      </c>
      <c r="H120" s="1">
        <f>SUM(M120,O120,N120,P120,U120,V120,Q120,R120,S120,W120,T120)*J120+SUM(Z120,AB120,-AD120,-AF120)+(X120 * IF('LA Data'!V120=0,L120,1))</f>
        <v>5622876.5869024899</v>
      </c>
      <c r="I120" s="6">
        <f>'LA Data'!BV120</f>
        <v>0.4</v>
      </c>
      <c r="J120" s="6">
        <f>'LA Data'!BY120</f>
        <v>0.4</v>
      </c>
      <c r="K120" s="6">
        <f t="shared" si="4"/>
        <v>0.5</v>
      </c>
      <c r="L120" s="6">
        <f t="shared" si="5"/>
        <v>0.5</v>
      </c>
      <c r="M120" s="1">
        <f>'LA Data'!C120</f>
        <v>32262090</v>
      </c>
      <c r="N120" s="1">
        <f>-('LA Data'!E120 - 'LA Data'!$D120) * 'LA Data'!$BU120</f>
        <v>3427242.8460000004</v>
      </c>
      <c r="O120" s="1">
        <f>-'LA Data'!D120</f>
        <v>0</v>
      </c>
      <c r="P120" s="1">
        <f>-('LA Data'!F120+'LA Data'!G120) * 0.5</f>
        <v>10317.5</v>
      </c>
      <c r="Q120" s="1">
        <f>-'LA Data'!L120-'LA Data'!M120</f>
        <v>29063</v>
      </c>
      <c r="R120" s="1">
        <f>-'LA Data'!N120-'LA Data'!O120</f>
        <v>0</v>
      </c>
      <c r="S120" s="1">
        <f>-'LA Data'!P120-'LA Data'!Q120</f>
        <v>0</v>
      </c>
      <c r="T120" s="1">
        <f>-'LA Data'!T120-'LA Data'!U120</f>
        <v>0</v>
      </c>
      <c r="U120" s="1">
        <f>-'LA Data'!H120-'LA Data'!I120</f>
        <v>140000</v>
      </c>
      <c r="V120" s="1">
        <f>-'LA Data'!J120-'LA Data'!K120</f>
        <v>1383601</v>
      </c>
      <c r="W120" s="1">
        <f>-'LA Data'!R120-'LA Data'!S120</f>
        <v>0</v>
      </c>
      <c r="X120" s="1">
        <f>-((('LA Data'!X120-'LA Data'!W120)*'LA Data'!BU120+'LA Data'!W120+'LA Data'!Y120*0.5+'LA Data'!AA120+'LA Data'!AC120+'LA Data'!AE120+'LA Data'!AG120+'LA Data'!AI120+'LA Data'!AK120) + ('LA Data'!Z120*0.5+'LA Data'!AB120+'LA Data'!AD120+'LA Data'!AF120+'LA Data'!AH120+'LA Data'!AJ120+'LA Data'!AL120))</f>
        <v>0</v>
      </c>
      <c r="Y120" s="1">
        <f>'LA Data'!BW120*10^6</f>
        <v>-9278049.1514975112</v>
      </c>
      <c r="Z120" s="1">
        <f>'LA Data'!BZ120*10^6</f>
        <v>-9278049.1514975112</v>
      </c>
      <c r="AA120" s="1">
        <f>'LA Data'!CB120</f>
        <v>0</v>
      </c>
      <c r="AB120" s="1">
        <f>'LA Data'!CC120</f>
        <v>0</v>
      </c>
      <c r="AC120" s="1">
        <f>'LA Data'!CD120</f>
        <v>0</v>
      </c>
      <c r="AD120" s="1">
        <f>'LA Data'!CE120</f>
        <v>0</v>
      </c>
      <c r="AE120" s="1">
        <f>('LA Data'!BX120-'LA Data'!CA120)*10^6</f>
        <v>0</v>
      </c>
      <c r="AF120" s="1">
        <v>0</v>
      </c>
      <c r="AG120" s="1"/>
    </row>
    <row r="121" spans="1:33" x14ac:dyDescent="0.25">
      <c r="A121" t="s">
        <v>256</v>
      </c>
      <c r="B121" t="s">
        <v>255</v>
      </c>
      <c r="C121" t="s">
        <v>649</v>
      </c>
      <c r="D121" t="s">
        <v>747</v>
      </c>
      <c r="E121" s="5">
        <v>0</v>
      </c>
      <c r="F121" s="1">
        <f t="shared" si="3"/>
        <v>0</v>
      </c>
      <c r="G121" s="1">
        <f>SUM(M121,O121,N121,P121,U121,V121,Q121,R121,S121,W121,T121)*I121+SUM(Y121,AA121,-AC121,-AE121)+(X121 * IF('LA Data'!V121=0,K121,1))</f>
        <v>62244330.642733894</v>
      </c>
      <c r="H121" s="1">
        <f>SUM(M121,O121,N121,P121,U121,V121,Q121,R121,S121,W121,T121)*J121+SUM(Z121,AB121,-AD121,-AF121)+(X121 * IF('LA Data'!V121=0,L121,1))</f>
        <v>62244330.642733894</v>
      </c>
      <c r="I121" s="6">
        <f>'LA Data'!BV121</f>
        <v>0.3</v>
      </c>
      <c r="J121" s="6">
        <f>'LA Data'!BY121</f>
        <v>0.3</v>
      </c>
      <c r="K121" s="6">
        <f t="shared" si="4"/>
        <v>0.66999999999999993</v>
      </c>
      <c r="L121" s="6">
        <f t="shared" si="5"/>
        <v>0.5</v>
      </c>
      <c r="M121" s="1">
        <f>'LA Data'!C121</f>
        <v>416123362</v>
      </c>
      <c r="N121" s="1">
        <f>-('LA Data'!E121 - 'LA Data'!$D121) * 'LA Data'!$BU121</f>
        <v>6024000</v>
      </c>
      <c r="O121" s="1">
        <f>-'LA Data'!D121</f>
        <v>0</v>
      </c>
      <c r="P121" s="1">
        <f>-('LA Data'!F121+'LA Data'!G121) * 0.5</f>
        <v>0</v>
      </c>
      <c r="Q121" s="1">
        <f>-'LA Data'!L121-'LA Data'!M121</f>
        <v>21000</v>
      </c>
      <c r="R121" s="1">
        <f>-'LA Data'!N121-'LA Data'!O121</f>
        <v>0</v>
      </c>
      <c r="S121" s="1">
        <f>-'LA Data'!P121-'LA Data'!Q121</f>
        <v>0</v>
      </c>
      <c r="T121" s="1">
        <f>-'LA Data'!T121-'LA Data'!U121</f>
        <v>0</v>
      </c>
      <c r="U121" s="1">
        <f>-'LA Data'!H121-'LA Data'!I121</f>
        <v>1100000</v>
      </c>
      <c r="V121" s="1">
        <f>-'LA Data'!J121-'LA Data'!K121</f>
        <v>7300000</v>
      </c>
      <c r="W121" s="1">
        <f>-'LA Data'!R121-'LA Data'!S121</f>
        <v>0</v>
      </c>
      <c r="X121" s="1">
        <f>-((('LA Data'!X121-'LA Data'!W121)*'LA Data'!BU121+'LA Data'!W121+'LA Data'!Y121*0.5+'LA Data'!AA121+'LA Data'!AC121+'LA Data'!AE121+'LA Data'!AG121+'LA Data'!AI121+'LA Data'!AK121) + ('LA Data'!Z121*0.5+'LA Data'!AB121+'LA Data'!AD121+'LA Data'!AF121+'LA Data'!AH121+'LA Data'!AJ121+'LA Data'!AL121))</f>
        <v>0</v>
      </c>
      <c r="Y121" s="1">
        <f>'LA Data'!BW121*10^6</f>
        <v>-57113738.9572661</v>
      </c>
      <c r="Z121" s="1">
        <f>'LA Data'!BZ121*10^6</f>
        <v>-57113738.9572661</v>
      </c>
      <c r="AA121" s="1">
        <f>'LA Data'!CB121</f>
        <v>0</v>
      </c>
      <c r="AB121" s="1">
        <f>'LA Data'!CC121</f>
        <v>0</v>
      </c>
      <c r="AC121" s="1">
        <f>'LA Data'!CD121</f>
        <v>9812439</v>
      </c>
      <c r="AD121" s="1">
        <f>'LA Data'!CE121</f>
        <v>9812439</v>
      </c>
      <c r="AE121" s="1">
        <f>('LA Data'!BX121-'LA Data'!CA121)*10^6</f>
        <v>0</v>
      </c>
      <c r="AF121" s="1">
        <v>0</v>
      </c>
      <c r="AG121" s="1"/>
    </row>
    <row r="122" spans="1:33" x14ac:dyDescent="0.25">
      <c r="A122" t="s">
        <v>258</v>
      </c>
      <c r="B122" t="s">
        <v>257</v>
      </c>
      <c r="C122" t="s">
        <v>659</v>
      </c>
      <c r="D122" t="s">
        <v>616</v>
      </c>
      <c r="E122" s="5">
        <v>0</v>
      </c>
      <c r="F122" s="1">
        <f t="shared" si="3"/>
        <v>0</v>
      </c>
      <c r="G122" s="1">
        <f>SUM(M122,O122,N122,P122,U122,V122,Q122,R122,S122,W122,T122)*I122+SUM(Y122,AA122,-AC122,-AE122)+(X122 * IF('LA Data'!V122=0,K122,1))</f>
        <v>8296561.3294747015</v>
      </c>
      <c r="H122" s="1">
        <f>SUM(M122,O122,N122,P122,U122,V122,Q122,R122,S122,W122,T122)*J122+SUM(Z122,AB122,-AD122,-AF122)+(X122 * IF('LA Data'!V122=0,L122,1))</f>
        <v>8296561.3294747015</v>
      </c>
      <c r="I122" s="6">
        <f>'LA Data'!BV122</f>
        <v>0.4</v>
      </c>
      <c r="J122" s="6">
        <f>'LA Data'!BY122</f>
        <v>0.4</v>
      </c>
      <c r="K122" s="6">
        <f t="shared" si="4"/>
        <v>0.5</v>
      </c>
      <c r="L122" s="6">
        <f t="shared" si="5"/>
        <v>0.5</v>
      </c>
      <c r="M122" s="1">
        <f>'LA Data'!C122</f>
        <v>45939087</v>
      </c>
      <c r="N122" s="1">
        <f>-('LA Data'!E122 - 'LA Data'!$D122) * 'LA Data'!$BU122</f>
        <v>3176280.52</v>
      </c>
      <c r="O122" s="1">
        <f>-'LA Data'!D122</f>
        <v>4324</v>
      </c>
      <c r="P122" s="1">
        <f>-('LA Data'!F122+'LA Data'!G122) * 0.5</f>
        <v>7291</v>
      </c>
      <c r="Q122" s="1">
        <f>-'LA Data'!L122-'LA Data'!M122</f>
        <v>6786</v>
      </c>
      <c r="R122" s="1">
        <f>-'LA Data'!N122-'LA Data'!O122</f>
        <v>0</v>
      </c>
      <c r="S122" s="1">
        <f>-'LA Data'!P122-'LA Data'!Q122</f>
        <v>0</v>
      </c>
      <c r="T122" s="1">
        <f>-'LA Data'!T122-'LA Data'!U122</f>
        <v>0</v>
      </c>
      <c r="U122" s="1">
        <f>-'LA Data'!H122-'LA Data'!I122</f>
        <v>439954</v>
      </c>
      <c r="V122" s="1">
        <f>-'LA Data'!J122-'LA Data'!K122</f>
        <v>1331392</v>
      </c>
      <c r="W122" s="1">
        <f>-'LA Data'!R122-'LA Data'!S122</f>
        <v>0</v>
      </c>
      <c r="X122" s="1">
        <f>-((('LA Data'!X122-'LA Data'!W122)*'LA Data'!BU122+'LA Data'!W122+'LA Data'!Y122*0.5+'LA Data'!AA122+'LA Data'!AC122+'LA Data'!AE122+'LA Data'!AG122+'LA Data'!AI122+'LA Data'!AK122) + ('LA Data'!Z122*0.5+'LA Data'!AB122+'LA Data'!AD122+'LA Data'!AF122+'LA Data'!AH122+'LA Data'!AJ122+'LA Data'!AL122))</f>
        <v>3388.21</v>
      </c>
      <c r="Y122" s="1">
        <f>'LA Data'!BW122*10^6</f>
        <v>-12068872.6885253</v>
      </c>
      <c r="Z122" s="1">
        <f>'LA Data'!BZ122*10^6</f>
        <v>-12068872.6885253</v>
      </c>
      <c r="AA122" s="1">
        <f>'LA Data'!CB122</f>
        <v>0</v>
      </c>
      <c r="AB122" s="1">
        <f>'LA Data'!CC122</f>
        <v>0</v>
      </c>
      <c r="AC122" s="1">
        <f>'LA Data'!CD122</f>
        <v>0</v>
      </c>
      <c r="AD122" s="1">
        <f>'LA Data'!CE122</f>
        <v>0</v>
      </c>
      <c r="AE122" s="1">
        <f>('LA Data'!BX122-'LA Data'!CA122)*10^6</f>
        <v>0</v>
      </c>
      <c r="AF122" s="1">
        <v>0</v>
      </c>
      <c r="AG122" s="1"/>
    </row>
    <row r="123" spans="1:33" x14ac:dyDescent="0.25">
      <c r="A123" t="s">
        <v>260</v>
      </c>
      <c r="B123" t="s">
        <v>259</v>
      </c>
      <c r="C123" t="s">
        <v>679</v>
      </c>
      <c r="D123" t="s">
        <v>747</v>
      </c>
      <c r="E123" s="5">
        <v>0</v>
      </c>
      <c r="F123" s="1">
        <f t="shared" si="3"/>
        <v>0</v>
      </c>
      <c r="G123" s="1">
        <f>SUM(M123,O123,N123,P123,U123,V123,Q123,R123,S123,W123,T123)*I123+SUM(Y123,AA123,-AC123,-AE123)+(X123 * IF('LA Data'!V123=0,K123,1))</f>
        <v>6387671.0069547035</v>
      </c>
      <c r="H123" s="1">
        <f>SUM(M123,O123,N123,P123,U123,V123,Q123,R123,S123,W123,T123)*J123+SUM(Z123,AB123,-AD123,-AF123)+(X123 * IF('LA Data'!V123=0,L123,1))</f>
        <v>6387671.0069547035</v>
      </c>
      <c r="I123" s="6">
        <f>'LA Data'!BV123</f>
        <v>0.4</v>
      </c>
      <c r="J123" s="6">
        <f>'LA Data'!BY123</f>
        <v>0.4</v>
      </c>
      <c r="K123" s="6">
        <f t="shared" si="4"/>
        <v>0.5</v>
      </c>
      <c r="L123" s="6">
        <f t="shared" si="5"/>
        <v>0.5</v>
      </c>
      <c r="M123" s="1">
        <f>'LA Data'!C123</f>
        <v>52908481</v>
      </c>
      <c r="N123" s="1">
        <f>-('LA Data'!E123 - 'LA Data'!$D123) * 'LA Data'!$BU123</f>
        <v>4275284.6579999998</v>
      </c>
      <c r="O123" s="1">
        <f>-'LA Data'!D123</f>
        <v>0</v>
      </c>
      <c r="P123" s="1">
        <f>-('LA Data'!F123+'LA Data'!G123) * 0.5</f>
        <v>7310.5</v>
      </c>
      <c r="Q123" s="1">
        <f>-'LA Data'!L123-'LA Data'!M123</f>
        <v>7136</v>
      </c>
      <c r="R123" s="1">
        <f>-'LA Data'!N123-'LA Data'!O123</f>
        <v>0</v>
      </c>
      <c r="S123" s="1">
        <f>-'LA Data'!P123-'LA Data'!Q123</f>
        <v>0</v>
      </c>
      <c r="T123" s="1">
        <f>-'LA Data'!T123-'LA Data'!U123</f>
        <v>0</v>
      </c>
      <c r="U123" s="1">
        <f>-'LA Data'!H123-'LA Data'!I123</f>
        <v>823665</v>
      </c>
      <c r="V123" s="1">
        <f>-'LA Data'!J123-'LA Data'!K123</f>
        <v>2460307</v>
      </c>
      <c r="W123" s="1">
        <f>-'LA Data'!R123-'LA Data'!S123</f>
        <v>0</v>
      </c>
      <c r="X123" s="1">
        <f>-((('LA Data'!X123-'LA Data'!W123)*'LA Data'!BU123+'LA Data'!W123+'LA Data'!Y123*0.5+'LA Data'!AA123+'LA Data'!AC123+'LA Data'!AE123+'LA Data'!AG123+'LA Data'!AI123+'LA Data'!AK123) + ('LA Data'!Z123*0.5+'LA Data'!AB123+'LA Data'!AD123+'LA Data'!AF123+'LA Data'!AH123+'LA Data'!AJ123+'LA Data'!AL123))</f>
        <v>0</v>
      </c>
      <c r="Y123" s="1">
        <f>'LA Data'!BW123*10^6</f>
        <v>-17805202.656245299</v>
      </c>
      <c r="Z123" s="1">
        <f>'LA Data'!BZ123*10^6</f>
        <v>-17805202.656245299</v>
      </c>
      <c r="AA123" s="1">
        <f>'LA Data'!CB123</f>
        <v>0</v>
      </c>
      <c r="AB123" s="1">
        <f>'LA Data'!CC123</f>
        <v>0</v>
      </c>
      <c r="AC123" s="1">
        <f>'LA Data'!CD123</f>
        <v>0</v>
      </c>
      <c r="AD123" s="1">
        <f>'LA Data'!CE123</f>
        <v>0</v>
      </c>
      <c r="AE123" s="1">
        <f>('LA Data'!BX123-'LA Data'!CA123)*10^6</f>
        <v>0</v>
      </c>
      <c r="AF123" s="1">
        <v>0</v>
      </c>
      <c r="AG123" s="1"/>
    </row>
    <row r="124" spans="1:33" x14ac:dyDescent="0.25">
      <c r="A124" t="s">
        <v>262</v>
      </c>
      <c r="B124" t="s">
        <v>261</v>
      </c>
      <c r="C124" t="s">
        <v>649</v>
      </c>
      <c r="D124" t="s">
        <v>747</v>
      </c>
      <c r="E124" s="5">
        <v>0</v>
      </c>
      <c r="F124" s="1">
        <f t="shared" si="3"/>
        <v>0</v>
      </c>
      <c r="G124" s="1">
        <f>SUM(M124,O124,N124,P124,U124,V124,Q124,R124,S124,W124,T124)*I124+SUM(Y124,AA124,-AC124,-AE124)+(X124 * IF('LA Data'!V124=0,K124,1))</f>
        <v>58825032.421350069</v>
      </c>
      <c r="H124" s="1">
        <f>SUM(M124,O124,N124,P124,U124,V124,Q124,R124,S124,W124,T124)*J124+SUM(Z124,AB124,-AD124,-AF124)+(X124 * IF('LA Data'!V124=0,L124,1))</f>
        <v>58825032.421350069</v>
      </c>
      <c r="I124" s="6">
        <f>'LA Data'!BV124</f>
        <v>0.3</v>
      </c>
      <c r="J124" s="6">
        <f>'LA Data'!BY124</f>
        <v>0.3</v>
      </c>
      <c r="K124" s="6">
        <f t="shared" si="4"/>
        <v>0.66999999999999993</v>
      </c>
      <c r="L124" s="6">
        <f t="shared" si="5"/>
        <v>0.5</v>
      </c>
      <c r="M124" s="1">
        <f>'LA Data'!C124</f>
        <v>215825603</v>
      </c>
      <c r="N124" s="1">
        <f>-('LA Data'!E124 - 'LA Data'!$D124) * 'LA Data'!$BU124</f>
        <v>4584650.6880000001</v>
      </c>
      <c r="O124" s="1">
        <f>-'LA Data'!D124</f>
        <v>7412</v>
      </c>
      <c r="P124" s="1">
        <f>-('LA Data'!F124+'LA Data'!G124) * 0.5</f>
        <v>0</v>
      </c>
      <c r="Q124" s="1">
        <f>-'LA Data'!L124-'LA Data'!M124</f>
        <v>0</v>
      </c>
      <c r="R124" s="1">
        <f>-'LA Data'!N124-'LA Data'!O124</f>
        <v>0</v>
      </c>
      <c r="S124" s="1">
        <f>-'LA Data'!P124-'LA Data'!Q124</f>
        <v>0</v>
      </c>
      <c r="T124" s="1">
        <f>-'LA Data'!T124-'LA Data'!U124</f>
        <v>0</v>
      </c>
      <c r="U124" s="1">
        <f>-'LA Data'!H124-'LA Data'!I124</f>
        <v>1042682</v>
      </c>
      <c r="V124" s="1">
        <f>-'LA Data'!J124-'LA Data'!K124</f>
        <v>9948464</v>
      </c>
      <c r="W124" s="1">
        <f>-'LA Data'!R124-'LA Data'!S124</f>
        <v>0</v>
      </c>
      <c r="X124" s="1">
        <f>-((('LA Data'!X124-'LA Data'!W124)*'LA Data'!BU124+'LA Data'!W124+'LA Data'!Y124*0.5+'LA Data'!AA124+'LA Data'!AC124+'LA Data'!AE124+'LA Data'!AG124+'LA Data'!AI124+'LA Data'!AK124) + ('LA Data'!Z124*0.5+'LA Data'!AB124+'LA Data'!AD124+'LA Data'!AF124+'LA Data'!AH124+'LA Data'!AJ124+'LA Data'!AL124))</f>
        <v>0</v>
      </c>
      <c r="Y124" s="1">
        <f>'LA Data'!BW124*10^6</f>
        <v>-9827337.0850499216</v>
      </c>
      <c r="Z124" s="1">
        <f>'LA Data'!BZ124*10^6</f>
        <v>-9827337.0850499216</v>
      </c>
      <c r="AA124" s="1">
        <f>'LA Data'!CB124</f>
        <v>0</v>
      </c>
      <c r="AB124" s="1">
        <f>'LA Data'!CC124</f>
        <v>0</v>
      </c>
      <c r="AC124" s="1">
        <f>'LA Data'!CD124</f>
        <v>770274</v>
      </c>
      <c r="AD124" s="1">
        <f>'LA Data'!CE124</f>
        <v>770274</v>
      </c>
      <c r="AE124" s="1">
        <f>('LA Data'!BX124-'LA Data'!CA124)*10^6</f>
        <v>0</v>
      </c>
      <c r="AF124" s="1">
        <v>0</v>
      </c>
      <c r="AG124" s="1"/>
    </row>
    <row r="125" spans="1:33" x14ac:dyDescent="0.25">
      <c r="A125" t="s">
        <v>264</v>
      </c>
      <c r="B125" t="s">
        <v>263</v>
      </c>
      <c r="C125" t="s">
        <v>638</v>
      </c>
      <c r="D125" t="s">
        <v>585</v>
      </c>
      <c r="E125" s="5">
        <v>0</v>
      </c>
      <c r="F125" s="1">
        <f t="shared" si="3"/>
        <v>0</v>
      </c>
      <c r="G125" s="1">
        <f>SUM(M125,O125,N125,P125,U125,V125,Q125,R125,S125,W125,T125)*I125+SUM(Y125,AA125,-AC125,-AE125)+(X125 * IF('LA Data'!V125=0,K125,1))</f>
        <v>7537785.2354780035</v>
      </c>
      <c r="H125" s="1">
        <f>SUM(M125,O125,N125,P125,U125,V125,Q125,R125,S125,W125,T125)*J125+SUM(Z125,AB125,-AD125,-AF125)+(X125 * IF('LA Data'!V125=0,L125,1))</f>
        <v>7537785.2354780035</v>
      </c>
      <c r="I125" s="6">
        <f>'LA Data'!BV125</f>
        <v>0.4</v>
      </c>
      <c r="J125" s="6">
        <f>'LA Data'!BY125</f>
        <v>0.4</v>
      </c>
      <c r="K125" s="6">
        <f t="shared" si="4"/>
        <v>0.5</v>
      </c>
      <c r="L125" s="6">
        <f t="shared" si="5"/>
        <v>0.5</v>
      </c>
      <c r="M125" s="1">
        <f>'LA Data'!C125</f>
        <v>73857752</v>
      </c>
      <c r="N125" s="1">
        <f>-('LA Data'!E125 - 'LA Data'!$D125) * 'LA Data'!$BU125</f>
        <v>4587690.915</v>
      </c>
      <c r="O125" s="1">
        <f>-'LA Data'!D125</f>
        <v>13500</v>
      </c>
      <c r="P125" s="1">
        <f>-('LA Data'!F125+'LA Data'!G125) * 0.5</f>
        <v>30851</v>
      </c>
      <c r="Q125" s="1">
        <f>-'LA Data'!L125-'LA Data'!M125</f>
        <v>8800</v>
      </c>
      <c r="R125" s="1">
        <f>-'LA Data'!N125-'LA Data'!O125</f>
        <v>0</v>
      </c>
      <c r="S125" s="1">
        <f>-'LA Data'!P125-'LA Data'!Q125</f>
        <v>0</v>
      </c>
      <c r="T125" s="1">
        <f>-'LA Data'!T125-'LA Data'!U125</f>
        <v>0</v>
      </c>
      <c r="U125" s="1">
        <f>-'LA Data'!H125-'LA Data'!I125</f>
        <v>788640</v>
      </c>
      <c r="V125" s="1">
        <f>-'LA Data'!J125-'LA Data'!K125</f>
        <v>2669995</v>
      </c>
      <c r="W125" s="1">
        <f>-'LA Data'!R125-'LA Data'!S125</f>
        <v>0</v>
      </c>
      <c r="X125" s="1">
        <f>-((('LA Data'!X125-'LA Data'!W125)*'LA Data'!BU125+'LA Data'!W125+'LA Data'!Y125*0.5+'LA Data'!AA125+'LA Data'!AC125+'LA Data'!AE125+'LA Data'!AG125+'LA Data'!AI125+'LA Data'!AK125) + ('LA Data'!Z125*0.5+'LA Data'!AB125+'LA Data'!AD125+'LA Data'!AF125+'LA Data'!AH125+'LA Data'!AJ125+'LA Data'!AL125))</f>
        <v>6402.3449999999993</v>
      </c>
      <c r="Y125" s="1">
        <f>'LA Data'!BW125*10^6</f>
        <v>-22565380.675522</v>
      </c>
      <c r="Z125" s="1">
        <f>'LA Data'!BZ125*10^6</f>
        <v>-22565380.675522</v>
      </c>
      <c r="AA125" s="1">
        <f>'LA Data'!CB125</f>
        <v>0</v>
      </c>
      <c r="AB125" s="1">
        <f>'LA Data'!CC125</f>
        <v>0</v>
      </c>
      <c r="AC125" s="1">
        <f>'LA Data'!CD125</f>
        <v>2686128</v>
      </c>
      <c r="AD125" s="1">
        <f>'LA Data'!CE125</f>
        <v>2686128</v>
      </c>
      <c r="AE125" s="1">
        <f>('LA Data'!BX125-'LA Data'!CA125)*10^6</f>
        <v>0</v>
      </c>
      <c r="AF125" s="1">
        <v>0</v>
      </c>
      <c r="AG125" s="1"/>
    </row>
    <row r="126" spans="1:33" x14ac:dyDescent="0.25">
      <c r="A126" t="s">
        <v>266</v>
      </c>
      <c r="B126" t="s">
        <v>265</v>
      </c>
      <c r="C126" t="s">
        <v>657</v>
      </c>
      <c r="D126" t="s">
        <v>614</v>
      </c>
      <c r="E126" s="5">
        <v>0</v>
      </c>
      <c r="F126" s="1">
        <f t="shared" si="3"/>
        <v>0</v>
      </c>
      <c r="G126" s="1">
        <f>SUM(M126,O126,N126,P126,U126,V126,Q126,R126,S126,W126,T126)*I126+SUM(Y126,AA126,-AC126,-AE126)+(X126 * IF('LA Data'!V126=0,K126,1))</f>
        <v>6574309.9485582802</v>
      </c>
      <c r="H126" s="1">
        <f>SUM(M126,O126,N126,P126,U126,V126,Q126,R126,S126,W126,T126)*J126+SUM(Z126,AB126,-AD126,-AF126)+(X126 * IF('LA Data'!V126=0,L126,1))</f>
        <v>6574309.9485582802</v>
      </c>
      <c r="I126" s="6">
        <f>'LA Data'!BV126</f>
        <v>0.4</v>
      </c>
      <c r="J126" s="6">
        <f>'LA Data'!BY126</f>
        <v>0.4</v>
      </c>
      <c r="K126" s="6">
        <f t="shared" si="4"/>
        <v>0.5</v>
      </c>
      <c r="L126" s="6">
        <f t="shared" si="5"/>
        <v>0.5</v>
      </c>
      <c r="M126" s="1">
        <f>'LA Data'!C126</f>
        <v>25002666</v>
      </c>
      <c r="N126" s="1">
        <f>-('LA Data'!E126 - 'LA Data'!$D126) * 'LA Data'!$BU126</f>
        <v>3063979.3590000002</v>
      </c>
      <c r="O126" s="1">
        <f>-'LA Data'!D126</f>
        <v>0</v>
      </c>
      <c r="P126" s="1">
        <f>-('LA Data'!F126+'LA Data'!G126) * 0.5</f>
        <v>0</v>
      </c>
      <c r="Q126" s="1">
        <f>-'LA Data'!L126-'LA Data'!M126</f>
        <v>0</v>
      </c>
      <c r="R126" s="1">
        <f>-'LA Data'!N126-'LA Data'!O126</f>
        <v>0</v>
      </c>
      <c r="S126" s="1">
        <f>-'LA Data'!P126-'LA Data'!Q126</f>
        <v>0</v>
      </c>
      <c r="T126" s="1">
        <f>-'LA Data'!T126-'LA Data'!U126</f>
        <v>0</v>
      </c>
      <c r="U126" s="1">
        <f>-'LA Data'!H126-'LA Data'!I126</f>
        <v>375451</v>
      </c>
      <c r="V126" s="1">
        <f>-'LA Data'!J126-'LA Data'!K126</f>
        <v>729125</v>
      </c>
      <c r="W126" s="1">
        <f>-'LA Data'!R126-'LA Data'!S126</f>
        <v>0</v>
      </c>
      <c r="X126" s="1">
        <f>-((('LA Data'!X126-'LA Data'!W126)*'LA Data'!BU126+'LA Data'!W126+'LA Data'!Y126*0.5+'LA Data'!AA126+'LA Data'!AC126+'LA Data'!AE126+'LA Data'!AG126+'LA Data'!AI126+'LA Data'!AK126) + ('LA Data'!Z126*0.5+'LA Data'!AB126+'LA Data'!AD126+'LA Data'!AF126+'LA Data'!AH126+'LA Data'!AJ126+'LA Data'!AL126))</f>
        <v>0</v>
      </c>
      <c r="Y126" s="1">
        <f>'LA Data'!BW126*10^6</f>
        <v>-5094178.5950417202</v>
      </c>
      <c r="Z126" s="1">
        <f>'LA Data'!BZ126*10^6</f>
        <v>-5094178.5950417202</v>
      </c>
      <c r="AA126" s="1">
        <f>'LA Data'!CB126</f>
        <v>0</v>
      </c>
      <c r="AB126" s="1">
        <f>'LA Data'!CC126</f>
        <v>0</v>
      </c>
      <c r="AC126" s="1">
        <f>'LA Data'!CD126</f>
        <v>0</v>
      </c>
      <c r="AD126" s="1">
        <f>'LA Data'!CE126</f>
        <v>0</v>
      </c>
      <c r="AE126" s="1">
        <f>('LA Data'!BX126-'LA Data'!CA126)*10^6</f>
        <v>0</v>
      </c>
      <c r="AF126" s="1">
        <v>0</v>
      </c>
      <c r="AG126" s="1"/>
    </row>
    <row r="127" spans="1:33" x14ac:dyDescent="0.25">
      <c r="A127" t="s">
        <v>268</v>
      </c>
      <c r="B127" t="s">
        <v>267</v>
      </c>
      <c r="C127" t="s">
        <v>671</v>
      </c>
      <c r="D127" t="s">
        <v>747</v>
      </c>
      <c r="E127" s="5">
        <v>0</v>
      </c>
      <c r="F127" s="1">
        <f t="shared" si="3"/>
        <v>0</v>
      </c>
      <c r="G127" s="1">
        <f>SUM(M127,O127,N127,P127,U127,V127,Q127,R127,S127,W127,T127)*I127+SUM(Y127,AA127,-AC127,-AE127)+(X127 * IF('LA Data'!V127=0,K127,1))</f>
        <v>7412500.9350178987</v>
      </c>
      <c r="H127" s="1">
        <f>SUM(M127,O127,N127,P127,U127,V127,Q127,R127,S127,W127,T127)*J127+SUM(Z127,AB127,-AD127,-AF127)+(X127 * IF('LA Data'!V127=0,L127,1))</f>
        <v>7412500.9350178987</v>
      </c>
      <c r="I127" s="6">
        <f>'LA Data'!BV127</f>
        <v>0.4</v>
      </c>
      <c r="J127" s="6">
        <f>'LA Data'!BY127</f>
        <v>0.4</v>
      </c>
      <c r="K127" s="6">
        <f t="shared" si="4"/>
        <v>0.5</v>
      </c>
      <c r="L127" s="6">
        <f t="shared" si="5"/>
        <v>0.5</v>
      </c>
      <c r="M127" s="1">
        <f>'LA Data'!C127</f>
        <v>58985750</v>
      </c>
      <c r="N127" s="1">
        <f>-('LA Data'!E127 - 'LA Data'!$D127) * 'LA Data'!$BU127</f>
        <v>3292608.6599999997</v>
      </c>
      <c r="O127" s="1">
        <f>-'LA Data'!D127</f>
        <v>15289</v>
      </c>
      <c r="P127" s="1">
        <f>-('LA Data'!F127+'LA Data'!G127) * 0.5</f>
        <v>0</v>
      </c>
      <c r="Q127" s="1">
        <f>-'LA Data'!L127-'LA Data'!M127</f>
        <v>9331</v>
      </c>
      <c r="R127" s="1">
        <f>-'LA Data'!N127-'LA Data'!O127</f>
        <v>0</v>
      </c>
      <c r="S127" s="1">
        <f>-'LA Data'!P127-'LA Data'!Q127</f>
        <v>11100</v>
      </c>
      <c r="T127" s="1">
        <f>-'LA Data'!T127-'LA Data'!U127</f>
        <v>0</v>
      </c>
      <c r="U127" s="1">
        <f>-'LA Data'!H127-'LA Data'!I127</f>
        <v>269162</v>
      </c>
      <c r="V127" s="1">
        <f>-'LA Data'!J127-'LA Data'!K127</f>
        <v>1805285</v>
      </c>
      <c r="W127" s="1">
        <f>-'LA Data'!R127-'LA Data'!S127</f>
        <v>0</v>
      </c>
      <c r="X127" s="1">
        <f>-((('LA Data'!X127-'LA Data'!W127)*'LA Data'!BU127+'LA Data'!W127+'LA Data'!Y127*0.5+'LA Data'!AA127+'LA Data'!AC127+'LA Data'!AE127+'LA Data'!AG127+'LA Data'!AI127+'LA Data'!AK127) + ('LA Data'!Z127*0.5+'LA Data'!AB127+'LA Data'!AD127+'LA Data'!AF127+'LA Data'!AH127+'LA Data'!AJ127+'LA Data'!AL127))</f>
        <v>19354</v>
      </c>
      <c r="Y127" s="1">
        <f>'LA Data'!BW127*10^6</f>
        <v>-18362263.3289821</v>
      </c>
      <c r="Z127" s="1">
        <f>'LA Data'!BZ127*10^6</f>
        <v>-18362263.3289821</v>
      </c>
      <c r="AA127" s="1">
        <f>'LA Data'!CB127</f>
        <v>0</v>
      </c>
      <c r="AB127" s="1">
        <f>'LA Data'!CC127</f>
        <v>0</v>
      </c>
      <c r="AC127" s="1">
        <f>'LA Data'!CD127</f>
        <v>0</v>
      </c>
      <c r="AD127" s="1">
        <f>'LA Data'!CE127</f>
        <v>0</v>
      </c>
      <c r="AE127" s="1">
        <f>('LA Data'!BX127-'LA Data'!CA127)*10^6</f>
        <v>0</v>
      </c>
      <c r="AF127" s="1">
        <v>0</v>
      </c>
      <c r="AG127" s="1"/>
    </row>
    <row r="128" spans="1:33" x14ac:dyDescent="0.25">
      <c r="A128" t="s">
        <v>269</v>
      </c>
      <c r="B128" t="s">
        <v>738</v>
      </c>
      <c r="C128" t="s">
        <v>747</v>
      </c>
      <c r="D128" t="s">
        <v>606</v>
      </c>
      <c r="E128" s="5">
        <v>0</v>
      </c>
      <c r="F128" s="1">
        <f t="shared" si="3"/>
        <v>0</v>
      </c>
      <c r="G128" s="1">
        <f>SUM(M128,O128,N128,P128,U128,V128,Q128,R128,S128,W128,T128)*I128+SUM(Y128,AA128,-AC128,-AE128)+(X128 * IF('LA Data'!V128=0,K128,1))</f>
        <v>37400772.0924519</v>
      </c>
      <c r="H128" s="1">
        <f>SUM(M128,O128,N128,P128,U128,V128,Q128,R128,S128,W128,T128)*J128+SUM(Z128,AB128,-AD128,-AF128)+(X128 * IF('LA Data'!V128=0,L128,1))</f>
        <v>37400772.0924519</v>
      </c>
      <c r="I128" s="6">
        <f>'LA Data'!BV128</f>
        <v>0.49</v>
      </c>
      <c r="J128" s="6">
        <f>'LA Data'!BY128</f>
        <v>0.49</v>
      </c>
      <c r="K128" s="6">
        <f t="shared" si="4"/>
        <v>0.5</v>
      </c>
      <c r="L128" s="6">
        <f t="shared" si="5"/>
        <v>0.5</v>
      </c>
      <c r="M128" s="1">
        <f>'LA Data'!C128</f>
        <v>40321012</v>
      </c>
      <c r="N128" s="1">
        <f>-('LA Data'!E128 - 'LA Data'!$D128) * 'LA Data'!$BU128</f>
        <v>5753999.1900000004</v>
      </c>
      <c r="O128" s="1">
        <f>-'LA Data'!D128</f>
        <v>23628</v>
      </c>
      <c r="P128" s="1">
        <f>-('LA Data'!F128+'LA Data'!G128) * 0.5</f>
        <v>698.5</v>
      </c>
      <c r="Q128" s="1">
        <f>-'LA Data'!L128-'LA Data'!M128</f>
        <v>52914</v>
      </c>
      <c r="R128" s="1">
        <f>-'LA Data'!N128-'LA Data'!O128</f>
        <v>25200</v>
      </c>
      <c r="S128" s="1">
        <f>-'LA Data'!P128-'LA Data'!Q128</f>
        <v>10240</v>
      </c>
      <c r="T128" s="1">
        <f>-'LA Data'!T128-'LA Data'!U128</f>
        <v>0</v>
      </c>
      <c r="U128" s="1">
        <f>-'LA Data'!H128-'LA Data'!I128</f>
        <v>394577</v>
      </c>
      <c r="V128" s="1">
        <f>-'LA Data'!J128-'LA Data'!K128</f>
        <v>3738384</v>
      </c>
      <c r="W128" s="1">
        <f>-'LA Data'!R128-'LA Data'!S128</f>
        <v>0</v>
      </c>
      <c r="X128" s="1">
        <f>-((('LA Data'!X128-'LA Data'!W128)*'LA Data'!BU128+'LA Data'!W128+'LA Data'!Y128*0.5+'LA Data'!AA128+'LA Data'!AC128+'LA Data'!AE128+'LA Data'!AG128+'LA Data'!AI128+'LA Data'!AK128) + ('LA Data'!Z128*0.5+'LA Data'!AB128+'LA Data'!AD128+'LA Data'!AF128+'LA Data'!AH128+'LA Data'!AJ128+'LA Data'!AL128))</f>
        <v>0</v>
      </c>
      <c r="Y128" s="1">
        <f>'LA Data'!BW128*10^6</f>
        <v>12743652.2743519</v>
      </c>
      <c r="Z128" s="1">
        <f>'LA Data'!BZ128*10^6</f>
        <v>12743652.2743519</v>
      </c>
      <c r="AA128" s="1">
        <f>'LA Data'!CB128</f>
        <v>0</v>
      </c>
      <c r="AB128" s="1">
        <f>'LA Data'!CC128</f>
        <v>0</v>
      </c>
      <c r="AC128" s="1">
        <f>'LA Data'!CD128</f>
        <v>0</v>
      </c>
      <c r="AD128" s="1">
        <f>'LA Data'!CE128</f>
        <v>0</v>
      </c>
      <c r="AE128" s="1">
        <f>('LA Data'!BX128-'LA Data'!CA128)*10^6</f>
        <v>0</v>
      </c>
      <c r="AF128" s="1">
        <v>0</v>
      </c>
      <c r="AG128" s="1"/>
    </row>
    <row r="129" spans="1:33" x14ac:dyDescent="0.25">
      <c r="A129" t="s">
        <v>271</v>
      </c>
      <c r="B129" t="s">
        <v>270</v>
      </c>
      <c r="C129" t="s">
        <v>747</v>
      </c>
      <c r="D129" t="s">
        <v>747</v>
      </c>
      <c r="E129" s="5">
        <v>0</v>
      </c>
      <c r="F129" s="1">
        <f t="shared" si="3"/>
        <v>0</v>
      </c>
      <c r="G129" s="1">
        <f>SUM(M129,O129,N129,P129,U129,V129,Q129,R129,S129,W129,T129)*I129+SUM(Y129,AA129,-AC129,-AE129)+(X129 * IF('LA Data'!V129=0,K129,1))</f>
        <v>1703980.340044827</v>
      </c>
      <c r="H129" s="1">
        <f>SUM(M129,O129,N129,P129,U129,V129,Q129,R129,S129,W129,T129)*J129+SUM(Z129,AB129,-AD129,-AF129)+(X129 * IF('LA Data'!V129=0,L129,1))</f>
        <v>1703980.340044827</v>
      </c>
      <c r="I129" s="6">
        <f>'LA Data'!BV129</f>
        <v>0.5</v>
      </c>
      <c r="J129" s="6">
        <f>'LA Data'!BY129</f>
        <v>0.5</v>
      </c>
      <c r="K129" s="6">
        <f t="shared" si="4"/>
        <v>0.5</v>
      </c>
      <c r="L129" s="6">
        <f t="shared" si="5"/>
        <v>0.5</v>
      </c>
      <c r="M129" s="1">
        <f>'LA Data'!C129</f>
        <v>1307203</v>
      </c>
      <c r="N129" s="1">
        <f>-('LA Data'!E129 - 'LA Data'!$D129) * 'LA Data'!$BU129</f>
        <v>401701.44</v>
      </c>
      <c r="O129" s="1">
        <f>-'LA Data'!D129</f>
        <v>0</v>
      </c>
      <c r="P129" s="1">
        <f>-('LA Data'!F129+'LA Data'!G129) * 0.5</f>
        <v>2445</v>
      </c>
      <c r="Q129" s="1">
        <f>-'LA Data'!L129-'LA Data'!M129</f>
        <v>4429</v>
      </c>
      <c r="R129" s="1">
        <f>-'LA Data'!N129-'LA Data'!O129</f>
        <v>0</v>
      </c>
      <c r="S129" s="1">
        <f>-'LA Data'!P129-'LA Data'!Q129</f>
        <v>0</v>
      </c>
      <c r="T129" s="1">
        <f>-'LA Data'!T129-'LA Data'!U129</f>
        <v>0</v>
      </c>
      <c r="U129" s="1">
        <f>-'LA Data'!H129-'LA Data'!I129</f>
        <v>25949</v>
      </c>
      <c r="V129" s="1">
        <f>-'LA Data'!J129-'LA Data'!K129</f>
        <v>297588</v>
      </c>
      <c r="W129" s="1">
        <f>-'LA Data'!R129-'LA Data'!S129</f>
        <v>0</v>
      </c>
      <c r="X129" s="1">
        <f>-((('LA Data'!X129-'LA Data'!W129)*'LA Data'!BU129+'LA Data'!W129+'LA Data'!Y129*0.5+'LA Data'!AA129+'LA Data'!AC129+'LA Data'!AE129+'LA Data'!AG129+'LA Data'!AI129+'LA Data'!AK129) + ('LA Data'!Z129*0.5+'LA Data'!AB129+'LA Data'!AD129+'LA Data'!AF129+'LA Data'!AH129+'LA Data'!AJ129+'LA Data'!AL129))</f>
        <v>0</v>
      </c>
      <c r="Y129" s="1">
        <f>'LA Data'!BW129*10^6</f>
        <v>684322.620044827</v>
      </c>
      <c r="Z129" s="1">
        <f>'LA Data'!BZ129*10^6</f>
        <v>684322.620044827</v>
      </c>
      <c r="AA129" s="1">
        <f>'LA Data'!CB129</f>
        <v>0</v>
      </c>
      <c r="AB129" s="1">
        <f>'LA Data'!CC129</f>
        <v>0</v>
      </c>
      <c r="AC129" s="1">
        <f>'LA Data'!CD129</f>
        <v>0</v>
      </c>
      <c r="AD129" s="1">
        <f>'LA Data'!CE129</f>
        <v>0</v>
      </c>
      <c r="AE129" s="1">
        <f>('LA Data'!BX129-'LA Data'!CA129)*10^6</f>
        <v>0</v>
      </c>
      <c r="AF129" s="1">
        <v>0</v>
      </c>
      <c r="AG129" s="1"/>
    </row>
    <row r="130" spans="1:33" x14ac:dyDescent="0.25">
      <c r="A130" t="s">
        <v>273</v>
      </c>
      <c r="B130" t="s">
        <v>272</v>
      </c>
      <c r="C130" t="s">
        <v>649</v>
      </c>
      <c r="D130" t="s">
        <v>747</v>
      </c>
      <c r="E130" s="5">
        <v>0</v>
      </c>
      <c r="F130" s="1">
        <f t="shared" si="3"/>
        <v>0</v>
      </c>
      <c r="G130" s="1">
        <f>SUM(M130,O130,N130,P130,U130,V130,Q130,R130,S130,W130,T130)*I130+SUM(Y130,AA130,-AC130,-AE130)+(X130 * IF('LA Data'!V130=0,K130,1))</f>
        <v>104645793.6803416</v>
      </c>
      <c r="H130" s="1">
        <f>SUM(M130,O130,N130,P130,U130,V130,Q130,R130,S130,W130,T130)*J130+SUM(Z130,AB130,-AD130,-AF130)+(X130 * IF('LA Data'!V130=0,L130,1))</f>
        <v>104645793.6803416</v>
      </c>
      <c r="I130" s="6">
        <f>'LA Data'!BV130</f>
        <v>0.3</v>
      </c>
      <c r="J130" s="6">
        <f>'LA Data'!BY130</f>
        <v>0.3</v>
      </c>
      <c r="K130" s="6">
        <f t="shared" si="4"/>
        <v>0.66999999999999993</v>
      </c>
      <c r="L130" s="6">
        <f t="shared" si="5"/>
        <v>0.5</v>
      </c>
      <c r="M130" s="1">
        <f>'LA Data'!C130</f>
        <v>288398096</v>
      </c>
      <c r="N130" s="1">
        <f>-('LA Data'!E130 - 'LA Data'!$D130) * 'LA Data'!$BU130</f>
        <v>6243533.6940000001</v>
      </c>
      <c r="O130" s="1">
        <f>-'LA Data'!D130</f>
        <v>0</v>
      </c>
      <c r="P130" s="1">
        <f>-('LA Data'!F130+'LA Data'!G130) * 0.5</f>
        <v>0</v>
      </c>
      <c r="Q130" s="1">
        <f>-'LA Data'!L130-'LA Data'!M130</f>
        <v>6437</v>
      </c>
      <c r="R130" s="1">
        <f>-'LA Data'!N130-'LA Data'!O130</f>
        <v>119025</v>
      </c>
      <c r="S130" s="1">
        <f>-'LA Data'!P130-'LA Data'!Q130</f>
        <v>0</v>
      </c>
      <c r="T130" s="1">
        <f>-'LA Data'!T130-'LA Data'!U130</f>
        <v>0</v>
      </c>
      <c r="U130" s="1">
        <f>-'LA Data'!H130-'LA Data'!I130</f>
        <v>422636</v>
      </c>
      <c r="V130" s="1">
        <f>-'LA Data'!J130-'LA Data'!K130</f>
        <v>19130083</v>
      </c>
      <c r="W130" s="1">
        <f>-'LA Data'!R130-'LA Data'!S130</f>
        <v>0</v>
      </c>
      <c r="X130" s="1">
        <f>-((('LA Data'!X130-'LA Data'!W130)*'LA Data'!BU130+'LA Data'!W130+'LA Data'!Y130*0.5+'LA Data'!AA130+'LA Data'!AC130+'LA Data'!AE130+'LA Data'!AG130+'LA Data'!AI130+'LA Data'!AK130) + ('LA Data'!Z130*0.5+'LA Data'!AB130+'LA Data'!AD130+'LA Data'!AF130+'LA Data'!AH130+'LA Data'!AJ130+'LA Data'!AL130))</f>
        <v>0</v>
      </c>
      <c r="Y130" s="1">
        <f>'LA Data'!BW130*10^6</f>
        <v>10349850.472141601</v>
      </c>
      <c r="Z130" s="1">
        <f>'LA Data'!BZ130*10^6</f>
        <v>10349850.472141601</v>
      </c>
      <c r="AA130" s="1">
        <f>'LA Data'!CB130</f>
        <v>0</v>
      </c>
      <c r="AB130" s="1">
        <f>'LA Data'!CC130</f>
        <v>0</v>
      </c>
      <c r="AC130" s="1">
        <f>'LA Data'!CD130</f>
        <v>0</v>
      </c>
      <c r="AD130" s="1">
        <f>'LA Data'!CE130</f>
        <v>0</v>
      </c>
      <c r="AE130" s="1">
        <f>('LA Data'!BX130-'LA Data'!CA130)*10^6</f>
        <v>0</v>
      </c>
      <c r="AF130" s="1">
        <v>0</v>
      </c>
      <c r="AG130" s="1"/>
    </row>
    <row r="131" spans="1:33" x14ac:dyDescent="0.25">
      <c r="A131" t="s">
        <v>275</v>
      </c>
      <c r="B131" t="s">
        <v>274</v>
      </c>
      <c r="C131" t="s">
        <v>649</v>
      </c>
      <c r="D131" t="s">
        <v>747</v>
      </c>
      <c r="E131" s="5">
        <v>0</v>
      </c>
      <c r="F131" s="1">
        <f t="shared" ref="F131:F194" si="6">G131-H131</f>
        <v>0</v>
      </c>
      <c r="G131" s="1">
        <f>SUM(M131,O131,N131,P131,U131,V131,Q131,R131,S131,W131,T131)*I131+SUM(Y131,AA131,-AC131,-AE131)+(X131 * IF('LA Data'!V131=0,K131,1))</f>
        <v>54035239.931298509</v>
      </c>
      <c r="H131" s="1">
        <f>SUM(M131,O131,N131,P131,U131,V131,Q131,R131,S131,W131,T131)*J131+SUM(Z131,AB131,-AD131,-AF131)+(X131 * IF('LA Data'!V131=0,L131,1))</f>
        <v>54035239.931298509</v>
      </c>
      <c r="I131" s="6">
        <f>'LA Data'!BV131</f>
        <v>0.3</v>
      </c>
      <c r="J131" s="6">
        <f>'LA Data'!BY131</f>
        <v>0.3</v>
      </c>
      <c r="K131" s="6">
        <f t="shared" ref="K131:K194" si="7">I131 + _xlfn.IFNA(INDEX(I:I,MATCH(C131,A:A,0)),0) + _xlfn.IFNA(INDEX(I:I,MATCH(D131,A:A,0)),0)</f>
        <v>0.66999999999999993</v>
      </c>
      <c r="L131" s="6">
        <f t="shared" ref="L131:L194" si="8">J131 + _xlfn.IFNA(INDEX(J:J,MATCH(C131,A:A,0)),0) + _xlfn.IFNA(INDEX(J:J,MATCH(D131,A:A,0)),0)</f>
        <v>0.5</v>
      </c>
      <c r="M131" s="1">
        <f>'LA Data'!C131</f>
        <v>279184577</v>
      </c>
      <c r="N131" s="1">
        <f>-('LA Data'!E131 - 'LA Data'!$D131) * 'LA Data'!$BU131</f>
        <v>3767015.0960000004</v>
      </c>
      <c r="O131" s="1">
        <f>-'LA Data'!D131</f>
        <v>0</v>
      </c>
      <c r="P131" s="1">
        <f>-('LA Data'!F131+'LA Data'!G131) * 0.5</f>
        <v>0</v>
      </c>
      <c r="Q131" s="1">
        <f>-'LA Data'!L131-'LA Data'!M131</f>
        <v>0</v>
      </c>
      <c r="R131" s="1">
        <f>-'LA Data'!N131-'LA Data'!O131</f>
        <v>0</v>
      </c>
      <c r="S131" s="1">
        <f>-'LA Data'!P131-'LA Data'!Q131</f>
        <v>0</v>
      </c>
      <c r="T131" s="1">
        <f>-'LA Data'!T131-'LA Data'!U131</f>
        <v>0</v>
      </c>
      <c r="U131" s="1">
        <f>-'LA Data'!H131-'LA Data'!I131</f>
        <v>173782</v>
      </c>
      <c r="V131" s="1">
        <f>-'LA Data'!J131-'LA Data'!K131</f>
        <v>26392817</v>
      </c>
      <c r="W131" s="1">
        <f>-'LA Data'!R131-'LA Data'!S131</f>
        <v>0</v>
      </c>
      <c r="X131" s="1">
        <f>-((('LA Data'!X131-'LA Data'!W131)*'LA Data'!BU131+'LA Data'!W131+'LA Data'!Y131*0.5+'LA Data'!AA131+'LA Data'!AC131+'LA Data'!AE131+'LA Data'!AG131+'LA Data'!AI131+'LA Data'!AK131) + ('LA Data'!Z131*0.5+'LA Data'!AB131+'LA Data'!AD131+'LA Data'!AF131+'LA Data'!AH131+'LA Data'!AJ131+'LA Data'!AL131))</f>
        <v>0</v>
      </c>
      <c r="Y131" s="1">
        <f>'LA Data'!BW131*10^6</f>
        <v>-43277928.397501498</v>
      </c>
      <c r="Z131" s="1">
        <f>'LA Data'!BZ131*10^6</f>
        <v>-43277928.397501498</v>
      </c>
      <c r="AA131" s="1">
        <f>'LA Data'!CB131</f>
        <v>4457711</v>
      </c>
      <c r="AB131" s="1">
        <f>'LA Data'!CC131</f>
        <v>4457711</v>
      </c>
      <c r="AC131" s="1">
        <f>'LA Data'!CD131</f>
        <v>0</v>
      </c>
      <c r="AD131" s="1">
        <f>'LA Data'!CE131</f>
        <v>0</v>
      </c>
      <c r="AE131" s="1">
        <f>('LA Data'!BX131-'LA Data'!CA131)*10^6</f>
        <v>0</v>
      </c>
      <c r="AF131" s="1">
        <v>0</v>
      </c>
      <c r="AG131" s="1"/>
    </row>
    <row r="132" spans="1:33" x14ac:dyDescent="0.25">
      <c r="A132" t="s">
        <v>277</v>
      </c>
      <c r="B132" t="s">
        <v>276</v>
      </c>
      <c r="C132" t="s">
        <v>663</v>
      </c>
      <c r="D132" t="s">
        <v>747</v>
      </c>
      <c r="E132" s="5">
        <v>0</v>
      </c>
      <c r="F132" s="1">
        <f t="shared" si="6"/>
        <v>0</v>
      </c>
      <c r="G132" s="1">
        <f>SUM(M132,O132,N132,P132,U132,V132,Q132,R132,S132,W132,T132)*I132+SUM(Y132,AA132,-AC132,-AE132)+(X132 * IF('LA Data'!V132=0,K132,1))</f>
        <v>10328686.853758503</v>
      </c>
      <c r="H132" s="1">
        <f>SUM(M132,O132,N132,P132,U132,V132,Q132,R132,S132,W132,T132)*J132+SUM(Z132,AB132,-AD132,-AF132)+(X132 * IF('LA Data'!V132=0,L132,1))</f>
        <v>10328686.853758503</v>
      </c>
      <c r="I132" s="6">
        <f>'LA Data'!BV132</f>
        <v>0.4</v>
      </c>
      <c r="J132" s="6">
        <f>'LA Data'!BY132</f>
        <v>0.4</v>
      </c>
      <c r="K132" s="6">
        <f t="shared" si="7"/>
        <v>0.5</v>
      </c>
      <c r="L132" s="6">
        <f t="shared" si="8"/>
        <v>0.5</v>
      </c>
      <c r="M132" s="1">
        <f>'LA Data'!C132</f>
        <v>48700104</v>
      </c>
      <c r="N132" s="1">
        <f>-('LA Data'!E132 - 'LA Data'!$D132) * 'LA Data'!$BU132</f>
        <v>4497622.4700000007</v>
      </c>
      <c r="O132" s="1">
        <f>-'LA Data'!D132</f>
        <v>13646</v>
      </c>
      <c r="P132" s="1">
        <f>-('LA Data'!F132+'LA Data'!G132) * 0.5</f>
        <v>48605</v>
      </c>
      <c r="Q132" s="1">
        <f>-'LA Data'!L132-'LA Data'!M132</f>
        <v>26986</v>
      </c>
      <c r="R132" s="1">
        <f>-'LA Data'!N132-'LA Data'!O132</f>
        <v>0</v>
      </c>
      <c r="S132" s="1">
        <f>-'LA Data'!P132-'LA Data'!Q132</f>
        <v>50</v>
      </c>
      <c r="T132" s="1">
        <f>-'LA Data'!T132-'LA Data'!U132</f>
        <v>0</v>
      </c>
      <c r="U132" s="1">
        <f>-'LA Data'!H132-'LA Data'!I132</f>
        <v>468969</v>
      </c>
      <c r="V132" s="1">
        <f>-'LA Data'!J132-'LA Data'!K132</f>
        <v>3456725</v>
      </c>
      <c r="W132" s="1">
        <f>-'LA Data'!R132-'LA Data'!S132</f>
        <v>0</v>
      </c>
      <c r="X132" s="1">
        <f>-((('LA Data'!X132-'LA Data'!W132)*'LA Data'!BU132+'LA Data'!W132+'LA Data'!Y132*0.5+'LA Data'!AA132+'LA Data'!AC132+'LA Data'!AE132+'LA Data'!AG132+'LA Data'!AI132+'LA Data'!AK132) + ('LA Data'!Z132*0.5+'LA Data'!AB132+'LA Data'!AD132+'LA Data'!AF132+'LA Data'!AH132+'LA Data'!AJ132+'LA Data'!AL132))</f>
        <v>11610.465</v>
      </c>
      <c r="Y132" s="1">
        <f>'LA Data'!BW132*10^6</f>
        <v>-12568006.599241499</v>
      </c>
      <c r="Z132" s="1">
        <f>'LA Data'!BZ132*10^6</f>
        <v>-12568006.599241499</v>
      </c>
      <c r="AA132" s="1">
        <f>'LA Data'!CB132</f>
        <v>0</v>
      </c>
      <c r="AB132" s="1">
        <f>'LA Data'!CC132</f>
        <v>0</v>
      </c>
      <c r="AC132" s="1">
        <f>'LA Data'!CD132</f>
        <v>0</v>
      </c>
      <c r="AD132" s="1">
        <f>'LA Data'!CE132</f>
        <v>0</v>
      </c>
      <c r="AE132" s="1">
        <f>('LA Data'!BX132-'LA Data'!CA132)*10^6</f>
        <v>0</v>
      </c>
      <c r="AF132" s="1">
        <v>0</v>
      </c>
      <c r="AG132" s="1"/>
    </row>
    <row r="133" spans="1:33" x14ac:dyDescent="0.25">
      <c r="A133" t="s">
        <v>278</v>
      </c>
      <c r="B133" t="s">
        <v>739</v>
      </c>
      <c r="C133" t="s">
        <v>747</v>
      </c>
      <c r="D133" t="s">
        <v>610</v>
      </c>
      <c r="E133" s="5">
        <v>0</v>
      </c>
      <c r="F133" s="1">
        <f t="shared" si="6"/>
        <v>0</v>
      </c>
      <c r="G133" s="1">
        <f>SUM(M133,O133,N133,P133,U133,V133,Q133,R133,S133,W133,T133)*I133+SUM(Y133,AA133,-AC133,-AE133)+(X133 * IF('LA Data'!V133=0,K133,1))</f>
        <v>94097406.490665093</v>
      </c>
      <c r="H133" s="1">
        <f>SUM(M133,O133,N133,P133,U133,V133,Q133,R133,S133,W133,T133)*J133+SUM(Z133,AB133,-AD133,-AF133)+(X133 * IF('LA Data'!V133=0,L133,1))</f>
        <v>94097406.490665093</v>
      </c>
      <c r="I133" s="6">
        <f>'LA Data'!BV133</f>
        <v>0.49</v>
      </c>
      <c r="J133" s="6">
        <f>'LA Data'!BY133</f>
        <v>0.49</v>
      </c>
      <c r="K133" s="6">
        <f t="shared" si="7"/>
        <v>0.5</v>
      </c>
      <c r="L133" s="6">
        <f t="shared" si="8"/>
        <v>0.5</v>
      </c>
      <c r="M133" s="1">
        <f>'LA Data'!C133</f>
        <v>87545721</v>
      </c>
      <c r="N133" s="1">
        <f>-('LA Data'!E133 - 'LA Data'!$D133) * 'LA Data'!$BU133</f>
        <v>6625641.9280000003</v>
      </c>
      <c r="O133" s="1">
        <f>-'LA Data'!D133</f>
        <v>0</v>
      </c>
      <c r="P133" s="1">
        <f>-('LA Data'!F133+'LA Data'!G133) * 0.5</f>
        <v>0</v>
      </c>
      <c r="Q133" s="1">
        <f>-'LA Data'!L133-'LA Data'!M133</f>
        <v>9855</v>
      </c>
      <c r="R133" s="1">
        <f>-'LA Data'!N133-'LA Data'!O133</f>
        <v>0</v>
      </c>
      <c r="S133" s="1">
        <f>-'LA Data'!P133-'LA Data'!Q133</f>
        <v>125</v>
      </c>
      <c r="T133" s="1">
        <f>-'LA Data'!T133-'LA Data'!U133</f>
        <v>0</v>
      </c>
      <c r="U133" s="1">
        <f>-'LA Data'!H133-'LA Data'!I133</f>
        <v>370865</v>
      </c>
      <c r="V133" s="1">
        <f>-'LA Data'!J133-'LA Data'!K133</f>
        <v>3627583</v>
      </c>
      <c r="W133" s="1">
        <f>-'LA Data'!R133-'LA Data'!S133</f>
        <v>0</v>
      </c>
      <c r="X133" s="1">
        <f>-((('LA Data'!X133-'LA Data'!W133)*'LA Data'!BU133+'LA Data'!W133+'LA Data'!Y133*0.5+'LA Data'!AA133+'LA Data'!AC133+'LA Data'!AE133+'LA Data'!AG133+'LA Data'!AI133+'LA Data'!AK133) + ('LA Data'!Z133*0.5+'LA Data'!AB133+'LA Data'!AD133+'LA Data'!AF133+'LA Data'!AH133+'LA Data'!AJ133+'LA Data'!AL133))</f>
        <v>187864.26500000001</v>
      </c>
      <c r="Y133" s="1">
        <f>'LA Data'!BW133*10^6</f>
        <v>45801444.6709451</v>
      </c>
      <c r="Z133" s="1">
        <f>'LA Data'!BZ133*10^6</f>
        <v>45801444.6709451</v>
      </c>
      <c r="AA133" s="1">
        <f>'LA Data'!CB133</f>
        <v>0</v>
      </c>
      <c r="AB133" s="1">
        <f>'LA Data'!CC133</f>
        <v>0</v>
      </c>
      <c r="AC133" s="1">
        <f>'LA Data'!CD133</f>
        <v>0</v>
      </c>
      <c r="AD133" s="1">
        <f>'LA Data'!CE133</f>
        <v>0</v>
      </c>
      <c r="AE133" s="1">
        <f>('LA Data'!BX133-'LA Data'!CA133)*10^6</f>
        <v>0</v>
      </c>
      <c r="AF133" s="1">
        <v>0</v>
      </c>
      <c r="AG133" s="1"/>
    </row>
    <row r="134" spans="1:33" x14ac:dyDescent="0.25">
      <c r="A134" t="s">
        <v>280</v>
      </c>
      <c r="B134" t="s">
        <v>279</v>
      </c>
      <c r="C134" t="s">
        <v>649</v>
      </c>
      <c r="D134" t="s">
        <v>747</v>
      </c>
      <c r="E134" s="5">
        <v>0</v>
      </c>
      <c r="F134" s="1">
        <f t="shared" si="6"/>
        <v>0</v>
      </c>
      <c r="G134" s="1">
        <f>SUM(M134,O134,N134,P134,U134,V134,Q134,R134,S134,W134,T134)*I134+SUM(Y134,AA134,-AC134,-AE134)+(X134 * IF('LA Data'!V134=0,K134,1))</f>
        <v>23713479.792826712</v>
      </c>
      <c r="H134" s="1">
        <f>SUM(M134,O134,N134,P134,U134,V134,Q134,R134,S134,W134,T134)*J134+SUM(Z134,AB134,-AD134,-AF134)+(X134 * IF('LA Data'!V134=0,L134,1))</f>
        <v>23713479.792826712</v>
      </c>
      <c r="I134" s="6">
        <f>'LA Data'!BV134</f>
        <v>0.3</v>
      </c>
      <c r="J134" s="6">
        <f>'LA Data'!BY134</f>
        <v>0.3</v>
      </c>
      <c r="K134" s="6">
        <f t="shared" si="7"/>
        <v>0.66999999999999993</v>
      </c>
      <c r="L134" s="6">
        <f t="shared" si="8"/>
        <v>0.5</v>
      </c>
      <c r="M134" s="1">
        <f>'LA Data'!C134</f>
        <v>82091512</v>
      </c>
      <c r="N134" s="1">
        <f>-('LA Data'!E134 - 'LA Data'!$D134) * 'LA Data'!$BU134</f>
        <v>3131742.3930000002</v>
      </c>
      <c r="O134" s="1">
        <f>-'LA Data'!D134</f>
        <v>11305</v>
      </c>
      <c r="P134" s="1">
        <f>-('LA Data'!F134+'LA Data'!G134) * 0.5</f>
        <v>0</v>
      </c>
      <c r="Q134" s="1">
        <f>-'LA Data'!L134-'LA Data'!M134</f>
        <v>0</v>
      </c>
      <c r="R134" s="1">
        <f>-'LA Data'!N134-'LA Data'!O134</f>
        <v>0</v>
      </c>
      <c r="S134" s="1">
        <f>-'LA Data'!P134-'LA Data'!Q134</f>
        <v>0</v>
      </c>
      <c r="T134" s="1">
        <f>-'LA Data'!T134-'LA Data'!U134</f>
        <v>0</v>
      </c>
      <c r="U134" s="1">
        <f>-'LA Data'!H134-'LA Data'!I134</f>
        <v>599138</v>
      </c>
      <c r="V134" s="1">
        <f>-'LA Data'!J134-'LA Data'!K134</f>
        <v>5683812</v>
      </c>
      <c r="W134" s="1">
        <f>-'LA Data'!R134-'LA Data'!S134</f>
        <v>0</v>
      </c>
      <c r="X134" s="1">
        <f>-((('LA Data'!X134-'LA Data'!W134)*'LA Data'!BU134+'LA Data'!W134+'LA Data'!Y134*0.5+'LA Data'!AA134+'LA Data'!AC134+'LA Data'!AE134+'LA Data'!AG134+'LA Data'!AI134+'LA Data'!AK134) + ('LA Data'!Z134*0.5+'LA Data'!AB134+'LA Data'!AD134+'LA Data'!AF134+'LA Data'!AH134+'LA Data'!AJ134+'LA Data'!AL134))</f>
        <v>0</v>
      </c>
      <c r="Y134" s="1">
        <f>'LA Data'!BW134*10^6</f>
        <v>-3741773.0250732899</v>
      </c>
      <c r="Z134" s="1">
        <f>'LA Data'!BZ134*10^6</f>
        <v>-3741773.0250732899</v>
      </c>
      <c r="AA134" s="1">
        <f>'LA Data'!CB134</f>
        <v>0</v>
      </c>
      <c r="AB134" s="1">
        <f>'LA Data'!CC134</f>
        <v>0</v>
      </c>
      <c r="AC134" s="1">
        <f>'LA Data'!CD134</f>
        <v>0</v>
      </c>
      <c r="AD134" s="1">
        <f>'LA Data'!CE134</f>
        <v>0</v>
      </c>
      <c r="AE134" s="1">
        <f>('LA Data'!BX134-'LA Data'!CA134)*10^6</f>
        <v>0</v>
      </c>
      <c r="AF134" s="1">
        <v>0</v>
      </c>
      <c r="AG134" s="1"/>
    </row>
    <row r="135" spans="1:33" x14ac:dyDescent="0.25">
      <c r="A135" t="s">
        <v>282</v>
      </c>
      <c r="B135" t="s">
        <v>281</v>
      </c>
      <c r="C135" t="s">
        <v>747</v>
      </c>
      <c r="D135" t="s">
        <v>636</v>
      </c>
      <c r="E135" s="5">
        <v>0</v>
      </c>
      <c r="F135" s="1">
        <f t="shared" si="6"/>
        <v>0</v>
      </c>
      <c r="G135" s="1">
        <f>SUM(M135,O135,N135,P135,U135,V135,Q135,R135,S135,W135,T135)*I135+SUM(Y135,AA135,-AC135,-AE135)+(X135 * IF('LA Data'!V135=0,K135,1))</f>
        <v>95853623.038346305</v>
      </c>
      <c r="H135" s="1">
        <f>SUM(M135,O135,N135,P135,U135,V135,Q135,R135,S135,W135,T135)*J135+SUM(Z135,AB135,-AD135,-AF135)+(X135 * IF('LA Data'!V135=0,L135,1))</f>
        <v>95853623.038346305</v>
      </c>
      <c r="I135" s="6">
        <f>'LA Data'!BV135</f>
        <v>0.49</v>
      </c>
      <c r="J135" s="6">
        <f>'LA Data'!BY135</f>
        <v>0.49</v>
      </c>
      <c r="K135" s="6">
        <f t="shared" si="7"/>
        <v>0.5</v>
      </c>
      <c r="L135" s="6">
        <f t="shared" si="8"/>
        <v>0.5</v>
      </c>
      <c r="M135" s="1">
        <f>'LA Data'!C135</f>
        <v>107929188</v>
      </c>
      <c r="N135" s="1">
        <f>-('LA Data'!E135 - 'LA Data'!$D135) * 'LA Data'!$BU135</f>
        <v>14641579.060000001</v>
      </c>
      <c r="O135" s="1">
        <f>-'LA Data'!D135</f>
        <v>44775</v>
      </c>
      <c r="P135" s="1">
        <f>-('LA Data'!F135+'LA Data'!G135) * 0.5</f>
        <v>1035.5</v>
      </c>
      <c r="Q135" s="1">
        <f>-'LA Data'!L135-'LA Data'!M135</f>
        <v>4229</v>
      </c>
      <c r="R135" s="1">
        <f>-'LA Data'!N135-'LA Data'!O135</f>
        <v>0</v>
      </c>
      <c r="S135" s="1">
        <f>-'LA Data'!P135-'LA Data'!Q135</f>
        <v>2500</v>
      </c>
      <c r="T135" s="1">
        <f>-'LA Data'!T135-'LA Data'!U135</f>
        <v>0</v>
      </c>
      <c r="U135" s="1">
        <f>-'LA Data'!H135-'LA Data'!I135</f>
        <v>1374760</v>
      </c>
      <c r="V135" s="1">
        <f>-'LA Data'!J135-'LA Data'!K135</f>
        <v>6343252</v>
      </c>
      <c r="W135" s="1">
        <f>-'LA Data'!R135-'LA Data'!S135</f>
        <v>0</v>
      </c>
      <c r="X135" s="1">
        <f>-((('LA Data'!X135-'LA Data'!W135)*'LA Data'!BU135+'LA Data'!W135+'LA Data'!Y135*0.5+'LA Data'!AA135+'LA Data'!AC135+'LA Data'!AE135+'LA Data'!AG135+'LA Data'!AI135+'LA Data'!AK135) + ('LA Data'!Z135*0.5+'LA Data'!AB135+'LA Data'!AD135+'LA Data'!AF135+'LA Data'!AH135+'LA Data'!AJ135+'LA Data'!AL135))</f>
        <v>0</v>
      </c>
      <c r="Y135" s="1">
        <f>'LA Data'!BW135*10^6</f>
        <v>31986376.943946302</v>
      </c>
      <c r="Z135" s="1">
        <f>'LA Data'!BZ135*10^6</f>
        <v>31986376.943946302</v>
      </c>
      <c r="AA135" s="1">
        <f>'LA Data'!CB135</f>
        <v>0</v>
      </c>
      <c r="AB135" s="1">
        <f>'LA Data'!CC135</f>
        <v>0</v>
      </c>
      <c r="AC135" s="1">
        <f>'LA Data'!CD135</f>
        <v>0</v>
      </c>
      <c r="AD135" s="1">
        <f>'LA Data'!CE135</f>
        <v>0</v>
      </c>
      <c r="AE135" s="1">
        <f>('LA Data'!BX135-'LA Data'!CA135)*10^6</f>
        <v>0</v>
      </c>
      <c r="AF135" s="1">
        <v>0</v>
      </c>
      <c r="AG135" s="1"/>
    </row>
    <row r="136" spans="1:33" x14ac:dyDescent="0.25">
      <c r="A136" t="s">
        <v>284</v>
      </c>
      <c r="B136" t="s">
        <v>283</v>
      </c>
      <c r="C136" t="s">
        <v>747</v>
      </c>
      <c r="D136" t="s">
        <v>618</v>
      </c>
      <c r="E136" s="5" t="s">
        <v>746</v>
      </c>
      <c r="F136" s="1">
        <f t="shared" si="6"/>
        <v>6973443.7826090008</v>
      </c>
      <c r="G136" s="1">
        <f>SUM(M136,O136,N136,P136,U136,V136,Q136,R136,S136,W136,T136)*I136+SUM(Y136,AA136,-AC136,-AE136)+(X136 * IF('LA Data'!V136=0,K136,1))</f>
        <v>82485078.059564397</v>
      </c>
      <c r="H136" s="1">
        <f>SUM(M136,O136,N136,P136,U136,V136,Q136,R136,S136,W136,T136)*J136+SUM(Z136,AB136,-AD136,-AF136)+(X136 * IF('LA Data'!V136=0,L136,1))</f>
        <v>75511634.276955396</v>
      </c>
      <c r="I136" s="6">
        <f>'LA Data'!BV136</f>
        <v>0.99</v>
      </c>
      <c r="J136" s="6">
        <f>'LA Data'!BY136</f>
        <v>0.49</v>
      </c>
      <c r="K136" s="6">
        <f t="shared" si="7"/>
        <v>1</v>
      </c>
      <c r="L136" s="6">
        <f t="shared" si="8"/>
        <v>0.5</v>
      </c>
      <c r="M136" s="1">
        <f>'LA Data'!C136</f>
        <v>57728767</v>
      </c>
      <c r="N136" s="1">
        <f>-('LA Data'!E136 - 'LA Data'!$D136) * 'LA Data'!$BU136</f>
        <v>2337689.7000000002</v>
      </c>
      <c r="O136" s="1">
        <f>-'LA Data'!D136</f>
        <v>3743</v>
      </c>
      <c r="P136" s="1">
        <f>-('LA Data'!F136+'LA Data'!G136) * 0.5</f>
        <v>0</v>
      </c>
      <c r="Q136" s="1">
        <f>-'LA Data'!L136-'LA Data'!M136</f>
        <v>0</v>
      </c>
      <c r="R136" s="1">
        <f>-'LA Data'!N136-'LA Data'!O136</f>
        <v>0</v>
      </c>
      <c r="S136" s="1">
        <f>-'LA Data'!P136-'LA Data'!Q136</f>
        <v>0</v>
      </c>
      <c r="T136" s="1">
        <f>-'LA Data'!T136-'LA Data'!U136</f>
        <v>0</v>
      </c>
      <c r="U136" s="1">
        <f>-'LA Data'!H136-'LA Data'!I136</f>
        <v>319398</v>
      </c>
      <c r="V136" s="1">
        <f>-'LA Data'!J136-'LA Data'!K136</f>
        <v>1253438</v>
      </c>
      <c r="W136" s="1">
        <f>-'LA Data'!R136-'LA Data'!S136</f>
        <v>0</v>
      </c>
      <c r="X136" s="1">
        <f>-((('LA Data'!X136-'LA Data'!W136)*'LA Data'!BU136+'LA Data'!W136+'LA Data'!Y136*0.5+'LA Data'!AA136+'LA Data'!AC136+'LA Data'!AE136+'LA Data'!AG136+'LA Data'!AI136+'LA Data'!AK136) + ('LA Data'!Z136*0.5+'LA Data'!AB136+'LA Data'!AD136+'LA Data'!AF136+'LA Data'!AH136+'LA Data'!AJ136+'LA Data'!AL136))</f>
        <v>0</v>
      </c>
      <c r="Y136" s="1">
        <f>'LA Data'!BW136*10^6</f>
        <v>63672534.362986706</v>
      </c>
      <c r="Z136" s="1">
        <f>'LA Data'!BZ136*10^6</f>
        <v>45306546.783955395</v>
      </c>
      <c r="AA136" s="1">
        <f>'LA Data'!CB136</f>
        <v>0</v>
      </c>
      <c r="AB136" s="1">
        <f>'LA Data'!CC136</f>
        <v>0</v>
      </c>
      <c r="AC136" s="1">
        <f>'LA Data'!CD136</f>
        <v>0</v>
      </c>
      <c r="AD136" s="1">
        <f>'LA Data'!CE136</f>
        <v>0</v>
      </c>
      <c r="AE136" s="1">
        <f>('LA Data'!BX136-'LA Data'!CA136)*10^6</f>
        <v>42214061.646422312</v>
      </c>
      <c r="AF136" s="1">
        <v>0</v>
      </c>
      <c r="AG136" s="1"/>
    </row>
    <row r="137" spans="1:33" x14ac:dyDescent="0.25">
      <c r="A137" t="s">
        <v>286</v>
      </c>
      <c r="B137" t="s">
        <v>285</v>
      </c>
      <c r="C137" t="s">
        <v>649</v>
      </c>
      <c r="D137" t="s">
        <v>747</v>
      </c>
      <c r="E137" s="5">
        <v>0</v>
      </c>
      <c r="F137" s="1">
        <f t="shared" si="6"/>
        <v>0</v>
      </c>
      <c r="G137" s="1">
        <f>SUM(M137,O137,N137,P137,U137,V137,Q137,R137,S137,W137,T137)*I137+SUM(Y137,AA137,-AC137,-AE137)+(X137 * IF('LA Data'!V137=0,K137,1))</f>
        <v>133507013.57747328</v>
      </c>
      <c r="H137" s="1">
        <f>SUM(M137,O137,N137,P137,U137,V137,Q137,R137,S137,W137,T137)*J137+SUM(Z137,AB137,-AD137,-AF137)+(X137 * IF('LA Data'!V137=0,L137,1))</f>
        <v>133507013.57747328</v>
      </c>
      <c r="I137" s="6">
        <f>'LA Data'!BV137</f>
        <v>0.3</v>
      </c>
      <c r="J137" s="6">
        <f>'LA Data'!BY137</f>
        <v>0.3</v>
      </c>
      <c r="K137" s="6">
        <f t="shared" si="7"/>
        <v>0.66999999999999993</v>
      </c>
      <c r="L137" s="6">
        <f t="shared" si="8"/>
        <v>0.5</v>
      </c>
      <c r="M137" s="1">
        <f>'LA Data'!C137</f>
        <v>187288763</v>
      </c>
      <c r="N137" s="1">
        <f>-('LA Data'!E137 - 'LA Data'!$D137) * 'LA Data'!$BU137</f>
        <v>7186733.5520000001</v>
      </c>
      <c r="O137" s="1">
        <f>-'LA Data'!D137</f>
        <v>0</v>
      </c>
      <c r="P137" s="1">
        <f>-('LA Data'!F137+'LA Data'!G137) * 0.5</f>
        <v>0</v>
      </c>
      <c r="Q137" s="1">
        <f>-'LA Data'!L137-'LA Data'!M137</f>
        <v>5808</v>
      </c>
      <c r="R137" s="1">
        <f>-'LA Data'!N137-'LA Data'!O137</f>
        <v>1572</v>
      </c>
      <c r="S137" s="1">
        <f>-'LA Data'!P137-'LA Data'!Q137</f>
        <v>0</v>
      </c>
      <c r="T137" s="1">
        <f>-'LA Data'!T137-'LA Data'!U137</f>
        <v>0</v>
      </c>
      <c r="U137" s="1">
        <f>-'LA Data'!H137-'LA Data'!I137</f>
        <v>1238416</v>
      </c>
      <c r="V137" s="1">
        <f>-'LA Data'!J137-'LA Data'!K137</f>
        <v>10926691</v>
      </c>
      <c r="W137" s="1">
        <f>-'LA Data'!R137-'LA Data'!S137</f>
        <v>0</v>
      </c>
      <c r="X137" s="1">
        <f>-((('LA Data'!X137-'LA Data'!W137)*'LA Data'!BU137+'LA Data'!W137+'LA Data'!Y137*0.5+'LA Data'!AA137+'LA Data'!AC137+'LA Data'!AE137+'LA Data'!AG137+'LA Data'!AI137+'LA Data'!AK137) + ('LA Data'!Z137*0.5+'LA Data'!AB137+'LA Data'!AD137+'LA Data'!AF137+'LA Data'!AH137+'LA Data'!AJ137+'LA Data'!AL137))</f>
        <v>20835</v>
      </c>
      <c r="Y137" s="1">
        <f>'LA Data'!BW137*10^6</f>
        <v>71491783.51187329</v>
      </c>
      <c r="Z137" s="1">
        <f>'LA Data'!BZ137*10^6</f>
        <v>71491783.51187329</v>
      </c>
      <c r="AA137" s="1">
        <f>'LA Data'!CB137</f>
        <v>0</v>
      </c>
      <c r="AB137" s="1">
        <f>'LA Data'!CC137</f>
        <v>0</v>
      </c>
      <c r="AC137" s="1">
        <f>'LA Data'!CD137</f>
        <v>0</v>
      </c>
      <c r="AD137" s="1">
        <f>'LA Data'!CE137</f>
        <v>0</v>
      </c>
      <c r="AE137" s="1">
        <f>('LA Data'!BX137-'LA Data'!CA137)*10^6</f>
        <v>0</v>
      </c>
      <c r="AF137" s="1">
        <v>0</v>
      </c>
      <c r="AG137" s="1"/>
    </row>
    <row r="138" spans="1:33" x14ac:dyDescent="0.25">
      <c r="A138" t="s">
        <v>288</v>
      </c>
      <c r="B138" t="s">
        <v>287</v>
      </c>
      <c r="C138" t="s">
        <v>657</v>
      </c>
      <c r="D138" t="s">
        <v>614</v>
      </c>
      <c r="E138" s="5">
        <v>0</v>
      </c>
      <c r="F138" s="1">
        <f t="shared" si="6"/>
        <v>0</v>
      </c>
      <c r="G138" s="1">
        <f>SUM(M138,O138,N138,P138,U138,V138,Q138,R138,S138,W138,T138)*I138+SUM(Y138,AA138,-AC138,-AE138)+(X138 * IF('LA Data'!V138=0,K138,1))</f>
        <v>7750681.9118528962</v>
      </c>
      <c r="H138" s="1">
        <f>SUM(M138,O138,N138,P138,U138,V138,Q138,R138,S138,W138,T138)*J138+SUM(Z138,AB138,-AD138,-AF138)+(X138 * IF('LA Data'!V138=0,L138,1))</f>
        <v>7750681.9118528962</v>
      </c>
      <c r="I138" s="6">
        <f>'LA Data'!BV138</f>
        <v>0.4</v>
      </c>
      <c r="J138" s="6">
        <f>'LA Data'!BY138</f>
        <v>0.4</v>
      </c>
      <c r="K138" s="6">
        <f t="shared" si="7"/>
        <v>0.5</v>
      </c>
      <c r="L138" s="6">
        <f t="shared" si="8"/>
        <v>0.5</v>
      </c>
      <c r="M138" s="1">
        <f>'LA Data'!C138</f>
        <v>70630105</v>
      </c>
      <c r="N138" s="1">
        <f>-('LA Data'!E138 - 'LA Data'!$D138) * 'LA Data'!$BU138</f>
        <v>3836177.5190000003</v>
      </c>
      <c r="O138" s="1">
        <f>-'LA Data'!D138</f>
        <v>23029</v>
      </c>
      <c r="P138" s="1">
        <f>-('LA Data'!F138+'LA Data'!G138) * 0.5</f>
        <v>16567</v>
      </c>
      <c r="Q138" s="1">
        <f>-'LA Data'!L138-'LA Data'!M138</f>
        <v>23386</v>
      </c>
      <c r="R138" s="1">
        <f>-'LA Data'!N138-'LA Data'!O138</f>
        <v>0</v>
      </c>
      <c r="S138" s="1">
        <f>-'LA Data'!P138-'LA Data'!Q138</f>
        <v>0</v>
      </c>
      <c r="T138" s="1">
        <f>-'LA Data'!T138-'LA Data'!U138</f>
        <v>0</v>
      </c>
      <c r="U138" s="1">
        <f>-'LA Data'!H138-'LA Data'!I138</f>
        <v>222994</v>
      </c>
      <c r="V138" s="1">
        <f>-'LA Data'!J138-'LA Data'!K138</f>
        <v>2783362</v>
      </c>
      <c r="W138" s="1">
        <f>-'LA Data'!R138-'LA Data'!S138</f>
        <v>0</v>
      </c>
      <c r="X138" s="1">
        <f>-((('LA Data'!X138-'LA Data'!W138)*'LA Data'!BU138+'LA Data'!W138+'LA Data'!Y138*0.5+'LA Data'!AA138+'LA Data'!AC138+'LA Data'!AE138+'LA Data'!AG138+'LA Data'!AI138+'LA Data'!AK138) + ('LA Data'!Z138*0.5+'LA Data'!AB138+'LA Data'!AD138+'LA Data'!AF138+'LA Data'!AH138+'LA Data'!AJ138+'LA Data'!AL138))</f>
        <v>0</v>
      </c>
      <c r="Y138" s="1">
        <f>'LA Data'!BW138*10^6</f>
        <v>-21727042.295747101</v>
      </c>
      <c r="Z138" s="1">
        <f>'LA Data'!BZ138*10^6</f>
        <v>-21727042.295747101</v>
      </c>
      <c r="AA138" s="1">
        <f>'LA Data'!CB138</f>
        <v>0</v>
      </c>
      <c r="AB138" s="1">
        <f>'LA Data'!CC138</f>
        <v>0</v>
      </c>
      <c r="AC138" s="1">
        <f>'LA Data'!CD138</f>
        <v>1536524</v>
      </c>
      <c r="AD138" s="1">
        <f>'LA Data'!CE138</f>
        <v>1536524</v>
      </c>
      <c r="AE138" s="1">
        <f>('LA Data'!BX138-'LA Data'!CA138)*10^6</f>
        <v>0</v>
      </c>
      <c r="AF138" s="1">
        <v>0</v>
      </c>
      <c r="AG138" s="1"/>
    </row>
    <row r="139" spans="1:33" x14ac:dyDescent="0.25">
      <c r="A139" t="s">
        <v>290</v>
      </c>
      <c r="B139" t="s">
        <v>289</v>
      </c>
      <c r="C139" t="s">
        <v>747</v>
      </c>
      <c r="D139" t="s">
        <v>636</v>
      </c>
      <c r="E139" s="5">
        <v>0</v>
      </c>
      <c r="F139" s="1">
        <f t="shared" si="6"/>
        <v>0</v>
      </c>
      <c r="G139" s="1">
        <f>SUM(M139,O139,N139,P139,U139,V139,Q139,R139,S139,W139,T139)*I139+SUM(Y139,AA139,-AC139,-AE139)+(X139 * IF('LA Data'!V139=0,K139,1))</f>
        <v>201148869.74540621</v>
      </c>
      <c r="H139" s="1">
        <f>SUM(M139,O139,N139,P139,U139,V139,Q139,R139,S139,W139,T139)*J139+SUM(Z139,AB139,-AD139,-AF139)+(X139 * IF('LA Data'!V139=0,L139,1))</f>
        <v>201148869.74540621</v>
      </c>
      <c r="I139" s="6">
        <f>'LA Data'!BV139</f>
        <v>0.49</v>
      </c>
      <c r="J139" s="6">
        <f>'LA Data'!BY139</f>
        <v>0.49</v>
      </c>
      <c r="K139" s="6">
        <f t="shared" si="7"/>
        <v>0.5</v>
      </c>
      <c r="L139" s="6">
        <f t="shared" si="8"/>
        <v>0.5</v>
      </c>
      <c r="M139" s="1">
        <f>'LA Data'!C139</f>
        <v>395435091</v>
      </c>
      <c r="N139" s="1">
        <f>-('LA Data'!E139 - 'LA Data'!$D139) * 'LA Data'!$BU139</f>
        <v>20967389.594999999</v>
      </c>
      <c r="O139" s="1">
        <f>-'LA Data'!D139</f>
        <v>15000</v>
      </c>
      <c r="P139" s="1">
        <f>-('LA Data'!F139+'LA Data'!G139) * 0.5</f>
        <v>3375</v>
      </c>
      <c r="Q139" s="1">
        <f>-'LA Data'!L139-'LA Data'!M139</f>
        <v>20275</v>
      </c>
      <c r="R139" s="1">
        <f>-'LA Data'!N139-'LA Data'!O139</f>
        <v>256688</v>
      </c>
      <c r="S139" s="1">
        <f>-'LA Data'!P139-'LA Data'!Q139</f>
        <v>15000</v>
      </c>
      <c r="T139" s="1">
        <f>-'LA Data'!T139-'LA Data'!U139</f>
        <v>0</v>
      </c>
      <c r="U139" s="1">
        <f>-'LA Data'!H139-'LA Data'!I139</f>
        <v>2000000</v>
      </c>
      <c r="V139" s="1">
        <f>-'LA Data'!J139-'LA Data'!K139</f>
        <v>13262601</v>
      </c>
      <c r="W139" s="1">
        <f>-'LA Data'!R139-'LA Data'!S139</f>
        <v>194250</v>
      </c>
      <c r="X139" s="1">
        <f>-((('LA Data'!X139-'LA Data'!W139)*'LA Data'!BU139+'LA Data'!W139+'LA Data'!Y139*0.5+'LA Data'!AA139+'LA Data'!AC139+'LA Data'!AE139+'LA Data'!AG139+'LA Data'!AI139+'LA Data'!AK139) + ('LA Data'!Z139*0.5+'LA Data'!AB139+'LA Data'!AD139+'LA Data'!AF139+'LA Data'!AH139+'LA Data'!AJ139+'LA Data'!AL139))</f>
        <v>110000</v>
      </c>
      <c r="Y139" s="1">
        <f>'LA Data'!BW139*10^6</f>
        <v>-10724268.356143799</v>
      </c>
      <c r="Z139" s="1">
        <f>'LA Data'!BZ139*10^6</f>
        <v>-10724268.356143799</v>
      </c>
      <c r="AA139" s="1">
        <f>'LA Data'!CB139</f>
        <v>0</v>
      </c>
      <c r="AB139" s="1">
        <f>'LA Data'!CC139</f>
        <v>0</v>
      </c>
      <c r="AC139" s="1">
        <f>'LA Data'!CD139</f>
        <v>0</v>
      </c>
      <c r="AD139" s="1">
        <f>'LA Data'!CE139</f>
        <v>0</v>
      </c>
      <c r="AE139" s="1">
        <f>('LA Data'!BX139-'LA Data'!CA139)*10^6</f>
        <v>0</v>
      </c>
      <c r="AF139" s="1">
        <v>0</v>
      </c>
      <c r="AG139" s="1"/>
    </row>
    <row r="140" spans="1:33" x14ac:dyDescent="0.25">
      <c r="A140" t="s">
        <v>291</v>
      </c>
      <c r="B140" t="s">
        <v>698</v>
      </c>
      <c r="C140" t="s">
        <v>747</v>
      </c>
      <c r="D140" t="s">
        <v>616</v>
      </c>
      <c r="E140" s="5">
        <v>0</v>
      </c>
      <c r="F140" s="1">
        <f t="shared" si="6"/>
        <v>0</v>
      </c>
      <c r="G140" s="1">
        <f>SUM(M140,O140,N140,P140,U140,V140,Q140,R140,S140,W140,T140)*I140+SUM(Y140,AA140,-AC140,-AE140)+(X140 * IF('LA Data'!V140=0,K140,1))</f>
        <v>117255053.9887073</v>
      </c>
      <c r="H140" s="1">
        <f>SUM(M140,O140,N140,P140,U140,V140,Q140,R140,S140,W140,T140)*J140+SUM(Z140,AB140,-AD140,-AF140)+(X140 * IF('LA Data'!V140=0,L140,1))</f>
        <v>117255053.9887073</v>
      </c>
      <c r="I140" s="6">
        <f>'LA Data'!BV140</f>
        <v>0.49</v>
      </c>
      <c r="J140" s="6">
        <f>'LA Data'!BY140</f>
        <v>0.49</v>
      </c>
      <c r="K140" s="6">
        <f t="shared" si="7"/>
        <v>0.5</v>
      </c>
      <c r="L140" s="6">
        <f t="shared" si="8"/>
        <v>0.5</v>
      </c>
      <c r="M140" s="1">
        <f>'LA Data'!C140</f>
        <v>112134480</v>
      </c>
      <c r="N140" s="1">
        <f>-('LA Data'!E140 - 'LA Data'!$D140) * 'LA Data'!$BU140</f>
        <v>11543610.063999999</v>
      </c>
      <c r="O140" s="1">
        <f>-'LA Data'!D140</f>
        <v>25000</v>
      </c>
      <c r="P140" s="1">
        <f>-('LA Data'!F140+'LA Data'!G140) * 0.5</f>
        <v>0</v>
      </c>
      <c r="Q140" s="1">
        <f>-'LA Data'!L140-'LA Data'!M140</f>
        <v>19294</v>
      </c>
      <c r="R140" s="1">
        <f>-'LA Data'!N140-'LA Data'!O140</f>
        <v>0</v>
      </c>
      <c r="S140" s="1">
        <f>-'LA Data'!P140-'LA Data'!Q140</f>
        <v>7859</v>
      </c>
      <c r="T140" s="1">
        <f>-'LA Data'!T140-'LA Data'!U140</f>
        <v>0</v>
      </c>
      <c r="U140" s="1">
        <f>-'LA Data'!H140-'LA Data'!I140</f>
        <v>1278160</v>
      </c>
      <c r="V140" s="1">
        <f>-'LA Data'!J140-'LA Data'!K140</f>
        <v>5638206</v>
      </c>
      <c r="W140" s="1">
        <f>-'LA Data'!R140-'LA Data'!S140</f>
        <v>0</v>
      </c>
      <c r="X140" s="1">
        <f>-((('LA Data'!X140-'LA Data'!W140)*'LA Data'!BU140+'LA Data'!W140+'LA Data'!Y140*0.5+'LA Data'!AA140+'LA Data'!AC140+'LA Data'!AE140+'LA Data'!AG140+'LA Data'!AI140+'LA Data'!AK140) + ('LA Data'!Z140*0.5+'LA Data'!AB140+'LA Data'!AD140+'LA Data'!AF140+'LA Data'!AH140+'LA Data'!AJ140+'LA Data'!AL140))</f>
        <v>523545.96799999999</v>
      </c>
      <c r="Y140" s="1">
        <f>'LA Data'!BW140*10^6</f>
        <v>52714669.579347305</v>
      </c>
      <c r="Z140" s="1">
        <f>'LA Data'!BZ140*10^6</f>
        <v>52714669.579347305</v>
      </c>
      <c r="AA140" s="1">
        <f>'LA Data'!CB140</f>
        <v>0</v>
      </c>
      <c r="AB140" s="1">
        <f>'LA Data'!CC140</f>
        <v>0</v>
      </c>
      <c r="AC140" s="1">
        <f>'LA Data'!CD140</f>
        <v>0</v>
      </c>
      <c r="AD140" s="1">
        <f>'LA Data'!CE140</f>
        <v>0</v>
      </c>
      <c r="AE140" s="1">
        <f>('LA Data'!BX140-'LA Data'!CA140)*10^6</f>
        <v>0</v>
      </c>
      <c r="AF140" s="1">
        <v>0</v>
      </c>
      <c r="AG140" s="1"/>
    </row>
    <row r="141" spans="1:33" x14ac:dyDescent="0.25">
      <c r="A141" t="s">
        <v>293</v>
      </c>
      <c r="B141" t="s">
        <v>292</v>
      </c>
      <c r="C141" t="s">
        <v>644</v>
      </c>
      <c r="D141" t="s">
        <v>600</v>
      </c>
      <c r="E141" s="5">
        <v>0</v>
      </c>
      <c r="F141" s="1">
        <f t="shared" si="6"/>
        <v>0</v>
      </c>
      <c r="G141" s="1">
        <f>SUM(M141,O141,N141,P141,U141,V141,Q141,R141,S141,W141,T141)*I141+SUM(Y141,AA141,-AC141,-AE141)+(X141 * IF('LA Data'!V141=0,K141,1))</f>
        <v>4805797.1655607698</v>
      </c>
      <c r="H141" s="1">
        <f>SUM(M141,O141,N141,P141,U141,V141,Q141,R141,S141,W141,T141)*J141+SUM(Z141,AB141,-AD141,-AF141)+(X141 * IF('LA Data'!V141=0,L141,1))</f>
        <v>4805797.1655607698</v>
      </c>
      <c r="I141" s="6">
        <f>'LA Data'!BV141</f>
        <v>0.4</v>
      </c>
      <c r="J141" s="6">
        <f>'LA Data'!BY141</f>
        <v>0.4</v>
      </c>
      <c r="K141" s="6">
        <f t="shared" si="7"/>
        <v>0.5</v>
      </c>
      <c r="L141" s="6">
        <f t="shared" si="8"/>
        <v>0.5</v>
      </c>
      <c r="M141" s="1">
        <f>'LA Data'!C141</f>
        <v>29203393</v>
      </c>
      <c r="N141" s="1">
        <f>-('LA Data'!E141 - 'LA Data'!$D141) * 'LA Data'!$BU141</f>
        <v>2811471.344</v>
      </c>
      <c r="O141" s="1">
        <f>-'LA Data'!D141</f>
        <v>0</v>
      </c>
      <c r="P141" s="1">
        <f>-('LA Data'!F141+'LA Data'!G141) * 0.5</f>
        <v>9119</v>
      </c>
      <c r="Q141" s="1">
        <f>-'LA Data'!L141-'LA Data'!M141</f>
        <v>13161</v>
      </c>
      <c r="R141" s="1">
        <f>-'LA Data'!N141-'LA Data'!O141</f>
        <v>0</v>
      </c>
      <c r="S141" s="1">
        <f>-'LA Data'!P141-'LA Data'!Q141</f>
        <v>0</v>
      </c>
      <c r="T141" s="1">
        <f>-'LA Data'!T141-'LA Data'!U141</f>
        <v>0</v>
      </c>
      <c r="U141" s="1">
        <f>-'LA Data'!H141-'LA Data'!I141</f>
        <v>312832</v>
      </c>
      <c r="V141" s="1">
        <f>-'LA Data'!J141-'LA Data'!K141</f>
        <v>1643276</v>
      </c>
      <c r="W141" s="1">
        <f>-'LA Data'!R141-'LA Data'!S141</f>
        <v>0</v>
      </c>
      <c r="X141" s="1">
        <f>-((('LA Data'!X141-'LA Data'!W141)*'LA Data'!BU141+'LA Data'!W141+'LA Data'!Y141*0.5+'LA Data'!AA141+'LA Data'!AC141+'LA Data'!AE141+'LA Data'!AG141+'LA Data'!AI141+'LA Data'!AK141) + ('LA Data'!Z141*0.5+'LA Data'!AB141+'LA Data'!AD141+'LA Data'!AF141+'LA Data'!AH141+'LA Data'!AJ141+'LA Data'!AL141))</f>
        <v>430813.12</v>
      </c>
      <c r="Y141" s="1">
        <f>'LA Data'!BW141*10^6</f>
        <v>-9222316.8920392301</v>
      </c>
      <c r="Z141" s="1">
        <f>'LA Data'!BZ141*10^6</f>
        <v>-9222316.8920392301</v>
      </c>
      <c r="AA141" s="1">
        <f>'LA Data'!CB141</f>
        <v>0</v>
      </c>
      <c r="AB141" s="1">
        <f>'LA Data'!CC141</f>
        <v>0</v>
      </c>
      <c r="AC141" s="1">
        <f>'LA Data'!CD141</f>
        <v>0</v>
      </c>
      <c r="AD141" s="1">
        <f>'LA Data'!CE141</f>
        <v>0</v>
      </c>
      <c r="AE141" s="1">
        <f>('LA Data'!BX141-'LA Data'!CA141)*10^6</f>
        <v>0</v>
      </c>
      <c r="AF141" s="1">
        <v>0</v>
      </c>
      <c r="AG141" s="1"/>
    </row>
    <row r="142" spans="1:33" x14ac:dyDescent="0.25">
      <c r="A142" t="s">
        <v>295</v>
      </c>
      <c r="B142" t="s">
        <v>294</v>
      </c>
      <c r="C142" t="s">
        <v>649</v>
      </c>
      <c r="D142" t="s">
        <v>747</v>
      </c>
      <c r="E142" s="5">
        <v>0</v>
      </c>
      <c r="F142" s="1">
        <f t="shared" si="6"/>
        <v>0</v>
      </c>
      <c r="G142" s="1">
        <f>SUM(M142,O142,N142,P142,U142,V142,Q142,R142,S142,W142,T142)*I142+SUM(Y142,AA142,-AC142,-AE142)+(X142 * IF('LA Data'!V142=0,K142,1))</f>
        <v>105071504.26309401</v>
      </c>
      <c r="H142" s="1">
        <f>SUM(M142,O142,N142,P142,U142,V142,Q142,R142,S142,W142,T142)*J142+SUM(Z142,AB142,-AD142,-AF142)+(X142 * IF('LA Data'!V142=0,L142,1))</f>
        <v>105071504.26309401</v>
      </c>
      <c r="I142" s="6">
        <f>'LA Data'!BV142</f>
        <v>0.3</v>
      </c>
      <c r="J142" s="6">
        <f>'LA Data'!BY142</f>
        <v>0.3</v>
      </c>
      <c r="K142" s="6">
        <f t="shared" si="7"/>
        <v>0.66999999999999993</v>
      </c>
      <c r="L142" s="6">
        <f t="shared" si="8"/>
        <v>0.5</v>
      </c>
      <c r="M142" s="1">
        <f>'LA Data'!C142</f>
        <v>59680008</v>
      </c>
      <c r="N142" s="1">
        <f>-('LA Data'!E142 - 'LA Data'!$D142) * 'LA Data'!$BU142</f>
        <v>6123287.716</v>
      </c>
      <c r="O142" s="1">
        <f>-'LA Data'!D142</f>
        <v>0</v>
      </c>
      <c r="P142" s="1">
        <f>-('LA Data'!F142+'LA Data'!G142) * 0.5</f>
        <v>0</v>
      </c>
      <c r="Q142" s="1">
        <f>-'LA Data'!L142-'LA Data'!M142</f>
        <v>7585</v>
      </c>
      <c r="R142" s="1">
        <f>-'LA Data'!N142-'LA Data'!O142</f>
        <v>0</v>
      </c>
      <c r="S142" s="1">
        <f>-'LA Data'!P142-'LA Data'!Q142</f>
        <v>0</v>
      </c>
      <c r="T142" s="1">
        <f>-'LA Data'!T142-'LA Data'!U142</f>
        <v>0</v>
      </c>
      <c r="U142" s="1">
        <f>-'LA Data'!H142-'LA Data'!I142</f>
        <v>795004</v>
      </c>
      <c r="V142" s="1">
        <f>-'LA Data'!J142-'LA Data'!K142</f>
        <v>4548190</v>
      </c>
      <c r="W142" s="1">
        <f>-'LA Data'!R142-'LA Data'!S142</f>
        <v>0</v>
      </c>
      <c r="X142" s="1">
        <f>-((('LA Data'!X142-'LA Data'!W142)*'LA Data'!BU142+'LA Data'!W142+'LA Data'!Y142*0.5+'LA Data'!AA142+'LA Data'!AC142+'LA Data'!AE142+'LA Data'!AG142+'LA Data'!AI142+'LA Data'!AK142) + ('LA Data'!Z142*0.5+'LA Data'!AB142+'LA Data'!AD142+'LA Data'!AF142+'LA Data'!AH142+'LA Data'!AJ142+'LA Data'!AL142))</f>
        <v>0</v>
      </c>
      <c r="Y142" s="1">
        <f>'LA Data'!BW142*10^6</f>
        <v>83725281.848294005</v>
      </c>
      <c r="Z142" s="1">
        <f>'LA Data'!BZ142*10^6</f>
        <v>83725281.848294005</v>
      </c>
      <c r="AA142" s="1">
        <f>'LA Data'!CB142</f>
        <v>0</v>
      </c>
      <c r="AB142" s="1">
        <f>'LA Data'!CC142</f>
        <v>0</v>
      </c>
      <c r="AC142" s="1">
        <f>'LA Data'!CD142</f>
        <v>0</v>
      </c>
      <c r="AD142" s="1">
        <f>'LA Data'!CE142</f>
        <v>0</v>
      </c>
      <c r="AE142" s="1">
        <f>('LA Data'!BX142-'LA Data'!CA142)*10^6</f>
        <v>0</v>
      </c>
      <c r="AF142" s="1">
        <v>0</v>
      </c>
      <c r="AG142" s="1"/>
    </row>
    <row r="143" spans="1:33" x14ac:dyDescent="0.25">
      <c r="A143" t="s">
        <v>297</v>
      </c>
      <c r="B143" t="s">
        <v>296</v>
      </c>
      <c r="C143" t="s">
        <v>669</v>
      </c>
      <c r="D143" t="s">
        <v>630</v>
      </c>
      <c r="E143" s="5">
        <v>0</v>
      </c>
      <c r="F143" s="1">
        <f t="shared" si="6"/>
        <v>0</v>
      </c>
      <c r="G143" s="1">
        <f>SUM(M143,O143,N143,P143,U143,V143,Q143,R143,S143,W143,T143)*I143+SUM(Y143,AA143,-AC143,-AE143)+(X143 * IF('LA Data'!V143=0,K143,1))</f>
        <v>5050428.8647449985</v>
      </c>
      <c r="H143" s="1">
        <f>SUM(M143,O143,N143,P143,U143,V143,Q143,R143,S143,W143,T143)*J143+SUM(Z143,AB143,-AD143,-AF143)+(X143 * IF('LA Data'!V143=0,L143,1))</f>
        <v>5050428.8647449985</v>
      </c>
      <c r="I143" s="6">
        <f>'LA Data'!BV143</f>
        <v>0.4</v>
      </c>
      <c r="J143" s="6">
        <f>'LA Data'!BY143</f>
        <v>0.4</v>
      </c>
      <c r="K143" s="6">
        <f t="shared" si="7"/>
        <v>0.5</v>
      </c>
      <c r="L143" s="6">
        <f t="shared" si="8"/>
        <v>0.5</v>
      </c>
      <c r="M143" s="1">
        <f>'LA Data'!C143</f>
        <v>41768000</v>
      </c>
      <c r="N143" s="1">
        <f>-('LA Data'!E143 - 'LA Data'!$D143) * 'LA Data'!$BU143</f>
        <v>2696904.054</v>
      </c>
      <c r="O143" s="1">
        <f>-'LA Data'!D143</f>
        <v>9232</v>
      </c>
      <c r="P143" s="1">
        <f>-('LA Data'!F143+'LA Data'!G143) * 0.5</f>
        <v>711</v>
      </c>
      <c r="Q143" s="1">
        <f>-'LA Data'!L143-'LA Data'!M143</f>
        <v>7784</v>
      </c>
      <c r="R143" s="1">
        <f>-'LA Data'!N143-'LA Data'!O143</f>
        <v>0</v>
      </c>
      <c r="S143" s="1">
        <f>-'LA Data'!P143-'LA Data'!Q143</f>
        <v>0</v>
      </c>
      <c r="T143" s="1">
        <f>-'LA Data'!T143-'LA Data'!U143</f>
        <v>0</v>
      </c>
      <c r="U143" s="1">
        <f>-'LA Data'!H143-'LA Data'!I143</f>
        <v>402999</v>
      </c>
      <c r="V143" s="1">
        <f>-'LA Data'!J143-'LA Data'!K143</f>
        <v>1598586</v>
      </c>
      <c r="W143" s="1">
        <f>-'LA Data'!R143-'LA Data'!S143</f>
        <v>0</v>
      </c>
      <c r="X143" s="1">
        <f>-((('LA Data'!X143-'LA Data'!W143)*'LA Data'!BU143+'LA Data'!W143+'LA Data'!Y143*0.5+'LA Data'!AA143+'LA Data'!AC143+'LA Data'!AE143+'LA Data'!AG143+'LA Data'!AI143+'LA Data'!AK143) + ('LA Data'!Z143*0.5+'LA Data'!AB143+'LA Data'!AD143+'LA Data'!AF143+'LA Data'!AH143+'LA Data'!AJ143+'LA Data'!AL143))</f>
        <v>0</v>
      </c>
      <c r="Y143" s="1">
        <f>'LA Data'!BW143*10^6</f>
        <v>-13543257.556855001</v>
      </c>
      <c r="Z143" s="1">
        <f>'LA Data'!BZ143*10^6</f>
        <v>-13543257.556855001</v>
      </c>
      <c r="AA143" s="1">
        <f>'LA Data'!CB143</f>
        <v>0</v>
      </c>
      <c r="AB143" s="1">
        <f>'LA Data'!CC143</f>
        <v>0</v>
      </c>
      <c r="AC143" s="1">
        <f>'LA Data'!CD143</f>
        <v>0</v>
      </c>
      <c r="AD143" s="1">
        <f>'LA Data'!CE143</f>
        <v>0</v>
      </c>
      <c r="AE143" s="1">
        <f>('LA Data'!BX143-'LA Data'!CA143)*10^6</f>
        <v>0</v>
      </c>
      <c r="AF143" s="1">
        <v>0</v>
      </c>
      <c r="AG143" s="1"/>
    </row>
    <row r="144" spans="1:33" x14ac:dyDescent="0.25">
      <c r="A144" t="s">
        <v>299</v>
      </c>
      <c r="B144" t="s">
        <v>298</v>
      </c>
      <c r="C144" t="s">
        <v>661</v>
      </c>
      <c r="D144" t="s">
        <v>747</v>
      </c>
      <c r="E144" s="5">
        <v>0</v>
      </c>
      <c r="F144" s="1">
        <f t="shared" si="6"/>
        <v>0</v>
      </c>
      <c r="G144" s="1">
        <f>SUM(M144,O144,N144,P144,U144,V144,Q144,R144,S144,W144,T144)*I144+SUM(Y144,AA144,-AC144,-AE144)+(X144 * IF('LA Data'!V144=0,K144,1))</f>
        <v>6260671.035874499</v>
      </c>
      <c r="H144" s="1">
        <f>SUM(M144,O144,N144,P144,U144,V144,Q144,R144,S144,W144,T144)*J144+SUM(Z144,AB144,-AD144,-AF144)+(X144 * IF('LA Data'!V144=0,L144,1))</f>
        <v>6260671.035874499</v>
      </c>
      <c r="I144" s="6">
        <f>'LA Data'!BV144</f>
        <v>0.4</v>
      </c>
      <c r="J144" s="6">
        <f>'LA Data'!BY144</f>
        <v>0.4</v>
      </c>
      <c r="K144" s="6">
        <f t="shared" si="7"/>
        <v>0.5</v>
      </c>
      <c r="L144" s="6">
        <f t="shared" si="8"/>
        <v>0.5</v>
      </c>
      <c r="M144" s="1">
        <f>'LA Data'!C144</f>
        <v>42594687</v>
      </c>
      <c r="N144" s="1">
        <f>-('LA Data'!E144 - 'LA Data'!$D144) * 'LA Data'!$BU144</f>
        <v>2615833.5</v>
      </c>
      <c r="O144" s="1">
        <f>-'LA Data'!D144</f>
        <v>30722</v>
      </c>
      <c r="P144" s="1">
        <f>-('LA Data'!F144+'LA Data'!G144) * 0.5</f>
        <v>0</v>
      </c>
      <c r="Q144" s="1">
        <f>-'LA Data'!L144-'LA Data'!M144</f>
        <v>10080</v>
      </c>
      <c r="R144" s="1">
        <f>-'LA Data'!N144-'LA Data'!O144</f>
        <v>0</v>
      </c>
      <c r="S144" s="1">
        <f>-'LA Data'!P144-'LA Data'!Q144</f>
        <v>0</v>
      </c>
      <c r="T144" s="1">
        <f>-'LA Data'!T144-'LA Data'!U144</f>
        <v>0</v>
      </c>
      <c r="U144" s="1">
        <f>-'LA Data'!H144-'LA Data'!I144</f>
        <v>172478</v>
      </c>
      <c r="V144" s="1">
        <f>-'LA Data'!J144-'LA Data'!K144</f>
        <v>2295007</v>
      </c>
      <c r="W144" s="1">
        <f>-'LA Data'!R144-'LA Data'!S144</f>
        <v>0</v>
      </c>
      <c r="X144" s="1">
        <f>-((('LA Data'!X144-'LA Data'!W144)*'LA Data'!BU144+'LA Data'!W144+'LA Data'!Y144*0.5+'LA Data'!AA144+'LA Data'!AC144+'LA Data'!AE144+'LA Data'!AG144+'LA Data'!AI144+'LA Data'!AK144) + ('LA Data'!Z144*0.5+'LA Data'!AB144+'LA Data'!AD144+'LA Data'!AF144+'LA Data'!AH144+'LA Data'!AJ144+'LA Data'!AL144))</f>
        <v>0</v>
      </c>
      <c r="Y144" s="1">
        <f>'LA Data'!BW144*10^6</f>
        <v>-12826851.964125501</v>
      </c>
      <c r="Z144" s="1">
        <f>'LA Data'!BZ144*10^6</f>
        <v>-12826851.964125501</v>
      </c>
      <c r="AA144" s="1">
        <f>'LA Data'!CB144</f>
        <v>0</v>
      </c>
      <c r="AB144" s="1">
        <f>'LA Data'!CC144</f>
        <v>0</v>
      </c>
      <c r="AC144" s="1">
        <f>'LA Data'!CD144</f>
        <v>0</v>
      </c>
      <c r="AD144" s="1">
        <f>'LA Data'!CE144</f>
        <v>0</v>
      </c>
      <c r="AE144" s="1">
        <f>('LA Data'!BX144-'LA Data'!CA144)*10^6</f>
        <v>0</v>
      </c>
      <c r="AF144" s="1">
        <v>0</v>
      </c>
      <c r="AG144" s="1"/>
    </row>
    <row r="145" spans="1:33" x14ac:dyDescent="0.25">
      <c r="A145" t="s">
        <v>301</v>
      </c>
      <c r="B145" t="s">
        <v>300</v>
      </c>
      <c r="C145" t="s">
        <v>747</v>
      </c>
      <c r="D145" t="s">
        <v>618</v>
      </c>
      <c r="E145" s="5" t="s">
        <v>746</v>
      </c>
      <c r="F145" s="1">
        <f t="shared" si="6"/>
        <v>14545574.470820218</v>
      </c>
      <c r="G145" s="1">
        <f>SUM(M145,O145,N145,P145,U145,V145,Q145,R145,S145,W145,T145)*I145+SUM(Y145,AA145,-AC145,-AE145)+(X145 * IF('LA Data'!V145=0,K145,1))</f>
        <v>223173727.89836273</v>
      </c>
      <c r="H145" s="1">
        <f>SUM(M145,O145,N145,P145,U145,V145,Q145,R145,S145,W145,T145)*J145+SUM(Z145,AB145,-AD145,-AF145)+(X145 * IF('LA Data'!V145=0,L145,1))</f>
        <v>208628153.42754251</v>
      </c>
      <c r="I145" s="6">
        <f>'LA Data'!BV145</f>
        <v>0.99</v>
      </c>
      <c r="J145" s="6">
        <f>'LA Data'!BY145</f>
        <v>0.49</v>
      </c>
      <c r="K145" s="6">
        <f t="shared" si="7"/>
        <v>1</v>
      </c>
      <c r="L145" s="6">
        <f t="shared" si="8"/>
        <v>0.5</v>
      </c>
      <c r="M145" s="1">
        <f>'LA Data'!C145</f>
        <v>219030105</v>
      </c>
      <c r="N145" s="1">
        <f>-('LA Data'!E145 - 'LA Data'!$D145) * 'LA Data'!$BU145</f>
        <v>11436033.710000001</v>
      </c>
      <c r="O145" s="1">
        <f>-'LA Data'!D145</f>
        <v>0</v>
      </c>
      <c r="P145" s="1">
        <f>-('LA Data'!F145+'LA Data'!G145) * 0.5</f>
        <v>0</v>
      </c>
      <c r="Q145" s="1">
        <f>-'LA Data'!L145-'LA Data'!M145</f>
        <v>0</v>
      </c>
      <c r="R145" s="1">
        <f>-'LA Data'!N145-'LA Data'!O145</f>
        <v>0</v>
      </c>
      <c r="S145" s="1">
        <f>-'LA Data'!P145-'LA Data'!Q145</f>
        <v>0</v>
      </c>
      <c r="T145" s="1">
        <f>-'LA Data'!T145-'LA Data'!U145</f>
        <v>0</v>
      </c>
      <c r="U145" s="1">
        <f>-'LA Data'!H145-'LA Data'!I145</f>
        <v>1248806</v>
      </c>
      <c r="V145" s="1">
        <f>-'LA Data'!J145-'LA Data'!K145</f>
        <v>13224617</v>
      </c>
      <c r="W145" s="1">
        <f>-'LA Data'!R145-'LA Data'!S145</f>
        <v>0</v>
      </c>
      <c r="X145" s="1">
        <f>-((('LA Data'!X145-'LA Data'!W145)*'LA Data'!BU145+'LA Data'!W145+'LA Data'!Y145*0.5+'LA Data'!AA145+'LA Data'!AC145+'LA Data'!AE145+'LA Data'!AG145+'LA Data'!AI145+'LA Data'!AK145) + ('LA Data'!Z145*0.5+'LA Data'!AB145+'LA Data'!AD145+'LA Data'!AF145+'LA Data'!AH145+'LA Data'!AJ145+'LA Data'!AL145))</f>
        <v>2835040.4019999998</v>
      </c>
      <c r="Y145" s="1">
        <f>'LA Data'!BW145*10^6</f>
        <v>89492277.212057695</v>
      </c>
      <c r="Z145" s="1">
        <f>'LA Data'!BZ145*10^6</f>
        <v>87190247.988642499</v>
      </c>
      <c r="AA145" s="1">
        <f>'LA Data'!CB145</f>
        <v>0</v>
      </c>
      <c r="AB145" s="1">
        <f>'LA Data'!CC145</f>
        <v>0</v>
      </c>
      <c r="AC145" s="1">
        <f>'LA Data'!CD145</f>
        <v>0</v>
      </c>
      <c r="AD145" s="1">
        <f>'LA Data'!CE145</f>
        <v>0</v>
      </c>
      <c r="AE145" s="1">
        <f>('LA Data'!BX145-'LA Data'!CA145)*10^6</f>
        <v>111643755.80859499</v>
      </c>
      <c r="AF145" s="1">
        <v>0</v>
      </c>
      <c r="AG145" s="1"/>
    </row>
    <row r="146" spans="1:33" x14ac:dyDescent="0.25">
      <c r="A146" t="s">
        <v>302</v>
      </c>
      <c r="B146" t="s">
        <v>699</v>
      </c>
      <c r="C146" t="s">
        <v>747</v>
      </c>
      <c r="D146" t="s">
        <v>579</v>
      </c>
      <c r="E146" s="5">
        <v>0</v>
      </c>
      <c r="F146" s="1">
        <f t="shared" si="6"/>
        <v>0</v>
      </c>
      <c r="G146" s="1">
        <f>SUM(M146,O146,N146,P146,U146,V146,Q146,R146,S146,W146,T146)*I146+SUM(Y146,AA146,-AC146,-AE146)+(X146 * IF('LA Data'!V146=0,K146,1))</f>
        <v>54487759.942030698</v>
      </c>
      <c r="H146" s="1">
        <f>SUM(M146,O146,N146,P146,U146,V146,Q146,R146,S146,W146,T146)*J146+SUM(Z146,AB146,-AD146,-AF146)+(X146 * IF('LA Data'!V146=0,L146,1))</f>
        <v>54487759.942030698</v>
      </c>
      <c r="I146" s="6">
        <f>'LA Data'!BV146</f>
        <v>0.49</v>
      </c>
      <c r="J146" s="6">
        <f>'LA Data'!BY146</f>
        <v>0.49</v>
      </c>
      <c r="K146" s="6">
        <f t="shared" si="7"/>
        <v>0.5</v>
      </c>
      <c r="L146" s="6">
        <f t="shared" si="8"/>
        <v>0.5</v>
      </c>
      <c r="M146" s="1">
        <f>'LA Data'!C146</f>
        <v>74519055</v>
      </c>
      <c r="N146" s="1">
        <f>-('LA Data'!E146 - 'LA Data'!$D146) * 'LA Data'!$BU146</f>
        <v>4072875.784</v>
      </c>
      <c r="O146" s="1">
        <f>-'LA Data'!D146</f>
        <v>2858</v>
      </c>
      <c r="P146" s="1">
        <f>-('LA Data'!F146+'LA Data'!G146) * 0.5</f>
        <v>0</v>
      </c>
      <c r="Q146" s="1">
        <f>-'LA Data'!L146-'LA Data'!M146</f>
        <v>2171</v>
      </c>
      <c r="R146" s="1">
        <f>-'LA Data'!N146-'LA Data'!O146</f>
        <v>0</v>
      </c>
      <c r="S146" s="1">
        <f>-'LA Data'!P146-'LA Data'!Q146</f>
        <v>0</v>
      </c>
      <c r="T146" s="1">
        <f>-'LA Data'!T146-'LA Data'!U146</f>
        <v>0</v>
      </c>
      <c r="U146" s="1">
        <f>-'LA Data'!H146-'LA Data'!I146</f>
        <v>1313762</v>
      </c>
      <c r="V146" s="1">
        <f>-'LA Data'!J146-'LA Data'!K146</f>
        <v>3529887</v>
      </c>
      <c r="W146" s="1">
        <f>-'LA Data'!R146-'LA Data'!S146</f>
        <v>0</v>
      </c>
      <c r="X146" s="1">
        <f>-((('LA Data'!X146-'LA Data'!W146)*'LA Data'!BU146+'LA Data'!W146+'LA Data'!Y146*0.5+'LA Data'!AA146+'LA Data'!AC146+'LA Data'!AE146+'LA Data'!AG146+'LA Data'!AI146+'LA Data'!AK146) + ('LA Data'!Z146*0.5+'LA Data'!AB146+'LA Data'!AD146+'LA Data'!AF146+'LA Data'!AH146+'LA Data'!AJ146+'LA Data'!AL146))</f>
        <v>142447.97200000001</v>
      </c>
      <c r="Y146" s="1">
        <f>'LA Data'!BW146*10^6</f>
        <v>13530637.6518707</v>
      </c>
      <c r="Z146" s="1">
        <f>'LA Data'!BZ146*10^6</f>
        <v>13530637.6518707</v>
      </c>
      <c r="AA146" s="1">
        <f>'LA Data'!CB146</f>
        <v>0</v>
      </c>
      <c r="AB146" s="1">
        <f>'LA Data'!CC146</f>
        <v>0</v>
      </c>
      <c r="AC146" s="1">
        <f>'LA Data'!CD146</f>
        <v>0</v>
      </c>
      <c r="AD146" s="1">
        <f>'LA Data'!CE146</f>
        <v>0</v>
      </c>
      <c r="AE146" s="1">
        <f>('LA Data'!BX146-'LA Data'!CA146)*10^6</f>
        <v>0</v>
      </c>
      <c r="AF146" s="1">
        <v>0</v>
      </c>
      <c r="AG146" s="1"/>
    </row>
    <row r="147" spans="1:33" x14ac:dyDescent="0.25">
      <c r="A147" t="s">
        <v>304</v>
      </c>
      <c r="B147" t="s">
        <v>303</v>
      </c>
      <c r="C147" t="s">
        <v>655</v>
      </c>
      <c r="D147" t="s">
        <v>612</v>
      </c>
      <c r="E147" s="5">
        <v>0</v>
      </c>
      <c r="F147" s="1">
        <f t="shared" si="6"/>
        <v>0</v>
      </c>
      <c r="G147" s="1">
        <f>SUM(M147,O147,N147,P147,U147,V147,Q147,R147,S147,W147,T147)*I147+SUM(Y147,AA147,-AC147,-AE147)+(X147 * IF('LA Data'!V147=0,K147,1))</f>
        <v>8235562.8603887036</v>
      </c>
      <c r="H147" s="1">
        <f>SUM(M147,O147,N147,P147,U147,V147,Q147,R147,S147,W147,T147)*J147+SUM(Z147,AB147,-AD147,-AF147)+(X147 * IF('LA Data'!V147=0,L147,1))</f>
        <v>8235562.8603887036</v>
      </c>
      <c r="I147" s="6">
        <f>'LA Data'!BV147</f>
        <v>0.4</v>
      </c>
      <c r="J147" s="6">
        <f>'LA Data'!BY147</f>
        <v>0.4</v>
      </c>
      <c r="K147" s="6">
        <f t="shared" si="7"/>
        <v>0.5</v>
      </c>
      <c r="L147" s="6">
        <f t="shared" si="8"/>
        <v>0.5</v>
      </c>
      <c r="M147" s="1">
        <f>'LA Data'!C147</f>
        <v>67875577</v>
      </c>
      <c r="N147" s="1">
        <f>-('LA Data'!E147 - 'LA Data'!$D147) * 'LA Data'!$BU147</f>
        <v>3667125.1799999997</v>
      </c>
      <c r="O147" s="1">
        <f>-'LA Data'!D147</f>
        <v>0</v>
      </c>
      <c r="P147" s="1">
        <f>-('LA Data'!F147+'LA Data'!G147) * 0.5</f>
        <v>1597</v>
      </c>
      <c r="Q147" s="1">
        <f>-'LA Data'!L147-'LA Data'!M147</f>
        <v>3780</v>
      </c>
      <c r="R147" s="1">
        <f>-'LA Data'!N147-'LA Data'!O147</f>
        <v>0</v>
      </c>
      <c r="S147" s="1">
        <f>-'LA Data'!P147-'LA Data'!Q147</f>
        <v>1509</v>
      </c>
      <c r="T147" s="1">
        <f>-'LA Data'!T147-'LA Data'!U147</f>
        <v>0</v>
      </c>
      <c r="U147" s="1">
        <f>-'LA Data'!H147-'LA Data'!I147</f>
        <v>893255</v>
      </c>
      <c r="V147" s="1">
        <f>-'LA Data'!J147-'LA Data'!K147</f>
        <v>5129114</v>
      </c>
      <c r="W147" s="1">
        <f>-'LA Data'!R147-'LA Data'!S147</f>
        <v>0</v>
      </c>
      <c r="X147" s="1">
        <f>-((('LA Data'!X147-'LA Data'!W147)*'LA Data'!BU147+'LA Data'!W147+'LA Data'!Y147*0.5+'LA Data'!AA147+'LA Data'!AC147+'LA Data'!AE147+'LA Data'!AG147+'LA Data'!AI147+'LA Data'!AK147) + ('LA Data'!Z147*0.5+'LA Data'!AB147+'LA Data'!AD147+'LA Data'!AF147+'LA Data'!AH147+'LA Data'!AJ147+'LA Data'!AL147))</f>
        <v>39657.659999999996</v>
      </c>
      <c r="Y147" s="1">
        <f>'LA Data'!BW147*10^6</f>
        <v>-22832877.671611302</v>
      </c>
      <c r="Z147" s="1">
        <f>'LA Data'!BZ147*10^6</f>
        <v>-22832877.671611302</v>
      </c>
      <c r="AA147" s="1">
        <f>'LA Data'!CB147</f>
        <v>0</v>
      </c>
      <c r="AB147" s="1">
        <f>'LA Data'!CC147</f>
        <v>0</v>
      </c>
      <c r="AC147" s="1">
        <f>'LA Data'!CD147</f>
        <v>0</v>
      </c>
      <c r="AD147" s="1">
        <f>'LA Data'!CE147</f>
        <v>0</v>
      </c>
      <c r="AE147" s="1">
        <f>('LA Data'!BX147-'LA Data'!CA147)*10^6</f>
        <v>0</v>
      </c>
      <c r="AF147" s="1">
        <v>0</v>
      </c>
      <c r="AG147" s="1"/>
    </row>
    <row r="148" spans="1:33" x14ac:dyDescent="0.25">
      <c r="A148" t="s">
        <v>306</v>
      </c>
      <c r="B148" t="s">
        <v>305</v>
      </c>
      <c r="C148" t="s">
        <v>646</v>
      </c>
      <c r="D148" t="s">
        <v>602</v>
      </c>
      <c r="E148" s="5">
        <v>0</v>
      </c>
      <c r="F148" s="1">
        <f t="shared" si="6"/>
        <v>0</v>
      </c>
      <c r="G148" s="1">
        <f>SUM(M148,O148,N148,P148,U148,V148,Q148,R148,S148,W148,T148)*I148+SUM(Y148,AA148,-AC148,-AE148)+(X148 * IF('LA Data'!V148=0,K148,1))</f>
        <v>3138325.891527771</v>
      </c>
      <c r="H148" s="1">
        <f>SUM(M148,O148,N148,P148,U148,V148,Q148,R148,S148,W148,T148)*J148+SUM(Z148,AB148,-AD148,-AF148)+(X148 * IF('LA Data'!V148=0,L148,1))</f>
        <v>3138325.891527771</v>
      </c>
      <c r="I148" s="6">
        <f>'LA Data'!BV148</f>
        <v>0.4</v>
      </c>
      <c r="J148" s="6">
        <f>'LA Data'!BY148</f>
        <v>0.4</v>
      </c>
      <c r="K148" s="6">
        <f t="shared" si="7"/>
        <v>0.5</v>
      </c>
      <c r="L148" s="6">
        <f t="shared" si="8"/>
        <v>0.5</v>
      </c>
      <c r="M148" s="1">
        <f>'LA Data'!C148</f>
        <v>15757164</v>
      </c>
      <c r="N148" s="1">
        <f>-('LA Data'!E148 - 'LA Data'!$D148) * 'LA Data'!$BU148</f>
        <v>2460473.4560000002</v>
      </c>
      <c r="O148" s="1">
        <f>-'LA Data'!D148</f>
        <v>27077</v>
      </c>
      <c r="P148" s="1">
        <f>-('LA Data'!F148+'LA Data'!G148) * 0.5</f>
        <v>7595.5</v>
      </c>
      <c r="Q148" s="1">
        <f>-'LA Data'!L148-'LA Data'!M148</f>
        <v>12442</v>
      </c>
      <c r="R148" s="1">
        <f>-'LA Data'!N148-'LA Data'!O148</f>
        <v>0</v>
      </c>
      <c r="S148" s="1">
        <f>-'LA Data'!P148-'LA Data'!Q148</f>
        <v>0</v>
      </c>
      <c r="T148" s="1">
        <f>-'LA Data'!T148-'LA Data'!U148</f>
        <v>0</v>
      </c>
      <c r="U148" s="1">
        <f>-'LA Data'!H148-'LA Data'!I148</f>
        <v>347051</v>
      </c>
      <c r="V148" s="1">
        <f>-'LA Data'!J148-'LA Data'!K148</f>
        <v>1084986</v>
      </c>
      <c r="W148" s="1">
        <f>-'LA Data'!R148-'LA Data'!S148</f>
        <v>0</v>
      </c>
      <c r="X148" s="1">
        <f>-((('LA Data'!X148-'LA Data'!W148)*'LA Data'!BU148+'LA Data'!W148+'LA Data'!Y148*0.5+'LA Data'!AA148+'LA Data'!AC148+'LA Data'!AE148+'LA Data'!AG148+'LA Data'!AI148+'LA Data'!AK148) + ('LA Data'!Z148*0.5+'LA Data'!AB148+'LA Data'!AD148+'LA Data'!AF148+'LA Data'!AH148+'LA Data'!AJ148+'LA Data'!AL148))</f>
        <v>0</v>
      </c>
      <c r="Y148" s="1">
        <f>'LA Data'!BW148*10^6</f>
        <v>-4740389.6908722296</v>
      </c>
      <c r="Z148" s="1">
        <f>'LA Data'!BZ148*10^6</f>
        <v>-4740389.6908722296</v>
      </c>
      <c r="AA148" s="1">
        <f>'LA Data'!CB148</f>
        <v>0</v>
      </c>
      <c r="AB148" s="1">
        <f>'LA Data'!CC148</f>
        <v>0</v>
      </c>
      <c r="AC148" s="1">
        <f>'LA Data'!CD148</f>
        <v>0</v>
      </c>
      <c r="AD148" s="1">
        <f>'LA Data'!CE148</f>
        <v>0</v>
      </c>
      <c r="AE148" s="1">
        <f>('LA Data'!BX148-'LA Data'!CA148)*10^6</f>
        <v>0</v>
      </c>
      <c r="AF148" s="1">
        <v>0</v>
      </c>
      <c r="AG148" s="1"/>
    </row>
    <row r="149" spans="1:33" x14ac:dyDescent="0.25">
      <c r="A149" t="s">
        <v>308</v>
      </c>
      <c r="B149" t="s">
        <v>307</v>
      </c>
      <c r="C149" t="s">
        <v>681</v>
      </c>
      <c r="D149" t="s">
        <v>608</v>
      </c>
      <c r="E149" s="5">
        <v>0</v>
      </c>
      <c r="F149" s="1">
        <f t="shared" si="6"/>
        <v>0</v>
      </c>
      <c r="G149" s="1">
        <f>SUM(M149,O149,N149,P149,U149,V149,Q149,R149,S149,W149,T149)*I149+SUM(Y149,AA149,-AC149,-AE149)+(X149 * IF('LA Data'!V149=0,K149,1))</f>
        <v>3556294.3308325913</v>
      </c>
      <c r="H149" s="1">
        <f>SUM(M149,O149,N149,P149,U149,V149,Q149,R149,S149,W149,T149)*J149+SUM(Z149,AB149,-AD149,-AF149)+(X149 * IF('LA Data'!V149=0,L149,1))</f>
        <v>3556294.3308325913</v>
      </c>
      <c r="I149" s="6">
        <f>'LA Data'!BV149</f>
        <v>0.4</v>
      </c>
      <c r="J149" s="6">
        <f>'LA Data'!BY149</f>
        <v>0.4</v>
      </c>
      <c r="K149" s="6">
        <f t="shared" si="7"/>
        <v>0.5</v>
      </c>
      <c r="L149" s="6">
        <f t="shared" si="8"/>
        <v>0.5</v>
      </c>
      <c r="M149" s="1">
        <f>'LA Data'!C149</f>
        <v>17945190</v>
      </c>
      <c r="N149" s="1">
        <f>-('LA Data'!E149 - 'LA Data'!$D149) * 'LA Data'!$BU149</f>
        <v>2757497.0500000003</v>
      </c>
      <c r="O149" s="1">
        <f>-'LA Data'!D149</f>
        <v>10054</v>
      </c>
      <c r="P149" s="1">
        <f>-('LA Data'!F149+'LA Data'!G149) * 0.5</f>
        <v>17047</v>
      </c>
      <c r="Q149" s="1">
        <f>-'LA Data'!L149-'LA Data'!M149</f>
        <v>9923</v>
      </c>
      <c r="R149" s="1">
        <f>-'LA Data'!N149-'LA Data'!O149</f>
        <v>0</v>
      </c>
      <c r="S149" s="1">
        <f>-'LA Data'!P149-'LA Data'!Q149</f>
        <v>0</v>
      </c>
      <c r="T149" s="1">
        <f>-'LA Data'!T149-'LA Data'!U149</f>
        <v>0</v>
      </c>
      <c r="U149" s="1">
        <f>-'LA Data'!H149-'LA Data'!I149</f>
        <v>295509</v>
      </c>
      <c r="V149" s="1">
        <f>-'LA Data'!J149-'LA Data'!K149</f>
        <v>1540399</v>
      </c>
      <c r="W149" s="1">
        <f>-'LA Data'!R149-'LA Data'!S149</f>
        <v>0</v>
      </c>
      <c r="X149" s="1">
        <f>-((('LA Data'!X149-'LA Data'!W149)*'LA Data'!BU149+'LA Data'!W149+'LA Data'!Y149*0.5+'LA Data'!AA149+'LA Data'!AC149+'LA Data'!AE149+'LA Data'!AG149+'LA Data'!AI149+'LA Data'!AK149) + ('LA Data'!Z149*0.5+'LA Data'!AB149+'LA Data'!AD149+'LA Data'!AF149+'LA Data'!AH149+'LA Data'!AJ149+'LA Data'!AL149))</f>
        <v>0</v>
      </c>
      <c r="Y149" s="1">
        <f>'LA Data'!BW149*10^6</f>
        <v>-5473953.2891674098</v>
      </c>
      <c r="Z149" s="1">
        <f>'LA Data'!BZ149*10^6</f>
        <v>-5473953.2891674098</v>
      </c>
      <c r="AA149" s="1">
        <f>'LA Data'!CB149</f>
        <v>0</v>
      </c>
      <c r="AB149" s="1">
        <f>'LA Data'!CC149</f>
        <v>0</v>
      </c>
      <c r="AC149" s="1">
        <f>'LA Data'!CD149</f>
        <v>0</v>
      </c>
      <c r="AD149" s="1">
        <f>'LA Data'!CE149</f>
        <v>0</v>
      </c>
      <c r="AE149" s="1">
        <f>('LA Data'!BX149-'LA Data'!CA149)*10^6</f>
        <v>0</v>
      </c>
      <c r="AF149" s="1">
        <v>0</v>
      </c>
      <c r="AG149" s="1"/>
    </row>
    <row r="150" spans="1:33" x14ac:dyDescent="0.25">
      <c r="A150" t="s">
        <v>310</v>
      </c>
      <c r="B150" t="s">
        <v>309</v>
      </c>
      <c r="C150" t="s">
        <v>747</v>
      </c>
      <c r="D150" t="s">
        <v>604</v>
      </c>
      <c r="E150" s="5" t="s">
        <v>742</v>
      </c>
      <c r="F150" s="1">
        <f t="shared" si="6"/>
        <v>14342190.161520362</v>
      </c>
      <c r="G150" s="1">
        <f>SUM(M150,O150,N150,P150,U150,V150,Q150,R150,S150,W150,T150)*I150+SUM(Y150,AA150,-AC150,-AE150)+(X150 * IF('LA Data'!V150=0,K150,1))</f>
        <v>229437796.41984808</v>
      </c>
      <c r="H150" s="1">
        <f>SUM(M150,O150,N150,P150,U150,V150,Q150,R150,S150,W150,T150)*J150+SUM(Z150,AB150,-AD150,-AF150)+(X150 * IF('LA Data'!V150=0,L150,1))</f>
        <v>215095606.25832772</v>
      </c>
      <c r="I150" s="6">
        <f>'LA Data'!BV150</f>
        <v>0.99</v>
      </c>
      <c r="J150" s="6">
        <f>'LA Data'!BY150</f>
        <v>0.49</v>
      </c>
      <c r="K150" s="6">
        <f t="shared" si="7"/>
        <v>1</v>
      </c>
      <c r="L150" s="6">
        <f t="shared" si="8"/>
        <v>0.5</v>
      </c>
      <c r="M150" s="1">
        <f>'LA Data'!C150</f>
        <v>384713214</v>
      </c>
      <c r="N150" s="1">
        <f>-('LA Data'!E150 - 'LA Data'!$D150) * 'LA Data'!$BU150</f>
        <v>14560410.137</v>
      </c>
      <c r="O150" s="1">
        <f>-'LA Data'!D150</f>
        <v>6636</v>
      </c>
      <c r="P150" s="1">
        <f>-('LA Data'!F150+'LA Data'!G150) * 0.5</f>
        <v>0</v>
      </c>
      <c r="Q150" s="1">
        <f>-'LA Data'!L150-'LA Data'!M150</f>
        <v>0</v>
      </c>
      <c r="R150" s="1">
        <f>-'LA Data'!N150-'LA Data'!O150</f>
        <v>0</v>
      </c>
      <c r="S150" s="1">
        <f>-'LA Data'!P150-'LA Data'!Q150</f>
        <v>0</v>
      </c>
      <c r="T150" s="1">
        <f>-'LA Data'!T150-'LA Data'!U150</f>
        <v>0</v>
      </c>
      <c r="U150" s="1">
        <f>-'LA Data'!H150-'LA Data'!I150</f>
        <v>2177549</v>
      </c>
      <c r="V150" s="1">
        <f>-'LA Data'!J150-'LA Data'!K150</f>
        <v>16853092</v>
      </c>
      <c r="W150" s="1">
        <f>-'LA Data'!R150-'LA Data'!S150</f>
        <v>0</v>
      </c>
      <c r="X150" s="1">
        <f>-((('LA Data'!X150-'LA Data'!W150)*'LA Data'!BU150+'LA Data'!W150+'LA Data'!Y150*0.5+'LA Data'!AA150+'LA Data'!AC150+'LA Data'!AE150+'LA Data'!AG150+'LA Data'!AI150+'LA Data'!AK150) + ('LA Data'!Z150*0.5+'LA Data'!AB150+'LA Data'!AD150+'LA Data'!AF150+'LA Data'!AH150+'LA Data'!AJ150+'LA Data'!AL150))</f>
        <v>3895316.9580000001</v>
      </c>
      <c r="Y150" s="1">
        <f>'LA Data'!BW150*10^6</f>
        <v>-52952240.6907489</v>
      </c>
      <c r="Z150" s="1">
        <f>'LA Data'!BZ150*10^6</f>
        <v>6227947.7431977196</v>
      </c>
      <c r="AA150" s="1">
        <f>'LA Data'!CB150</f>
        <v>0</v>
      </c>
      <c r="AB150" s="1">
        <f>'LA Data'!CC150</f>
        <v>0</v>
      </c>
      <c r="AC150" s="1">
        <f>'LA Data'!CD150</f>
        <v>0</v>
      </c>
      <c r="AD150" s="1">
        <f>'LA Data'!CE150</f>
        <v>0</v>
      </c>
      <c r="AE150" s="1">
        <f>('LA Data'!BX150-'LA Data'!CA150)*10^6</f>
        <v>135633071.97303304</v>
      </c>
      <c r="AF150" s="1">
        <v>0</v>
      </c>
      <c r="AG150" s="1"/>
    </row>
    <row r="151" spans="1:33" x14ac:dyDescent="0.25">
      <c r="A151" t="s">
        <v>312</v>
      </c>
      <c r="B151" t="s">
        <v>311</v>
      </c>
      <c r="C151" t="s">
        <v>665</v>
      </c>
      <c r="D151" t="s">
        <v>624</v>
      </c>
      <c r="E151" s="5">
        <v>0</v>
      </c>
      <c r="F151" s="1">
        <f t="shared" si="6"/>
        <v>0</v>
      </c>
      <c r="G151" s="1">
        <f>SUM(M151,O151,N151,P151,U151,V151,Q151,R151,S151,W151,T151)*I151+SUM(Y151,AA151,-AC151,-AE151)+(X151 * IF('LA Data'!V151=0,K151,1))</f>
        <v>5618763.2429126315</v>
      </c>
      <c r="H151" s="1">
        <f>SUM(M151,O151,N151,P151,U151,V151,Q151,R151,S151,W151,T151)*J151+SUM(Z151,AB151,-AD151,-AF151)+(X151 * IF('LA Data'!V151=0,L151,1))</f>
        <v>5618763.2429126315</v>
      </c>
      <c r="I151" s="6">
        <f>'LA Data'!BV151</f>
        <v>0.4</v>
      </c>
      <c r="J151" s="6">
        <f>'LA Data'!BY151</f>
        <v>0.4</v>
      </c>
      <c r="K151" s="6">
        <f t="shared" si="7"/>
        <v>0.5</v>
      </c>
      <c r="L151" s="6">
        <f t="shared" si="8"/>
        <v>0.5</v>
      </c>
      <c r="M151" s="1">
        <f>'LA Data'!C151</f>
        <v>28700825</v>
      </c>
      <c r="N151" s="1">
        <f>-('LA Data'!E151 - 'LA Data'!$D151) * 'LA Data'!$BU151</f>
        <v>2431583.7340000002</v>
      </c>
      <c r="O151" s="1">
        <f>-'LA Data'!D151</f>
        <v>17211</v>
      </c>
      <c r="P151" s="1">
        <f>-('LA Data'!F151+'LA Data'!G151) * 0.5</f>
        <v>0</v>
      </c>
      <c r="Q151" s="1">
        <f>-'LA Data'!L151-'LA Data'!M151</f>
        <v>19411</v>
      </c>
      <c r="R151" s="1">
        <f>-'LA Data'!N151-'LA Data'!O151</f>
        <v>0</v>
      </c>
      <c r="S151" s="1">
        <f>-'LA Data'!P151-'LA Data'!Q151</f>
        <v>0</v>
      </c>
      <c r="T151" s="1">
        <f>-'LA Data'!T151-'LA Data'!U151</f>
        <v>0</v>
      </c>
      <c r="U151" s="1">
        <f>-'LA Data'!H151-'LA Data'!I151</f>
        <v>290472</v>
      </c>
      <c r="V151" s="1">
        <f>-'LA Data'!J151-'LA Data'!K151</f>
        <v>1373940</v>
      </c>
      <c r="W151" s="1">
        <f>-'LA Data'!R151-'LA Data'!S151</f>
        <v>0</v>
      </c>
      <c r="X151" s="1">
        <f>-((('LA Data'!X151-'LA Data'!W151)*'LA Data'!BU151+'LA Data'!W151+'LA Data'!Y151*0.5+'LA Data'!AA151+'LA Data'!AC151+'LA Data'!AE151+'LA Data'!AG151+'LA Data'!AI151+'LA Data'!AK151) + ('LA Data'!Z151*0.5+'LA Data'!AB151+'LA Data'!AD151+'LA Data'!AF151+'LA Data'!AH151+'LA Data'!AJ151+'LA Data'!AL151))</f>
        <v>0</v>
      </c>
      <c r="Y151" s="1">
        <f>'LA Data'!BW151*10^6</f>
        <v>-7514613.8506873697</v>
      </c>
      <c r="Z151" s="1">
        <f>'LA Data'!BZ151*10^6</f>
        <v>-7514613.8506873697</v>
      </c>
      <c r="AA151" s="1">
        <f>'LA Data'!CB151</f>
        <v>0</v>
      </c>
      <c r="AB151" s="1">
        <f>'LA Data'!CC151</f>
        <v>0</v>
      </c>
      <c r="AC151" s="1">
        <f>'LA Data'!CD151</f>
        <v>0</v>
      </c>
      <c r="AD151" s="1">
        <f>'LA Data'!CE151</f>
        <v>0</v>
      </c>
      <c r="AE151" s="1">
        <f>('LA Data'!BX151-'LA Data'!CA151)*10^6</f>
        <v>0</v>
      </c>
      <c r="AF151" s="1">
        <v>0</v>
      </c>
      <c r="AG151" s="1"/>
    </row>
    <row r="152" spans="1:33" x14ac:dyDescent="0.25">
      <c r="A152" t="s">
        <v>313</v>
      </c>
      <c r="B152" t="s">
        <v>700</v>
      </c>
      <c r="C152" t="s">
        <v>747</v>
      </c>
      <c r="D152" t="s">
        <v>612</v>
      </c>
      <c r="E152" s="5">
        <v>0</v>
      </c>
      <c r="F152" s="1">
        <f t="shared" si="6"/>
        <v>0</v>
      </c>
      <c r="G152" s="1">
        <f>SUM(M152,O152,N152,P152,U152,V152,Q152,R152,S152,W152,T152)*I152+SUM(Y152,AA152,-AC152,-AE152)+(X152 * IF('LA Data'!V152=0,K152,1))</f>
        <v>61758964.450502753</v>
      </c>
      <c r="H152" s="1">
        <f>SUM(M152,O152,N152,P152,U152,V152,Q152,R152,S152,W152,T152)*J152+SUM(Z152,AB152,-AD152,-AF152)+(X152 * IF('LA Data'!V152=0,L152,1))</f>
        <v>61758964.450502753</v>
      </c>
      <c r="I152" s="6">
        <f>'LA Data'!BV152</f>
        <v>0.49</v>
      </c>
      <c r="J152" s="6">
        <f>'LA Data'!BY152</f>
        <v>0.49</v>
      </c>
      <c r="K152" s="6">
        <f t="shared" si="7"/>
        <v>0.5</v>
      </c>
      <c r="L152" s="6">
        <f t="shared" si="8"/>
        <v>0.5</v>
      </c>
      <c r="M152" s="1">
        <f>'LA Data'!C152</f>
        <v>108350675</v>
      </c>
      <c r="N152" s="1">
        <f>-('LA Data'!E152 - 'LA Data'!$D152) * 'LA Data'!$BU152</f>
        <v>5558487.0839999998</v>
      </c>
      <c r="O152" s="1">
        <f>-'LA Data'!D152</f>
        <v>0</v>
      </c>
      <c r="P152" s="1">
        <f>-('LA Data'!F152+'LA Data'!G152) * 0.5</f>
        <v>1495</v>
      </c>
      <c r="Q152" s="1">
        <f>-'LA Data'!L152-'LA Data'!M152</f>
        <v>24576</v>
      </c>
      <c r="R152" s="1">
        <f>-'LA Data'!N152-'LA Data'!O152</f>
        <v>0</v>
      </c>
      <c r="S152" s="1">
        <f>-'LA Data'!P152-'LA Data'!Q152</f>
        <v>0</v>
      </c>
      <c r="T152" s="1">
        <f>-'LA Data'!T152-'LA Data'!U152</f>
        <v>0</v>
      </c>
      <c r="U152" s="1">
        <f>-'LA Data'!H152-'LA Data'!I152</f>
        <v>1270467</v>
      </c>
      <c r="V152" s="1">
        <f>-'LA Data'!J152-'LA Data'!K152</f>
        <v>3994746</v>
      </c>
      <c r="W152" s="1">
        <f>-'LA Data'!R152-'LA Data'!S152</f>
        <v>0</v>
      </c>
      <c r="X152" s="1">
        <f>-((('LA Data'!X152-'LA Data'!W152)*'LA Data'!BU152+'LA Data'!W152+'LA Data'!Y152*0.5+'LA Data'!AA152+'LA Data'!AC152+'LA Data'!AE152+'LA Data'!AG152+'LA Data'!AI152+'LA Data'!AK152) + ('LA Data'!Z152*0.5+'LA Data'!AB152+'LA Data'!AD152+'LA Data'!AF152+'LA Data'!AH152+'LA Data'!AJ152+'LA Data'!AL152))</f>
        <v>0</v>
      </c>
      <c r="Y152" s="1">
        <f>'LA Data'!BW152*10^6</f>
        <v>3350745.8693427499</v>
      </c>
      <c r="Z152" s="1">
        <f>'LA Data'!BZ152*10^6</f>
        <v>3350745.8693427499</v>
      </c>
      <c r="AA152" s="1">
        <f>'LA Data'!CB152</f>
        <v>0</v>
      </c>
      <c r="AB152" s="1">
        <f>'LA Data'!CC152</f>
        <v>0</v>
      </c>
      <c r="AC152" s="1">
        <f>'LA Data'!CD152</f>
        <v>0</v>
      </c>
      <c r="AD152" s="1">
        <f>'LA Data'!CE152</f>
        <v>0</v>
      </c>
      <c r="AE152" s="1">
        <f>('LA Data'!BX152-'LA Data'!CA152)*10^6</f>
        <v>0</v>
      </c>
      <c r="AF152" s="1">
        <v>0</v>
      </c>
      <c r="AG152" s="1"/>
    </row>
    <row r="153" spans="1:33" x14ac:dyDescent="0.25">
      <c r="A153" t="s">
        <v>315</v>
      </c>
      <c r="B153" t="s">
        <v>314</v>
      </c>
      <c r="C153" t="s">
        <v>659</v>
      </c>
      <c r="D153" t="s">
        <v>616</v>
      </c>
      <c r="E153" s="5">
        <v>0</v>
      </c>
      <c r="F153" s="1">
        <f t="shared" si="6"/>
        <v>0</v>
      </c>
      <c r="G153" s="1">
        <f>SUM(M153,O153,N153,P153,U153,V153,Q153,R153,S153,W153,T153)*I153+SUM(Y153,AA153,-AC153,-AE153)+(X153 * IF('LA Data'!V153=0,K153,1))</f>
        <v>2823553.4582341295</v>
      </c>
      <c r="H153" s="1">
        <f>SUM(M153,O153,N153,P153,U153,V153,Q153,R153,S153,W153,T153)*J153+SUM(Z153,AB153,-AD153,-AF153)+(X153 * IF('LA Data'!V153=0,L153,1))</f>
        <v>2823553.4582341295</v>
      </c>
      <c r="I153" s="6">
        <f>'LA Data'!BV153</f>
        <v>0.4</v>
      </c>
      <c r="J153" s="6">
        <f>'LA Data'!BY153</f>
        <v>0.4</v>
      </c>
      <c r="K153" s="6">
        <f t="shared" si="7"/>
        <v>0.5</v>
      </c>
      <c r="L153" s="6">
        <f t="shared" si="8"/>
        <v>0.5</v>
      </c>
      <c r="M153" s="1">
        <f>'LA Data'!C153</f>
        <v>16271748</v>
      </c>
      <c r="N153" s="1">
        <f>-('LA Data'!E153 - 'LA Data'!$D153) * 'LA Data'!$BU153</f>
        <v>1576106.97</v>
      </c>
      <c r="O153" s="1">
        <f>-'LA Data'!D153</f>
        <v>0</v>
      </c>
      <c r="P153" s="1">
        <f>-('LA Data'!F153+'LA Data'!G153) * 0.5</f>
        <v>13616.5</v>
      </c>
      <c r="Q153" s="1">
        <f>-'LA Data'!L153-'LA Data'!M153</f>
        <v>3592</v>
      </c>
      <c r="R153" s="1">
        <f>-'LA Data'!N153-'LA Data'!O153</f>
        <v>0</v>
      </c>
      <c r="S153" s="1">
        <f>-'LA Data'!P153-'LA Data'!Q153</f>
        <v>2121</v>
      </c>
      <c r="T153" s="1">
        <f>-'LA Data'!T153-'LA Data'!U153</f>
        <v>0</v>
      </c>
      <c r="U153" s="1">
        <f>-'LA Data'!H153-'LA Data'!I153</f>
        <v>0</v>
      </c>
      <c r="V153" s="1">
        <f>-'LA Data'!J153-'LA Data'!K153</f>
        <v>1224350</v>
      </c>
      <c r="W153" s="1">
        <f>-'LA Data'!R153-'LA Data'!S153</f>
        <v>0</v>
      </c>
      <c r="X153" s="1">
        <f>-((('LA Data'!X153-'LA Data'!W153)*'LA Data'!BU153+'LA Data'!W153+'LA Data'!Y153*0.5+'LA Data'!AA153+'LA Data'!AC153+'LA Data'!AE153+'LA Data'!AG153+'LA Data'!AI153+'LA Data'!AK153) + ('LA Data'!Z153*0.5+'LA Data'!AB153+'LA Data'!AD153+'LA Data'!AF153+'LA Data'!AH153+'LA Data'!AJ153+'LA Data'!AL153))</f>
        <v>0</v>
      </c>
      <c r="Y153" s="1">
        <f>'LA Data'!BW153*10^6</f>
        <v>-4813060.3297658702</v>
      </c>
      <c r="Z153" s="1">
        <f>'LA Data'!BZ153*10^6</f>
        <v>-4813060.3297658702</v>
      </c>
      <c r="AA153" s="1">
        <f>'LA Data'!CB153</f>
        <v>0</v>
      </c>
      <c r="AB153" s="1">
        <f>'LA Data'!CC153</f>
        <v>0</v>
      </c>
      <c r="AC153" s="1">
        <f>'LA Data'!CD153</f>
        <v>0</v>
      </c>
      <c r="AD153" s="1">
        <f>'LA Data'!CE153</f>
        <v>0</v>
      </c>
      <c r="AE153" s="1">
        <f>('LA Data'!BX153-'LA Data'!CA153)*10^6</f>
        <v>0</v>
      </c>
      <c r="AF153" s="1">
        <v>0</v>
      </c>
      <c r="AG153" s="1"/>
    </row>
    <row r="154" spans="1:33" x14ac:dyDescent="0.25">
      <c r="A154" t="s">
        <v>317</v>
      </c>
      <c r="B154" t="s">
        <v>316</v>
      </c>
      <c r="C154" t="s">
        <v>649</v>
      </c>
      <c r="D154" t="s">
        <v>747</v>
      </c>
      <c r="E154" s="5">
        <v>0</v>
      </c>
      <c r="F154" s="1">
        <f t="shared" si="6"/>
        <v>0</v>
      </c>
      <c r="G154" s="1">
        <f>SUM(M154,O154,N154,P154,U154,V154,Q154,R154,S154,W154,T154)*I154+SUM(Y154,AA154,-AC154,-AE154)+(X154 * IF('LA Data'!V154=0,K154,1))</f>
        <v>42609033.034049787</v>
      </c>
      <c r="H154" s="1">
        <f>SUM(M154,O154,N154,P154,U154,V154,Q154,R154,S154,W154,T154)*J154+SUM(Z154,AB154,-AD154,-AF154)+(X154 * IF('LA Data'!V154=0,L154,1))</f>
        <v>42609033.034049787</v>
      </c>
      <c r="I154" s="6">
        <f>'LA Data'!BV154</f>
        <v>0.3</v>
      </c>
      <c r="J154" s="6">
        <f>'LA Data'!BY154</f>
        <v>0.3</v>
      </c>
      <c r="K154" s="6">
        <f t="shared" si="7"/>
        <v>0.66999999999999993</v>
      </c>
      <c r="L154" s="6">
        <f t="shared" si="8"/>
        <v>0.5</v>
      </c>
      <c r="M154" s="1">
        <f>'LA Data'!C154</f>
        <v>109314504</v>
      </c>
      <c r="N154" s="1">
        <f>-('LA Data'!E154 - 'LA Data'!$D154) * 'LA Data'!$BU154</f>
        <v>3696720.3629999999</v>
      </c>
      <c r="O154" s="1">
        <f>-'LA Data'!D154</f>
        <v>0</v>
      </c>
      <c r="P154" s="1">
        <f>-('LA Data'!F154+'LA Data'!G154) * 0.5</f>
        <v>0</v>
      </c>
      <c r="Q154" s="1">
        <f>-'LA Data'!L154-'LA Data'!M154</f>
        <v>0</v>
      </c>
      <c r="R154" s="1">
        <f>-'LA Data'!N154-'LA Data'!O154</f>
        <v>0</v>
      </c>
      <c r="S154" s="1">
        <f>-'LA Data'!P154-'LA Data'!Q154</f>
        <v>0</v>
      </c>
      <c r="T154" s="1">
        <f>-'LA Data'!T154-'LA Data'!U154</f>
        <v>0</v>
      </c>
      <c r="U154" s="1">
        <f>-'LA Data'!H154-'LA Data'!I154</f>
        <v>808013</v>
      </c>
      <c r="V154" s="1">
        <f>-'LA Data'!J154-'LA Data'!K154</f>
        <v>4586347</v>
      </c>
      <c r="W154" s="1">
        <f>-'LA Data'!R154-'LA Data'!S154</f>
        <v>0</v>
      </c>
      <c r="X154" s="1">
        <f>-((('LA Data'!X154-'LA Data'!W154)*'LA Data'!BU154+'LA Data'!W154+'LA Data'!Y154*0.5+'LA Data'!AA154+'LA Data'!AC154+'LA Data'!AE154+'LA Data'!AG154+'LA Data'!AI154+'LA Data'!AK154) + ('LA Data'!Z154*0.5+'LA Data'!AB154+'LA Data'!AD154+'LA Data'!AF154+'LA Data'!AH154+'LA Data'!AJ154+'LA Data'!AL154))</f>
        <v>0</v>
      </c>
      <c r="Y154" s="1">
        <f>'LA Data'!BW154*10^6</f>
        <v>7087357.7251497898</v>
      </c>
      <c r="Z154" s="1">
        <f>'LA Data'!BZ154*10^6</f>
        <v>7087357.7251497898</v>
      </c>
      <c r="AA154" s="1">
        <f>'LA Data'!CB154</f>
        <v>0</v>
      </c>
      <c r="AB154" s="1">
        <f>'LA Data'!CC154</f>
        <v>0</v>
      </c>
      <c r="AC154" s="1">
        <f>'LA Data'!CD154</f>
        <v>0</v>
      </c>
      <c r="AD154" s="1">
        <f>'LA Data'!CE154</f>
        <v>0</v>
      </c>
      <c r="AE154" s="1">
        <f>('LA Data'!BX154-'LA Data'!CA154)*10^6</f>
        <v>0</v>
      </c>
      <c r="AF154" s="1">
        <v>0</v>
      </c>
      <c r="AG154" s="1"/>
    </row>
    <row r="155" spans="1:33" x14ac:dyDescent="0.25">
      <c r="A155" t="s">
        <v>319</v>
      </c>
      <c r="B155" t="s">
        <v>318</v>
      </c>
      <c r="C155" t="s">
        <v>642</v>
      </c>
      <c r="D155" t="s">
        <v>594</v>
      </c>
      <c r="E155" s="5">
        <v>0</v>
      </c>
      <c r="F155" s="1">
        <f t="shared" si="6"/>
        <v>0</v>
      </c>
      <c r="G155" s="1">
        <f>SUM(M155,O155,N155,P155,U155,V155,Q155,R155,S155,W155,T155)*I155+SUM(Y155,AA155,-AC155,-AE155)+(X155 * IF('LA Data'!V155=0,K155,1))</f>
        <v>4845280.8832189115</v>
      </c>
      <c r="H155" s="1">
        <f>SUM(M155,O155,N155,P155,U155,V155,Q155,R155,S155,W155,T155)*J155+SUM(Z155,AB155,-AD155,-AF155)+(X155 * IF('LA Data'!V155=0,L155,1))</f>
        <v>4845280.8832189115</v>
      </c>
      <c r="I155" s="6">
        <f>'LA Data'!BV155</f>
        <v>0.4</v>
      </c>
      <c r="J155" s="6">
        <f>'LA Data'!BY155</f>
        <v>0.4</v>
      </c>
      <c r="K155" s="6">
        <f t="shared" si="7"/>
        <v>0.5</v>
      </c>
      <c r="L155" s="6">
        <f t="shared" si="8"/>
        <v>0.5</v>
      </c>
      <c r="M155" s="1">
        <f>'LA Data'!C155</f>
        <v>19614317</v>
      </c>
      <c r="N155" s="1">
        <f>-('LA Data'!E155 - 'LA Data'!$D155) * 'LA Data'!$BU155</f>
        <v>2884666.62</v>
      </c>
      <c r="O155" s="1">
        <f>-'LA Data'!D155</f>
        <v>0</v>
      </c>
      <c r="P155" s="1">
        <f>-('LA Data'!F155+'LA Data'!G155) * 0.5</f>
        <v>18350.5</v>
      </c>
      <c r="Q155" s="1">
        <f>-'LA Data'!L155-'LA Data'!M155</f>
        <v>6949</v>
      </c>
      <c r="R155" s="1">
        <f>-'LA Data'!N155-'LA Data'!O155</f>
        <v>0</v>
      </c>
      <c r="S155" s="1">
        <f>-'LA Data'!P155-'LA Data'!Q155</f>
        <v>12487</v>
      </c>
      <c r="T155" s="1">
        <f>-'LA Data'!T155-'LA Data'!U155</f>
        <v>0</v>
      </c>
      <c r="U155" s="1">
        <f>-'LA Data'!H155-'LA Data'!I155</f>
        <v>416265</v>
      </c>
      <c r="V155" s="1">
        <f>-'LA Data'!J155-'LA Data'!K155</f>
        <v>1459002</v>
      </c>
      <c r="W155" s="1">
        <f>-'LA Data'!R155-'LA Data'!S155</f>
        <v>0</v>
      </c>
      <c r="X155" s="1">
        <f>-((('LA Data'!X155-'LA Data'!W155)*'LA Data'!BU155+'LA Data'!W155+'LA Data'!Y155*0.5+'LA Data'!AA155+'LA Data'!AC155+'LA Data'!AE155+'LA Data'!AG155+'LA Data'!AI155+'LA Data'!AK155) + ('LA Data'!Z155*0.5+'LA Data'!AB155+'LA Data'!AD155+'LA Data'!AF155+'LA Data'!AH155+'LA Data'!AJ155+'LA Data'!AL155))</f>
        <v>0</v>
      </c>
      <c r="Y155" s="1">
        <f>'LA Data'!BW155*10^6</f>
        <v>-4919533.9647810897</v>
      </c>
      <c r="Z155" s="1">
        <f>'LA Data'!BZ155*10^6</f>
        <v>-4919533.9647810897</v>
      </c>
      <c r="AA155" s="1">
        <f>'LA Data'!CB155</f>
        <v>0</v>
      </c>
      <c r="AB155" s="1">
        <f>'LA Data'!CC155</f>
        <v>0</v>
      </c>
      <c r="AC155" s="1">
        <f>'LA Data'!CD155</f>
        <v>0</v>
      </c>
      <c r="AD155" s="1">
        <f>'LA Data'!CE155</f>
        <v>0</v>
      </c>
      <c r="AE155" s="1">
        <f>('LA Data'!BX155-'LA Data'!CA155)*10^6</f>
        <v>0</v>
      </c>
      <c r="AF155" s="1">
        <v>0</v>
      </c>
      <c r="AG155" s="1"/>
    </row>
    <row r="156" spans="1:33" x14ac:dyDescent="0.25">
      <c r="A156" t="s">
        <v>321</v>
      </c>
      <c r="B156" t="s">
        <v>320</v>
      </c>
      <c r="C156" t="s">
        <v>671</v>
      </c>
      <c r="D156" t="s">
        <v>747</v>
      </c>
      <c r="E156" s="5">
        <v>0</v>
      </c>
      <c r="F156" s="1">
        <f t="shared" si="6"/>
        <v>0</v>
      </c>
      <c r="G156" s="1">
        <f>SUM(M156,O156,N156,P156,U156,V156,Q156,R156,S156,W156,T156)*I156+SUM(Y156,AA156,-AC156,-AE156)+(X156 * IF('LA Data'!V156=0,K156,1))</f>
        <v>7038411.2614767719</v>
      </c>
      <c r="H156" s="1">
        <f>SUM(M156,O156,N156,P156,U156,V156,Q156,R156,S156,W156,T156)*J156+SUM(Z156,AB156,-AD156,-AF156)+(X156 * IF('LA Data'!V156=0,L156,1))</f>
        <v>7038411.2614767719</v>
      </c>
      <c r="I156" s="6">
        <f>'LA Data'!BV156</f>
        <v>0.4</v>
      </c>
      <c r="J156" s="6">
        <f>'LA Data'!BY156</f>
        <v>0.4</v>
      </c>
      <c r="K156" s="6">
        <f t="shared" si="7"/>
        <v>0.5</v>
      </c>
      <c r="L156" s="6">
        <f t="shared" si="8"/>
        <v>0.5</v>
      </c>
      <c r="M156" s="1">
        <f>'LA Data'!C156</f>
        <v>35107071</v>
      </c>
      <c r="N156" s="1">
        <f>-('LA Data'!E156 - 'LA Data'!$D156) * 'LA Data'!$BU156</f>
        <v>2743329.95</v>
      </c>
      <c r="O156" s="1">
        <f>-'LA Data'!D156</f>
        <v>11180</v>
      </c>
      <c r="P156" s="1">
        <f>-('LA Data'!F156+'LA Data'!G156) * 0.5</f>
        <v>45360</v>
      </c>
      <c r="Q156" s="1">
        <f>-'LA Data'!L156-'LA Data'!M156</f>
        <v>2964</v>
      </c>
      <c r="R156" s="1">
        <f>-'LA Data'!N156-'LA Data'!O156</f>
        <v>0</v>
      </c>
      <c r="S156" s="1">
        <f>-'LA Data'!P156-'LA Data'!Q156</f>
        <v>0</v>
      </c>
      <c r="T156" s="1">
        <f>-'LA Data'!T156-'LA Data'!U156</f>
        <v>0</v>
      </c>
      <c r="U156" s="1">
        <f>-'LA Data'!H156-'LA Data'!I156</f>
        <v>244049</v>
      </c>
      <c r="V156" s="1">
        <f>-'LA Data'!J156-'LA Data'!K156</f>
        <v>1062685</v>
      </c>
      <c r="W156" s="1">
        <f>-'LA Data'!R156-'LA Data'!S156</f>
        <v>0</v>
      </c>
      <c r="X156" s="1">
        <f>-((('LA Data'!X156-'LA Data'!W156)*'LA Data'!BU156+'LA Data'!W156+'LA Data'!Y156*0.5+'LA Data'!AA156+'LA Data'!AC156+'LA Data'!AE156+'LA Data'!AG156+'LA Data'!AI156+'LA Data'!AK156) + ('LA Data'!Z156*0.5+'LA Data'!AB156+'LA Data'!AD156+'LA Data'!AF156+'LA Data'!AH156+'LA Data'!AJ156+'LA Data'!AL156))</f>
        <v>0</v>
      </c>
      <c r="Y156" s="1">
        <f>'LA Data'!BW156*10^6</f>
        <v>-8648244.31852323</v>
      </c>
      <c r="Z156" s="1">
        <f>'LA Data'!BZ156*10^6</f>
        <v>-8648244.31852323</v>
      </c>
      <c r="AA156" s="1">
        <f>'LA Data'!CB156</f>
        <v>0</v>
      </c>
      <c r="AB156" s="1">
        <f>'LA Data'!CC156</f>
        <v>0</v>
      </c>
      <c r="AC156" s="1">
        <f>'LA Data'!CD156</f>
        <v>0</v>
      </c>
      <c r="AD156" s="1">
        <f>'LA Data'!CE156</f>
        <v>0</v>
      </c>
      <c r="AE156" s="1">
        <f>('LA Data'!BX156-'LA Data'!CA156)*10^6</f>
        <v>0</v>
      </c>
      <c r="AF156" s="1">
        <v>0</v>
      </c>
      <c r="AG156" s="1"/>
    </row>
    <row r="157" spans="1:33" x14ac:dyDescent="0.25">
      <c r="A157" t="s">
        <v>323</v>
      </c>
      <c r="B157" t="s">
        <v>322</v>
      </c>
      <c r="C157" t="s">
        <v>679</v>
      </c>
      <c r="D157" t="s">
        <v>747</v>
      </c>
      <c r="E157" s="5">
        <v>0</v>
      </c>
      <c r="F157" s="1">
        <f t="shared" si="6"/>
        <v>0</v>
      </c>
      <c r="G157" s="1">
        <f>SUM(M157,O157,N157,P157,U157,V157,Q157,R157,S157,W157,T157)*I157+SUM(Y157,AA157,-AC157,-AE157)+(X157 * IF('LA Data'!V157=0,K157,1))</f>
        <v>7130304.0423385017</v>
      </c>
      <c r="H157" s="1">
        <f>SUM(M157,O157,N157,P157,U157,V157,Q157,R157,S157,W157,T157)*J157+SUM(Z157,AB157,-AD157,-AF157)+(X157 * IF('LA Data'!V157=0,L157,1))</f>
        <v>7130304.0423385017</v>
      </c>
      <c r="I157" s="6">
        <f>'LA Data'!BV157</f>
        <v>0.4</v>
      </c>
      <c r="J157" s="6">
        <f>'LA Data'!BY157</f>
        <v>0.4</v>
      </c>
      <c r="K157" s="6">
        <f t="shared" si="7"/>
        <v>0.5</v>
      </c>
      <c r="L157" s="6">
        <f t="shared" si="8"/>
        <v>0.5</v>
      </c>
      <c r="M157" s="1">
        <f>'LA Data'!C157</f>
        <v>58477821</v>
      </c>
      <c r="N157" s="1">
        <f>-('LA Data'!E157 - 'LA Data'!$D157) * 'LA Data'!$BU157</f>
        <v>3631942.7069999999</v>
      </c>
      <c r="O157" s="1">
        <f>-'LA Data'!D157</f>
        <v>0</v>
      </c>
      <c r="P157" s="1">
        <f>-('LA Data'!F157+'LA Data'!G157) * 0.5</f>
        <v>2545</v>
      </c>
      <c r="Q157" s="1">
        <f>-'LA Data'!L157-'LA Data'!M157</f>
        <v>11619</v>
      </c>
      <c r="R157" s="1">
        <f>-'LA Data'!N157-'LA Data'!O157</f>
        <v>0</v>
      </c>
      <c r="S157" s="1">
        <f>-'LA Data'!P157-'LA Data'!Q157</f>
        <v>0</v>
      </c>
      <c r="T157" s="1">
        <f>-'LA Data'!T157-'LA Data'!U157</f>
        <v>0</v>
      </c>
      <c r="U157" s="1">
        <f>-'LA Data'!H157-'LA Data'!I157</f>
        <v>740459</v>
      </c>
      <c r="V157" s="1">
        <f>-'LA Data'!J157-'LA Data'!K157</f>
        <v>2707123</v>
      </c>
      <c r="W157" s="1">
        <f>-'LA Data'!R157-'LA Data'!S157</f>
        <v>0</v>
      </c>
      <c r="X157" s="1">
        <f>-((('LA Data'!X157-'LA Data'!W157)*'LA Data'!BU157+'LA Data'!W157+'LA Data'!Y157*0.5+'LA Data'!AA157+'LA Data'!AC157+'LA Data'!AE157+'LA Data'!AG157+'LA Data'!AI157+'LA Data'!AK157) + ('LA Data'!Z157*0.5+'LA Data'!AB157+'LA Data'!AD157+'LA Data'!AF157+'LA Data'!AH157+'LA Data'!AJ157+'LA Data'!AL157))</f>
        <v>0</v>
      </c>
      <c r="Y157" s="1">
        <f>'LA Data'!BW157*10^6</f>
        <v>-19098299.8404615</v>
      </c>
      <c r="Z157" s="1">
        <f>'LA Data'!BZ157*10^6</f>
        <v>-19098299.8404615</v>
      </c>
      <c r="AA157" s="1">
        <f>'LA Data'!CB157</f>
        <v>0</v>
      </c>
      <c r="AB157" s="1">
        <f>'LA Data'!CC157</f>
        <v>0</v>
      </c>
      <c r="AC157" s="1">
        <f>'LA Data'!CD157</f>
        <v>0</v>
      </c>
      <c r="AD157" s="1">
        <f>'LA Data'!CE157</f>
        <v>0</v>
      </c>
      <c r="AE157" s="1">
        <f>('LA Data'!BX157-'LA Data'!CA157)*10^6</f>
        <v>0</v>
      </c>
      <c r="AF157" s="1">
        <v>0</v>
      </c>
      <c r="AG157" s="1"/>
    </row>
    <row r="158" spans="1:33" x14ac:dyDescent="0.25">
      <c r="A158" t="s">
        <v>324</v>
      </c>
      <c r="B158" t="s">
        <v>701</v>
      </c>
      <c r="C158" t="s">
        <v>747</v>
      </c>
      <c r="D158" t="s">
        <v>589</v>
      </c>
      <c r="E158" s="5">
        <v>0</v>
      </c>
      <c r="F158" s="1">
        <f t="shared" si="6"/>
        <v>0</v>
      </c>
      <c r="G158" s="1">
        <f>SUM(M158,O158,N158,P158,U158,V158,Q158,R158,S158,W158,T158)*I158+SUM(Y158,AA158,-AC158,-AE158)+(X158 * IF('LA Data'!V158=0,K158,1))</f>
        <v>51342548.847851895</v>
      </c>
      <c r="H158" s="1">
        <f>SUM(M158,O158,N158,P158,U158,V158,Q158,R158,S158,W158,T158)*J158+SUM(Z158,AB158,-AD158,-AF158)+(X158 * IF('LA Data'!V158=0,L158,1))</f>
        <v>51342548.847851895</v>
      </c>
      <c r="I158" s="6">
        <f>'LA Data'!BV158</f>
        <v>0.49</v>
      </c>
      <c r="J158" s="6">
        <f>'LA Data'!BY158</f>
        <v>0.49</v>
      </c>
      <c r="K158" s="6">
        <f t="shared" si="7"/>
        <v>0.5</v>
      </c>
      <c r="L158" s="6">
        <f t="shared" si="8"/>
        <v>0.5</v>
      </c>
      <c r="M158" s="1">
        <f>'LA Data'!C158</f>
        <v>36486707</v>
      </c>
      <c r="N158" s="1">
        <f>-('LA Data'!E158 - 'LA Data'!$D158) * 'LA Data'!$BU158</f>
        <v>2983647.48</v>
      </c>
      <c r="O158" s="1">
        <f>-'LA Data'!D158</f>
        <v>27803</v>
      </c>
      <c r="P158" s="1">
        <f>-('LA Data'!F158+'LA Data'!G158) * 0.5</f>
        <v>0</v>
      </c>
      <c r="Q158" s="1">
        <f>-'LA Data'!L158-'LA Data'!M158</f>
        <v>0</v>
      </c>
      <c r="R158" s="1">
        <f>-'LA Data'!N158-'LA Data'!O158</f>
        <v>0</v>
      </c>
      <c r="S158" s="1">
        <f>-'LA Data'!P158-'LA Data'!Q158</f>
        <v>0</v>
      </c>
      <c r="T158" s="1">
        <f>-'LA Data'!T158-'LA Data'!U158</f>
        <v>0</v>
      </c>
      <c r="U158" s="1">
        <f>-'LA Data'!H158-'LA Data'!I158</f>
        <v>255595</v>
      </c>
      <c r="V158" s="1">
        <f>-'LA Data'!J158-'LA Data'!K158</f>
        <v>1450613</v>
      </c>
      <c r="W158" s="1">
        <f>-'LA Data'!R158-'LA Data'!S158</f>
        <v>0</v>
      </c>
      <c r="X158" s="1">
        <f>-((('LA Data'!X158-'LA Data'!W158)*'LA Data'!BU158+'LA Data'!W158+'LA Data'!Y158*0.5+'LA Data'!AA158+'LA Data'!AC158+'LA Data'!AE158+'LA Data'!AG158+'LA Data'!AI158+'LA Data'!AK158) + ('LA Data'!Z158*0.5+'LA Data'!AB158+'LA Data'!AD158+'LA Data'!AF158+'LA Data'!AH158+'LA Data'!AJ158+'LA Data'!AL158))</f>
        <v>358858.40399999998</v>
      </c>
      <c r="Y158" s="1">
        <f>'LA Data'!BW158*10^6</f>
        <v>30793551.358651899</v>
      </c>
      <c r="Z158" s="1">
        <f>'LA Data'!BZ158*10^6</f>
        <v>30793551.358651899</v>
      </c>
      <c r="AA158" s="1">
        <f>'LA Data'!CB158</f>
        <v>0</v>
      </c>
      <c r="AB158" s="1">
        <f>'LA Data'!CC158</f>
        <v>0</v>
      </c>
      <c r="AC158" s="1">
        <f>'LA Data'!CD158</f>
        <v>0</v>
      </c>
      <c r="AD158" s="1">
        <f>'LA Data'!CE158</f>
        <v>0</v>
      </c>
      <c r="AE158" s="1">
        <f>('LA Data'!BX158-'LA Data'!CA158)*10^6</f>
        <v>0</v>
      </c>
      <c r="AF158" s="1">
        <v>0</v>
      </c>
      <c r="AG158" s="1"/>
    </row>
    <row r="159" spans="1:33" x14ac:dyDescent="0.25">
      <c r="A159" t="s">
        <v>325</v>
      </c>
      <c r="B159" t="s">
        <v>702</v>
      </c>
      <c r="C159" t="s">
        <v>747</v>
      </c>
      <c r="D159" t="s">
        <v>583</v>
      </c>
      <c r="E159" s="5">
        <v>0</v>
      </c>
      <c r="F159" s="1">
        <f t="shared" si="6"/>
        <v>0</v>
      </c>
      <c r="G159" s="1">
        <f>SUM(M159,O159,N159,P159,U159,V159,Q159,R159,S159,W159,T159)*I159+SUM(Y159,AA159,-AC159,-AE159)+(X159 * IF('LA Data'!V159=0,K159,1))</f>
        <v>66046504.591772802</v>
      </c>
      <c r="H159" s="1">
        <f>SUM(M159,O159,N159,P159,U159,V159,Q159,R159,S159,W159,T159)*J159+SUM(Z159,AB159,-AD159,-AF159)+(X159 * IF('LA Data'!V159=0,L159,1))</f>
        <v>66046504.591772802</v>
      </c>
      <c r="I159" s="6">
        <f>'LA Data'!BV159</f>
        <v>0.49</v>
      </c>
      <c r="J159" s="6">
        <f>'LA Data'!BY159</f>
        <v>0.49</v>
      </c>
      <c r="K159" s="6">
        <f t="shared" si="7"/>
        <v>0.5</v>
      </c>
      <c r="L159" s="6">
        <f t="shared" si="8"/>
        <v>0.5</v>
      </c>
      <c r="M159" s="1">
        <f>'LA Data'!C159</f>
        <v>230494952</v>
      </c>
      <c r="N159" s="1">
        <f>-('LA Data'!E159 - 'LA Data'!$D159) * 'LA Data'!$BU159</f>
        <v>5228686.4560000002</v>
      </c>
      <c r="O159" s="1">
        <f>-'LA Data'!D159</f>
        <v>50754</v>
      </c>
      <c r="P159" s="1">
        <f>-('LA Data'!F159+'LA Data'!G159) * 0.5</f>
        <v>10753</v>
      </c>
      <c r="Q159" s="1">
        <f>-'LA Data'!L159-'LA Data'!M159</f>
        <v>4965</v>
      </c>
      <c r="R159" s="1">
        <f>-'LA Data'!N159-'LA Data'!O159</f>
        <v>0</v>
      </c>
      <c r="S159" s="1">
        <f>-'LA Data'!P159-'LA Data'!Q159</f>
        <v>0</v>
      </c>
      <c r="T159" s="1">
        <f>-'LA Data'!T159-'LA Data'!U159</f>
        <v>0</v>
      </c>
      <c r="U159" s="1">
        <f>-'LA Data'!H159-'LA Data'!I159</f>
        <v>1489919</v>
      </c>
      <c r="V159" s="1">
        <f>-'LA Data'!J159-'LA Data'!K159</f>
        <v>5378233</v>
      </c>
      <c r="W159" s="1">
        <f>-'LA Data'!R159-'LA Data'!S159</f>
        <v>0</v>
      </c>
      <c r="X159" s="1">
        <f>-((('LA Data'!X159-'LA Data'!W159)*'LA Data'!BU159+'LA Data'!W159+'LA Data'!Y159*0.5+'LA Data'!AA159+'LA Data'!AC159+'LA Data'!AE159+'LA Data'!AG159+'LA Data'!AI159+'LA Data'!AK159) + ('LA Data'!Z159*0.5+'LA Data'!AB159+'LA Data'!AD159+'LA Data'!AF159+'LA Data'!AH159+'LA Data'!AJ159+'LA Data'!AL159))</f>
        <v>0</v>
      </c>
      <c r="Y159" s="1">
        <f>'LA Data'!BW159*10^6</f>
        <v>-41028597.011667199</v>
      </c>
      <c r="Z159" s="1">
        <f>'LA Data'!BZ159*10^6</f>
        <v>-41028597.011667199</v>
      </c>
      <c r="AA159" s="1">
        <f>'LA Data'!CB159</f>
        <v>0</v>
      </c>
      <c r="AB159" s="1">
        <f>'LA Data'!CC159</f>
        <v>0</v>
      </c>
      <c r="AC159" s="1">
        <f>'LA Data'!CD159</f>
        <v>11827447</v>
      </c>
      <c r="AD159" s="1">
        <f>'LA Data'!CE159</f>
        <v>11827447</v>
      </c>
      <c r="AE159" s="1">
        <f>('LA Data'!BX159-'LA Data'!CA159)*10^6</f>
        <v>0</v>
      </c>
      <c r="AF159" s="1">
        <v>0</v>
      </c>
      <c r="AG159" s="1"/>
    </row>
    <row r="160" spans="1:33" x14ac:dyDescent="0.25">
      <c r="A160" t="s">
        <v>327</v>
      </c>
      <c r="B160" t="s">
        <v>326</v>
      </c>
      <c r="C160" t="s">
        <v>673</v>
      </c>
      <c r="D160" t="s">
        <v>747</v>
      </c>
      <c r="E160" s="5">
        <v>0</v>
      </c>
      <c r="F160" s="1">
        <f t="shared" si="6"/>
        <v>0</v>
      </c>
      <c r="G160" s="1">
        <f>SUM(M160,O160,N160,P160,U160,V160,Q160,R160,S160,W160,T160)*I160+SUM(Y160,AA160,-AC160,-AE160)+(X160 * IF('LA Data'!V160=0,K160,1))</f>
        <v>1211962.3710402027</v>
      </c>
      <c r="H160" s="1">
        <f>SUM(M160,O160,N160,P160,U160,V160,Q160,R160,S160,W160,T160)*J160+SUM(Z160,AB160,-AD160,-AF160)+(X160 * IF('LA Data'!V160=0,L160,1))</f>
        <v>1211962.3710402027</v>
      </c>
      <c r="I160" s="6">
        <f>'LA Data'!BV160</f>
        <v>0.4</v>
      </c>
      <c r="J160" s="6">
        <f>'LA Data'!BY160</f>
        <v>0.4</v>
      </c>
      <c r="K160" s="6">
        <f t="shared" si="7"/>
        <v>0.5</v>
      </c>
      <c r="L160" s="6">
        <f t="shared" si="8"/>
        <v>0.5</v>
      </c>
      <c r="M160" s="1">
        <f>'LA Data'!C160</f>
        <v>43964813</v>
      </c>
      <c r="N160" s="1">
        <f>-('LA Data'!E160 - 'LA Data'!$D160) * 'LA Data'!$BU160</f>
        <v>2295000.477</v>
      </c>
      <c r="O160" s="1">
        <f>-'LA Data'!D160</f>
        <v>10579</v>
      </c>
      <c r="P160" s="1">
        <f>-('LA Data'!F160+'LA Data'!G160) * 0.5</f>
        <v>0</v>
      </c>
      <c r="Q160" s="1">
        <f>-'LA Data'!L160-'LA Data'!M160</f>
        <v>3293</v>
      </c>
      <c r="R160" s="1">
        <f>-'LA Data'!N160-'LA Data'!O160</f>
        <v>0</v>
      </c>
      <c r="S160" s="1">
        <f>-'LA Data'!P160-'LA Data'!Q160</f>
        <v>0</v>
      </c>
      <c r="T160" s="1">
        <f>-'LA Data'!T160-'LA Data'!U160</f>
        <v>0</v>
      </c>
      <c r="U160" s="1">
        <f>-'LA Data'!H160-'LA Data'!I160</f>
        <v>650008</v>
      </c>
      <c r="V160" s="1">
        <f>-'LA Data'!J160-'LA Data'!K160</f>
        <v>2724157</v>
      </c>
      <c r="W160" s="1">
        <f>-'LA Data'!R160-'LA Data'!S160</f>
        <v>0</v>
      </c>
      <c r="X160" s="1">
        <f>-((('LA Data'!X160-'LA Data'!W160)*'LA Data'!BU160+'LA Data'!W160+'LA Data'!Y160*0.5+'LA Data'!AA160+'LA Data'!AC160+'LA Data'!AE160+'LA Data'!AG160+'LA Data'!AI160+'LA Data'!AK160) + ('LA Data'!Z160*0.5+'LA Data'!AB160+'LA Data'!AD160+'LA Data'!AF160+'LA Data'!AH160+'LA Data'!AJ160+'LA Data'!AL160))</f>
        <v>0</v>
      </c>
      <c r="Y160" s="1">
        <f>'LA Data'!BW160*10^6</f>
        <v>-18708175.819759797</v>
      </c>
      <c r="Z160" s="1">
        <f>'LA Data'!BZ160*10^6</f>
        <v>-18708175.819759797</v>
      </c>
      <c r="AA160" s="1">
        <f>'LA Data'!CB160</f>
        <v>60998</v>
      </c>
      <c r="AB160" s="1">
        <f>'LA Data'!CC160</f>
        <v>60998</v>
      </c>
      <c r="AC160" s="1">
        <f>'LA Data'!CD160</f>
        <v>0</v>
      </c>
      <c r="AD160" s="1">
        <f>'LA Data'!CE160</f>
        <v>0</v>
      </c>
      <c r="AE160" s="1">
        <f>('LA Data'!BX160-'LA Data'!CA160)*10^6</f>
        <v>0</v>
      </c>
      <c r="AF160" s="1">
        <v>0</v>
      </c>
      <c r="AG160" s="1"/>
    </row>
    <row r="161" spans="1:33" x14ac:dyDescent="0.25">
      <c r="A161" t="s">
        <v>329</v>
      </c>
      <c r="B161" t="s">
        <v>328</v>
      </c>
      <c r="C161" t="s">
        <v>651</v>
      </c>
      <c r="D161" t="s">
        <v>606</v>
      </c>
      <c r="E161" s="5">
        <v>0</v>
      </c>
      <c r="F161" s="1">
        <f t="shared" si="6"/>
        <v>0</v>
      </c>
      <c r="G161" s="1">
        <f>SUM(M161,O161,N161,P161,U161,V161,Q161,R161,S161,W161,T161)*I161+SUM(Y161,AA161,-AC161,-AE161)+(X161 * IF('LA Data'!V161=0,K161,1))</f>
        <v>6493530.7164177969</v>
      </c>
      <c r="H161" s="1">
        <f>SUM(M161,O161,N161,P161,U161,V161,Q161,R161,S161,W161,T161)*J161+SUM(Z161,AB161,-AD161,-AF161)+(X161 * IF('LA Data'!V161=0,L161,1))</f>
        <v>6493530.7164177969</v>
      </c>
      <c r="I161" s="6">
        <f>'LA Data'!BV161</f>
        <v>0.4</v>
      </c>
      <c r="J161" s="6">
        <f>'LA Data'!BY161</f>
        <v>0.4</v>
      </c>
      <c r="K161" s="6">
        <f t="shared" si="7"/>
        <v>0.5</v>
      </c>
      <c r="L161" s="6">
        <f t="shared" si="8"/>
        <v>0.5</v>
      </c>
      <c r="M161" s="1">
        <f>'LA Data'!C161</f>
        <v>81415990</v>
      </c>
      <c r="N161" s="1">
        <f>-('LA Data'!E161 - 'LA Data'!$D161) * 'LA Data'!$BU161</f>
        <v>6086100.0329999998</v>
      </c>
      <c r="O161" s="1">
        <f>-'LA Data'!D161</f>
        <v>20000</v>
      </c>
      <c r="P161" s="1">
        <f>-('LA Data'!F161+'LA Data'!G161) * 0.5</f>
        <v>7235.5</v>
      </c>
      <c r="Q161" s="1">
        <f>-'LA Data'!L161-'LA Data'!M161</f>
        <v>40095</v>
      </c>
      <c r="R161" s="1">
        <f>-'LA Data'!N161-'LA Data'!O161</f>
        <v>0</v>
      </c>
      <c r="S161" s="1">
        <f>-'LA Data'!P161-'LA Data'!Q161</f>
        <v>20000</v>
      </c>
      <c r="T161" s="1">
        <f>-'LA Data'!T161-'LA Data'!U161</f>
        <v>0</v>
      </c>
      <c r="U161" s="1">
        <f>-'LA Data'!H161-'LA Data'!I161</f>
        <v>807289</v>
      </c>
      <c r="V161" s="1">
        <f>-'LA Data'!J161-'LA Data'!K161</f>
        <v>5077790</v>
      </c>
      <c r="W161" s="1">
        <f>-'LA Data'!R161-'LA Data'!S161</f>
        <v>0</v>
      </c>
      <c r="X161" s="1">
        <f>-((('LA Data'!X161-'LA Data'!W161)*'LA Data'!BU161+'LA Data'!W161+'LA Data'!Y161*0.5+'LA Data'!AA161+'LA Data'!AC161+'LA Data'!AE161+'LA Data'!AG161+'LA Data'!AI161+'LA Data'!AK161) + ('LA Data'!Z161*0.5+'LA Data'!AB161+'LA Data'!AD161+'LA Data'!AF161+'LA Data'!AH161+'LA Data'!AJ161+'LA Data'!AL161))</f>
        <v>0</v>
      </c>
      <c r="Y161" s="1">
        <f>'LA Data'!BW161*10^6</f>
        <v>-28595143.0967822</v>
      </c>
      <c r="Z161" s="1">
        <f>'LA Data'!BZ161*10^6</f>
        <v>-28595143.0967822</v>
      </c>
      <c r="AA161" s="1">
        <f>'LA Data'!CB161</f>
        <v>0</v>
      </c>
      <c r="AB161" s="1">
        <f>'LA Data'!CC161</f>
        <v>0</v>
      </c>
      <c r="AC161" s="1">
        <f>'LA Data'!CD161</f>
        <v>2301126</v>
      </c>
      <c r="AD161" s="1">
        <f>'LA Data'!CE161</f>
        <v>2301126</v>
      </c>
      <c r="AE161" s="1">
        <f>('LA Data'!BX161-'LA Data'!CA161)*10^6</f>
        <v>0</v>
      </c>
      <c r="AF161" s="1">
        <v>0</v>
      </c>
      <c r="AG161" s="1"/>
    </row>
    <row r="162" spans="1:33" x14ac:dyDescent="0.25">
      <c r="A162" t="s">
        <v>331</v>
      </c>
      <c r="B162" t="s">
        <v>330</v>
      </c>
      <c r="C162" t="s">
        <v>665</v>
      </c>
      <c r="D162" t="s">
        <v>624</v>
      </c>
      <c r="E162" s="5">
        <v>0</v>
      </c>
      <c r="F162" s="1">
        <f t="shared" si="6"/>
        <v>0</v>
      </c>
      <c r="G162" s="1">
        <f>SUM(M162,O162,N162,P162,U162,V162,Q162,R162,S162,W162,T162)*I162+SUM(Y162,AA162,-AC162,-AE162)+(X162 * IF('LA Data'!V162=0,K162,1))</f>
        <v>8732146.7156732008</v>
      </c>
      <c r="H162" s="1">
        <f>SUM(M162,O162,N162,P162,U162,V162,Q162,R162,S162,W162,T162)*J162+SUM(Z162,AB162,-AD162,-AF162)+(X162 * IF('LA Data'!V162=0,L162,1))</f>
        <v>8732146.7156732008</v>
      </c>
      <c r="I162" s="6">
        <f>'LA Data'!BV162</f>
        <v>0.4</v>
      </c>
      <c r="J162" s="6">
        <f>'LA Data'!BY162</f>
        <v>0.4</v>
      </c>
      <c r="K162" s="6">
        <f t="shared" si="7"/>
        <v>0.5</v>
      </c>
      <c r="L162" s="6">
        <f t="shared" si="8"/>
        <v>0.5</v>
      </c>
      <c r="M162" s="1">
        <f>'LA Data'!C162</f>
        <v>47762186</v>
      </c>
      <c r="N162" s="1">
        <f>-('LA Data'!E162 - 'LA Data'!$D162) * 'LA Data'!$BU162</f>
        <v>3359579.6580000003</v>
      </c>
      <c r="O162" s="1">
        <f>-'LA Data'!D162</f>
        <v>0</v>
      </c>
      <c r="P162" s="1">
        <f>-('LA Data'!F162+'LA Data'!G162) * 0.5</f>
        <v>11308.5</v>
      </c>
      <c r="Q162" s="1">
        <f>-'LA Data'!L162-'LA Data'!M162</f>
        <v>17403</v>
      </c>
      <c r="R162" s="1">
        <f>-'LA Data'!N162-'LA Data'!O162</f>
        <v>0</v>
      </c>
      <c r="S162" s="1">
        <f>-'LA Data'!P162-'LA Data'!Q162</f>
        <v>0</v>
      </c>
      <c r="T162" s="1">
        <f>-'LA Data'!T162-'LA Data'!U162</f>
        <v>0</v>
      </c>
      <c r="U162" s="1">
        <f>-'LA Data'!H162-'LA Data'!I162</f>
        <v>380762</v>
      </c>
      <c r="V162" s="1">
        <f>-'LA Data'!J162-'LA Data'!K162</f>
        <v>2070279</v>
      </c>
      <c r="W162" s="1">
        <f>-'LA Data'!R162-'LA Data'!S162</f>
        <v>0</v>
      </c>
      <c r="X162" s="1">
        <f>-((('LA Data'!X162-'LA Data'!W162)*'LA Data'!BU162+'LA Data'!W162+'LA Data'!Y162*0.5+'LA Data'!AA162+'LA Data'!AC162+'LA Data'!AE162+'LA Data'!AG162+'LA Data'!AI162+'LA Data'!AK162) + ('LA Data'!Z162*0.5+'LA Data'!AB162+'LA Data'!AD162+'LA Data'!AF162+'LA Data'!AH162+'LA Data'!AJ162+'LA Data'!AL162))</f>
        <v>0</v>
      </c>
      <c r="Y162" s="1">
        <f>'LA Data'!BW162*10^6</f>
        <v>-12708460.547526799</v>
      </c>
      <c r="Z162" s="1">
        <f>'LA Data'!BZ162*10^6</f>
        <v>-12708460.547526799</v>
      </c>
      <c r="AA162" s="1">
        <f>'LA Data'!CB162</f>
        <v>0</v>
      </c>
      <c r="AB162" s="1">
        <f>'LA Data'!CC162</f>
        <v>0</v>
      </c>
      <c r="AC162" s="1">
        <f>'LA Data'!CD162</f>
        <v>0</v>
      </c>
      <c r="AD162" s="1">
        <f>'LA Data'!CE162</f>
        <v>0</v>
      </c>
      <c r="AE162" s="1">
        <f>('LA Data'!BX162-'LA Data'!CA162)*10^6</f>
        <v>0</v>
      </c>
      <c r="AF162" s="1">
        <v>0</v>
      </c>
      <c r="AG162" s="1"/>
    </row>
    <row r="163" spans="1:33" x14ac:dyDescent="0.25">
      <c r="A163" t="s">
        <v>333</v>
      </c>
      <c r="B163" t="s">
        <v>332</v>
      </c>
      <c r="C163" t="s">
        <v>669</v>
      </c>
      <c r="D163" t="s">
        <v>630</v>
      </c>
      <c r="E163" s="5">
        <v>0</v>
      </c>
      <c r="F163" s="1">
        <f t="shared" si="6"/>
        <v>0</v>
      </c>
      <c r="G163" s="1">
        <f>SUM(M163,O163,N163,P163,U163,V163,Q163,R163,S163,W163,T163)*I163+SUM(Y163,AA163,-AC163,-AE163)+(X163 * IF('LA Data'!V163=0,K163,1))</f>
        <v>7223519.0752021018</v>
      </c>
      <c r="H163" s="1">
        <f>SUM(M163,O163,N163,P163,U163,V163,Q163,R163,S163,W163,T163)*J163+SUM(Z163,AB163,-AD163,-AF163)+(X163 * IF('LA Data'!V163=0,L163,1))</f>
        <v>7223519.0752021018</v>
      </c>
      <c r="I163" s="6">
        <f>'LA Data'!BV163</f>
        <v>0.4</v>
      </c>
      <c r="J163" s="6">
        <f>'LA Data'!BY163</f>
        <v>0.4</v>
      </c>
      <c r="K163" s="6">
        <f t="shared" si="7"/>
        <v>0.5</v>
      </c>
      <c r="L163" s="6">
        <f t="shared" si="8"/>
        <v>0.5</v>
      </c>
      <c r="M163" s="1">
        <f>'LA Data'!C163</f>
        <v>41623260</v>
      </c>
      <c r="N163" s="1">
        <f>-('LA Data'!E163 - 'LA Data'!$D163) * 'LA Data'!$BU163</f>
        <v>2913430.17</v>
      </c>
      <c r="O163" s="1">
        <f>-'LA Data'!D163</f>
        <v>0</v>
      </c>
      <c r="P163" s="1">
        <f>-('LA Data'!F163+'LA Data'!G163) * 0.5</f>
        <v>10237.5</v>
      </c>
      <c r="Q163" s="1">
        <f>-'LA Data'!L163-'LA Data'!M163</f>
        <v>0</v>
      </c>
      <c r="R163" s="1">
        <f>-'LA Data'!N163-'LA Data'!O163</f>
        <v>0</v>
      </c>
      <c r="S163" s="1">
        <f>-'LA Data'!P163-'LA Data'!Q163</f>
        <v>0</v>
      </c>
      <c r="T163" s="1">
        <f>-'LA Data'!T163-'LA Data'!U163</f>
        <v>0</v>
      </c>
      <c r="U163" s="1">
        <f>-'LA Data'!H163-'LA Data'!I163</f>
        <v>280785</v>
      </c>
      <c r="V163" s="1">
        <f>-'LA Data'!J163-'LA Data'!K163</f>
        <v>1449828</v>
      </c>
      <c r="W163" s="1">
        <f>-'LA Data'!R163-'LA Data'!S163</f>
        <v>0</v>
      </c>
      <c r="X163" s="1">
        <f>-((('LA Data'!X163-'LA Data'!W163)*'LA Data'!BU163+'LA Data'!W163+'LA Data'!Y163*0.5+'LA Data'!AA163+'LA Data'!AC163+'LA Data'!AE163+'LA Data'!AG163+'LA Data'!AI163+'LA Data'!AK163) + ('LA Data'!Z163*0.5+'LA Data'!AB163+'LA Data'!AD163+'LA Data'!AF163+'LA Data'!AH163+'LA Data'!AJ163+'LA Data'!AL163))</f>
        <v>0</v>
      </c>
      <c r="Y163" s="1">
        <f>'LA Data'!BW163*10^6</f>
        <v>-11287497.192797901</v>
      </c>
      <c r="Z163" s="1">
        <f>'LA Data'!BZ163*10^6</f>
        <v>-11287497.192797901</v>
      </c>
      <c r="AA163" s="1">
        <f>'LA Data'!CB163</f>
        <v>0</v>
      </c>
      <c r="AB163" s="1">
        <f>'LA Data'!CC163</f>
        <v>0</v>
      </c>
      <c r="AC163" s="1">
        <f>'LA Data'!CD163</f>
        <v>0</v>
      </c>
      <c r="AD163" s="1">
        <f>'LA Data'!CE163</f>
        <v>0</v>
      </c>
      <c r="AE163" s="1">
        <f>('LA Data'!BX163-'LA Data'!CA163)*10^6</f>
        <v>0</v>
      </c>
      <c r="AF163" s="1">
        <v>0</v>
      </c>
      <c r="AG163" s="1"/>
    </row>
    <row r="164" spans="1:33" x14ac:dyDescent="0.25">
      <c r="A164" t="s">
        <v>335</v>
      </c>
      <c r="B164" t="s">
        <v>334</v>
      </c>
      <c r="C164" t="s">
        <v>747</v>
      </c>
      <c r="D164" t="s">
        <v>632</v>
      </c>
      <c r="E164" s="5">
        <v>0</v>
      </c>
      <c r="F164" s="1">
        <f t="shared" si="6"/>
        <v>0</v>
      </c>
      <c r="G164" s="1">
        <f>SUM(M164,O164,N164,P164,U164,V164,Q164,R164,S164,W164,T164)*I164+SUM(Y164,AA164,-AC164,-AE164)+(X164 * IF('LA Data'!V164=0,K164,1))</f>
        <v>92167595.750944108</v>
      </c>
      <c r="H164" s="1">
        <f>SUM(M164,O164,N164,P164,U164,V164,Q164,R164,S164,W164,T164)*J164+SUM(Z164,AB164,-AD164,-AF164)+(X164 * IF('LA Data'!V164=0,L164,1))</f>
        <v>92167595.750944108</v>
      </c>
      <c r="I164" s="6">
        <f>'LA Data'!BV164</f>
        <v>0.49</v>
      </c>
      <c r="J164" s="6">
        <f>'LA Data'!BY164</f>
        <v>0.49</v>
      </c>
      <c r="K164" s="6">
        <f t="shared" si="7"/>
        <v>0.5</v>
      </c>
      <c r="L164" s="6">
        <f t="shared" si="8"/>
        <v>0.5</v>
      </c>
      <c r="M164" s="1">
        <f>'LA Data'!C164</f>
        <v>116846013</v>
      </c>
      <c r="N164" s="1">
        <f>-('LA Data'!E164 - 'LA Data'!$D164) * 'LA Data'!$BU164</f>
        <v>6965865.067999999</v>
      </c>
      <c r="O164" s="1">
        <f>-'LA Data'!D164</f>
        <v>3194</v>
      </c>
      <c r="P164" s="1">
        <f>-('LA Data'!F164+'LA Data'!G164) * 0.5</f>
        <v>0</v>
      </c>
      <c r="Q164" s="1">
        <f>-'LA Data'!L164-'LA Data'!M164</f>
        <v>3106</v>
      </c>
      <c r="R164" s="1">
        <f>-'LA Data'!N164-'LA Data'!O164</f>
        <v>97943</v>
      </c>
      <c r="S164" s="1">
        <f>-'LA Data'!P164-'LA Data'!Q164</f>
        <v>0</v>
      </c>
      <c r="T164" s="1">
        <f>-'LA Data'!T164-'LA Data'!U164</f>
        <v>0</v>
      </c>
      <c r="U164" s="1">
        <f>-'LA Data'!H164-'LA Data'!I164</f>
        <v>500051</v>
      </c>
      <c r="V164" s="1">
        <f>-'LA Data'!J164-'LA Data'!K164</f>
        <v>6905019</v>
      </c>
      <c r="W164" s="1">
        <f>-'LA Data'!R164-'LA Data'!S164</f>
        <v>0</v>
      </c>
      <c r="X164" s="1">
        <f>-((('LA Data'!X164-'LA Data'!W164)*'LA Data'!BU164+'LA Data'!W164+'LA Data'!Y164*0.5+'LA Data'!AA164+'LA Data'!AC164+'LA Data'!AE164+'LA Data'!AG164+'LA Data'!AI164+'LA Data'!AK164) + ('LA Data'!Z164*0.5+'LA Data'!AB164+'LA Data'!AD164+'LA Data'!AF164+'LA Data'!AH164+'LA Data'!AJ164+'LA Data'!AL164))</f>
        <v>548069.62800000003</v>
      </c>
      <c r="Y164" s="1">
        <f>'LA Data'!BW164*10^6</f>
        <v>25859850.4996241</v>
      </c>
      <c r="Z164" s="1">
        <f>'LA Data'!BZ164*10^6</f>
        <v>25859850.4996241</v>
      </c>
      <c r="AA164" s="1">
        <f>'LA Data'!CB164</f>
        <v>1412292</v>
      </c>
      <c r="AB164" s="1">
        <f>'LA Data'!CC164</f>
        <v>1412292</v>
      </c>
      <c r="AC164" s="1">
        <f>'LA Data'!CD164</f>
        <v>0</v>
      </c>
      <c r="AD164" s="1">
        <f>'LA Data'!CE164</f>
        <v>0</v>
      </c>
      <c r="AE164" s="1">
        <f>('LA Data'!BX164-'LA Data'!CA164)*10^6</f>
        <v>0</v>
      </c>
      <c r="AF164" s="1">
        <v>0</v>
      </c>
      <c r="AG164" s="1"/>
    </row>
    <row r="165" spans="1:33" x14ac:dyDescent="0.25">
      <c r="A165" t="s">
        <v>337</v>
      </c>
      <c r="B165" t="s">
        <v>336</v>
      </c>
      <c r="C165" t="s">
        <v>649</v>
      </c>
      <c r="D165" t="s">
        <v>747</v>
      </c>
      <c r="E165" s="5">
        <v>0</v>
      </c>
      <c r="F165" s="1">
        <f t="shared" si="6"/>
        <v>0</v>
      </c>
      <c r="G165" s="1">
        <f>SUM(M165,O165,N165,P165,U165,V165,Q165,R165,S165,W165,T165)*I165+SUM(Y165,AA165,-AC165,-AE165)+(X165 * IF('LA Data'!V165=0,K165,1))</f>
        <v>142619864.57919559</v>
      </c>
      <c r="H165" s="1">
        <f>SUM(M165,O165,N165,P165,U165,V165,Q165,R165,S165,W165,T165)*J165+SUM(Z165,AB165,-AD165,-AF165)+(X165 * IF('LA Data'!V165=0,L165,1))</f>
        <v>142619864.57919559</v>
      </c>
      <c r="I165" s="6">
        <f>'LA Data'!BV165</f>
        <v>0.3</v>
      </c>
      <c r="J165" s="6">
        <f>'LA Data'!BY165</f>
        <v>0.3</v>
      </c>
      <c r="K165" s="6">
        <f t="shared" si="7"/>
        <v>0.66999999999999993</v>
      </c>
      <c r="L165" s="6">
        <f t="shared" si="8"/>
        <v>0.5</v>
      </c>
      <c r="M165" s="1">
        <f>'LA Data'!C165</f>
        <v>184931538</v>
      </c>
      <c r="N165" s="1">
        <f>-('LA Data'!E165 - 'LA Data'!$D165) * 'LA Data'!$BU165</f>
        <v>7332953.2800000003</v>
      </c>
      <c r="O165" s="1">
        <f>-'LA Data'!D165</f>
        <v>0</v>
      </c>
      <c r="P165" s="1">
        <f>-('LA Data'!F165+'LA Data'!G165) * 0.5</f>
        <v>0</v>
      </c>
      <c r="Q165" s="1">
        <f>-'LA Data'!L165-'LA Data'!M165</f>
        <v>0</v>
      </c>
      <c r="R165" s="1">
        <f>-'LA Data'!N165-'LA Data'!O165</f>
        <v>1254300</v>
      </c>
      <c r="S165" s="1">
        <f>-'LA Data'!P165-'LA Data'!Q165</f>
        <v>0</v>
      </c>
      <c r="T165" s="1">
        <f>-'LA Data'!T165-'LA Data'!U165</f>
        <v>0</v>
      </c>
      <c r="U165" s="1">
        <f>-'LA Data'!H165-'LA Data'!I165</f>
        <v>1554326</v>
      </c>
      <c r="V165" s="1">
        <f>-'LA Data'!J165-'LA Data'!K165</f>
        <v>16782833</v>
      </c>
      <c r="W165" s="1">
        <f>-'LA Data'!R165-'LA Data'!S165</f>
        <v>0</v>
      </c>
      <c r="X165" s="1">
        <f>-((('LA Data'!X165-'LA Data'!W165)*'LA Data'!BU165+'LA Data'!W165+'LA Data'!Y165*0.5+'LA Data'!AA165+'LA Data'!AC165+'LA Data'!AE165+'LA Data'!AG165+'LA Data'!AI165+'LA Data'!AK165) + ('LA Data'!Z165*0.5+'LA Data'!AB165+'LA Data'!AD165+'LA Data'!AF165+'LA Data'!AH165+'LA Data'!AJ165+'LA Data'!AL165))</f>
        <v>525843.86400000006</v>
      </c>
      <c r="Y165" s="1">
        <f>'LA Data'!BW165*10^6</f>
        <v>78537235.631195605</v>
      </c>
      <c r="Z165" s="1">
        <f>'LA Data'!BZ165*10^6</f>
        <v>78537235.631195605</v>
      </c>
      <c r="AA165" s="1">
        <f>'LA Data'!CB165</f>
        <v>0</v>
      </c>
      <c r="AB165" s="1">
        <f>'LA Data'!CC165</f>
        <v>0</v>
      </c>
      <c r="AC165" s="1">
        <f>'LA Data'!CD165</f>
        <v>0</v>
      </c>
      <c r="AD165" s="1">
        <f>'LA Data'!CE165</f>
        <v>0</v>
      </c>
      <c r="AE165" s="1">
        <f>('LA Data'!BX165-'LA Data'!CA165)*10^6</f>
        <v>0</v>
      </c>
      <c r="AF165" s="1">
        <v>0</v>
      </c>
      <c r="AG165" s="1"/>
    </row>
    <row r="166" spans="1:33" x14ac:dyDescent="0.25">
      <c r="A166" t="s">
        <v>339</v>
      </c>
      <c r="B166" t="s">
        <v>338</v>
      </c>
      <c r="C166" t="s">
        <v>642</v>
      </c>
      <c r="D166" t="s">
        <v>594</v>
      </c>
      <c r="E166" s="5">
        <v>0</v>
      </c>
      <c r="F166" s="1">
        <f t="shared" si="6"/>
        <v>0</v>
      </c>
      <c r="G166" s="1">
        <f>SUM(M166,O166,N166,P166,U166,V166,Q166,R166,S166,W166,T166)*I166+SUM(Y166,AA166,-AC166,-AE166)+(X166 * IF('LA Data'!V166=0,K166,1))</f>
        <v>6249101.3133291006</v>
      </c>
      <c r="H166" s="1">
        <f>SUM(M166,O166,N166,P166,U166,V166,Q166,R166,S166,W166,T166)*J166+SUM(Z166,AB166,-AD166,-AF166)+(X166 * IF('LA Data'!V166=0,L166,1))</f>
        <v>6249101.3133291006</v>
      </c>
      <c r="I166" s="6">
        <f>'LA Data'!BV166</f>
        <v>0.4</v>
      </c>
      <c r="J166" s="6">
        <f>'LA Data'!BY166</f>
        <v>0.4</v>
      </c>
      <c r="K166" s="6">
        <f t="shared" si="7"/>
        <v>0.5</v>
      </c>
      <c r="L166" s="6">
        <f t="shared" si="8"/>
        <v>0.5</v>
      </c>
      <c r="M166" s="1">
        <f>'LA Data'!C166</f>
        <v>32606280</v>
      </c>
      <c r="N166" s="1">
        <f>-('LA Data'!E166 - 'LA Data'!$D166) * 'LA Data'!$BU166</f>
        <v>5656794.1110000005</v>
      </c>
      <c r="O166" s="1">
        <f>-'LA Data'!D166</f>
        <v>27037</v>
      </c>
      <c r="P166" s="1">
        <f>-('LA Data'!F166+'LA Data'!G166) * 0.5</f>
        <v>20458.5</v>
      </c>
      <c r="Q166" s="1">
        <f>-'LA Data'!L166-'LA Data'!M166</f>
        <v>43643</v>
      </c>
      <c r="R166" s="1">
        <f>-'LA Data'!N166-'LA Data'!O166</f>
        <v>0</v>
      </c>
      <c r="S166" s="1">
        <f>-'LA Data'!P166-'LA Data'!Q166</f>
        <v>34562</v>
      </c>
      <c r="T166" s="1">
        <f>-'LA Data'!T166-'LA Data'!U166</f>
        <v>0</v>
      </c>
      <c r="U166" s="1">
        <f>-'LA Data'!H166-'LA Data'!I166</f>
        <v>424161</v>
      </c>
      <c r="V166" s="1">
        <f>-'LA Data'!J166-'LA Data'!K166</f>
        <v>3374075</v>
      </c>
      <c r="W166" s="1">
        <f>-'LA Data'!R166-'LA Data'!S166</f>
        <v>0</v>
      </c>
      <c r="X166" s="1">
        <f>-((('LA Data'!X166-'LA Data'!W166)*'LA Data'!BU166+'LA Data'!W166+'LA Data'!Y166*0.5+'LA Data'!AA166+'LA Data'!AC166+'LA Data'!AE166+'LA Data'!AG166+'LA Data'!AI166+'LA Data'!AK166) + ('LA Data'!Z166*0.5+'LA Data'!AB166+'LA Data'!AD166+'LA Data'!AF166+'LA Data'!AH166+'LA Data'!AJ166+'LA Data'!AL166))</f>
        <v>0</v>
      </c>
      <c r="Y166" s="1">
        <f>'LA Data'!BW166*10^6</f>
        <v>-10625702.931070901</v>
      </c>
      <c r="Z166" s="1">
        <f>'LA Data'!BZ166*10^6</f>
        <v>-10625702.931070901</v>
      </c>
      <c r="AA166" s="1">
        <f>'LA Data'!CB166</f>
        <v>0</v>
      </c>
      <c r="AB166" s="1">
        <f>'LA Data'!CC166</f>
        <v>0</v>
      </c>
      <c r="AC166" s="1">
        <f>'LA Data'!CD166</f>
        <v>0</v>
      </c>
      <c r="AD166" s="1">
        <f>'LA Data'!CE166</f>
        <v>0</v>
      </c>
      <c r="AE166" s="1">
        <f>('LA Data'!BX166-'LA Data'!CA166)*10^6</f>
        <v>0</v>
      </c>
      <c r="AF166" s="1">
        <v>0</v>
      </c>
      <c r="AG166" s="1"/>
    </row>
    <row r="167" spans="1:33" x14ac:dyDescent="0.25">
      <c r="A167" t="s">
        <v>341</v>
      </c>
      <c r="B167" t="s">
        <v>340</v>
      </c>
      <c r="C167" t="s">
        <v>640</v>
      </c>
      <c r="D167" t="s">
        <v>592</v>
      </c>
      <c r="E167" s="5">
        <v>0</v>
      </c>
      <c r="F167" s="1">
        <f t="shared" si="6"/>
        <v>0</v>
      </c>
      <c r="G167" s="1">
        <f>SUM(M167,O167,N167,P167,U167,V167,Q167,R167,S167,W167,T167)*I167+SUM(Y167,AA167,-AC167,-AE167)+(X167 * IF('LA Data'!V167=0,K167,1))</f>
        <v>5780427.1081390688</v>
      </c>
      <c r="H167" s="1">
        <f>SUM(M167,O167,N167,P167,U167,V167,Q167,R167,S167,W167,T167)*J167+SUM(Z167,AB167,-AD167,-AF167)+(X167 * IF('LA Data'!V167=0,L167,1))</f>
        <v>5780427.1081390688</v>
      </c>
      <c r="I167" s="6">
        <f>'LA Data'!BV167</f>
        <v>0.4</v>
      </c>
      <c r="J167" s="6">
        <f>'LA Data'!BY167</f>
        <v>0.4</v>
      </c>
      <c r="K167" s="6">
        <f t="shared" si="7"/>
        <v>0.5</v>
      </c>
      <c r="L167" s="6">
        <f t="shared" si="8"/>
        <v>0.5</v>
      </c>
      <c r="M167" s="1">
        <f>'LA Data'!C167</f>
        <v>20173323</v>
      </c>
      <c r="N167" s="1">
        <f>-('LA Data'!E167 - 'LA Data'!$D167) * 'LA Data'!$BU167</f>
        <v>2552835.8080000002</v>
      </c>
      <c r="O167" s="1">
        <f>-'LA Data'!D167</f>
        <v>0</v>
      </c>
      <c r="P167" s="1">
        <f>-('LA Data'!F167+'LA Data'!G167) * 0.5</f>
        <v>0</v>
      </c>
      <c r="Q167" s="1">
        <f>-'LA Data'!L167-'LA Data'!M167</f>
        <v>2408</v>
      </c>
      <c r="R167" s="1">
        <f>-'LA Data'!N167-'LA Data'!O167</f>
        <v>0</v>
      </c>
      <c r="S167" s="1">
        <f>-'LA Data'!P167-'LA Data'!Q167</f>
        <v>0</v>
      </c>
      <c r="T167" s="1">
        <f>-'LA Data'!T167-'LA Data'!U167</f>
        <v>0</v>
      </c>
      <c r="U167" s="1">
        <f>-'LA Data'!H167-'LA Data'!I167</f>
        <v>186390</v>
      </c>
      <c r="V167" s="1">
        <f>-'LA Data'!J167-'LA Data'!K167</f>
        <v>1100420</v>
      </c>
      <c r="W167" s="1">
        <f>-'LA Data'!R167-'LA Data'!S167</f>
        <v>0</v>
      </c>
      <c r="X167" s="1">
        <f>-((('LA Data'!X167-'LA Data'!W167)*'LA Data'!BU167+'LA Data'!W167+'LA Data'!Y167*0.5+'LA Data'!AA167+'LA Data'!AC167+'LA Data'!AE167+'LA Data'!AG167+'LA Data'!AI167+'LA Data'!AK167) + ('LA Data'!Z167*0.5+'LA Data'!AB167+'LA Data'!AD167+'LA Data'!AF167+'LA Data'!AH167+'LA Data'!AJ167+'LA Data'!AL167))</f>
        <v>0</v>
      </c>
      <c r="Y167" s="1">
        <f>'LA Data'!BW167*10^6</f>
        <v>-3825723.6150609301</v>
      </c>
      <c r="Z167" s="1">
        <f>'LA Data'!BZ167*10^6</f>
        <v>-3825723.6150609301</v>
      </c>
      <c r="AA167" s="1">
        <f>'LA Data'!CB167</f>
        <v>0</v>
      </c>
      <c r="AB167" s="1">
        <f>'LA Data'!CC167</f>
        <v>0</v>
      </c>
      <c r="AC167" s="1">
        <f>'LA Data'!CD167</f>
        <v>0</v>
      </c>
      <c r="AD167" s="1">
        <f>'LA Data'!CE167</f>
        <v>0</v>
      </c>
      <c r="AE167" s="1">
        <f>('LA Data'!BX167-'LA Data'!CA167)*10^6</f>
        <v>0</v>
      </c>
      <c r="AF167" s="1">
        <v>0</v>
      </c>
      <c r="AG167" s="1"/>
    </row>
    <row r="168" spans="1:33" x14ac:dyDescent="0.25">
      <c r="A168" t="s">
        <v>342</v>
      </c>
      <c r="B168" t="s">
        <v>703</v>
      </c>
      <c r="C168" t="s">
        <v>747</v>
      </c>
      <c r="D168" t="s">
        <v>610</v>
      </c>
      <c r="E168" s="5">
        <v>0</v>
      </c>
      <c r="F168" s="1">
        <f t="shared" si="6"/>
        <v>0</v>
      </c>
      <c r="G168" s="1">
        <f>SUM(M168,O168,N168,P168,U168,V168,Q168,R168,S168,W168,T168)*I168+SUM(Y168,AA168,-AC168,-AE168)+(X168 * IF('LA Data'!V168=0,K168,1))</f>
        <v>46625205.671556287</v>
      </c>
      <c r="H168" s="1">
        <f>SUM(M168,O168,N168,P168,U168,V168,Q168,R168,S168,W168,T168)*J168+SUM(Z168,AB168,-AD168,-AF168)+(X168 * IF('LA Data'!V168=0,L168,1))</f>
        <v>46625205.671556287</v>
      </c>
      <c r="I168" s="6">
        <f>'LA Data'!BV168</f>
        <v>0.49</v>
      </c>
      <c r="J168" s="6">
        <f>'LA Data'!BY168</f>
        <v>0.49</v>
      </c>
      <c r="K168" s="6">
        <f t="shared" si="7"/>
        <v>0.5</v>
      </c>
      <c r="L168" s="6">
        <f t="shared" si="8"/>
        <v>0.5</v>
      </c>
      <c r="M168" s="1">
        <f>'LA Data'!C168</f>
        <v>64522346</v>
      </c>
      <c r="N168" s="1">
        <f>-('LA Data'!E168 - 'LA Data'!$D168) * 'LA Data'!$BU168</f>
        <v>3992645.6</v>
      </c>
      <c r="O168" s="1">
        <f>-'LA Data'!D168</f>
        <v>9801</v>
      </c>
      <c r="P168" s="1">
        <f>-('LA Data'!F168+'LA Data'!G168) * 0.5</f>
        <v>0</v>
      </c>
      <c r="Q168" s="1">
        <f>-'LA Data'!L168-'LA Data'!M168</f>
        <v>19411</v>
      </c>
      <c r="R168" s="1">
        <f>-'LA Data'!N168-'LA Data'!O168</f>
        <v>0</v>
      </c>
      <c r="S168" s="1">
        <f>-'LA Data'!P168-'LA Data'!Q168</f>
        <v>1497</v>
      </c>
      <c r="T168" s="1">
        <f>-'LA Data'!T168-'LA Data'!U168</f>
        <v>0</v>
      </c>
      <c r="U168" s="1">
        <f>-'LA Data'!H168-'LA Data'!I168</f>
        <v>248281</v>
      </c>
      <c r="V168" s="1">
        <f>-'LA Data'!J168-'LA Data'!K168</f>
        <v>2632088</v>
      </c>
      <c r="W168" s="1">
        <f>-'LA Data'!R168-'LA Data'!S168</f>
        <v>0</v>
      </c>
      <c r="X168" s="1">
        <f>-((('LA Data'!X168-'LA Data'!W168)*'LA Data'!BU168+'LA Data'!W168+'LA Data'!Y168*0.5+'LA Data'!AA168+'LA Data'!AC168+'LA Data'!AE168+'LA Data'!AG168+'LA Data'!AI168+'LA Data'!AK168) + ('LA Data'!Z168*0.5+'LA Data'!AB168+'LA Data'!AD168+'LA Data'!AF168+'LA Data'!AH168+'LA Data'!AJ168+'LA Data'!AL168))</f>
        <v>14812.480000000001</v>
      </c>
      <c r="Y168" s="1">
        <f>'LA Data'!BW168*10^6</f>
        <v>11611619.087556299</v>
      </c>
      <c r="Z168" s="1">
        <f>'LA Data'!BZ168*10^6</f>
        <v>11611619.087556299</v>
      </c>
      <c r="AA168" s="1">
        <f>'LA Data'!CB168</f>
        <v>0</v>
      </c>
      <c r="AB168" s="1">
        <f>'LA Data'!CC168</f>
        <v>0</v>
      </c>
      <c r="AC168" s="1">
        <f>'LA Data'!CD168</f>
        <v>0</v>
      </c>
      <c r="AD168" s="1">
        <f>'LA Data'!CE168</f>
        <v>0</v>
      </c>
      <c r="AE168" s="1">
        <f>('LA Data'!BX168-'LA Data'!CA168)*10^6</f>
        <v>0</v>
      </c>
      <c r="AF168" s="1">
        <v>0</v>
      </c>
      <c r="AG168" s="1"/>
    </row>
    <row r="169" spans="1:33" x14ac:dyDescent="0.25">
      <c r="A169" t="s">
        <v>344</v>
      </c>
      <c r="B169" t="s">
        <v>343</v>
      </c>
      <c r="C169" t="s">
        <v>653</v>
      </c>
      <c r="D169" t="s">
        <v>747</v>
      </c>
      <c r="E169" s="5">
        <v>0</v>
      </c>
      <c r="F169" s="1">
        <f t="shared" si="6"/>
        <v>0</v>
      </c>
      <c r="G169" s="1">
        <f>SUM(M169,O169,N169,P169,U169,V169,Q169,R169,S169,W169,T169)*I169+SUM(Y169,AA169,-AC169,-AE169)+(X169 * IF('LA Data'!V169=0,K169,1))</f>
        <v>3820738.5266851038</v>
      </c>
      <c r="H169" s="1">
        <f>SUM(M169,O169,N169,P169,U169,V169,Q169,R169,S169,W169,T169)*J169+SUM(Z169,AB169,-AD169,-AF169)+(X169 * IF('LA Data'!V169=0,L169,1))</f>
        <v>3820738.5266851038</v>
      </c>
      <c r="I169" s="6">
        <f>'LA Data'!BV169</f>
        <v>0.4</v>
      </c>
      <c r="J169" s="6">
        <f>'LA Data'!BY169</f>
        <v>0.4</v>
      </c>
      <c r="K169" s="6">
        <f t="shared" si="7"/>
        <v>0.5</v>
      </c>
      <c r="L169" s="6">
        <f t="shared" si="8"/>
        <v>0.5</v>
      </c>
      <c r="M169" s="1">
        <f>'LA Data'!C169</f>
        <v>43238738</v>
      </c>
      <c r="N169" s="1">
        <f>-('LA Data'!E169 - 'LA Data'!$D169) * 'LA Data'!$BU169</f>
        <v>3772971.2509999997</v>
      </c>
      <c r="O169" s="1">
        <f>-'LA Data'!D169</f>
        <v>0</v>
      </c>
      <c r="P169" s="1">
        <f>-('LA Data'!F169+'LA Data'!G169) * 0.5</f>
        <v>4653</v>
      </c>
      <c r="Q169" s="1">
        <f>-'LA Data'!L169-'LA Data'!M169</f>
        <v>14745</v>
      </c>
      <c r="R169" s="1">
        <f>-'LA Data'!N169-'LA Data'!O169</f>
        <v>0</v>
      </c>
      <c r="S169" s="1">
        <f>-'LA Data'!P169-'LA Data'!Q169</f>
        <v>150000</v>
      </c>
      <c r="T169" s="1">
        <f>-'LA Data'!T169-'LA Data'!U169</f>
        <v>0</v>
      </c>
      <c r="U169" s="1">
        <f>-'LA Data'!H169-'LA Data'!I169</f>
        <v>687999</v>
      </c>
      <c r="V169" s="1">
        <f>-'LA Data'!J169-'LA Data'!K169</f>
        <v>3614058</v>
      </c>
      <c r="W169" s="1">
        <f>-'LA Data'!R169-'LA Data'!S169</f>
        <v>0</v>
      </c>
      <c r="X169" s="1">
        <f>-((('LA Data'!X169-'LA Data'!W169)*'LA Data'!BU169+'LA Data'!W169+'LA Data'!Y169*0.5+'LA Data'!AA169+'LA Data'!AC169+'LA Data'!AE169+'LA Data'!AG169+'LA Data'!AI169+'LA Data'!AK169) + ('LA Data'!Z169*0.5+'LA Data'!AB169+'LA Data'!AD169+'LA Data'!AF169+'LA Data'!AH169+'LA Data'!AJ169+'LA Data'!AL169))</f>
        <v>0</v>
      </c>
      <c r="Y169" s="1">
        <f>'LA Data'!BW169*10^6</f>
        <v>-15779196.173714899</v>
      </c>
      <c r="Z169" s="1">
        <f>'LA Data'!BZ169*10^6</f>
        <v>-15779196.173714899</v>
      </c>
      <c r="AA169" s="1">
        <f>'LA Data'!CB169</f>
        <v>0</v>
      </c>
      <c r="AB169" s="1">
        <f>'LA Data'!CC169</f>
        <v>0</v>
      </c>
      <c r="AC169" s="1">
        <f>'LA Data'!CD169</f>
        <v>993331</v>
      </c>
      <c r="AD169" s="1">
        <f>'LA Data'!CE169</f>
        <v>993331</v>
      </c>
      <c r="AE169" s="1">
        <f>('LA Data'!BX169-'LA Data'!CA169)*10^6</f>
        <v>0</v>
      </c>
      <c r="AF169" s="1">
        <v>0</v>
      </c>
      <c r="AG169" s="1"/>
    </row>
    <row r="170" spans="1:33" x14ac:dyDescent="0.25">
      <c r="A170" t="s">
        <v>346</v>
      </c>
      <c r="B170" t="s">
        <v>345</v>
      </c>
      <c r="C170" t="s">
        <v>661</v>
      </c>
      <c r="D170" t="s">
        <v>747</v>
      </c>
      <c r="E170" s="5">
        <v>0</v>
      </c>
      <c r="F170" s="1">
        <f t="shared" si="6"/>
        <v>0</v>
      </c>
      <c r="G170" s="1">
        <f>SUM(M170,O170,N170,P170,U170,V170,Q170,R170,S170,W170,T170)*I170+SUM(Y170,AA170,-AC170,-AE170)+(X170 * IF('LA Data'!V170=0,K170,1))</f>
        <v>6630689.0692104213</v>
      </c>
      <c r="H170" s="1">
        <f>SUM(M170,O170,N170,P170,U170,V170,Q170,R170,S170,W170,T170)*J170+SUM(Z170,AB170,-AD170,-AF170)+(X170 * IF('LA Data'!V170=0,L170,1))</f>
        <v>6630689.0692104213</v>
      </c>
      <c r="I170" s="6">
        <f>'LA Data'!BV170</f>
        <v>0.4</v>
      </c>
      <c r="J170" s="6">
        <f>'LA Data'!BY170</f>
        <v>0.4</v>
      </c>
      <c r="K170" s="6">
        <f t="shared" si="7"/>
        <v>0.5</v>
      </c>
      <c r="L170" s="6">
        <f t="shared" si="8"/>
        <v>0.5</v>
      </c>
      <c r="M170" s="1">
        <f>'LA Data'!C170</f>
        <v>30947287</v>
      </c>
      <c r="N170" s="1">
        <f>-('LA Data'!E170 - 'LA Data'!$D170) * 'LA Data'!$BU170</f>
        <v>2997888.8460000004</v>
      </c>
      <c r="O170" s="1">
        <f>-'LA Data'!D170</f>
        <v>24335</v>
      </c>
      <c r="P170" s="1">
        <f>-('LA Data'!F170+'LA Data'!G170) * 0.5</f>
        <v>11716.5</v>
      </c>
      <c r="Q170" s="1">
        <f>-'LA Data'!L170-'LA Data'!M170</f>
        <v>2430</v>
      </c>
      <c r="R170" s="1">
        <f>-'LA Data'!N170-'LA Data'!O170</f>
        <v>0</v>
      </c>
      <c r="S170" s="1">
        <f>-'LA Data'!P170-'LA Data'!Q170</f>
        <v>0</v>
      </c>
      <c r="T170" s="1">
        <f>-'LA Data'!T170-'LA Data'!U170</f>
        <v>0</v>
      </c>
      <c r="U170" s="1">
        <f>-'LA Data'!H170-'LA Data'!I170</f>
        <v>116515</v>
      </c>
      <c r="V170" s="1">
        <f>-'LA Data'!J170-'LA Data'!K170</f>
        <v>1435383</v>
      </c>
      <c r="W170" s="1">
        <f>-'LA Data'!R170-'LA Data'!S170</f>
        <v>0</v>
      </c>
      <c r="X170" s="1">
        <f>-((('LA Data'!X170-'LA Data'!W170)*'LA Data'!BU170+'LA Data'!W170+'LA Data'!Y170*0.5+'LA Data'!AA170+'LA Data'!AC170+'LA Data'!AE170+'LA Data'!AG170+'LA Data'!AI170+'LA Data'!AK170) + ('LA Data'!Z170*0.5+'LA Data'!AB170+'LA Data'!AD170+'LA Data'!AF170+'LA Data'!AH170+'LA Data'!AJ170+'LA Data'!AL170))</f>
        <v>0</v>
      </c>
      <c r="Y170" s="1">
        <f>'LA Data'!BW170*10^6</f>
        <v>-7583533.0691895802</v>
      </c>
      <c r="Z170" s="1">
        <f>'LA Data'!BZ170*10^6</f>
        <v>-7583533.0691895802</v>
      </c>
      <c r="AA170" s="1">
        <f>'LA Data'!CB170</f>
        <v>0</v>
      </c>
      <c r="AB170" s="1">
        <f>'LA Data'!CC170</f>
        <v>0</v>
      </c>
      <c r="AC170" s="1">
        <f>'LA Data'!CD170</f>
        <v>0</v>
      </c>
      <c r="AD170" s="1">
        <f>'LA Data'!CE170</f>
        <v>0</v>
      </c>
      <c r="AE170" s="1">
        <f>('LA Data'!BX170-'LA Data'!CA170)*10^6</f>
        <v>0</v>
      </c>
      <c r="AF170" s="1">
        <v>0</v>
      </c>
      <c r="AG170" s="1"/>
    </row>
    <row r="171" spans="1:33" x14ac:dyDescent="0.25">
      <c r="A171" t="s">
        <v>347</v>
      </c>
      <c r="B171" t="s">
        <v>704</v>
      </c>
      <c r="C171" t="s">
        <v>747</v>
      </c>
      <c r="D171" t="s">
        <v>610</v>
      </c>
      <c r="E171" s="5">
        <v>0</v>
      </c>
      <c r="F171" s="1">
        <f t="shared" si="6"/>
        <v>0</v>
      </c>
      <c r="G171" s="1">
        <f>SUM(M171,O171,N171,P171,U171,V171,Q171,R171,S171,W171,T171)*I171+SUM(Y171,AA171,-AC171,-AE171)+(X171 * IF('LA Data'!V171=0,K171,1))</f>
        <v>41764268.343499668</v>
      </c>
      <c r="H171" s="1">
        <f>SUM(M171,O171,N171,P171,U171,V171,Q171,R171,S171,W171,T171)*J171+SUM(Z171,AB171,-AD171,-AF171)+(X171 * IF('LA Data'!V171=0,L171,1))</f>
        <v>41764268.343499668</v>
      </c>
      <c r="I171" s="6">
        <f>'LA Data'!BV171</f>
        <v>0.49</v>
      </c>
      <c r="J171" s="6">
        <f>'LA Data'!BY171</f>
        <v>0.49</v>
      </c>
      <c r="K171" s="6">
        <f t="shared" si="7"/>
        <v>0.5</v>
      </c>
      <c r="L171" s="6">
        <f t="shared" si="8"/>
        <v>0.5</v>
      </c>
      <c r="M171" s="1">
        <f>'LA Data'!C171</f>
        <v>88130122</v>
      </c>
      <c r="N171" s="1">
        <f>-('LA Data'!E171 - 'LA Data'!$D171) * 'LA Data'!$BU171</f>
        <v>4434122.5040000007</v>
      </c>
      <c r="O171" s="1">
        <f>-'LA Data'!D171</f>
        <v>13997</v>
      </c>
      <c r="P171" s="1">
        <f>-('LA Data'!F171+'LA Data'!G171) * 0.5</f>
        <v>5524</v>
      </c>
      <c r="Q171" s="1">
        <f>-'LA Data'!L171-'LA Data'!M171</f>
        <v>22263</v>
      </c>
      <c r="R171" s="1">
        <f>-'LA Data'!N171-'LA Data'!O171</f>
        <v>0</v>
      </c>
      <c r="S171" s="1">
        <f>-'LA Data'!P171-'LA Data'!Q171</f>
        <v>105450</v>
      </c>
      <c r="T171" s="1">
        <f>-'LA Data'!T171-'LA Data'!U171</f>
        <v>0</v>
      </c>
      <c r="U171" s="1">
        <f>-'LA Data'!H171-'LA Data'!I171</f>
        <v>144603</v>
      </c>
      <c r="V171" s="1">
        <f>-'LA Data'!J171-'LA Data'!K171</f>
        <v>2368884</v>
      </c>
      <c r="W171" s="1">
        <f>-'LA Data'!R171-'LA Data'!S171</f>
        <v>0</v>
      </c>
      <c r="X171" s="1">
        <f>-((('LA Data'!X171-'LA Data'!W171)*'LA Data'!BU171+'LA Data'!W171+'LA Data'!Y171*0.5+'LA Data'!AA171+'LA Data'!AC171+'LA Data'!AE171+'LA Data'!AG171+'LA Data'!AI171+'LA Data'!AK171) + ('LA Data'!Z171*0.5+'LA Data'!AB171+'LA Data'!AD171+'LA Data'!AF171+'LA Data'!AH171+'LA Data'!AJ171+'LA Data'!AL171))</f>
        <v>37083.410000000003</v>
      </c>
      <c r="Y171" s="1">
        <f>'LA Data'!BW171*10^6</f>
        <v>-4329839.1634603301</v>
      </c>
      <c r="Z171" s="1">
        <f>'LA Data'!BZ171*10^6</f>
        <v>-4329839.1634603301</v>
      </c>
      <c r="AA171" s="1">
        <f>'LA Data'!CB171</f>
        <v>0</v>
      </c>
      <c r="AB171" s="1">
        <f>'LA Data'!CC171</f>
        <v>0</v>
      </c>
      <c r="AC171" s="1">
        <f>'LA Data'!CD171</f>
        <v>603209</v>
      </c>
      <c r="AD171" s="1">
        <f>'LA Data'!CE171</f>
        <v>603209</v>
      </c>
      <c r="AE171" s="1">
        <f>('LA Data'!BX171-'LA Data'!CA171)*10^6</f>
        <v>0</v>
      </c>
      <c r="AF171" s="1">
        <v>0</v>
      </c>
      <c r="AG171" s="1"/>
    </row>
    <row r="172" spans="1:33" x14ac:dyDescent="0.25">
      <c r="A172" t="s">
        <v>349</v>
      </c>
      <c r="B172" t="s">
        <v>348</v>
      </c>
      <c r="C172" t="s">
        <v>663</v>
      </c>
      <c r="D172" t="s">
        <v>747</v>
      </c>
      <c r="E172" s="5">
        <v>0</v>
      </c>
      <c r="F172" s="1">
        <f t="shared" si="6"/>
        <v>0</v>
      </c>
      <c r="G172" s="1">
        <f>SUM(M172,O172,N172,P172,U172,V172,Q172,R172,S172,W172,T172)*I172+SUM(Y172,AA172,-AC172,-AE172)+(X172 * IF('LA Data'!V172=0,K172,1))</f>
        <v>6693440.0457869601</v>
      </c>
      <c r="H172" s="1">
        <f>SUM(M172,O172,N172,P172,U172,V172,Q172,R172,S172,W172,T172)*J172+SUM(Z172,AB172,-AD172,-AF172)+(X172 * IF('LA Data'!V172=0,L172,1))</f>
        <v>6693440.0457869601</v>
      </c>
      <c r="I172" s="6">
        <f>'LA Data'!BV172</f>
        <v>0.4</v>
      </c>
      <c r="J172" s="6">
        <f>'LA Data'!BY172</f>
        <v>0.4</v>
      </c>
      <c r="K172" s="6">
        <f t="shared" si="7"/>
        <v>0.5</v>
      </c>
      <c r="L172" s="6">
        <f t="shared" si="8"/>
        <v>0.5</v>
      </c>
      <c r="M172" s="1">
        <f>'LA Data'!C172</f>
        <v>28554543</v>
      </c>
      <c r="N172" s="1">
        <f>-('LA Data'!E172 - 'LA Data'!$D172) * 'LA Data'!$BU172</f>
        <v>4869672.57</v>
      </c>
      <c r="O172" s="1">
        <f>-'LA Data'!D172</f>
        <v>30000</v>
      </c>
      <c r="P172" s="1">
        <f>-('LA Data'!F172+'LA Data'!G172) * 0.5</f>
        <v>45569.5</v>
      </c>
      <c r="Q172" s="1">
        <f>-'LA Data'!L172-'LA Data'!M172</f>
        <v>51213</v>
      </c>
      <c r="R172" s="1">
        <f>-'LA Data'!N172-'LA Data'!O172</f>
        <v>0</v>
      </c>
      <c r="S172" s="1">
        <f>-'LA Data'!P172-'LA Data'!Q172</f>
        <v>10731</v>
      </c>
      <c r="T172" s="1">
        <f>-'LA Data'!T172-'LA Data'!U172</f>
        <v>0</v>
      </c>
      <c r="U172" s="1">
        <f>-'LA Data'!H172-'LA Data'!I172</f>
        <v>344225</v>
      </c>
      <c r="V172" s="1">
        <f>-'LA Data'!J172-'LA Data'!K172</f>
        <v>4228591</v>
      </c>
      <c r="W172" s="1">
        <f>-'LA Data'!R172-'LA Data'!S172</f>
        <v>0</v>
      </c>
      <c r="X172" s="1">
        <f>-((('LA Data'!X172-'LA Data'!W172)*'LA Data'!BU172+'LA Data'!W172+'LA Data'!Y172*0.5+'LA Data'!AA172+'LA Data'!AC172+'LA Data'!AE172+'LA Data'!AG172+'LA Data'!AI172+'LA Data'!AK172) + ('LA Data'!Z172*0.5+'LA Data'!AB172+'LA Data'!AD172+'LA Data'!AF172+'LA Data'!AH172+'LA Data'!AJ172+'LA Data'!AL172))</f>
        <v>37907.1</v>
      </c>
      <c r="Y172" s="1">
        <f>'LA Data'!BW172*10^6</f>
        <v>-8598285.0822130404</v>
      </c>
      <c r="Z172" s="1">
        <f>'LA Data'!BZ172*10^6</f>
        <v>-8598285.0822130404</v>
      </c>
      <c r="AA172" s="1">
        <f>'LA Data'!CB172</f>
        <v>0</v>
      </c>
      <c r="AB172" s="1">
        <f>'LA Data'!CC172</f>
        <v>0</v>
      </c>
      <c r="AC172" s="1">
        <f>'LA Data'!CD172</f>
        <v>0</v>
      </c>
      <c r="AD172" s="1">
        <f>'LA Data'!CE172</f>
        <v>0</v>
      </c>
      <c r="AE172" s="1">
        <f>('LA Data'!BX172-'LA Data'!CA172)*10^6</f>
        <v>0</v>
      </c>
      <c r="AF172" s="1">
        <v>0</v>
      </c>
      <c r="AG172" s="1"/>
    </row>
    <row r="173" spans="1:33" x14ac:dyDescent="0.25">
      <c r="A173" t="s">
        <v>351</v>
      </c>
      <c r="B173" t="s">
        <v>350</v>
      </c>
      <c r="C173" t="s">
        <v>747</v>
      </c>
      <c r="D173" t="s">
        <v>622</v>
      </c>
      <c r="E173" s="5">
        <v>0</v>
      </c>
      <c r="F173" s="1">
        <f t="shared" si="6"/>
        <v>0</v>
      </c>
      <c r="G173" s="1">
        <f>SUM(M173,O173,N173,P173,U173,V173,Q173,R173,S173,W173,T173)*I173+SUM(Y173,AA173,-AC173,-AE173)+(X173 * IF('LA Data'!V173=0,K173,1))</f>
        <v>95612359.929708555</v>
      </c>
      <c r="H173" s="1">
        <f>SUM(M173,O173,N173,P173,U173,V173,Q173,R173,S173,W173,T173)*J173+SUM(Z173,AB173,-AD173,-AF173)+(X173 * IF('LA Data'!V173=0,L173,1))</f>
        <v>95612359.929708555</v>
      </c>
      <c r="I173" s="6">
        <f>'LA Data'!BV173</f>
        <v>0.49</v>
      </c>
      <c r="J173" s="6">
        <f>'LA Data'!BY173</f>
        <v>0.49</v>
      </c>
      <c r="K173" s="6">
        <f t="shared" si="7"/>
        <v>0.5</v>
      </c>
      <c r="L173" s="6">
        <f t="shared" si="8"/>
        <v>0.5</v>
      </c>
      <c r="M173" s="1">
        <f>'LA Data'!C173</f>
        <v>194865306</v>
      </c>
      <c r="N173" s="1">
        <f>-('LA Data'!E173 - 'LA Data'!$D173) * 'LA Data'!$BU173</f>
        <v>8668432.0439999998</v>
      </c>
      <c r="O173" s="1">
        <f>-'LA Data'!D173</f>
        <v>8498</v>
      </c>
      <c r="P173" s="1">
        <f>-('LA Data'!F173+'LA Data'!G173) * 0.5</f>
        <v>8259</v>
      </c>
      <c r="Q173" s="1">
        <f>-'LA Data'!L173-'LA Data'!M173</f>
        <v>23890</v>
      </c>
      <c r="R173" s="1">
        <f>-'LA Data'!N173-'LA Data'!O173</f>
        <v>0</v>
      </c>
      <c r="S173" s="1">
        <f>-'LA Data'!P173-'LA Data'!Q173</f>
        <v>0</v>
      </c>
      <c r="T173" s="1">
        <f>-'LA Data'!T173-'LA Data'!U173</f>
        <v>0</v>
      </c>
      <c r="U173" s="1">
        <f>-'LA Data'!H173-'LA Data'!I173</f>
        <v>1269317</v>
      </c>
      <c r="V173" s="1">
        <f>-'LA Data'!J173-'LA Data'!K173</f>
        <v>2928101</v>
      </c>
      <c r="W173" s="1">
        <f>-'LA Data'!R173-'LA Data'!S173</f>
        <v>0</v>
      </c>
      <c r="X173" s="1">
        <f>-((('LA Data'!X173-'LA Data'!W173)*'LA Data'!BU173+'LA Data'!W173+'LA Data'!Y173*0.5+'LA Data'!AA173+'LA Data'!AC173+'LA Data'!AE173+'LA Data'!AG173+'LA Data'!AI173+'LA Data'!AK173) + ('LA Data'!Z173*0.5+'LA Data'!AB173+'LA Data'!AD173+'LA Data'!AF173+'LA Data'!AH173+'LA Data'!AJ173+'LA Data'!AL173))</f>
        <v>0</v>
      </c>
      <c r="Y173" s="1">
        <f>'LA Data'!BW173*10^6</f>
        <v>-4048418.56185144</v>
      </c>
      <c r="Z173" s="1">
        <f>'LA Data'!BZ173*10^6</f>
        <v>-4048418.56185144</v>
      </c>
      <c r="AA173" s="1">
        <f>'LA Data'!CB173</f>
        <v>0</v>
      </c>
      <c r="AB173" s="1">
        <f>'LA Data'!CC173</f>
        <v>0</v>
      </c>
      <c r="AC173" s="1">
        <f>'LA Data'!CD173</f>
        <v>2147405</v>
      </c>
      <c r="AD173" s="1">
        <f>'LA Data'!CE173</f>
        <v>2147405</v>
      </c>
      <c r="AE173" s="1">
        <f>('LA Data'!BX173-'LA Data'!CA173)*10^6</f>
        <v>0</v>
      </c>
      <c r="AF173" s="1">
        <v>0</v>
      </c>
      <c r="AG173" s="1"/>
    </row>
    <row r="174" spans="1:33" x14ac:dyDescent="0.25">
      <c r="A174" t="s">
        <v>352</v>
      </c>
      <c r="B174" t="s">
        <v>705</v>
      </c>
      <c r="C174" t="s">
        <v>747</v>
      </c>
      <c r="D174" t="s">
        <v>577</v>
      </c>
      <c r="E174" s="5">
        <v>0</v>
      </c>
      <c r="F174" s="1">
        <f t="shared" si="6"/>
        <v>0</v>
      </c>
      <c r="G174" s="1">
        <f>SUM(M174,O174,N174,P174,U174,V174,Q174,R174,S174,W174,T174)*I174+SUM(Y174,AA174,-AC174,-AE174)+(X174 * IF('LA Data'!V174=0,K174,1))</f>
        <v>40527440.955541007</v>
      </c>
      <c r="H174" s="1">
        <f>SUM(M174,O174,N174,P174,U174,V174,Q174,R174,S174,W174,T174)*J174+SUM(Z174,AB174,-AD174,-AF174)+(X174 * IF('LA Data'!V174=0,L174,1))</f>
        <v>40527440.955541007</v>
      </c>
      <c r="I174" s="6">
        <f>'LA Data'!BV174</f>
        <v>0.49</v>
      </c>
      <c r="J174" s="6">
        <f>'LA Data'!BY174</f>
        <v>0.49</v>
      </c>
      <c r="K174" s="6">
        <f t="shared" si="7"/>
        <v>0.5</v>
      </c>
      <c r="L174" s="6">
        <f t="shared" si="8"/>
        <v>0.5</v>
      </c>
      <c r="M174" s="1">
        <f>'LA Data'!C174</f>
        <v>70333643</v>
      </c>
      <c r="N174" s="1">
        <f>-('LA Data'!E174 - 'LA Data'!$D174) * 'LA Data'!$BU174</f>
        <v>4683759.0959999999</v>
      </c>
      <c r="O174" s="1">
        <f>-'LA Data'!D174</f>
        <v>9528</v>
      </c>
      <c r="P174" s="1">
        <f>-('LA Data'!F174+'LA Data'!G174) * 0.5</f>
        <v>2283</v>
      </c>
      <c r="Q174" s="1">
        <f>-'LA Data'!L174-'LA Data'!M174</f>
        <v>15916</v>
      </c>
      <c r="R174" s="1">
        <f>-'LA Data'!N174-'LA Data'!O174</f>
        <v>0</v>
      </c>
      <c r="S174" s="1">
        <f>-'LA Data'!P174-'LA Data'!Q174</f>
        <v>0</v>
      </c>
      <c r="T174" s="1">
        <f>-'LA Data'!T174-'LA Data'!U174</f>
        <v>0</v>
      </c>
      <c r="U174" s="1">
        <f>-'LA Data'!H174-'LA Data'!I174</f>
        <v>1049197</v>
      </c>
      <c r="V174" s="1">
        <f>-'LA Data'!J174-'LA Data'!K174</f>
        <v>3729030</v>
      </c>
      <c r="W174" s="1">
        <f>-'LA Data'!R174-'LA Data'!S174</f>
        <v>0</v>
      </c>
      <c r="X174" s="1">
        <f>-((('LA Data'!X174-'LA Data'!W174)*'LA Data'!BU174+'LA Data'!W174+'LA Data'!Y174*0.5+'LA Data'!AA174+'LA Data'!AC174+'LA Data'!AE174+'LA Data'!AG174+'LA Data'!AI174+'LA Data'!AK174) + ('LA Data'!Z174*0.5+'LA Data'!AB174+'LA Data'!AD174+'LA Data'!AF174+'LA Data'!AH174+'LA Data'!AJ174+'LA Data'!AL174))</f>
        <v>172050.02799999999</v>
      </c>
      <c r="Y174" s="1">
        <f>'LA Data'!BW174*10^6</f>
        <v>1241946.44050101</v>
      </c>
      <c r="Z174" s="1">
        <f>'LA Data'!BZ174*10^6</f>
        <v>1241946.44050101</v>
      </c>
      <c r="AA174" s="1">
        <f>'LA Data'!CB174</f>
        <v>0</v>
      </c>
      <c r="AB174" s="1">
        <f>'LA Data'!CC174</f>
        <v>0</v>
      </c>
      <c r="AC174" s="1">
        <f>'LA Data'!CD174</f>
        <v>0</v>
      </c>
      <c r="AD174" s="1">
        <f>'LA Data'!CE174</f>
        <v>0</v>
      </c>
      <c r="AE174" s="1">
        <f>('LA Data'!BX174-'LA Data'!CA174)*10^6</f>
        <v>0</v>
      </c>
      <c r="AF174" s="1">
        <v>0</v>
      </c>
      <c r="AG174" s="1"/>
    </row>
    <row r="175" spans="1:33" x14ac:dyDescent="0.25">
      <c r="A175" t="s">
        <v>354</v>
      </c>
      <c r="B175" t="s">
        <v>353</v>
      </c>
      <c r="C175" t="s">
        <v>747</v>
      </c>
      <c r="D175" t="s">
        <v>632</v>
      </c>
      <c r="E175" s="5">
        <v>0</v>
      </c>
      <c r="F175" s="1">
        <f t="shared" si="6"/>
        <v>0</v>
      </c>
      <c r="G175" s="1">
        <f>SUM(M175,O175,N175,P175,U175,V175,Q175,R175,S175,W175,T175)*I175+SUM(Y175,AA175,-AC175,-AE175)+(X175 * IF('LA Data'!V175=0,K175,1))</f>
        <v>59625263.466633797</v>
      </c>
      <c r="H175" s="1">
        <f>SUM(M175,O175,N175,P175,U175,V175,Q175,R175,S175,W175,T175)*J175+SUM(Z175,AB175,-AD175,-AF175)+(X175 * IF('LA Data'!V175=0,L175,1))</f>
        <v>59625263.466633797</v>
      </c>
      <c r="I175" s="6">
        <f>'LA Data'!BV175</f>
        <v>0.49</v>
      </c>
      <c r="J175" s="6">
        <f>'LA Data'!BY175</f>
        <v>0.49</v>
      </c>
      <c r="K175" s="6">
        <f t="shared" si="7"/>
        <v>0.5</v>
      </c>
      <c r="L175" s="6">
        <f t="shared" si="8"/>
        <v>0.5</v>
      </c>
      <c r="M175" s="1">
        <f>'LA Data'!C175</f>
        <v>69254727</v>
      </c>
      <c r="N175" s="1">
        <f>-('LA Data'!E175 - 'LA Data'!$D175) * 'LA Data'!$BU175</f>
        <v>5054315.6550000003</v>
      </c>
      <c r="O175" s="1">
        <f>-'LA Data'!D175</f>
        <v>30000</v>
      </c>
      <c r="P175" s="1">
        <f>-('LA Data'!F175+'LA Data'!G175) * 0.5</f>
        <v>0</v>
      </c>
      <c r="Q175" s="1">
        <f>-'LA Data'!L175-'LA Data'!M175</f>
        <v>18358</v>
      </c>
      <c r="R175" s="1">
        <f>-'LA Data'!N175-'LA Data'!O175</f>
        <v>0</v>
      </c>
      <c r="S175" s="1">
        <f>-'LA Data'!P175-'LA Data'!Q175</f>
        <v>0</v>
      </c>
      <c r="T175" s="1">
        <f>-'LA Data'!T175-'LA Data'!U175</f>
        <v>0</v>
      </c>
      <c r="U175" s="1">
        <f>-'LA Data'!H175-'LA Data'!I175</f>
        <v>531508</v>
      </c>
      <c r="V175" s="1">
        <f>-'LA Data'!J175-'LA Data'!K175</f>
        <v>2082284</v>
      </c>
      <c r="W175" s="1">
        <f>-'LA Data'!R175-'LA Data'!S175</f>
        <v>0</v>
      </c>
      <c r="X175" s="1">
        <f>-((('LA Data'!X175-'LA Data'!W175)*'LA Data'!BU175+'LA Data'!W175+'LA Data'!Y175*0.5+'LA Data'!AA175+'LA Data'!AC175+'LA Data'!AE175+'LA Data'!AG175+'LA Data'!AI175+'LA Data'!AK175) + ('LA Data'!Z175*0.5+'LA Data'!AB175+'LA Data'!AD175+'LA Data'!AF175+'LA Data'!AH175+'LA Data'!AJ175+'LA Data'!AL175))</f>
        <v>16618.135000000002</v>
      </c>
      <c r="Y175" s="1">
        <f>'LA Data'!BW175*10^6</f>
        <v>21892760.930683799</v>
      </c>
      <c r="Z175" s="1">
        <f>'LA Data'!BZ175*10^6</f>
        <v>21892760.930683799</v>
      </c>
      <c r="AA175" s="1">
        <f>'LA Data'!CB175</f>
        <v>0</v>
      </c>
      <c r="AB175" s="1">
        <f>'LA Data'!CC175</f>
        <v>0</v>
      </c>
      <c r="AC175" s="1">
        <f>'LA Data'!CD175</f>
        <v>0</v>
      </c>
      <c r="AD175" s="1">
        <f>'LA Data'!CE175</f>
        <v>0</v>
      </c>
      <c r="AE175" s="1">
        <f>('LA Data'!BX175-'LA Data'!CA175)*10^6</f>
        <v>0</v>
      </c>
      <c r="AF175" s="1">
        <v>0</v>
      </c>
      <c r="AG175" s="1"/>
    </row>
    <row r="176" spans="1:33" x14ac:dyDescent="0.25">
      <c r="A176" t="s">
        <v>356</v>
      </c>
      <c r="B176" t="s">
        <v>355</v>
      </c>
      <c r="C176" t="s">
        <v>675</v>
      </c>
      <c r="D176" t="s">
        <v>747</v>
      </c>
      <c r="E176" s="5">
        <v>0</v>
      </c>
      <c r="F176" s="1">
        <f t="shared" si="6"/>
        <v>0</v>
      </c>
      <c r="G176" s="1">
        <f>SUM(M176,O176,N176,P176,U176,V176,Q176,R176,S176,W176,T176)*I176+SUM(Y176,AA176,-AC176,-AE176)+(X176 * IF('LA Data'!V176=0,K176,1))</f>
        <v>12250099.526132297</v>
      </c>
      <c r="H176" s="1">
        <f>SUM(M176,O176,N176,P176,U176,V176,Q176,R176,S176,W176,T176)*J176+SUM(Z176,AB176,-AD176,-AF176)+(X176 * IF('LA Data'!V176=0,L176,1))</f>
        <v>12250099.526132297</v>
      </c>
      <c r="I176" s="6">
        <f>'LA Data'!BV176</f>
        <v>0.4</v>
      </c>
      <c r="J176" s="6">
        <f>'LA Data'!BY176</f>
        <v>0.4</v>
      </c>
      <c r="K176" s="6">
        <f t="shared" si="7"/>
        <v>0.5</v>
      </c>
      <c r="L176" s="6">
        <f t="shared" si="8"/>
        <v>0.5</v>
      </c>
      <c r="M176" s="1">
        <f>'LA Data'!C176</f>
        <v>81197085</v>
      </c>
      <c r="N176" s="1">
        <f>-('LA Data'!E176 - 'LA Data'!$D176) * 'LA Data'!$BU176</f>
        <v>1920343.8</v>
      </c>
      <c r="O176" s="1">
        <f>-'LA Data'!D176</f>
        <v>0</v>
      </c>
      <c r="P176" s="1">
        <f>-('LA Data'!F176+'LA Data'!G176) * 0.5</f>
        <v>12013.5</v>
      </c>
      <c r="Q176" s="1">
        <f>-'LA Data'!L176-'LA Data'!M176</f>
        <v>0</v>
      </c>
      <c r="R176" s="1">
        <f>-'LA Data'!N176-'LA Data'!O176</f>
        <v>0</v>
      </c>
      <c r="S176" s="1">
        <f>-'LA Data'!P176-'LA Data'!Q176</f>
        <v>0</v>
      </c>
      <c r="T176" s="1">
        <f>-'LA Data'!T176-'LA Data'!U176</f>
        <v>0</v>
      </c>
      <c r="U176" s="1">
        <f>-'LA Data'!H176-'LA Data'!I176</f>
        <v>315256</v>
      </c>
      <c r="V176" s="1">
        <f>-'LA Data'!J176-'LA Data'!K176</f>
        <v>1344492</v>
      </c>
      <c r="W176" s="1">
        <f>-'LA Data'!R176-'LA Data'!S176</f>
        <v>0</v>
      </c>
      <c r="X176" s="1">
        <f>-((('LA Data'!X176-'LA Data'!W176)*'LA Data'!BU176+'LA Data'!W176+'LA Data'!Y176*0.5+'LA Data'!AA176+'LA Data'!AC176+'LA Data'!AE176+'LA Data'!AG176+'LA Data'!AI176+'LA Data'!AK176) + ('LA Data'!Z176*0.5+'LA Data'!AB176+'LA Data'!AD176+'LA Data'!AF176+'LA Data'!AH176+'LA Data'!AJ176+'LA Data'!AL176))</f>
        <v>0</v>
      </c>
      <c r="Y176" s="1">
        <f>'LA Data'!BW176*10^6</f>
        <v>-21665576.593867701</v>
      </c>
      <c r="Z176" s="1">
        <f>'LA Data'!BZ176*10^6</f>
        <v>-21665576.593867701</v>
      </c>
      <c r="AA176" s="1">
        <f>'LA Data'!CB176</f>
        <v>0</v>
      </c>
      <c r="AB176" s="1">
        <f>'LA Data'!CC176</f>
        <v>0</v>
      </c>
      <c r="AC176" s="1">
        <f>'LA Data'!CD176</f>
        <v>0</v>
      </c>
      <c r="AD176" s="1">
        <f>'LA Data'!CE176</f>
        <v>0</v>
      </c>
      <c r="AE176" s="1">
        <f>('LA Data'!BX176-'LA Data'!CA176)*10^6</f>
        <v>0</v>
      </c>
      <c r="AF176" s="1">
        <v>0</v>
      </c>
      <c r="AG176" s="1"/>
    </row>
    <row r="177" spans="1:33" x14ac:dyDescent="0.25">
      <c r="A177" t="s">
        <v>358</v>
      </c>
      <c r="B177" t="s">
        <v>357</v>
      </c>
      <c r="C177" t="s">
        <v>659</v>
      </c>
      <c r="D177" t="s">
        <v>616</v>
      </c>
      <c r="E177" s="5">
        <v>0</v>
      </c>
      <c r="F177" s="1">
        <f t="shared" si="6"/>
        <v>0</v>
      </c>
      <c r="G177" s="1">
        <f>SUM(M177,O177,N177,P177,U177,V177,Q177,R177,S177,W177,T177)*I177+SUM(Y177,AA177,-AC177,-AE177)+(X177 * IF('LA Data'!V177=0,K177,1))</f>
        <v>23260085.848411895</v>
      </c>
      <c r="H177" s="1">
        <f>SUM(M177,O177,N177,P177,U177,V177,Q177,R177,S177,W177,T177)*J177+SUM(Z177,AB177,-AD177,-AF177)+(X177 * IF('LA Data'!V177=0,L177,1))</f>
        <v>23260085.848411895</v>
      </c>
      <c r="I177" s="6">
        <f>'LA Data'!BV177</f>
        <v>0.4</v>
      </c>
      <c r="J177" s="6">
        <f>'LA Data'!BY177</f>
        <v>0.4</v>
      </c>
      <c r="K177" s="6">
        <f t="shared" si="7"/>
        <v>0.5</v>
      </c>
      <c r="L177" s="6">
        <f t="shared" si="8"/>
        <v>0.5</v>
      </c>
      <c r="M177" s="1">
        <f>'LA Data'!C177</f>
        <v>110427351</v>
      </c>
      <c r="N177" s="1">
        <f>-('LA Data'!E177 - 'LA Data'!$D177) * 'LA Data'!$BU177</f>
        <v>2647321.872</v>
      </c>
      <c r="O177" s="1">
        <f>-'LA Data'!D177</f>
        <v>5364</v>
      </c>
      <c r="P177" s="1">
        <f>-('LA Data'!F177+'LA Data'!G177) * 0.5</f>
        <v>3430.5</v>
      </c>
      <c r="Q177" s="1">
        <f>-'LA Data'!L177-'LA Data'!M177</f>
        <v>5414</v>
      </c>
      <c r="R177" s="1">
        <f>-'LA Data'!N177-'LA Data'!O177</f>
        <v>0</v>
      </c>
      <c r="S177" s="1">
        <f>-'LA Data'!P177-'LA Data'!Q177</f>
        <v>1794497</v>
      </c>
      <c r="T177" s="1">
        <f>-'LA Data'!T177-'LA Data'!U177</f>
        <v>0</v>
      </c>
      <c r="U177" s="1">
        <f>-'LA Data'!H177-'LA Data'!I177</f>
        <v>267354</v>
      </c>
      <c r="V177" s="1">
        <f>-'LA Data'!J177-'LA Data'!K177</f>
        <v>1125435</v>
      </c>
      <c r="W177" s="1">
        <f>-'LA Data'!R177-'LA Data'!S177</f>
        <v>0</v>
      </c>
      <c r="X177" s="1">
        <f>-((('LA Data'!X177-'LA Data'!W177)*'LA Data'!BU177+'LA Data'!W177+'LA Data'!Y177*0.5+'LA Data'!AA177+'LA Data'!AC177+'LA Data'!AE177+'LA Data'!AG177+'LA Data'!AI177+'LA Data'!AK177) + ('LA Data'!Z177*0.5+'LA Data'!AB177+'LA Data'!AD177+'LA Data'!AF177+'LA Data'!AH177+'LA Data'!AJ177+'LA Data'!AL177))</f>
        <v>895088.29700000002</v>
      </c>
      <c r="Y177" s="1">
        <f>'LA Data'!BW177*10^6</f>
        <v>-24145469.397388101</v>
      </c>
      <c r="Z177" s="1">
        <f>'LA Data'!BZ177*10^6</f>
        <v>-24145469.397388101</v>
      </c>
      <c r="AA177" s="1">
        <f>'LA Data'!CB177</f>
        <v>0</v>
      </c>
      <c r="AB177" s="1">
        <f>'LA Data'!CC177</f>
        <v>0</v>
      </c>
      <c r="AC177" s="1">
        <f>'LA Data'!CD177</f>
        <v>0</v>
      </c>
      <c r="AD177" s="1">
        <f>'LA Data'!CE177</f>
        <v>0</v>
      </c>
      <c r="AE177" s="1">
        <f>('LA Data'!BX177-'LA Data'!CA177)*10^6</f>
        <v>0</v>
      </c>
      <c r="AF177" s="1">
        <v>0</v>
      </c>
      <c r="AG177" s="1"/>
    </row>
    <row r="178" spans="1:33" x14ac:dyDescent="0.25">
      <c r="A178" t="s">
        <v>360</v>
      </c>
      <c r="B178" t="s">
        <v>359</v>
      </c>
      <c r="C178" t="s">
        <v>747</v>
      </c>
      <c r="D178" t="s">
        <v>620</v>
      </c>
      <c r="E178" s="5">
        <v>0</v>
      </c>
      <c r="F178" s="1">
        <f t="shared" si="6"/>
        <v>0</v>
      </c>
      <c r="G178" s="1">
        <f>SUM(M178,O178,N178,P178,U178,V178,Q178,R178,S178,W178,T178)*I178+SUM(Y178,AA178,-AC178,-AE178)+(X178 * IF('LA Data'!V178=0,K178,1))</f>
        <v>101323432.2754803</v>
      </c>
      <c r="H178" s="1">
        <f>SUM(M178,O178,N178,P178,U178,V178,Q178,R178,S178,W178,T178)*J178+SUM(Z178,AB178,-AD178,-AF178)+(X178 * IF('LA Data'!V178=0,L178,1))</f>
        <v>101323432.2754803</v>
      </c>
      <c r="I178" s="6">
        <f>'LA Data'!BV178</f>
        <v>0.49</v>
      </c>
      <c r="J178" s="6">
        <f>'LA Data'!BY178</f>
        <v>0.49</v>
      </c>
      <c r="K178" s="6">
        <f t="shared" si="7"/>
        <v>0.5</v>
      </c>
      <c r="L178" s="6">
        <f t="shared" si="8"/>
        <v>0.5</v>
      </c>
      <c r="M178" s="1">
        <f>'LA Data'!C178</f>
        <v>211088934</v>
      </c>
      <c r="N178" s="1">
        <f>-('LA Data'!E178 - 'LA Data'!$D178) * 'LA Data'!$BU178</f>
        <v>27881700</v>
      </c>
      <c r="O178" s="1">
        <f>-'LA Data'!D178</f>
        <v>96000</v>
      </c>
      <c r="P178" s="1">
        <f>-('LA Data'!F178+'LA Data'!G178) * 0.5</f>
        <v>182499</v>
      </c>
      <c r="Q178" s="1">
        <f>-'LA Data'!L178-'LA Data'!M178</f>
        <v>122173</v>
      </c>
      <c r="R178" s="1">
        <f>-'LA Data'!N178-'LA Data'!O178</f>
        <v>0</v>
      </c>
      <c r="S178" s="1">
        <f>-'LA Data'!P178-'LA Data'!Q178</f>
        <v>275000</v>
      </c>
      <c r="T178" s="1">
        <f>-'LA Data'!T178-'LA Data'!U178</f>
        <v>0</v>
      </c>
      <c r="U178" s="1">
        <f>-'LA Data'!H178-'LA Data'!I178</f>
        <v>2257200</v>
      </c>
      <c r="V178" s="1">
        <f>-'LA Data'!J178-'LA Data'!K178</f>
        <v>17954953</v>
      </c>
      <c r="W178" s="1">
        <f>-'LA Data'!R178-'LA Data'!S178</f>
        <v>0</v>
      </c>
      <c r="X178" s="1">
        <f>-((('LA Data'!X178-'LA Data'!W178)*'LA Data'!BU178+'LA Data'!W178+'LA Data'!Y178*0.5+'LA Data'!AA178+'LA Data'!AC178+'LA Data'!AE178+'LA Data'!AG178+'LA Data'!AI178+'LA Data'!AK178) + ('LA Data'!Z178*0.5+'LA Data'!AB178+'LA Data'!AD178+'LA Data'!AF178+'LA Data'!AH178+'LA Data'!AJ178+'LA Data'!AL178))</f>
        <v>0</v>
      </c>
      <c r="Y178" s="1">
        <f>'LA Data'!BW178*10^6</f>
        <v>-23515942.6345197</v>
      </c>
      <c r="Z178" s="1">
        <f>'LA Data'!BZ178*10^6</f>
        <v>-23515942.6345197</v>
      </c>
      <c r="AA178" s="1">
        <f>'LA Data'!CB178</f>
        <v>0</v>
      </c>
      <c r="AB178" s="1">
        <f>'LA Data'!CC178</f>
        <v>0</v>
      </c>
      <c r="AC178" s="1">
        <f>'LA Data'!CD178</f>
        <v>2491270</v>
      </c>
      <c r="AD178" s="1">
        <f>'LA Data'!CE178</f>
        <v>2491270</v>
      </c>
      <c r="AE178" s="1">
        <f>('LA Data'!BX178-'LA Data'!CA178)*10^6</f>
        <v>0</v>
      </c>
      <c r="AF178" s="1">
        <v>0</v>
      </c>
      <c r="AG178" s="1"/>
    </row>
    <row r="179" spans="1:33" x14ac:dyDescent="0.25">
      <c r="A179" t="s">
        <v>361</v>
      </c>
      <c r="B179" t="s">
        <v>706</v>
      </c>
      <c r="C179" t="s">
        <v>747</v>
      </c>
      <c r="D179" t="s">
        <v>747</v>
      </c>
      <c r="E179" s="5">
        <v>0</v>
      </c>
      <c r="F179" s="1">
        <f t="shared" si="6"/>
        <v>0</v>
      </c>
      <c r="G179" s="1">
        <f>SUM(M179,O179,N179,P179,U179,V179,Q179,R179,S179,W179,T179)*I179+SUM(Y179,AA179,-AC179,-AE179)+(X179 * IF('LA Data'!V179=0,K179,1))</f>
        <v>82043545.526209697</v>
      </c>
      <c r="H179" s="1">
        <f>SUM(M179,O179,N179,P179,U179,V179,Q179,R179,S179,W179,T179)*J179+SUM(Z179,AB179,-AD179,-AF179)+(X179 * IF('LA Data'!V179=0,L179,1))</f>
        <v>82043545.526209697</v>
      </c>
      <c r="I179" s="6">
        <f>'LA Data'!BV179</f>
        <v>0.5</v>
      </c>
      <c r="J179" s="6">
        <f>'LA Data'!BY179</f>
        <v>0.5</v>
      </c>
      <c r="K179" s="6">
        <f t="shared" si="7"/>
        <v>0.5</v>
      </c>
      <c r="L179" s="6">
        <f t="shared" si="8"/>
        <v>0.5</v>
      </c>
      <c r="M179" s="1">
        <f>'LA Data'!C179</f>
        <v>88098620</v>
      </c>
      <c r="N179" s="1">
        <f>-('LA Data'!E179 - 'LA Data'!$D179) * 'LA Data'!$BU179</f>
        <v>10173810.564000001</v>
      </c>
      <c r="O179" s="1">
        <f>-'LA Data'!D179</f>
        <v>62094</v>
      </c>
      <c r="P179" s="1">
        <f>-('LA Data'!F179+'LA Data'!G179) * 0.5</f>
        <v>58731</v>
      </c>
      <c r="Q179" s="1">
        <f>-'LA Data'!L179-'LA Data'!M179</f>
        <v>59626</v>
      </c>
      <c r="R179" s="1">
        <f>-'LA Data'!N179-'LA Data'!O179</f>
        <v>0</v>
      </c>
      <c r="S179" s="1">
        <f>-'LA Data'!P179-'LA Data'!Q179</f>
        <v>1173</v>
      </c>
      <c r="T179" s="1">
        <f>-'LA Data'!T179-'LA Data'!U179</f>
        <v>0</v>
      </c>
      <c r="U179" s="1">
        <f>-'LA Data'!H179-'LA Data'!I179</f>
        <v>1058541</v>
      </c>
      <c r="V179" s="1">
        <f>-'LA Data'!J179-'LA Data'!K179</f>
        <v>6816212</v>
      </c>
      <c r="W179" s="1">
        <f>-'LA Data'!R179-'LA Data'!S179</f>
        <v>0</v>
      </c>
      <c r="X179" s="1">
        <f>-((('LA Data'!X179-'LA Data'!W179)*'LA Data'!BU179+'LA Data'!W179+'LA Data'!Y179*0.5+'LA Data'!AA179+'LA Data'!AC179+'LA Data'!AE179+'LA Data'!AG179+'LA Data'!AI179+'LA Data'!AK179) + ('LA Data'!Z179*0.5+'LA Data'!AB179+'LA Data'!AD179+'LA Data'!AF179+'LA Data'!AH179+'LA Data'!AJ179+'LA Data'!AL179))</f>
        <v>62000.208000000006</v>
      </c>
      <c r="Y179" s="1">
        <f>'LA Data'!BW179*10^6</f>
        <v>28817141.536209699</v>
      </c>
      <c r="Z179" s="1">
        <f>'LA Data'!BZ179*10^6</f>
        <v>28817141.536209699</v>
      </c>
      <c r="AA179" s="1">
        <f>'LA Data'!CB179</f>
        <v>0</v>
      </c>
      <c r="AB179" s="1">
        <f>'LA Data'!CC179</f>
        <v>0</v>
      </c>
      <c r="AC179" s="1">
        <f>'LA Data'!CD179</f>
        <v>0</v>
      </c>
      <c r="AD179" s="1">
        <f>'LA Data'!CE179</f>
        <v>0</v>
      </c>
      <c r="AE179" s="1">
        <f>('LA Data'!BX179-'LA Data'!CA179)*10^6</f>
        <v>0</v>
      </c>
      <c r="AF179" s="1">
        <v>0</v>
      </c>
      <c r="AG179" s="1"/>
    </row>
    <row r="180" spans="1:33" x14ac:dyDescent="0.25">
      <c r="A180" t="s">
        <v>363</v>
      </c>
      <c r="B180" t="s">
        <v>362</v>
      </c>
      <c r="C180" t="s">
        <v>663</v>
      </c>
      <c r="D180" t="s">
        <v>747</v>
      </c>
      <c r="E180" s="5">
        <v>0</v>
      </c>
      <c r="F180" s="1">
        <f t="shared" si="6"/>
        <v>0</v>
      </c>
      <c r="G180" s="1">
        <f>SUM(M180,O180,N180,P180,U180,V180,Q180,R180,S180,W180,T180)*I180+SUM(Y180,AA180,-AC180,-AE180)+(X180 * IF('LA Data'!V180=0,K180,1))</f>
        <v>6617096.162822701</v>
      </c>
      <c r="H180" s="1">
        <f>SUM(M180,O180,N180,P180,U180,V180,Q180,R180,S180,W180,T180)*J180+SUM(Z180,AB180,-AD180,-AF180)+(X180 * IF('LA Data'!V180=0,L180,1))</f>
        <v>6617096.162822701</v>
      </c>
      <c r="I180" s="6">
        <f>'LA Data'!BV180</f>
        <v>0.4</v>
      </c>
      <c r="J180" s="6">
        <f>'LA Data'!BY180</f>
        <v>0.4</v>
      </c>
      <c r="K180" s="6">
        <f t="shared" si="7"/>
        <v>0.5</v>
      </c>
      <c r="L180" s="6">
        <f t="shared" si="8"/>
        <v>0.5</v>
      </c>
      <c r="M180" s="1">
        <f>'LA Data'!C180</f>
        <v>70658401</v>
      </c>
      <c r="N180" s="1">
        <f>-('LA Data'!E180 - 'LA Data'!$D180) * 'LA Data'!$BU180</f>
        <v>4320076.9559999993</v>
      </c>
      <c r="O180" s="1">
        <f>-'LA Data'!D180</f>
        <v>17758</v>
      </c>
      <c r="P180" s="1">
        <f>-('LA Data'!F180+'LA Data'!G180) * 0.5</f>
        <v>0</v>
      </c>
      <c r="Q180" s="1">
        <f>-'LA Data'!L180-'LA Data'!M180</f>
        <v>6113</v>
      </c>
      <c r="R180" s="1">
        <f>-'LA Data'!N180-'LA Data'!O180</f>
        <v>4009</v>
      </c>
      <c r="S180" s="1">
        <f>-'LA Data'!P180-'LA Data'!Q180</f>
        <v>0</v>
      </c>
      <c r="T180" s="1">
        <f>-'LA Data'!T180-'LA Data'!U180</f>
        <v>0</v>
      </c>
      <c r="U180" s="1">
        <f>-'LA Data'!H180-'LA Data'!I180</f>
        <v>325615</v>
      </c>
      <c r="V180" s="1">
        <f>-'LA Data'!J180-'LA Data'!K180</f>
        <v>5667663</v>
      </c>
      <c r="W180" s="1">
        <f>-'LA Data'!R180-'LA Data'!S180</f>
        <v>0</v>
      </c>
      <c r="X180" s="1">
        <f>-((('LA Data'!X180-'LA Data'!W180)*'LA Data'!BU180+'LA Data'!W180+'LA Data'!Y180*0.5+'LA Data'!AA180+'LA Data'!AC180+'LA Data'!AE180+'LA Data'!AG180+'LA Data'!AI180+'LA Data'!AK180) + ('LA Data'!Z180*0.5+'LA Data'!AB180+'LA Data'!AD180+'LA Data'!AF180+'LA Data'!AH180+'LA Data'!AJ180+'LA Data'!AL180))</f>
        <v>0</v>
      </c>
      <c r="Y180" s="1">
        <f>'LA Data'!BW180*10^6</f>
        <v>-25782758.219577301</v>
      </c>
      <c r="Z180" s="1">
        <f>'LA Data'!BZ180*10^6</f>
        <v>-25782758.219577301</v>
      </c>
      <c r="AA180" s="1">
        <f>'LA Data'!CB180</f>
        <v>0</v>
      </c>
      <c r="AB180" s="1">
        <f>'LA Data'!CC180</f>
        <v>0</v>
      </c>
      <c r="AC180" s="1">
        <f>'LA Data'!CD180</f>
        <v>0</v>
      </c>
      <c r="AD180" s="1">
        <f>'LA Data'!CE180</f>
        <v>0</v>
      </c>
      <c r="AE180" s="1">
        <f>('LA Data'!BX180-'LA Data'!CA180)*10^6</f>
        <v>0</v>
      </c>
      <c r="AF180" s="1">
        <v>0</v>
      </c>
      <c r="AG180" s="1"/>
    </row>
    <row r="181" spans="1:33" x14ac:dyDescent="0.25">
      <c r="A181" t="s">
        <v>364</v>
      </c>
      <c r="B181" t="s">
        <v>707</v>
      </c>
      <c r="C181" t="s">
        <v>747</v>
      </c>
      <c r="D181" t="s">
        <v>624</v>
      </c>
      <c r="E181" s="5">
        <v>0</v>
      </c>
      <c r="F181" s="1">
        <f t="shared" si="6"/>
        <v>0</v>
      </c>
      <c r="G181" s="1">
        <f>SUM(M181,O181,N181,P181,U181,V181,Q181,R181,S181,W181,T181)*I181+SUM(Y181,AA181,-AC181,-AE181)+(X181 * IF('LA Data'!V181=0,K181,1))</f>
        <v>111888435.1518326</v>
      </c>
      <c r="H181" s="1">
        <f>SUM(M181,O181,N181,P181,U181,V181,Q181,R181,S181,W181,T181)*J181+SUM(Z181,AB181,-AD181,-AF181)+(X181 * IF('LA Data'!V181=0,L181,1))</f>
        <v>111888435.1518326</v>
      </c>
      <c r="I181" s="6">
        <f>'LA Data'!BV181</f>
        <v>0.49</v>
      </c>
      <c r="J181" s="6">
        <f>'LA Data'!BY181</f>
        <v>0.49</v>
      </c>
      <c r="K181" s="6">
        <f t="shared" si="7"/>
        <v>0.5</v>
      </c>
      <c r="L181" s="6">
        <f t="shared" si="8"/>
        <v>0.5</v>
      </c>
      <c r="M181" s="1">
        <f>'LA Data'!C181</f>
        <v>133153517</v>
      </c>
      <c r="N181" s="1">
        <f>-('LA Data'!E181 - 'LA Data'!$D181) * 'LA Data'!$BU181</f>
        <v>6789053.8650000002</v>
      </c>
      <c r="O181" s="1">
        <f>-'LA Data'!D181</f>
        <v>27977</v>
      </c>
      <c r="P181" s="1">
        <f>-('LA Data'!F181+'LA Data'!G181) * 0.5</f>
        <v>0</v>
      </c>
      <c r="Q181" s="1">
        <f>-'LA Data'!L181-'LA Data'!M181</f>
        <v>0</v>
      </c>
      <c r="R181" s="1">
        <f>-'LA Data'!N181-'LA Data'!O181</f>
        <v>0</v>
      </c>
      <c r="S181" s="1">
        <f>-'LA Data'!P181-'LA Data'!Q181</f>
        <v>0</v>
      </c>
      <c r="T181" s="1">
        <f>-'LA Data'!T181-'LA Data'!U181</f>
        <v>0</v>
      </c>
      <c r="U181" s="1">
        <f>-'LA Data'!H181-'LA Data'!I181</f>
        <v>884329</v>
      </c>
      <c r="V181" s="1">
        <f>-'LA Data'!J181-'LA Data'!K181</f>
        <v>7179007</v>
      </c>
      <c r="W181" s="1">
        <f>-'LA Data'!R181-'LA Data'!S181</f>
        <v>0</v>
      </c>
      <c r="X181" s="1">
        <f>-((('LA Data'!X181-'LA Data'!W181)*'LA Data'!BU181+'LA Data'!W181+'LA Data'!Y181*0.5+'LA Data'!AA181+'LA Data'!AC181+'LA Data'!AE181+'LA Data'!AG181+'LA Data'!AI181+'LA Data'!AK181) + ('LA Data'!Z181*0.5+'LA Data'!AB181+'LA Data'!AD181+'LA Data'!AF181+'LA Data'!AH181+'LA Data'!AJ181+'LA Data'!AL181))</f>
        <v>1314834.453</v>
      </c>
      <c r="Y181" s="1">
        <f>'LA Data'!BW181*10^6</f>
        <v>38036997.6049826</v>
      </c>
      <c r="Z181" s="1">
        <f>'LA Data'!BZ181*10^6</f>
        <v>38036997.6049826</v>
      </c>
      <c r="AA181" s="1">
        <f>'LA Data'!CB181</f>
        <v>0</v>
      </c>
      <c r="AB181" s="1">
        <f>'LA Data'!CC181</f>
        <v>0</v>
      </c>
      <c r="AC181" s="1">
        <f>'LA Data'!CD181</f>
        <v>0</v>
      </c>
      <c r="AD181" s="1">
        <f>'LA Data'!CE181</f>
        <v>0</v>
      </c>
      <c r="AE181" s="1">
        <f>('LA Data'!BX181-'LA Data'!CA181)*10^6</f>
        <v>0</v>
      </c>
      <c r="AF181" s="1">
        <v>0</v>
      </c>
      <c r="AG181" s="1"/>
    </row>
    <row r="182" spans="1:33" x14ac:dyDescent="0.25">
      <c r="A182" t="s">
        <v>366</v>
      </c>
      <c r="B182" t="s">
        <v>365</v>
      </c>
      <c r="C182" t="s">
        <v>675</v>
      </c>
      <c r="D182" t="s">
        <v>747</v>
      </c>
      <c r="E182" s="5">
        <v>0</v>
      </c>
      <c r="F182" s="1">
        <f t="shared" si="6"/>
        <v>0</v>
      </c>
      <c r="G182" s="1">
        <f>SUM(M182,O182,N182,P182,U182,V182,Q182,R182,S182,W182,T182)*I182+SUM(Y182,AA182,-AC182,-AE182)+(X182 * IF('LA Data'!V182=0,K182,1))</f>
        <v>8541708.7576831039</v>
      </c>
      <c r="H182" s="1">
        <f>SUM(M182,O182,N182,P182,U182,V182,Q182,R182,S182,W182,T182)*J182+SUM(Z182,AB182,-AD182,-AF182)+(X182 * IF('LA Data'!V182=0,L182,1))</f>
        <v>8541708.7576831039</v>
      </c>
      <c r="I182" s="6">
        <f>'LA Data'!BV182</f>
        <v>0.4</v>
      </c>
      <c r="J182" s="6">
        <f>'LA Data'!BY182</f>
        <v>0.4</v>
      </c>
      <c r="K182" s="6">
        <f t="shared" si="7"/>
        <v>0.5</v>
      </c>
      <c r="L182" s="6">
        <f t="shared" si="8"/>
        <v>0.5</v>
      </c>
      <c r="M182" s="1">
        <f>'LA Data'!C182</f>
        <v>45198130</v>
      </c>
      <c r="N182" s="1">
        <f>-('LA Data'!E182 - 'LA Data'!$D182) * 'LA Data'!$BU182</f>
        <v>2566670.9419999998</v>
      </c>
      <c r="O182" s="1">
        <f>-'LA Data'!D182</f>
        <v>0</v>
      </c>
      <c r="P182" s="1">
        <f>-('LA Data'!F182+'LA Data'!G182) * 0.5</f>
        <v>0</v>
      </c>
      <c r="Q182" s="1">
        <f>-'LA Data'!L182-'LA Data'!M182</f>
        <v>1422</v>
      </c>
      <c r="R182" s="1">
        <f>-'LA Data'!N182-'LA Data'!O182</f>
        <v>0</v>
      </c>
      <c r="S182" s="1">
        <f>-'LA Data'!P182-'LA Data'!Q182</f>
        <v>0</v>
      </c>
      <c r="T182" s="1">
        <f>-'LA Data'!T182-'LA Data'!U182</f>
        <v>0</v>
      </c>
      <c r="U182" s="1">
        <f>-'LA Data'!H182-'LA Data'!I182</f>
        <v>608974</v>
      </c>
      <c r="V182" s="1">
        <f>-'LA Data'!J182-'LA Data'!K182</f>
        <v>1344155</v>
      </c>
      <c r="W182" s="1">
        <f>-'LA Data'!R182-'LA Data'!S182</f>
        <v>0</v>
      </c>
      <c r="X182" s="1">
        <f>-((('LA Data'!X182-'LA Data'!W182)*'LA Data'!BU182+'LA Data'!W182+'LA Data'!Y182*0.5+'LA Data'!AA182+'LA Data'!AC182+'LA Data'!AE182+'LA Data'!AG182+'LA Data'!AI182+'LA Data'!AK182) + ('LA Data'!Z182*0.5+'LA Data'!AB182+'LA Data'!AD182+'LA Data'!AF182+'LA Data'!AH182+'LA Data'!AJ182+'LA Data'!AL182))</f>
        <v>0</v>
      </c>
      <c r="Y182" s="1">
        <f>'LA Data'!BW182*10^6</f>
        <v>-11346032.019116899</v>
      </c>
      <c r="Z182" s="1">
        <f>'LA Data'!BZ182*10^6</f>
        <v>-11346032.019116899</v>
      </c>
      <c r="AA182" s="1">
        <f>'LA Data'!CB182</f>
        <v>0</v>
      </c>
      <c r="AB182" s="1">
        <f>'LA Data'!CC182</f>
        <v>0</v>
      </c>
      <c r="AC182" s="1">
        <f>'LA Data'!CD182</f>
        <v>0</v>
      </c>
      <c r="AD182" s="1">
        <f>'LA Data'!CE182</f>
        <v>0</v>
      </c>
      <c r="AE182" s="1">
        <f>('LA Data'!BX182-'LA Data'!CA182)*10^6</f>
        <v>0</v>
      </c>
      <c r="AF182" s="1">
        <v>0</v>
      </c>
      <c r="AG182" s="1"/>
    </row>
    <row r="183" spans="1:33" x14ac:dyDescent="0.25">
      <c r="A183" t="s">
        <v>368</v>
      </c>
      <c r="B183" t="s">
        <v>367</v>
      </c>
      <c r="C183" t="s">
        <v>659</v>
      </c>
      <c r="D183" t="s">
        <v>616</v>
      </c>
      <c r="E183" s="5">
        <v>0</v>
      </c>
      <c r="F183" s="1">
        <f t="shared" si="6"/>
        <v>0</v>
      </c>
      <c r="G183" s="1">
        <f>SUM(M183,O183,N183,P183,U183,V183,Q183,R183,S183,W183,T183)*I183+SUM(Y183,AA183,-AC183,-AE183)+(X183 * IF('LA Data'!V183=0,K183,1))</f>
        <v>2233768.1615560502</v>
      </c>
      <c r="H183" s="1">
        <f>SUM(M183,O183,N183,P183,U183,V183,Q183,R183,S183,W183,T183)*J183+SUM(Z183,AB183,-AD183,-AF183)+(X183 * IF('LA Data'!V183=0,L183,1))</f>
        <v>2233768.1615560502</v>
      </c>
      <c r="I183" s="6">
        <f>'LA Data'!BV183</f>
        <v>0.4</v>
      </c>
      <c r="J183" s="6">
        <f>'LA Data'!BY183</f>
        <v>0.4</v>
      </c>
      <c r="K183" s="6">
        <f t="shared" si="7"/>
        <v>0.5</v>
      </c>
      <c r="L183" s="6">
        <f t="shared" si="8"/>
        <v>0.5</v>
      </c>
      <c r="M183" s="1">
        <f>'LA Data'!C183</f>
        <v>13126392</v>
      </c>
      <c r="N183" s="1">
        <f>-('LA Data'!E183 - 'LA Data'!$D183) * 'LA Data'!$BU183</f>
        <v>1486487.2679999999</v>
      </c>
      <c r="O183" s="1">
        <f>-'LA Data'!D183</f>
        <v>2944</v>
      </c>
      <c r="P183" s="1">
        <f>-('LA Data'!F183+'LA Data'!G183) * 0.5</f>
        <v>0</v>
      </c>
      <c r="Q183" s="1">
        <f>-'LA Data'!L183-'LA Data'!M183</f>
        <v>7660</v>
      </c>
      <c r="R183" s="1">
        <f>-'LA Data'!N183-'LA Data'!O183</f>
        <v>0</v>
      </c>
      <c r="S183" s="1">
        <f>-'LA Data'!P183-'LA Data'!Q183</f>
        <v>0</v>
      </c>
      <c r="T183" s="1">
        <f>-'LA Data'!T183-'LA Data'!U183</f>
        <v>0</v>
      </c>
      <c r="U183" s="1">
        <f>-'LA Data'!H183-'LA Data'!I183</f>
        <v>95133</v>
      </c>
      <c r="V183" s="1">
        <f>-'LA Data'!J183-'LA Data'!K183</f>
        <v>579540</v>
      </c>
      <c r="W183" s="1">
        <f>-'LA Data'!R183-'LA Data'!S183</f>
        <v>0</v>
      </c>
      <c r="X183" s="1">
        <f>-((('LA Data'!X183-'LA Data'!W183)*'LA Data'!BU183+'LA Data'!W183+'LA Data'!Y183*0.5+'LA Data'!AA183+'LA Data'!AC183+'LA Data'!AE183+'LA Data'!AG183+'LA Data'!AI183+'LA Data'!AK183) + ('LA Data'!Z183*0.5+'LA Data'!AB183+'LA Data'!AD183+'LA Data'!AF183+'LA Data'!AH183+'LA Data'!AJ183+'LA Data'!AL183))</f>
        <v>0</v>
      </c>
      <c r="Y183" s="1">
        <f>'LA Data'!BW183*10^6</f>
        <v>-3885494.3456439497</v>
      </c>
      <c r="Z183" s="1">
        <f>'LA Data'!BZ183*10^6</f>
        <v>-3885494.3456439497</v>
      </c>
      <c r="AA183" s="1">
        <f>'LA Data'!CB183</f>
        <v>0</v>
      </c>
      <c r="AB183" s="1">
        <f>'LA Data'!CC183</f>
        <v>0</v>
      </c>
      <c r="AC183" s="1">
        <f>'LA Data'!CD183</f>
        <v>0</v>
      </c>
      <c r="AD183" s="1">
        <f>'LA Data'!CE183</f>
        <v>0</v>
      </c>
      <c r="AE183" s="1">
        <f>('LA Data'!BX183-'LA Data'!CA183)*10^6</f>
        <v>0</v>
      </c>
      <c r="AF183" s="1">
        <v>0</v>
      </c>
      <c r="AG183" s="1"/>
    </row>
    <row r="184" spans="1:33" x14ac:dyDescent="0.25">
      <c r="A184" t="s">
        <v>370</v>
      </c>
      <c r="B184" t="s">
        <v>369</v>
      </c>
      <c r="C184" t="s">
        <v>747</v>
      </c>
      <c r="D184" t="s">
        <v>604</v>
      </c>
      <c r="E184" s="5" t="s">
        <v>742</v>
      </c>
      <c r="F184" s="1">
        <f t="shared" si="6"/>
        <v>3846743.1261818856</v>
      </c>
      <c r="G184" s="1">
        <f>SUM(M184,O184,N184,P184,U184,V184,Q184,R184,S184,W184,T184)*I184+SUM(Y184,AA184,-AC184,-AE184)+(X184 * IF('LA Data'!V184=0,K184,1))</f>
        <v>78178512.863013387</v>
      </c>
      <c r="H184" s="1">
        <f>SUM(M184,O184,N184,P184,U184,V184,Q184,R184,S184,W184,T184)*J184+SUM(Z184,AB184,-AD184,-AF184)+(X184 * IF('LA Data'!V184=0,L184,1))</f>
        <v>74331769.736831501</v>
      </c>
      <c r="I184" s="6">
        <f>'LA Data'!BV184</f>
        <v>0.99</v>
      </c>
      <c r="J184" s="6">
        <f>'LA Data'!BY184</f>
        <v>0.49</v>
      </c>
      <c r="K184" s="6">
        <f t="shared" si="7"/>
        <v>1</v>
      </c>
      <c r="L184" s="6">
        <f t="shared" si="8"/>
        <v>0.5</v>
      </c>
      <c r="M184" s="1">
        <f>'LA Data'!C184</f>
        <v>59170179</v>
      </c>
      <c r="N184" s="1">
        <f>-('LA Data'!E184 - 'LA Data'!$D184) * 'LA Data'!$BU184</f>
        <v>7617809.7600000007</v>
      </c>
      <c r="O184" s="1">
        <f>-'LA Data'!D184</f>
        <v>0</v>
      </c>
      <c r="P184" s="1">
        <f>-('LA Data'!F184+'LA Data'!G184) * 0.5</f>
        <v>1185</v>
      </c>
      <c r="Q184" s="1">
        <f>-'LA Data'!L184-'LA Data'!M184</f>
        <v>10332</v>
      </c>
      <c r="R184" s="1">
        <f>-'LA Data'!N184-'LA Data'!O184</f>
        <v>0</v>
      </c>
      <c r="S184" s="1">
        <f>-'LA Data'!P184-'LA Data'!Q184</f>
        <v>17334</v>
      </c>
      <c r="T184" s="1">
        <f>-'LA Data'!T184-'LA Data'!U184</f>
        <v>0</v>
      </c>
      <c r="U184" s="1">
        <f>-'LA Data'!H184-'LA Data'!I184</f>
        <v>912847</v>
      </c>
      <c r="V184" s="1">
        <f>-'LA Data'!J184-'LA Data'!K184</f>
        <v>2807798</v>
      </c>
      <c r="W184" s="1">
        <f>-'LA Data'!R184-'LA Data'!S184</f>
        <v>0</v>
      </c>
      <c r="X184" s="1">
        <f>-((('LA Data'!X184-'LA Data'!W184)*'LA Data'!BU184+'LA Data'!W184+'LA Data'!Y184*0.5+'LA Data'!AA184+'LA Data'!AC184+'LA Data'!AE184+'LA Data'!AG184+'LA Data'!AI184+'LA Data'!AK184) + ('LA Data'!Z184*0.5+'LA Data'!AB184+'LA Data'!AD184+'LA Data'!AF184+'LA Data'!AH184+'LA Data'!AJ184+'LA Data'!AL184))</f>
        <v>0</v>
      </c>
      <c r="Y184" s="1">
        <f>'LA Data'!BW184*10^6</f>
        <v>49699094.994121902</v>
      </c>
      <c r="Z184" s="1">
        <f>'LA Data'!BZ184*10^6</f>
        <v>39768402.204431504</v>
      </c>
      <c r="AA184" s="1">
        <f>'LA Data'!CB184</f>
        <v>0</v>
      </c>
      <c r="AB184" s="1">
        <f>'LA Data'!CC184</f>
        <v>0</v>
      </c>
      <c r="AC184" s="1">
        <f>'LA Data'!CD184</f>
        <v>0</v>
      </c>
      <c r="AD184" s="1">
        <f>'LA Data'!CE184</f>
        <v>0</v>
      </c>
      <c r="AE184" s="1">
        <f>('LA Data'!BX184-'LA Data'!CA184)*10^6</f>
        <v>41352692.0435085</v>
      </c>
      <c r="AF184" s="1">
        <v>0</v>
      </c>
      <c r="AG184" s="1"/>
    </row>
    <row r="185" spans="1:33" x14ac:dyDescent="0.25">
      <c r="A185" t="s">
        <v>372</v>
      </c>
      <c r="B185" t="s">
        <v>371</v>
      </c>
      <c r="C185" t="s">
        <v>667</v>
      </c>
      <c r="D185" t="s">
        <v>747</v>
      </c>
      <c r="E185" s="5">
        <v>0</v>
      </c>
      <c r="F185" s="1">
        <f t="shared" si="6"/>
        <v>0</v>
      </c>
      <c r="G185" s="1">
        <f>SUM(M185,O185,N185,P185,U185,V185,Q185,R185,S185,W185,T185)*I185+SUM(Y185,AA185,-AC185,-AE185)+(X185 * IF('LA Data'!V185=0,K185,1))</f>
        <v>9675095.2846727967</v>
      </c>
      <c r="H185" s="1">
        <f>SUM(M185,O185,N185,P185,U185,V185,Q185,R185,S185,W185,T185)*J185+SUM(Z185,AB185,-AD185,-AF185)+(X185 * IF('LA Data'!V185=0,L185,1))</f>
        <v>9675095.2846727967</v>
      </c>
      <c r="I185" s="6">
        <f>'LA Data'!BV185</f>
        <v>0.4</v>
      </c>
      <c r="J185" s="6">
        <f>'LA Data'!BY185</f>
        <v>0.4</v>
      </c>
      <c r="K185" s="6">
        <f t="shared" si="7"/>
        <v>0.5</v>
      </c>
      <c r="L185" s="6">
        <f t="shared" si="8"/>
        <v>0.5</v>
      </c>
      <c r="M185" s="1">
        <f>'LA Data'!C185</f>
        <v>103932209</v>
      </c>
      <c r="N185" s="1">
        <f>-('LA Data'!E185 - 'LA Data'!$D185) * 'LA Data'!$BU185</f>
        <v>1766048.0289999999</v>
      </c>
      <c r="O185" s="1">
        <f>-'LA Data'!D185</f>
        <v>0</v>
      </c>
      <c r="P185" s="1">
        <f>-('LA Data'!F185+'LA Data'!G185) * 0.5</f>
        <v>0</v>
      </c>
      <c r="Q185" s="1">
        <f>-'LA Data'!L185-'LA Data'!M185</f>
        <v>17718</v>
      </c>
      <c r="R185" s="1">
        <f>-'LA Data'!N185-'LA Data'!O185</f>
        <v>0</v>
      </c>
      <c r="S185" s="1">
        <f>-'LA Data'!P185-'LA Data'!Q185</f>
        <v>0</v>
      </c>
      <c r="T185" s="1">
        <f>-'LA Data'!T185-'LA Data'!U185</f>
        <v>0</v>
      </c>
      <c r="U185" s="1">
        <f>-'LA Data'!H185-'LA Data'!I185</f>
        <v>418908</v>
      </c>
      <c r="V185" s="1">
        <f>-'LA Data'!J185-'LA Data'!K185</f>
        <v>6613149</v>
      </c>
      <c r="W185" s="1">
        <f>-'LA Data'!R185-'LA Data'!S185</f>
        <v>0</v>
      </c>
      <c r="X185" s="1">
        <f>-((('LA Data'!X185-'LA Data'!W185)*'LA Data'!BU185+'LA Data'!W185+'LA Data'!Y185*0.5+'LA Data'!AA185+'LA Data'!AC185+'LA Data'!AE185+'LA Data'!AG185+'LA Data'!AI185+'LA Data'!AK185) + ('LA Data'!Z185*0.5+'LA Data'!AB185+'LA Data'!AD185+'LA Data'!AF185+'LA Data'!AH185+'LA Data'!AJ185+'LA Data'!AL185))</f>
        <v>0</v>
      </c>
      <c r="Y185" s="1">
        <f>'LA Data'!BW185*10^6</f>
        <v>-32471866.526927199</v>
      </c>
      <c r="Z185" s="1">
        <f>'LA Data'!BZ185*10^6</f>
        <v>-32471866.526927199</v>
      </c>
      <c r="AA185" s="1">
        <f>'LA Data'!CB185</f>
        <v>0</v>
      </c>
      <c r="AB185" s="1">
        <f>'LA Data'!CC185</f>
        <v>0</v>
      </c>
      <c r="AC185" s="1">
        <f>'LA Data'!CD185</f>
        <v>2952251</v>
      </c>
      <c r="AD185" s="1">
        <f>'LA Data'!CE185</f>
        <v>2952251</v>
      </c>
      <c r="AE185" s="1">
        <f>('LA Data'!BX185-'LA Data'!CA185)*10^6</f>
        <v>0</v>
      </c>
      <c r="AF185" s="1">
        <v>0</v>
      </c>
      <c r="AG185" s="1"/>
    </row>
    <row r="186" spans="1:33" x14ac:dyDescent="0.25">
      <c r="A186" t="s">
        <v>374</v>
      </c>
      <c r="B186" t="s">
        <v>373</v>
      </c>
      <c r="C186" t="s">
        <v>657</v>
      </c>
      <c r="D186" t="s">
        <v>614</v>
      </c>
      <c r="E186" s="5">
        <v>0</v>
      </c>
      <c r="F186" s="1">
        <f t="shared" si="6"/>
        <v>0</v>
      </c>
      <c r="G186" s="1">
        <f>SUM(M186,O186,N186,P186,U186,V186,Q186,R186,S186,W186,T186)*I186+SUM(Y186,AA186,-AC186,-AE186)+(X186 * IF('LA Data'!V186=0,K186,1))</f>
        <v>5716344.4445561804</v>
      </c>
      <c r="H186" s="1">
        <f>SUM(M186,O186,N186,P186,U186,V186,Q186,R186,S186,W186,T186)*J186+SUM(Z186,AB186,-AD186,-AF186)+(X186 * IF('LA Data'!V186=0,L186,1))</f>
        <v>5716344.4445561804</v>
      </c>
      <c r="I186" s="6">
        <f>'LA Data'!BV186</f>
        <v>0.4</v>
      </c>
      <c r="J186" s="6">
        <f>'LA Data'!BY186</f>
        <v>0.4</v>
      </c>
      <c r="K186" s="6">
        <f t="shared" si="7"/>
        <v>0.5</v>
      </c>
      <c r="L186" s="6">
        <f t="shared" si="8"/>
        <v>0.5</v>
      </c>
      <c r="M186" s="1">
        <f>'LA Data'!C186</f>
        <v>20579934</v>
      </c>
      <c r="N186" s="1">
        <f>-('LA Data'!E186 - 'LA Data'!$D186) * 'LA Data'!$BU186</f>
        <v>3016830.0559999999</v>
      </c>
      <c r="O186" s="1">
        <f>-'LA Data'!D186</f>
        <v>6895</v>
      </c>
      <c r="P186" s="1">
        <f>-('LA Data'!F186+'LA Data'!G186) * 0.5</f>
        <v>0</v>
      </c>
      <c r="Q186" s="1">
        <f>-'LA Data'!L186-'LA Data'!M186</f>
        <v>7597</v>
      </c>
      <c r="R186" s="1">
        <f>-'LA Data'!N186-'LA Data'!O186</f>
        <v>0</v>
      </c>
      <c r="S186" s="1">
        <f>-'LA Data'!P186-'LA Data'!Q186</f>
        <v>1198</v>
      </c>
      <c r="T186" s="1">
        <f>-'LA Data'!T186-'LA Data'!U186</f>
        <v>0</v>
      </c>
      <c r="U186" s="1">
        <f>-'LA Data'!H186-'LA Data'!I186</f>
        <v>293303</v>
      </c>
      <c r="V186" s="1">
        <f>-'LA Data'!J186-'LA Data'!K186</f>
        <v>1194071</v>
      </c>
      <c r="W186" s="1">
        <f>-'LA Data'!R186-'LA Data'!S186</f>
        <v>0</v>
      </c>
      <c r="X186" s="1">
        <f>-((('LA Data'!X186-'LA Data'!W186)*'LA Data'!BU186+'LA Data'!W186+'LA Data'!Y186*0.5+'LA Data'!AA186+'LA Data'!AC186+'LA Data'!AE186+'LA Data'!AG186+'LA Data'!AI186+'LA Data'!AK186) + ('LA Data'!Z186*0.5+'LA Data'!AB186+'LA Data'!AD186+'LA Data'!AF186+'LA Data'!AH186+'LA Data'!AJ186+'LA Data'!AL186))</f>
        <v>0</v>
      </c>
      <c r="Y186" s="1">
        <f>'LA Data'!BW186*10^6</f>
        <v>-4323586.7778438199</v>
      </c>
      <c r="Z186" s="1">
        <f>'LA Data'!BZ186*10^6</f>
        <v>-4323586.7778438199</v>
      </c>
      <c r="AA186" s="1">
        <f>'LA Data'!CB186</f>
        <v>0</v>
      </c>
      <c r="AB186" s="1">
        <f>'LA Data'!CC186</f>
        <v>0</v>
      </c>
      <c r="AC186" s="1">
        <f>'LA Data'!CD186</f>
        <v>0</v>
      </c>
      <c r="AD186" s="1">
        <f>'LA Data'!CE186</f>
        <v>0</v>
      </c>
      <c r="AE186" s="1">
        <f>('LA Data'!BX186-'LA Data'!CA186)*10^6</f>
        <v>0</v>
      </c>
      <c r="AF186" s="1">
        <v>0</v>
      </c>
      <c r="AG186" s="1"/>
    </row>
    <row r="187" spans="1:33" x14ac:dyDescent="0.25">
      <c r="A187" t="s">
        <v>375</v>
      </c>
      <c r="B187" t="s">
        <v>708</v>
      </c>
      <c r="C187" t="s">
        <v>747</v>
      </c>
      <c r="D187" t="s">
        <v>585</v>
      </c>
      <c r="E187" s="5">
        <v>0</v>
      </c>
      <c r="F187" s="1">
        <f t="shared" si="6"/>
        <v>0</v>
      </c>
      <c r="G187" s="1">
        <f>SUM(M187,O187,N187,P187,U187,V187,Q187,R187,S187,W187,T187)*I187+SUM(Y187,AA187,-AC187,-AE187)+(X187 * IF('LA Data'!V187=0,K187,1))</f>
        <v>59289276.326474175</v>
      </c>
      <c r="H187" s="1">
        <f>SUM(M187,O187,N187,P187,U187,V187,Q187,R187,S187,W187,T187)*J187+SUM(Z187,AB187,-AD187,-AF187)+(X187 * IF('LA Data'!V187=0,L187,1))</f>
        <v>59289276.326474175</v>
      </c>
      <c r="I187" s="6">
        <f>'LA Data'!BV187</f>
        <v>0.49</v>
      </c>
      <c r="J187" s="6">
        <f>'LA Data'!BY187</f>
        <v>0.49</v>
      </c>
      <c r="K187" s="6">
        <f t="shared" si="7"/>
        <v>0.5</v>
      </c>
      <c r="L187" s="6">
        <f t="shared" si="8"/>
        <v>0.5</v>
      </c>
      <c r="M187" s="1">
        <f>'LA Data'!C187</f>
        <v>120856549</v>
      </c>
      <c r="N187" s="1">
        <f>-('LA Data'!E187 - 'LA Data'!$D187) * 'LA Data'!$BU187</f>
        <v>5146816.6619999995</v>
      </c>
      <c r="O187" s="1">
        <f>-'LA Data'!D187</f>
        <v>13157</v>
      </c>
      <c r="P187" s="1">
        <f>-('LA Data'!F187+'LA Data'!G187) * 0.5</f>
        <v>3268.5</v>
      </c>
      <c r="Q187" s="1">
        <f>-'LA Data'!L187-'LA Data'!M187</f>
        <v>13373</v>
      </c>
      <c r="R187" s="1">
        <f>-'LA Data'!N187-'LA Data'!O187</f>
        <v>0</v>
      </c>
      <c r="S187" s="1">
        <f>-'LA Data'!P187-'LA Data'!Q187</f>
        <v>48606</v>
      </c>
      <c r="T187" s="1">
        <f>-'LA Data'!T187-'LA Data'!U187</f>
        <v>0</v>
      </c>
      <c r="U187" s="1">
        <f>-'LA Data'!H187-'LA Data'!I187</f>
        <v>982534</v>
      </c>
      <c r="V187" s="1">
        <f>-'LA Data'!J187-'LA Data'!K187</f>
        <v>3905798</v>
      </c>
      <c r="W187" s="1">
        <f>-'LA Data'!R187-'LA Data'!S187</f>
        <v>0</v>
      </c>
      <c r="X187" s="1">
        <f>-((('LA Data'!X187-'LA Data'!W187)*'LA Data'!BU187+'LA Data'!W187+'LA Data'!Y187*0.5+'LA Data'!AA187+'LA Data'!AC187+'LA Data'!AE187+'LA Data'!AG187+'LA Data'!AI187+'LA Data'!AK187) + ('LA Data'!Z187*0.5+'LA Data'!AB187+'LA Data'!AD187+'LA Data'!AF187+'LA Data'!AH187+'LA Data'!AJ187+'LA Data'!AL187))</f>
        <v>0</v>
      </c>
      <c r="Y187" s="1">
        <f>'LA Data'!BW187*10^6</f>
        <v>-4886073.7329058303</v>
      </c>
      <c r="Z187" s="1">
        <f>'LA Data'!BZ187*10^6</f>
        <v>-4886073.7329058303</v>
      </c>
      <c r="AA187" s="1">
        <f>'LA Data'!CB187</f>
        <v>0</v>
      </c>
      <c r="AB187" s="1">
        <f>'LA Data'!CC187</f>
        <v>0</v>
      </c>
      <c r="AC187" s="1">
        <f>'LA Data'!CD187</f>
        <v>0</v>
      </c>
      <c r="AD187" s="1">
        <f>'LA Data'!CE187</f>
        <v>0</v>
      </c>
      <c r="AE187" s="1">
        <f>('LA Data'!BX187-'LA Data'!CA187)*10^6</f>
        <v>0</v>
      </c>
      <c r="AF187" s="1">
        <v>0</v>
      </c>
      <c r="AG187" s="1"/>
    </row>
    <row r="188" spans="1:33" x14ac:dyDescent="0.25">
      <c r="A188" t="s">
        <v>376</v>
      </c>
      <c r="B188" t="s">
        <v>709</v>
      </c>
      <c r="C188" t="s">
        <v>747</v>
      </c>
      <c r="D188" t="s">
        <v>594</v>
      </c>
      <c r="E188" s="5">
        <v>0</v>
      </c>
      <c r="F188" s="1">
        <f t="shared" si="6"/>
        <v>0</v>
      </c>
      <c r="G188" s="1">
        <f>SUM(M188,O188,N188,P188,U188,V188,Q188,R188,S188,W188,T188)*I188+SUM(Y188,AA188,-AC188,-AE188)+(X188 * IF('LA Data'!V188=0,K188,1))</f>
        <v>68639954.483075798</v>
      </c>
      <c r="H188" s="1">
        <f>SUM(M188,O188,N188,P188,U188,V188,Q188,R188,S188,W188,T188)*J188+SUM(Z188,AB188,-AD188,-AF188)+(X188 * IF('LA Data'!V188=0,L188,1))</f>
        <v>68639954.483075798</v>
      </c>
      <c r="I188" s="6">
        <f>'LA Data'!BV188</f>
        <v>0.49</v>
      </c>
      <c r="J188" s="6">
        <f>'LA Data'!BY188</f>
        <v>0.49</v>
      </c>
      <c r="K188" s="6">
        <f t="shared" si="7"/>
        <v>0.5</v>
      </c>
      <c r="L188" s="6">
        <f t="shared" si="8"/>
        <v>0.5</v>
      </c>
      <c r="M188" s="1">
        <f>'LA Data'!C188</f>
        <v>93793222</v>
      </c>
      <c r="N188" s="1">
        <f>-('LA Data'!E188 - 'LA Data'!$D188) * 'LA Data'!$BU188</f>
        <v>6236535.9219999993</v>
      </c>
      <c r="O188" s="1">
        <f>-'LA Data'!D188</f>
        <v>0</v>
      </c>
      <c r="P188" s="1">
        <f>-('LA Data'!F188+'LA Data'!G188) * 0.5</f>
        <v>0</v>
      </c>
      <c r="Q188" s="1">
        <f>-'LA Data'!L188-'LA Data'!M188</f>
        <v>45696</v>
      </c>
      <c r="R188" s="1">
        <f>-'LA Data'!N188-'LA Data'!O188</f>
        <v>0</v>
      </c>
      <c r="S188" s="1">
        <f>-'LA Data'!P188-'LA Data'!Q188</f>
        <v>0</v>
      </c>
      <c r="T188" s="1">
        <f>-'LA Data'!T188-'LA Data'!U188</f>
        <v>0</v>
      </c>
      <c r="U188" s="1">
        <f>-'LA Data'!H188-'LA Data'!I188</f>
        <v>1143107</v>
      </c>
      <c r="V188" s="1">
        <f>-'LA Data'!J188-'LA Data'!K188</f>
        <v>5442840</v>
      </c>
      <c r="W188" s="1">
        <f>-'LA Data'!R188-'LA Data'!S188</f>
        <v>0</v>
      </c>
      <c r="X188" s="1">
        <f>-((('LA Data'!X188-'LA Data'!W188)*'LA Data'!BU188+'LA Data'!W188+'LA Data'!Y188*0.5+'LA Data'!AA188+'LA Data'!AC188+'LA Data'!AE188+'LA Data'!AG188+'LA Data'!AI188+'LA Data'!AK188) + ('LA Data'!Z188*0.5+'LA Data'!AB188+'LA Data'!AD188+'LA Data'!AF188+'LA Data'!AH188+'LA Data'!AJ188+'LA Data'!AL188))</f>
        <v>0</v>
      </c>
      <c r="Y188" s="1">
        <f>'LA Data'!BW188*10^6</f>
        <v>16375868.031295799</v>
      </c>
      <c r="Z188" s="1">
        <f>'LA Data'!BZ188*10^6</f>
        <v>16375868.031295799</v>
      </c>
      <c r="AA188" s="1">
        <f>'LA Data'!CB188</f>
        <v>0</v>
      </c>
      <c r="AB188" s="1">
        <f>'LA Data'!CC188</f>
        <v>0</v>
      </c>
      <c r="AC188" s="1">
        <f>'LA Data'!CD188</f>
        <v>0</v>
      </c>
      <c r="AD188" s="1">
        <f>'LA Data'!CE188</f>
        <v>0</v>
      </c>
      <c r="AE188" s="1">
        <f>('LA Data'!BX188-'LA Data'!CA188)*10^6</f>
        <v>0</v>
      </c>
      <c r="AF188" s="1">
        <v>0</v>
      </c>
      <c r="AG188" s="1"/>
    </row>
    <row r="189" spans="1:33" x14ac:dyDescent="0.25">
      <c r="A189" t="s">
        <v>377</v>
      </c>
      <c r="B189" t="s">
        <v>710</v>
      </c>
      <c r="C189" t="s">
        <v>747</v>
      </c>
      <c r="D189" t="s">
        <v>606</v>
      </c>
      <c r="E189" s="5">
        <v>0</v>
      </c>
      <c r="F189" s="1">
        <f t="shared" si="6"/>
        <v>0</v>
      </c>
      <c r="G189" s="1">
        <f>SUM(M189,O189,N189,P189,U189,V189,Q189,R189,S189,W189,T189)*I189+SUM(Y189,AA189,-AC189,-AE189)+(X189 * IF('LA Data'!V189=0,K189,1))</f>
        <v>56489645.680509597</v>
      </c>
      <c r="H189" s="1">
        <f>SUM(M189,O189,N189,P189,U189,V189,Q189,R189,S189,W189,T189)*J189+SUM(Z189,AB189,-AD189,-AF189)+(X189 * IF('LA Data'!V189=0,L189,1))</f>
        <v>56489645.680509597</v>
      </c>
      <c r="I189" s="6">
        <f>'LA Data'!BV189</f>
        <v>0.49</v>
      </c>
      <c r="J189" s="6">
        <f>'LA Data'!BY189</f>
        <v>0.49</v>
      </c>
      <c r="K189" s="6">
        <f t="shared" si="7"/>
        <v>0.5</v>
      </c>
      <c r="L189" s="6">
        <f t="shared" si="8"/>
        <v>0.5</v>
      </c>
      <c r="M189" s="1">
        <f>'LA Data'!C189</f>
        <v>90683681</v>
      </c>
      <c r="N189" s="1">
        <f>-('LA Data'!E189 - 'LA Data'!$D189) * 'LA Data'!$BU189</f>
        <v>4888334.88</v>
      </c>
      <c r="O189" s="1">
        <f>-'LA Data'!D189</f>
        <v>0</v>
      </c>
      <c r="P189" s="1">
        <f>-('LA Data'!F189+'LA Data'!G189) * 0.5</f>
        <v>0</v>
      </c>
      <c r="Q189" s="1">
        <f>-'LA Data'!L189-'LA Data'!M189</f>
        <v>46088</v>
      </c>
      <c r="R189" s="1">
        <f>-'LA Data'!N189-'LA Data'!O189</f>
        <v>0</v>
      </c>
      <c r="S189" s="1">
        <f>-'LA Data'!P189-'LA Data'!Q189</f>
        <v>0</v>
      </c>
      <c r="T189" s="1">
        <f>-'LA Data'!T189-'LA Data'!U189</f>
        <v>0</v>
      </c>
      <c r="U189" s="1">
        <f>-'LA Data'!H189-'LA Data'!I189</f>
        <v>702285</v>
      </c>
      <c r="V189" s="1">
        <f>-'LA Data'!J189-'LA Data'!K189</f>
        <v>5046487</v>
      </c>
      <c r="W189" s="1">
        <f>-'LA Data'!R189-'LA Data'!S189</f>
        <v>0</v>
      </c>
      <c r="X189" s="1">
        <f>-((('LA Data'!X189-'LA Data'!W189)*'LA Data'!BU189+'LA Data'!W189+'LA Data'!Y189*0.5+'LA Data'!AA189+'LA Data'!AC189+'LA Data'!AE189+'LA Data'!AG189+'LA Data'!AI189+'LA Data'!AK189) + ('LA Data'!Z189*0.5+'LA Data'!AB189+'LA Data'!AD189+'LA Data'!AF189+'LA Data'!AH189+'LA Data'!AJ189+'LA Data'!AL189))</f>
        <v>0</v>
      </c>
      <c r="Y189" s="1">
        <f>'LA Data'!BW189*10^6</f>
        <v>6819876.4993095994</v>
      </c>
      <c r="Z189" s="1">
        <f>'LA Data'!BZ189*10^6</f>
        <v>6819876.4993095994</v>
      </c>
      <c r="AA189" s="1">
        <f>'LA Data'!CB189</f>
        <v>0</v>
      </c>
      <c r="AB189" s="1">
        <f>'LA Data'!CC189</f>
        <v>0</v>
      </c>
      <c r="AC189" s="1">
        <f>'LA Data'!CD189</f>
        <v>0</v>
      </c>
      <c r="AD189" s="1">
        <f>'LA Data'!CE189</f>
        <v>0</v>
      </c>
      <c r="AE189" s="1">
        <f>('LA Data'!BX189-'LA Data'!CA189)*10^6</f>
        <v>0</v>
      </c>
      <c r="AF189" s="1">
        <v>0</v>
      </c>
      <c r="AG189" s="1"/>
    </row>
    <row r="190" spans="1:33" x14ac:dyDescent="0.25">
      <c r="A190" t="s">
        <v>379</v>
      </c>
      <c r="B190" t="s">
        <v>378</v>
      </c>
      <c r="C190" t="s">
        <v>657</v>
      </c>
      <c r="D190" t="s">
        <v>614</v>
      </c>
      <c r="E190" s="5">
        <v>0</v>
      </c>
      <c r="F190" s="1">
        <f t="shared" si="6"/>
        <v>0</v>
      </c>
      <c r="G190" s="1">
        <f>SUM(M190,O190,N190,P190,U190,V190,Q190,R190,S190,W190,T190)*I190+SUM(Y190,AA190,-AC190,-AE190)+(X190 * IF('LA Data'!V190=0,K190,1))</f>
        <v>6191664.8393115029</v>
      </c>
      <c r="H190" s="1">
        <f>SUM(M190,O190,N190,P190,U190,V190,Q190,R190,S190,W190,T190)*J190+SUM(Z190,AB190,-AD190,-AF190)+(X190 * IF('LA Data'!V190=0,L190,1))</f>
        <v>6191664.8393115029</v>
      </c>
      <c r="I190" s="6">
        <f>'LA Data'!BV190</f>
        <v>0.4</v>
      </c>
      <c r="J190" s="6">
        <f>'LA Data'!BY190</f>
        <v>0.4</v>
      </c>
      <c r="K190" s="6">
        <f t="shared" si="7"/>
        <v>0.5</v>
      </c>
      <c r="L190" s="6">
        <f t="shared" si="8"/>
        <v>0.5</v>
      </c>
      <c r="M190" s="1">
        <f>'LA Data'!C190</f>
        <v>54385110</v>
      </c>
      <c r="N190" s="1">
        <f>-('LA Data'!E190 - 'LA Data'!$D190) * 'LA Data'!$BU190</f>
        <v>4502382.58</v>
      </c>
      <c r="O190" s="1">
        <f>-'LA Data'!D190</f>
        <v>0</v>
      </c>
      <c r="P190" s="1">
        <f>-('LA Data'!F190+'LA Data'!G190) * 0.5</f>
        <v>1472</v>
      </c>
      <c r="Q190" s="1">
        <f>-'LA Data'!L190-'LA Data'!M190</f>
        <v>1</v>
      </c>
      <c r="R190" s="1">
        <f>-'LA Data'!N190-'LA Data'!O190</f>
        <v>0</v>
      </c>
      <c r="S190" s="1">
        <f>-'LA Data'!P190-'LA Data'!Q190</f>
        <v>0</v>
      </c>
      <c r="T190" s="1">
        <f>-'LA Data'!T190-'LA Data'!U190</f>
        <v>0</v>
      </c>
      <c r="U190" s="1">
        <f>-'LA Data'!H190-'LA Data'!I190</f>
        <v>360281</v>
      </c>
      <c r="V190" s="1">
        <f>-'LA Data'!J190-'LA Data'!K190</f>
        <v>3647571</v>
      </c>
      <c r="W190" s="1">
        <f>-'LA Data'!R190-'LA Data'!S190</f>
        <v>0</v>
      </c>
      <c r="X190" s="1">
        <f>-((('LA Data'!X190-'LA Data'!W190)*'LA Data'!BU190+'LA Data'!W190+'LA Data'!Y190*0.5+'LA Data'!AA190+'LA Data'!AC190+'LA Data'!AE190+'LA Data'!AG190+'LA Data'!AI190+'LA Data'!AK190) + ('LA Data'!Z190*0.5+'LA Data'!AB190+'LA Data'!AD190+'LA Data'!AF190+'LA Data'!AH190+'LA Data'!AJ190+'LA Data'!AL190))</f>
        <v>0</v>
      </c>
      <c r="Y190" s="1">
        <f>'LA Data'!BW190*10^6</f>
        <v>-18727453.192688499</v>
      </c>
      <c r="Z190" s="1">
        <f>'LA Data'!BZ190*10^6</f>
        <v>-18727453.192688499</v>
      </c>
      <c r="AA190" s="1">
        <f>'LA Data'!CB190</f>
        <v>0</v>
      </c>
      <c r="AB190" s="1">
        <f>'LA Data'!CC190</f>
        <v>0</v>
      </c>
      <c r="AC190" s="1">
        <f>'LA Data'!CD190</f>
        <v>239609</v>
      </c>
      <c r="AD190" s="1">
        <f>'LA Data'!CE190</f>
        <v>239609</v>
      </c>
      <c r="AE190" s="1">
        <f>('LA Data'!BX190-'LA Data'!CA190)*10^6</f>
        <v>0</v>
      </c>
      <c r="AF190" s="1">
        <v>0</v>
      </c>
      <c r="AG190" s="1"/>
    </row>
    <row r="191" spans="1:33" x14ac:dyDescent="0.25">
      <c r="A191" t="s">
        <v>380</v>
      </c>
      <c r="B191" t="s">
        <v>711</v>
      </c>
      <c r="C191" t="s">
        <v>747</v>
      </c>
      <c r="D191" t="s">
        <v>581</v>
      </c>
      <c r="E191" s="5">
        <v>0</v>
      </c>
      <c r="F191" s="1">
        <f t="shared" si="6"/>
        <v>0</v>
      </c>
      <c r="G191" s="1">
        <f>SUM(M191,O191,N191,P191,U191,V191,Q191,R191,S191,W191,T191)*I191+SUM(Y191,AA191,-AC191,-AE191)+(X191 * IF('LA Data'!V191=0,K191,1))</f>
        <v>39452311.347409301</v>
      </c>
      <c r="H191" s="1">
        <f>SUM(M191,O191,N191,P191,U191,V191,Q191,R191,S191,W191,T191)*J191+SUM(Z191,AB191,-AD191,-AF191)+(X191 * IF('LA Data'!V191=0,L191,1))</f>
        <v>39452311.347409301</v>
      </c>
      <c r="I191" s="6">
        <f>'LA Data'!BV191</f>
        <v>0.49</v>
      </c>
      <c r="J191" s="6">
        <f>'LA Data'!BY191</f>
        <v>0.49</v>
      </c>
      <c r="K191" s="6">
        <f t="shared" si="7"/>
        <v>0.5</v>
      </c>
      <c r="L191" s="6">
        <f t="shared" si="8"/>
        <v>0.5</v>
      </c>
      <c r="M191" s="1">
        <f>'LA Data'!C191</f>
        <v>152679035</v>
      </c>
      <c r="N191" s="1">
        <f>-('LA Data'!E191 - 'LA Data'!$D191) * 'LA Data'!$BU191</f>
        <v>2824102.08</v>
      </c>
      <c r="O191" s="1">
        <f>-'LA Data'!D191</f>
        <v>0</v>
      </c>
      <c r="P191" s="1">
        <f>-('LA Data'!F191+'LA Data'!G191) * 0.5</f>
        <v>0</v>
      </c>
      <c r="Q191" s="1">
        <f>-'LA Data'!L191-'LA Data'!M191</f>
        <v>0</v>
      </c>
      <c r="R191" s="1">
        <f>-'LA Data'!N191-'LA Data'!O191</f>
        <v>0</v>
      </c>
      <c r="S191" s="1">
        <f>-'LA Data'!P191-'LA Data'!Q191</f>
        <v>0</v>
      </c>
      <c r="T191" s="1">
        <f>-'LA Data'!T191-'LA Data'!U191</f>
        <v>0</v>
      </c>
      <c r="U191" s="1">
        <f>-'LA Data'!H191-'LA Data'!I191</f>
        <v>998367</v>
      </c>
      <c r="V191" s="1">
        <f>-'LA Data'!J191-'LA Data'!K191</f>
        <v>6630711</v>
      </c>
      <c r="W191" s="1">
        <f>-'LA Data'!R191-'LA Data'!S191</f>
        <v>0</v>
      </c>
      <c r="X191" s="1">
        <f>-((('LA Data'!X191-'LA Data'!W191)*'LA Data'!BU191+'LA Data'!W191+'LA Data'!Y191*0.5+'LA Data'!AA191+'LA Data'!AC191+'LA Data'!AE191+'LA Data'!AG191+'LA Data'!AI191+'LA Data'!AK191) + ('LA Data'!Z191*0.5+'LA Data'!AB191+'LA Data'!AD191+'LA Data'!AF191+'LA Data'!AH191+'LA Data'!AJ191+'LA Data'!AL191))</f>
        <v>0</v>
      </c>
      <c r="Y191" s="1">
        <f>'LA Data'!BW191*10^6</f>
        <v>-34829715.041790701</v>
      </c>
      <c r="Z191" s="1">
        <f>'LA Data'!BZ191*10^6</f>
        <v>-34829715.041790701</v>
      </c>
      <c r="AA191" s="1">
        <f>'LA Data'!CB191</f>
        <v>0</v>
      </c>
      <c r="AB191" s="1">
        <f>'LA Data'!CC191</f>
        <v>0</v>
      </c>
      <c r="AC191" s="1">
        <f>'LA Data'!CD191</f>
        <v>5652759</v>
      </c>
      <c r="AD191" s="1">
        <f>'LA Data'!CE191</f>
        <v>5652759</v>
      </c>
      <c r="AE191" s="1">
        <f>('LA Data'!BX191-'LA Data'!CA191)*10^6</f>
        <v>0</v>
      </c>
      <c r="AF191" s="1">
        <v>0</v>
      </c>
      <c r="AG191" s="1"/>
    </row>
    <row r="192" spans="1:33" x14ac:dyDescent="0.25">
      <c r="A192" t="s">
        <v>382</v>
      </c>
      <c r="B192" t="s">
        <v>381</v>
      </c>
      <c r="C192" t="s">
        <v>649</v>
      </c>
      <c r="D192" t="s">
        <v>747</v>
      </c>
      <c r="E192" s="5">
        <v>0</v>
      </c>
      <c r="F192" s="1">
        <f t="shared" si="6"/>
        <v>0</v>
      </c>
      <c r="G192" s="1">
        <f>SUM(M192,O192,N192,P192,U192,V192,Q192,R192,S192,W192,T192)*I192+SUM(Y192,AA192,-AC192,-AE192)+(X192 * IF('LA Data'!V192=0,K192,1))</f>
        <v>57718049.366520494</v>
      </c>
      <c r="H192" s="1">
        <f>SUM(M192,O192,N192,P192,U192,V192,Q192,R192,S192,W192,T192)*J192+SUM(Z192,AB192,-AD192,-AF192)+(X192 * IF('LA Data'!V192=0,L192,1))</f>
        <v>57718049.366520494</v>
      </c>
      <c r="I192" s="6">
        <f>'LA Data'!BV192</f>
        <v>0.3</v>
      </c>
      <c r="J192" s="6">
        <f>'LA Data'!BY192</f>
        <v>0.3</v>
      </c>
      <c r="K192" s="6">
        <f t="shared" si="7"/>
        <v>0.66999999999999993</v>
      </c>
      <c r="L192" s="6">
        <f t="shared" si="8"/>
        <v>0.5</v>
      </c>
      <c r="M192" s="1">
        <f>'LA Data'!C192</f>
        <v>59140386</v>
      </c>
      <c r="N192" s="1">
        <f>-('LA Data'!E192 - 'LA Data'!$D192) * 'LA Data'!$BU192</f>
        <v>5731820.7989999996</v>
      </c>
      <c r="O192" s="1">
        <f>-'LA Data'!D192</f>
        <v>2395</v>
      </c>
      <c r="P192" s="1">
        <f>-('LA Data'!F192+'LA Data'!G192) * 0.5</f>
        <v>0</v>
      </c>
      <c r="Q192" s="1">
        <f>-'LA Data'!L192-'LA Data'!M192</f>
        <v>0</v>
      </c>
      <c r="R192" s="1">
        <f>-'LA Data'!N192-'LA Data'!O192</f>
        <v>0</v>
      </c>
      <c r="S192" s="1">
        <f>-'LA Data'!P192-'LA Data'!Q192</f>
        <v>0</v>
      </c>
      <c r="T192" s="1">
        <f>-'LA Data'!T192-'LA Data'!U192</f>
        <v>0</v>
      </c>
      <c r="U192" s="1">
        <f>-'LA Data'!H192-'LA Data'!I192</f>
        <v>1311396</v>
      </c>
      <c r="V192" s="1">
        <f>-'LA Data'!J192-'LA Data'!K192</f>
        <v>7587766</v>
      </c>
      <c r="W192" s="1">
        <f>-'LA Data'!R192-'LA Data'!S192</f>
        <v>0</v>
      </c>
      <c r="X192" s="1">
        <f>-((('LA Data'!X192-'LA Data'!W192)*'LA Data'!BU192+'LA Data'!W192+'LA Data'!Y192*0.5+'LA Data'!AA192+'LA Data'!AC192+'LA Data'!AE192+'LA Data'!AG192+'LA Data'!AI192+'LA Data'!AK192) + ('LA Data'!Z192*0.5+'LA Data'!AB192+'LA Data'!AD192+'LA Data'!AF192+'LA Data'!AH192+'LA Data'!AJ192+'LA Data'!AL192))</f>
        <v>0</v>
      </c>
      <c r="Y192" s="1">
        <f>'LA Data'!BW192*10^6</f>
        <v>35585920.226820499</v>
      </c>
      <c r="Z192" s="1">
        <f>'LA Data'!BZ192*10^6</f>
        <v>35585920.226820499</v>
      </c>
      <c r="AA192" s="1">
        <f>'LA Data'!CB192</f>
        <v>0</v>
      </c>
      <c r="AB192" s="1">
        <f>'LA Data'!CC192</f>
        <v>0</v>
      </c>
      <c r="AC192" s="1">
        <f>'LA Data'!CD192</f>
        <v>0</v>
      </c>
      <c r="AD192" s="1">
        <f>'LA Data'!CE192</f>
        <v>0</v>
      </c>
      <c r="AE192" s="1">
        <f>('LA Data'!BX192-'LA Data'!CA192)*10^6</f>
        <v>0</v>
      </c>
      <c r="AF192" s="1">
        <v>0</v>
      </c>
      <c r="AG192" s="1"/>
    </row>
    <row r="193" spans="1:33" x14ac:dyDescent="0.25">
      <c r="A193" t="s">
        <v>383</v>
      </c>
      <c r="B193" t="s">
        <v>712</v>
      </c>
      <c r="C193" t="s">
        <v>747</v>
      </c>
      <c r="D193" t="s">
        <v>589</v>
      </c>
      <c r="E193" s="5">
        <v>0</v>
      </c>
      <c r="F193" s="1">
        <f t="shared" si="6"/>
        <v>0</v>
      </c>
      <c r="G193" s="1">
        <f>SUM(M193,O193,N193,P193,U193,V193,Q193,R193,S193,W193,T193)*I193+SUM(Y193,AA193,-AC193,-AE193)+(X193 * IF('LA Data'!V193=0,K193,1))</f>
        <v>37497637.0029319</v>
      </c>
      <c r="H193" s="1">
        <f>SUM(M193,O193,N193,P193,U193,V193,Q193,R193,S193,W193,T193)*J193+SUM(Z193,AB193,-AD193,-AF193)+(X193 * IF('LA Data'!V193=0,L193,1))</f>
        <v>37497637.0029319</v>
      </c>
      <c r="I193" s="6">
        <f>'LA Data'!BV193</f>
        <v>0.49</v>
      </c>
      <c r="J193" s="6">
        <f>'LA Data'!BY193</f>
        <v>0.49</v>
      </c>
      <c r="K193" s="6">
        <f t="shared" si="7"/>
        <v>0.5</v>
      </c>
      <c r="L193" s="6">
        <f t="shared" si="8"/>
        <v>0.5</v>
      </c>
      <c r="M193" s="1">
        <f>'LA Data'!C193</f>
        <v>41815782</v>
      </c>
      <c r="N193" s="1">
        <f>-('LA Data'!E193 - 'LA Data'!$D193) * 'LA Data'!$BU193</f>
        <v>2953979.4240000001</v>
      </c>
      <c r="O193" s="1">
        <f>-'LA Data'!D193</f>
        <v>0</v>
      </c>
      <c r="P193" s="1">
        <f>-('LA Data'!F193+'LA Data'!G193) * 0.5</f>
        <v>496</v>
      </c>
      <c r="Q193" s="1">
        <f>-'LA Data'!L193-'LA Data'!M193</f>
        <v>18310</v>
      </c>
      <c r="R193" s="1">
        <f>-'LA Data'!N193-'LA Data'!O193</f>
        <v>0</v>
      </c>
      <c r="S193" s="1">
        <f>-'LA Data'!P193-'LA Data'!Q193</f>
        <v>0</v>
      </c>
      <c r="T193" s="1">
        <f>-'LA Data'!T193-'LA Data'!U193</f>
        <v>0</v>
      </c>
      <c r="U193" s="1">
        <f>-'LA Data'!H193-'LA Data'!I193</f>
        <v>287741</v>
      </c>
      <c r="V193" s="1">
        <f>-'LA Data'!J193-'LA Data'!K193</f>
        <v>1172794</v>
      </c>
      <c r="W193" s="1">
        <f>-'LA Data'!R193-'LA Data'!S193</f>
        <v>0</v>
      </c>
      <c r="X193" s="1">
        <f>-((('LA Data'!X193-'LA Data'!W193)*'LA Data'!BU193+'LA Data'!W193+'LA Data'!Y193*0.5+'LA Data'!AA193+'LA Data'!AC193+'LA Data'!AE193+'LA Data'!AG193+'LA Data'!AI193+'LA Data'!AK193) + ('LA Data'!Z193*0.5+'LA Data'!AB193+'LA Data'!AD193+'LA Data'!AF193+'LA Data'!AH193+'LA Data'!AJ193+'LA Data'!AL193))</f>
        <v>143530.47399999999</v>
      </c>
      <c r="Y193" s="1">
        <f>'LA Data'!BW193*10^6</f>
        <v>14692046.3411719</v>
      </c>
      <c r="Z193" s="1">
        <f>'LA Data'!BZ193*10^6</f>
        <v>14692046.3411719</v>
      </c>
      <c r="AA193" s="1">
        <f>'LA Data'!CB193</f>
        <v>0</v>
      </c>
      <c r="AB193" s="1">
        <f>'LA Data'!CC193</f>
        <v>0</v>
      </c>
      <c r="AC193" s="1">
        <f>'LA Data'!CD193</f>
        <v>0</v>
      </c>
      <c r="AD193" s="1">
        <f>'LA Data'!CE193</f>
        <v>0</v>
      </c>
      <c r="AE193" s="1">
        <f>('LA Data'!BX193-'LA Data'!CA193)*10^6</f>
        <v>0</v>
      </c>
      <c r="AF193" s="1">
        <v>0</v>
      </c>
      <c r="AG193" s="1"/>
    </row>
    <row r="194" spans="1:33" x14ac:dyDescent="0.25">
      <c r="A194" t="s">
        <v>385</v>
      </c>
      <c r="B194" t="s">
        <v>384</v>
      </c>
      <c r="C194" t="s">
        <v>681</v>
      </c>
      <c r="D194" t="s">
        <v>608</v>
      </c>
      <c r="E194" s="5">
        <v>0</v>
      </c>
      <c r="F194" s="1">
        <f t="shared" si="6"/>
        <v>0</v>
      </c>
      <c r="G194" s="1">
        <f>SUM(M194,O194,N194,P194,U194,V194,Q194,R194,S194,W194,T194)*I194+SUM(Y194,AA194,-AC194,-AE194)+(X194 * IF('LA Data'!V194=0,K194,1))</f>
        <v>3757160.5835836995</v>
      </c>
      <c r="H194" s="1">
        <f>SUM(M194,O194,N194,P194,U194,V194,Q194,R194,S194,W194,T194)*J194+SUM(Z194,AB194,-AD194,-AF194)+(X194 * IF('LA Data'!V194=0,L194,1))</f>
        <v>3757160.5835836995</v>
      </c>
      <c r="I194" s="6">
        <f>'LA Data'!BV194</f>
        <v>0.4</v>
      </c>
      <c r="J194" s="6">
        <f>'LA Data'!BY194</f>
        <v>0.4</v>
      </c>
      <c r="K194" s="6">
        <f t="shared" si="7"/>
        <v>0.5</v>
      </c>
      <c r="L194" s="6">
        <f t="shared" si="8"/>
        <v>0.5</v>
      </c>
      <c r="M194" s="1">
        <f>'LA Data'!C194</f>
        <v>38454408</v>
      </c>
      <c r="N194" s="1">
        <f>-('LA Data'!E194 - 'LA Data'!$D194) * 'LA Data'!$BU194</f>
        <v>2086196.9179999998</v>
      </c>
      <c r="O194" s="1">
        <f>-'LA Data'!D194</f>
        <v>0</v>
      </c>
      <c r="P194" s="1">
        <f>-('LA Data'!F194+'LA Data'!G194) * 0.5</f>
        <v>1721.5</v>
      </c>
      <c r="Q194" s="1">
        <f>-'LA Data'!L194-'LA Data'!M194</f>
        <v>2</v>
      </c>
      <c r="R194" s="1">
        <f>-'LA Data'!N194-'LA Data'!O194</f>
        <v>0</v>
      </c>
      <c r="S194" s="1">
        <f>-'LA Data'!P194-'LA Data'!Q194</f>
        <v>0</v>
      </c>
      <c r="T194" s="1">
        <f>-'LA Data'!T194-'LA Data'!U194</f>
        <v>0</v>
      </c>
      <c r="U194" s="1">
        <f>-'LA Data'!H194-'LA Data'!I194</f>
        <v>364534</v>
      </c>
      <c r="V194" s="1">
        <f>-'LA Data'!J194-'LA Data'!K194</f>
        <v>1378768</v>
      </c>
      <c r="W194" s="1">
        <f>-'LA Data'!R194-'LA Data'!S194</f>
        <v>0</v>
      </c>
      <c r="X194" s="1">
        <f>-((('LA Data'!X194-'LA Data'!W194)*'LA Data'!BU194+'LA Data'!W194+'LA Data'!Y194*0.5+'LA Data'!AA194+'LA Data'!AC194+'LA Data'!AE194+'LA Data'!AG194+'LA Data'!AI194+'LA Data'!AK194) + ('LA Data'!Z194*0.5+'LA Data'!AB194+'LA Data'!AD194+'LA Data'!AF194+'LA Data'!AH194+'LA Data'!AJ194+'LA Data'!AL194))</f>
        <v>0</v>
      </c>
      <c r="Y194" s="1">
        <f>'LA Data'!BW194*10^6</f>
        <v>-13157091.5836163</v>
      </c>
      <c r="Z194" s="1">
        <f>'LA Data'!BZ194*10^6</f>
        <v>-13157091.5836163</v>
      </c>
      <c r="AA194" s="1">
        <f>'LA Data'!CB194</f>
        <v>0</v>
      </c>
      <c r="AB194" s="1">
        <f>'LA Data'!CC194</f>
        <v>0</v>
      </c>
      <c r="AC194" s="1">
        <f>'LA Data'!CD194</f>
        <v>0</v>
      </c>
      <c r="AD194" s="1">
        <f>'LA Data'!CE194</f>
        <v>0</v>
      </c>
      <c r="AE194" s="1">
        <f>('LA Data'!BX194-'LA Data'!CA194)*10^6</f>
        <v>0</v>
      </c>
      <c r="AF194" s="1">
        <v>0</v>
      </c>
      <c r="AG194" s="1"/>
    </row>
    <row r="195" spans="1:33" x14ac:dyDescent="0.25">
      <c r="A195" t="s">
        <v>387</v>
      </c>
      <c r="B195" t="s">
        <v>386</v>
      </c>
      <c r="C195" t="s">
        <v>673</v>
      </c>
      <c r="D195" t="s">
        <v>747</v>
      </c>
      <c r="E195" s="5">
        <v>0</v>
      </c>
      <c r="F195" s="1">
        <f t="shared" ref="F195:F258" si="9">G195-H195</f>
        <v>0</v>
      </c>
      <c r="G195" s="1">
        <f>SUM(M195,O195,N195,P195,U195,V195,Q195,R195,S195,W195,T195)*I195+SUM(Y195,AA195,-AC195,-AE195)+(X195 * IF('LA Data'!V195=0,K195,1))</f>
        <v>3289470.9512634017</v>
      </c>
      <c r="H195" s="1">
        <f>SUM(M195,O195,N195,P195,U195,V195,Q195,R195,S195,W195,T195)*J195+SUM(Z195,AB195,-AD195,-AF195)+(X195 * IF('LA Data'!V195=0,L195,1))</f>
        <v>3289470.9512634017</v>
      </c>
      <c r="I195" s="6">
        <f>'LA Data'!BV195</f>
        <v>0.4</v>
      </c>
      <c r="J195" s="6">
        <f>'LA Data'!BY195</f>
        <v>0.4</v>
      </c>
      <c r="K195" s="6">
        <f t="shared" ref="K195:K258" si="10">I195 + _xlfn.IFNA(INDEX(I:I,MATCH(C195,A:A,0)),0) + _xlfn.IFNA(INDEX(I:I,MATCH(D195,A:A,0)),0)</f>
        <v>0.5</v>
      </c>
      <c r="L195" s="6">
        <f t="shared" ref="L195:L258" si="11">J195 + _xlfn.IFNA(INDEX(J:J,MATCH(C195,A:A,0)),0) + _xlfn.IFNA(INDEX(J:J,MATCH(D195,A:A,0)),0)</f>
        <v>0.5</v>
      </c>
      <c r="M195" s="1">
        <f>'LA Data'!C195</f>
        <v>60027098</v>
      </c>
      <c r="N195" s="1">
        <f>-('LA Data'!E195 - 'LA Data'!$D195) * 'LA Data'!$BU195</f>
        <v>2676049.4389999998</v>
      </c>
      <c r="O195" s="1">
        <f>-'LA Data'!D195</f>
        <v>14111</v>
      </c>
      <c r="P195" s="1">
        <f>-('LA Data'!F195+'LA Data'!G195) * 0.5</f>
        <v>0</v>
      </c>
      <c r="Q195" s="1">
        <f>-'LA Data'!L195-'LA Data'!M195</f>
        <v>8459</v>
      </c>
      <c r="R195" s="1">
        <f>-'LA Data'!N195-'LA Data'!O195</f>
        <v>0</v>
      </c>
      <c r="S195" s="1">
        <f>-'LA Data'!P195-'LA Data'!Q195</f>
        <v>0</v>
      </c>
      <c r="T195" s="1">
        <f>-'LA Data'!T195-'LA Data'!U195</f>
        <v>0</v>
      </c>
      <c r="U195" s="1">
        <f>-'LA Data'!H195-'LA Data'!I195</f>
        <v>284709</v>
      </c>
      <c r="V195" s="1">
        <f>-'LA Data'!J195-'LA Data'!K195</f>
        <v>2552680</v>
      </c>
      <c r="W195" s="1">
        <f>-'LA Data'!R195-'LA Data'!S195</f>
        <v>0</v>
      </c>
      <c r="X195" s="1">
        <f>-((('LA Data'!X195-'LA Data'!W195)*'LA Data'!BU195+'LA Data'!W195+'LA Data'!Y195*0.5+'LA Data'!AA195+'LA Data'!AC195+'LA Data'!AE195+'LA Data'!AG195+'LA Data'!AI195+'LA Data'!AK195) + ('LA Data'!Z195*0.5+'LA Data'!AB195+'LA Data'!AD195+'LA Data'!AF195+'LA Data'!AH195+'LA Data'!AJ195+'LA Data'!AL195))</f>
        <v>0</v>
      </c>
      <c r="Y195" s="1">
        <f>'LA Data'!BW195*10^6</f>
        <v>-22142325.6243366</v>
      </c>
      <c r="Z195" s="1">
        <f>'LA Data'!BZ195*10^6</f>
        <v>-22142325.6243366</v>
      </c>
      <c r="AA195" s="1">
        <f>'LA Data'!CB195</f>
        <v>0</v>
      </c>
      <c r="AB195" s="1">
        <f>'LA Data'!CC195</f>
        <v>0</v>
      </c>
      <c r="AC195" s="1">
        <f>'LA Data'!CD195</f>
        <v>793446</v>
      </c>
      <c r="AD195" s="1">
        <f>'LA Data'!CE195</f>
        <v>793446</v>
      </c>
      <c r="AE195" s="1">
        <f>('LA Data'!BX195-'LA Data'!CA195)*10^6</f>
        <v>0</v>
      </c>
      <c r="AF195" s="1">
        <v>0</v>
      </c>
      <c r="AG195" s="1"/>
    </row>
    <row r="196" spans="1:33" x14ac:dyDescent="0.25">
      <c r="A196" t="s">
        <v>389</v>
      </c>
      <c r="B196" t="s">
        <v>388</v>
      </c>
      <c r="C196" t="s">
        <v>657</v>
      </c>
      <c r="D196" t="s">
        <v>614</v>
      </c>
      <c r="E196" s="5">
        <v>0</v>
      </c>
      <c r="F196" s="1">
        <f t="shared" si="9"/>
        <v>0</v>
      </c>
      <c r="G196" s="1">
        <f>SUM(M196,O196,N196,P196,U196,V196,Q196,R196,S196,W196,T196)*I196+SUM(Y196,AA196,-AC196,-AE196)+(X196 * IF('LA Data'!V196=0,K196,1))</f>
        <v>3395966.2620273512</v>
      </c>
      <c r="H196" s="1">
        <f>SUM(M196,O196,N196,P196,U196,V196,Q196,R196,S196,W196,T196)*J196+SUM(Z196,AB196,-AD196,-AF196)+(X196 * IF('LA Data'!V196=0,L196,1))</f>
        <v>3395966.2620273512</v>
      </c>
      <c r="I196" s="6">
        <f>'LA Data'!BV196</f>
        <v>0.4</v>
      </c>
      <c r="J196" s="6">
        <f>'LA Data'!BY196</f>
        <v>0.4</v>
      </c>
      <c r="K196" s="6">
        <f t="shared" si="10"/>
        <v>0.5</v>
      </c>
      <c r="L196" s="6">
        <f t="shared" si="11"/>
        <v>0.5</v>
      </c>
      <c r="M196" s="1">
        <f>'LA Data'!C196</f>
        <v>17166777</v>
      </c>
      <c r="N196" s="1">
        <f>-('LA Data'!E196 - 'LA Data'!$D196) * 'LA Data'!$BU196</f>
        <v>2566965.568</v>
      </c>
      <c r="O196" s="1">
        <f>-'LA Data'!D196</f>
        <v>11601</v>
      </c>
      <c r="P196" s="1">
        <f>-('LA Data'!F196+'LA Data'!G196) * 0.5</f>
        <v>18452.5</v>
      </c>
      <c r="Q196" s="1">
        <f>-'LA Data'!L196-'LA Data'!M196</f>
        <v>18276</v>
      </c>
      <c r="R196" s="1">
        <f>-'LA Data'!N196-'LA Data'!O196</f>
        <v>0</v>
      </c>
      <c r="S196" s="1">
        <f>-'LA Data'!P196-'LA Data'!Q196</f>
        <v>50000</v>
      </c>
      <c r="T196" s="1">
        <f>-'LA Data'!T196-'LA Data'!U196</f>
        <v>0</v>
      </c>
      <c r="U196" s="1">
        <f>-'LA Data'!H196-'LA Data'!I196</f>
        <v>323771</v>
      </c>
      <c r="V196" s="1">
        <f>-'LA Data'!J196-'LA Data'!K196</f>
        <v>1638824</v>
      </c>
      <c r="W196" s="1">
        <f>-'LA Data'!R196-'LA Data'!S196</f>
        <v>0</v>
      </c>
      <c r="X196" s="1">
        <f>-((('LA Data'!X196-'LA Data'!W196)*'LA Data'!BU196+'LA Data'!W196+'LA Data'!Y196*0.5+'LA Data'!AA196+'LA Data'!AC196+'LA Data'!AE196+'LA Data'!AG196+'LA Data'!AI196+'LA Data'!AK196) + ('LA Data'!Z196*0.5+'LA Data'!AB196+'LA Data'!AD196+'LA Data'!AF196+'LA Data'!AH196+'LA Data'!AJ196+'LA Data'!AL196))</f>
        <v>0</v>
      </c>
      <c r="Y196" s="1">
        <f>'LA Data'!BW196*10^6</f>
        <v>-5321900.5651726499</v>
      </c>
      <c r="Z196" s="1">
        <f>'LA Data'!BZ196*10^6</f>
        <v>-5321900.5651726499</v>
      </c>
      <c r="AA196" s="1">
        <f>'LA Data'!CB196</f>
        <v>0</v>
      </c>
      <c r="AB196" s="1">
        <f>'LA Data'!CC196</f>
        <v>0</v>
      </c>
      <c r="AC196" s="1">
        <f>'LA Data'!CD196</f>
        <v>0</v>
      </c>
      <c r="AD196" s="1">
        <f>'LA Data'!CE196</f>
        <v>0</v>
      </c>
      <c r="AE196" s="1">
        <f>('LA Data'!BX196-'LA Data'!CA196)*10^6</f>
        <v>0</v>
      </c>
      <c r="AF196" s="1">
        <v>0</v>
      </c>
      <c r="AG196" s="1"/>
    </row>
    <row r="197" spans="1:33" x14ac:dyDescent="0.25">
      <c r="A197" t="s">
        <v>391</v>
      </c>
      <c r="B197" t="s">
        <v>390</v>
      </c>
      <c r="C197" t="s">
        <v>649</v>
      </c>
      <c r="D197" t="s">
        <v>747</v>
      </c>
      <c r="E197" s="5">
        <v>0</v>
      </c>
      <c r="F197" s="1">
        <f t="shared" si="9"/>
        <v>0</v>
      </c>
      <c r="G197" s="1">
        <f>SUM(M197,O197,N197,P197,U197,V197,Q197,R197,S197,W197,T197)*I197+SUM(Y197,AA197,-AC197,-AE197)+(X197 * IF('LA Data'!V197=0,K197,1))</f>
        <v>24276420.701763891</v>
      </c>
      <c r="H197" s="1">
        <f>SUM(M197,O197,N197,P197,U197,V197,Q197,R197,S197,W197,T197)*J197+SUM(Z197,AB197,-AD197,-AF197)+(X197 * IF('LA Data'!V197=0,L197,1))</f>
        <v>24276420.701763891</v>
      </c>
      <c r="I197" s="6">
        <f>'LA Data'!BV197</f>
        <v>0.3</v>
      </c>
      <c r="J197" s="6">
        <f>'LA Data'!BY197</f>
        <v>0.3</v>
      </c>
      <c r="K197" s="6">
        <f t="shared" si="10"/>
        <v>0.66999999999999993</v>
      </c>
      <c r="L197" s="6">
        <f t="shared" si="11"/>
        <v>0.5</v>
      </c>
      <c r="M197" s="1">
        <f>'LA Data'!C197</f>
        <v>89490790</v>
      </c>
      <c r="N197" s="1">
        <f>-('LA Data'!E197 - 'LA Data'!$D197) * 'LA Data'!$BU197</f>
        <v>3965466.1570000001</v>
      </c>
      <c r="O197" s="1">
        <f>-'LA Data'!D197</f>
        <v>23080</v>
      </c>
      <c r="P197" s="1">
        <f>-('LA Data'!F197+'LA Data'!G197) * 0.5</f>
        <v>0</v>
      </c>
      <c r="Q197" s="1">
        <f>-'LA Data'!L197-'LA Data'!M197</f>
        <v>0</v>
      </c>
      <c r="R197" s="1">
        <f>-'LA Data'!N197-'LA Data'!O197</f>
        <v>0</v>
      </c>
      <c r="S197" s="1">
        <f>-'LA Data'!P197-'LA Data'!Q197</f>
        <v>0</v>
      </c>
      <c r="T197" s="1">
        <f>-'LA Data'!T197-'LA Data'!U197</f>
        <v>0</v>
      </c>
      <c r="U197" s="1">
        <f>-'LA Data'!H197-'LA Data'!I197</f>
        <v>599958</v>
      </c>
      <c r="V197" s="1">
        <f>-'LA Data'!J197-'LA Data'!K197</f>
        <v>5281046</v>
      </c>
      <c r="W197" s="1">
        <f>-'LA Data'!R197-'LA Data'!S197</f>
        <v>0</v>
      </c>
      <c r="X197" s="1">
        <f>-((('LA Data'!X197-'LA Data'!W197)*'LA Data'!BU197+'LA Data'!W197+'LA Data'!Y197*0.5+'LA Data'!AA197+'LA Data'!AC197+'LA Data'!AE197+'LA Data'!AG197+'LA Data'!AI197+'LA Data'!AK197) + ('LA Data'!Z197*0.5+'LA Data'!AB197+'LA Data'!AD197+'LA Data'!AF197+'LA Data'!AH197+'LA Data'!AJ197+'LA Data'!AL197))</f>
        <v>0</v>
      </c>
      <c r="Y197" s="1">
        <f>'LA Data'!BW197*10^6</f>
        <v>-5531681.3453361094</v>
      </c>
      <c r="Z197" s="1">
        <f>'LA Data'!BZ197*10^6</f>
        <v>-5531681.3453361094</v>
      </c>
      <c r="AA197" s="1">
        <f>'LA Data'!CB197</f>
        <v>0</v>
      </c>
      <c r="AB197" s="1">
        <f>'LA Data'!CC197</f>
        <v>0</v>
      </c>
      <c r="AC197" s="1">
        <f>'LA Data'!CD197</f>
        <v>0</v>
      </c>
      <c r="AD197" s="1">
        <f>'LA Data'!CE197</f>
        <v>0</v>
      </c>
      <c r="AE197" s="1">
        <f>('LA Data'!BX197-'LA Data'!CA197)*10^6</f>
        <v>0</v>
      </c>
      <c r="AF197" s="1">
        <v>0</v>
      </c>
      <c r="AG197" s="1"/>
    </row>
    <row r="198" spans="1:33" x14ac:dyDescent="0.25">
      <c r="A198" t="s">
        <v>393</v>
      </c>
      <c r="B198" t="s">
        <v>392</v>
      </c>
      <c r="C198" t="s">
        <v>747</v>
      </c>
      <c r="D198" t="s">
        <v>604</v>
      </c>
      <c r="E198" s="5" t="s">
        <v>742</v>
      </c>
      <c r="F198" s="1">
        <f t="shared" si="9"/>
        <v>10474651.631531209</v>
      </c>
      <c r="G198" s="1">
        <f>SUM(M198,O198,N198,P198,U198,V198,Q198,R198,S198,W198,T198)*I198+SUM(Y198,AA198,-AC198,-AE198)+(X198 * IF('LA Data'!V198=0,K198,1))</f>
        <v>88018279.995875001</v>
      </c>
      <c r="H198" s="1">
        <f>SUM(M198,O198,N198,P198,U198,V198,Q198,R198,S198,W198,T198)*J198+SUM(Z198,AB198,-AD198,-AF198)+(X198 * IF('LA Data'!V198=0,L198,1))</f>
        <v>77543628.364343792</v>
      </c>
      <c r="I198" s="6">
        <f>'LA Data'!BV198</f>
        <v>0.99</v>
      </c>
      <c r="J198" s="6">
        <f>'LA Data'!BY198</f>
        <v>0.49</v>
      </c>
      <c r="K198" s="6">
        <f t="shared" si="10"/>
        <v>1</v>
      </c>
      <c r="L198" s="6">
        <f t="shared" si="11"/>
        <v>0.5</v>
      </c>
      <c r="M198" s="1">
        <f>'LA Data'!C198</f>
        <v>83868095</v>
      </c>
      <c r="N198" s="1">
        <f>-('LA Data'!E198 - 'LA Data'!$D198) * 'LA Data'!$BU198</f>
        <v>6525711.0959999999</v>
      </c>
      <c r="O198" s="1">
        <f>-'LA Data'!D198</f>
        <v>0</v>
      </c>
      <c r="P198" s="1">
        <f>-('LA Data'!F198+'LA Data'!G198) * 0.5</f>
        <v>0</v>
      </c>
      <c r="Q198" s="1">
        <f>-'LA Data'!L198-'LA Data'!M198</f>
        <v>0</v>
      </c>
      <c r="R198" s="1">
        <f>-'LA Data'!N198-'LA Data'!O198</f>
        <v>0</v>
      </c>
      <c r="S198" s="1">
        <f>-'LA Data'!P198-'LA Data'!Q198</f>
        <v>0</v>
      </c>
      <c r="T198" s="1">
        <f>-'LA Data'!T198-'LA Data'!U198</f>
        <v>0</v>
      </c>
      <c r="U198" s="1">
        <f>-'LA Data'!H198-'LA Data'!I198</f>
        <v>624115</v>
      </c>
      <c r="V198" s="1">
        <f>-'LA Data'!J198-'LA Data'!K198</f>
        <v>2142888</v>
      </c>
      <c r="W198" s="1">
        <f>-'LA Data'!R198-'LA Data'!S198</f>
        <v>0</v>
      </c>
      <c r="X198" s="1">
        <f>-((('LA Data'!X198-'LA Data'!W198)*'LA Data'!BU198+'LA Data'!W198+'LA Data'!Y198*0.5+'LA Data'!AA198+'LA Data'!AC198+'LA Data'!AE198+'LA Data'!AG198+'LA Data'!AI198+'LA Data'!AK198) + ('LA Data'!Z198*0.5+'LA Data'!AB198+'LA Data'!AD198+'LA Data'!AF198+'LA Data'!AH198+'LA Data'!AJ198+'LA Data'!AL198))</f>
        <v>0</v>
      </c>
      <c r="Y198" s="1">
        <f>'LA Data'!BW198*10^6</f>
        <v>38035923.854887597</v>
      </c>
      <c r="Z198" s="1">
        <f>'LA Data'!BZ198*10^6</f>
        <v>31894831.907303799</v>
      </c>
      <c r="AA198" s="1">
        <f>'LA Data'!CB198</f>
        <v>0</v>
      </c>
      <c r="AB198" s="1">
        <f>'LA Data'!CC198</f>
        <v>0</v>
      </c>
      <c r="AC198" s="1">
        <f>'LA Data'!CD198</f>
        <v>0</v>
      </c>
      <c r="AD198" s="1">
        <f>'LA Data'!CE198</f>
        <v>0</v>
      </c>
      <c r="AE198" s="1">
        <f>('LA Data'!BX198-'LA Data'!CA198)*10^6</f>
        <v>42246844.864052594</v>
      </c>
      <c r="AF198" s="1">
        <v>0</v>
      </c>
      <c r="AG198" s="1"/>
    </row>
    <row r="199" spans="1:33" x14ac:dyDescent="0.25">
      <c r="A199" t="s">
        <v>395</v>
      </c>
      <c r="B199" t="s">
        <v>394</v>
      </c>
      <c r="C199" t="s">
        <v>646</v>
      </c>
      <c r="D199" t="s">
        <v>602</v>
      </c>
      <c r="E199" s="5">
        <v>0</v>
      </c>
      <c r="F199" s="1">
        <f t="shared" si="9"/>
        <v>0</v>
      </c>
      <c r="G199" s="1">
        <f>SUM(M199,O199,N199,P199,U199,V199,Q199,R199,S199,W199,T199)*I199+SUM(Y199,AA199,-AC199,-AE199)+(X199 * IF('LA Data'!V199=0,K199,1))</f>
        <v>3783507.9092955394</v>
      </c>
      <c r="H199" s="1">
        <f>SUM(M199,O199,N199,P199,U199,V199,Q199,R199,S199,W199,T199)*J199+SUM(Z199,AB199,-AD199,-AF199)+(X199 * IF('LA Data'!V199=0,L199,1))</f>
        <v>3783507.9092955394</v>
      </c>
      <c r="I199" s="6">
        <f>'LA Data'!BV199</f>
        <v>0.4</v>
      </c>
      <c r="J199" s="6">
        <f>'LA Data'!BY199</f>
        <v>0.4</v>
      </c>
      <c r="K199" s="6">
        <f t="shared" si="10"/>
        <v>0.5</v>
      </c>
      <c r="L199" s="6">
        <f t="shared" si="11"/>
        <v>0.5</v>
      </c>
      <c r="M199" s="1">
        <f>'LA Data'!C199</f>
        <v>20606722</v>
      </c>
      <c r="N199" s="1">
        <f>-('LA Data'!E199 - 'LA Data'!$D199) * 'LA Data'!$BU199</f>
        <v>3081961.81</v>
      </c>
      <c r="O199" s="1">
        <f>-'LA Data'!D199</f>
        <v>15055</v>
      </c>
      <c r="P199" s="1">
        <f>-('LA Data'!F199+'LA Data'!G199) * 0.5</f>
        <v>0</v>
      </c>
      <c r="Q199" s="1">
        <f>-'LA Data'!L199-'LA Data'!M199</f>
        <v>6312</v>
      </c>
      <c r="R199" s="1">
        <f>-'LA Data'!N199-'LA Data'!O199</f>
        <v>0</v>
      </c>
      <c r="S199" s="1">
        <f>-'LA Data'!P199-'LA Data'!Q199</f>
        <v>210</v>
      </c>
      <c r="T199" s="1">
        <f>-'LA Data'!T199-'LA Data'!U199</f>
        <v>0</v>
      </c>
      <c r="U199" s="1">
        <f>-'LA Data'!H199-'LA Data'!I199</f>
        <v>560324</v>
      </c>
      <c r="V199" s="1">
        <f>-'LA Data'!J199-'LA Data'!K199</f>
        <v>1420009</v>
      </c>
      <c r="W199" s="1">
        <f>-'LA Data'!R199-'LA Data'!S199</f>
        <v>0</v>
      </c>
      <c r="X199" s="1">
        <f>-((('LA Data'!X199-'LA Data'!W199)*'LA Data'!BU199+'LA Data'!W199+'LA Data'!Y199*0.5+'LA Data'!AA199+'LA Data'!AC199+'LA Data'!AE199+'LA Data'!AG199+'LA Data'!AI199+'LA Data'!AK199) + ('LA Data'!Z199*0.5+'LA Data'!AB199+'LA Data'!AD199+'LA Data'!AF199+'LA Data'!AH199+'LA Data'!AJ199+'LA Data'!AL199))</f>
        <v>0</v>
      </c>
      <c r="Y199" s="1">
        <f>'LA Data'!BW199*10^6</f>
        <v>-6492729.6147044608</v>
      </c>
      <c r="Z199" s="1">
        <f>'LA Data'!BZ199*10^6</f>
        <v>-6492729.6147044608</v>
      </c>
      <c r="AA199" s="1">
        <f>'LA Data'!CB199</f>
        <v>0</v>
      </c>
      <c r="AB199" s="1">
        <f>'LA Data'!CC199</f>
        <v>0</v>
      </c>
      <c r="AC199" s="1">
        <f>'LA Data'!CD199</f>
        <v>0</v>
      </c>
      <c r="AD199" s="1">
        <f>'LA Data'!CE199</f>
        <v>0</v>
      </c>
      <c r="AE199" s="1">
        <f>('LA Data'!BX199-'LA Data'!CA199)*10^6</f>
        <v>0</v>
      </c>
      <c r="AF199" s="1">
        <v>0</v>
      </c>
      <c r="AG199" s="1"/>
    </row>
    <row r="200" spans="1:33" x14ac:dyDescent="0.25">
      <c r="A200" t="s">
        <v>397</v>
      </c>
      <c r="B200" t="s">
        <v>396</v>
      </c>
      <c r="C200" t="s">
        <v>657</v>
      </c>
      <c r="D200" t="s">
        <v>614</v>
      </c>
      <c r="E200" s="5">
        <v>0</v>
      </c>
      <c r="F200" s="1">
        <f t="shared" si="9"/>
        <v>0</v>
      </c>
      <c r="G200" s="1">
        <f>SUM(M200,O200,N200,P200,U200,V200,Q200,R200,S200,W200,T200)*I200+SUM(Y200,AA200,-AC200,-AE200)+(X200 * IF('LA Data'!V200=0,K200,1))</f>
        <v>3425267.7619767799</v>
      </c>
      <c r="H200" s="1">
        <f>SUM(M200,O200,N200,P200,U200,V200,Q200,R200,S200,W200,T200)*J200+SUM(Z200,AB200,-AD200,-AF200)+(X200 * IF('LA Data'!V200=0,L200,1))</f>
        <v>3425267.7619767799</v>
      </c>
      <c r="I200" s="6">
        <f>'LA Data'!BV200</f>
        <v>0.4</v>
      </c>
      <c r="J200" s="6">
        <f>'LA Data'!BY200</f>
        <v>0.4</v>
      </c>
      <c r="K200" s="6">
        <f t="shared" si="10"/>
        <v>0.5</v>
      </c>
      <c r="L200" s="6">
        <f t="shared" si="11"/>
        <v>0.5</v>
      </c>
      <c r="M200" s="1">
        <f>'LA Data'!C200</f>
        <v>14300573</v>
      </c>
      <c r="N200" s="1">
        <f>-('LA Data'!E200 - 'LA Data'!$D200) * 'LA Data'!$BU200</f>
        <v>2214936.63</v>
      </c>
      <c r="O200" s="1">
        <f>-'LA Data'!D200</f>
        <v>14055</v>
      </c>
      <c r="P200" s="1">
        <f>-('LA Data'!F200+'LA Data'!G200) * 0.5</f>
        <v>0</v>
      </c>
      <c r="Q200" s="1">
        <f>-'LA Data'!L200-'LA Data'!M200</f>
        <v>5240</v>
      </c>
      <c r="R200" s="1">
        <f>-'LA Data'!N200-'LA Data'!O200</f>
        <v>0</v>
      </c>
      <c r="S200" s="1">
        <f>-'LA Data'!P200-'LA Data'!Q200</f>
        <v>0</v>
      </c>
      <c r="T200" s="1">
        <f>-'LA Data'!T200-'LA Data'!U200</f>
        <v>0</v>
      </c>
      <c r="U200" s="1">
        <f>-'LA Data'!H200-'LA Data'!I200</f>
        <v>259155</v>
      </c>
      <c r="V200" s="1">
        <f>-'LA Data'!J200-'LA Data'!K200</f>
        <v>490085</v>
      </c>
      <c r="W200" s="1">
        <f>-'LA Data'!R200-'LA Data'!S200</f>
        <v>0</v>
      </c>
      <c r="X200" s="1">
        <f>-((('LA Data'!X200-'LA Data'!W200)*'LA Data'!BU200+'LA Data'!W200+'LA Data'!Y200*0.5+'LA Data'!AA200+'LA Data'!AC200+'LA Data'!AE200+'LA Data'!AG200+'LA Data'!AI200+'LA Data'!AK200) + ('LA Data'!Z200*0.5+'LA Data'!AB200+'LA Data'!AD200+'LA Data'!AF200+'LA Data'!AH200+'LA Data'!AJ200+'LA Data'!AL200))</f>
        <v>0</v>
      </c>
      <c r="Y200" s="1">
        <f>'LA Data'!BW200*10^6</f>
        <v>-3488350.0900232201</v>
      </c>
      <c r="Z200" s="1">
        <f>'LA Data'!BZ200*10^6</f>
        <v>-3488350.0900232201</v>
      </c>
      <c r="AA200" s="1">
        <f>'LA Data'!CB200</f>
        <v>0</v>
      </c>
      <c r="AB200" s="1">
        <f>'LA Data'!CC200</f>
        <v>0</v>
      </c>
      <c r="AC200" s="1">
        <f>'LA Data'!CD200</f>
        <v>0</v>
      </c>
      <c r="AD200" s="1">
        <f>'LA Data'!CE200</f>
        <v>0</v>
      </c>
      <c r="AE200" s="1">
        <f>('LA Data'!BX200-'LA Data'!CA200)*10^6</f>
        <v>0</v>
      </c>
      <c r="AF200" s="1">
        <v>0</v>
      </c>
      <c r="AG200" s="1"/>
    </row>
    <row r="201" spans="1:33" x14ac:dyDescent="0.25">
      <c r="A201" t="s">
        <v>399</v>
      </c>
      <c r="B201" t="s">
        <v>398</v>
      </c>
      <c r="C201" t="s">
        <v>644</v>
      </c>
      <c r="D201" t="s">
        <v>600</v>
      </c>
      <c r="E201" s="5">
        <v>0</v>
      </c>
      <c r="F201" s="1">
        <f t="shared" si="9"/>
        <v>0</v>
      </c>
      <c r="G201" s="1">
        <f>SUM(M201,O201,N201,P201,U201,V201,Q201,R201,S201,W201,T201)*I201+SUM(Y201,AA201,-AC201,-AE201)+(X201 * IF('LA Data'!V201=0,K201,1))</f>
        <v>4883576.3182574008</v>
      </c>
      <c r="H201" s="1">
        <f>SUM(M201,O201,N201,P201,U201,V201,Q201,R201,S201,W201,T201)*J201+SUM(Z201,AB201,-AD201,-AF201)+(X201 * IF('LA Data'!V201=0,L201,1))</f>
        <v>4883576.3182574008</v>
      </c>
      <c r="I201" s="6">
        <f>'LA Data'!BV201</f>
        <v>0.4</v>
      </c>
      <c r="J201" s="6">
        <f>'LA Data'!BY201</f>
        <v>0.4</v>
      </c>
      <c r="K201" s="6">
        <f t="shared" si="10"/>
        <v>0.5</v>
      </c>
      <c r="L201" s="6">
        <f t="shared" si="11"/>
        <v>0.5</v>
      </c>
      <c r="M201" s="1">
        <f>'LA Data'!C201</f>
        <v>20542335</v>
      </c>
      <c r="N201" s="1">
        <f>-('LA Data'!E201 - 'LA Data'!$D201) * 'LA Data'!$BU201</f>
        <v>3737095.9200000004</v>
      </c>
      <c r="O201" s="1">
        <f>-'LA Data'!D201</f>
        <v>0</v>
      </c>
      <c r="P201" s="1">
        <f>-('LA Data'!F201+'LA Data'!G201) * 0.5</f>
        <v>18850</v>
      </c>
      <c r="Q201" s="1">
        <f>-'LA Data'!L201-'LA Data'!M201</f>
        <v>34890</v>
      </c>
      <c r="R201" s="1">
        <f>-'LA Data'!N201-'LA Data'!O201</f>
        <v>0</v>
      </c>
      <c r="S201" s="1">
        <f>-'LA Data'!P201-'LA Data'!Q201</f>
        <v>0</v>
      </c>
      <c r="T201" s="1">
        <f>-'LA Data'!T201-'LA Data'!U201</f>
        <v>0</v>
      </c>
      <c r="U201" s="1">
        <f>-'LA Data'!H201-'LA Data'!I201</f>
        <v>298100</v>
      </c>
      <c r="V201" s="1">
        <f>-'LA Data'!J201-'LA Data'!K201</f>
        <v>1782280</v>
      </c>
      <c r="W201" s="1">
        <f>-'LA Data'!R201-'LA Data'!S201</f>
        <v>0</v>
      </c>
      <c r="X201" s="1">
        <f>-((('LA Data'!X201-'LA Data'!W201)*'LA Data'!BU201+'LA Data'!W201+'LA Data'!Y201*0.5+'LA Data'!AA201+'LA Data'!AC201+'LA Data'!AE201+'LA Data'!AG201+'LA Data'!AI201+'LA Data'!AK201) + ('LA Data'!Z201*0.5+'LA Data'!AB201+'LA Data'!AD201+'LA Data'!AF201+'LA Data'!AH201+'LA Data'!AJ201+'LA Data'!AL201))</f>
        <v>0</v>
      </c>
      <c r="Y201" s="1">
        <f>'LA Data'!BW201*10^6</f>
        <v>-5681844.0497425999</v>
      </c>
      <c r="Z201" s="1">
        <f>'LA Data'!BZ201*10^6</f>
        <v>-5681844.0497425999</v>
      </c>
      <c r="AA201" s="1">
        <f>'LA Data'!CB201</f>
        <v>0</v>
      </c>
      <c r="AB201" s="1">
        <f>'LA Data'!CC201</f>
        <v>0</v>
      </c>
      <c r="AC201" s="1">
        <f>'LA Data'!CD201</f>
        <v>0</v>
      </c>
      <c r="AD201" s="1">
        <f>'LA Data'!CE201</f>
        <v>0</v>
      </c>
      <c r="AE201" s="1">
        <f>('LA Data'!BX201-'LA Data'!CA201)*10^6</f>
        <v>0</v>
      </c>
      <c r="AF201" s="1">
        <v>0</v>
      </c>
      <c r="AG201" s="1"/>
    </row>
    <row r="202" spans="1:33" x14ac:dyDescent="0.25">
      <c r="A202" t="s">
        <v>401</v>
      </c>
      <c r="B202" t="s">
        <v>400</v>
      </c>
      <c r="C202" t="s">
        <v>747</v>
      </c>
      <c r="D202" t="s">
        <v>628</v>
      </c>
      <c r="E202" s="5">
        <v>0</v>
      </c>
      <c r="F202" s="1">
        <f t="shared" si="9"/>
        <v>0</v>
      </c>
      <c r="G202" s="1">
        <f>SUM(M202,O202,N202,P202,U202,V202,Q202,R202,S202,W202,T202)*I202+SUM(Y202,AA202,-AC202,-AE202)+(X202 * IF('LA Data'!V202=0,K202,1))</f>
        <v>77063411.136288196</v>
      </c>
      <c r="H202" s="1">
        <f>SUM(M202,O202,N202,P202,U202,V202,Q202,R202,S202,W202,T202)*J202+SUM(Z202,AB202,-AD202,-AF202)+(X202 * IF('LA Data'!V202=0,L202,1))</f>
        <v>77063411.136288196</v>
      </c>
      <c r="I202" s="6">
        <f>'LA Data'!BV202</f>
        <v>0.49</v>
      </c>
      <c r="J202" s="6">
        <f>'LA Data'!BY202</f>
        <v>0.49</v>
      </c>
      <c r="K202" s="6">
        <f t="shared" si="10"/>
        <v>0.5</v>
      </c>
      <c r="L202" s="6">
        <f t="shared" si="11"/>
        <v>0.5</v>
      </c>
      <c r="M202" s="1">
        <f>'LA Data'!C202</f>
        <v>82283369</v>
      </c>
      <c r="N202" s="1">
        <f>-('LA Data'!E202 - 'LA Data'!$D202) * 'LA Data'!$BU202</f>
        <v>6733669.8000000007</v>
      </c>
      <c r="O202" s="1">
        <f>-'LA Data'!D202</f>
        <v>21698</v>
      </c>
      <c r="P202" s="1">
        <f>-('LA Data'!F202+'LA Data'!G202) * 0.5</f>
        <v>7336</v>
      </c>
      <c r="Q202" s="1">
        <f>-'LA Data'!L202-'LA Data'!M202</f>
        <v>10237</v>
      </c>
      <c r="R202" s="1">
        <f>-'LA Data'!N202-'LA Data'!O202</f>
        <v>0</v>
      </c>
      <c r="S202" s="1">
        <f>-'LA Data'!P202-'LA Data'!Q202</f>
        <v>2829</v>
      </c>
      <c r="T202" s="1">
        <f>-'LA Data'!T202-'LA Data'!U202</f>
        <v>0</v>
      </c>
      <c r="U202" s="1">
        <f>-'LA Data'!H202-'LA Data'!I202</f>
        <v>540019</v>
      </c>
      <c r="V202" s="1">
        <f>-'LA Data'!J202-'LA Data'!K202</f>
        <v>2761305</v>
      </c>
      <c r="W202" s="1">
        <f>-'LA Data'!R202-'LA Data'!S202</f>
        <v>0</v>
      </c>
      <c r="X202" s="1">
        <f>-((('LA Data'!X202-'LA Data'!W202)*'LA Data'!BU202+'LA Data'!W202+'LA Data'!Y202*0.5+'LA Data'!AA202+'LA Data'!AC202+'LA Data'!AE202+'LA Data'!AG202+'LA Data'!AI202+'LA Data'!AK202) + ('LA Data'!Z202*0.5+'LA Data'!AB202+'LA Data'!AD202+'LA Data'!AF202+'LA Data'!AH202+'LA Data'!AJ202+'LA Data'!AL202))</f>
        <v>6241.5</v>
      </c>
      <c r="Y202" s="1">
        <f>'LA Data'!BW202*10^6</f>
        <v>31800542.8642882</v>
      </c>
      <c r="Z202" s="1">
        <f>'LA Data'!BZ202*10^6</f>
        <v>31800542.8642882</v>
      </c>
      <c r="AA202" s="1">
        <f>'LA Data'!CB202</f>
        <v>0</v>
      </c>
      <c r="AB202" s="1">
        <f>'LA Data'!CC202</f>
        <v>0</v>
      </c>
      <c r="AC202" s="1">
        <f>'LA Data'!CD202</f>
        <v>0</v>
      </c>
      <c r="AD202" s="1">
        <f>'LA Data'!CE202</f>
        <v>0</v>
      </c>
      <c r="AE202" s="1">
        <f>('LA Data'!BX202-'LA Data'!CA202)*10^6</f>
        <v>0</v>
      </c>
      <c r="AF202" s="1">
        <v>0</v>
      </c>
      <c r="AG202" s="1"/>
    </row>
    <row r="203" spans="1:33" x14ac:dyDescent="0.25">
      <c r="A203" t="s">
        <v>403</v>
      </c>
      <c r="B203" t="s">
        <v>402</v>
      </c>
      <c r="C203" t="s">
        <v>675</v>
      </c>
      <c r="D203" t="s">
        <v>747</v>
      </c>
      <c r="E203" s="5">
        <v>0</v>
      </c>
      <c r="F203" s="1">
        <f t="shared" si="9"/>
        <v>0</v>
      </c>
      <c r="G203" s="1">
        <f>SUM(M203,O203,N203,P203,U203,V203,Q203,R203,S203,W203,T203)*I203+SUM(Y203,AA203,-AC203,-AE203)+(X203 * IF('LA Data'!V203=0,K203,1))</f>
        <v>13816612.589689102</v>
      </c>
      <c r="H203" s="1">
        <f>SUM(M203,O203,N203,P203,U203,V203,Q203,R203,S203,W203,T203)*J203+SUM(Z203,AB203,-AD203,-AF203)+(X203 * IF('LA Data'!V203=0,L203,1))</f>
        <v>13816612.589689102</v>
      </c>
      <c r="I203" s="6">
        <f>'LA Data'!BV203</f>
        <v>0.4</v>
      </c>
      <c r="J203" s="6">
        <f>'LA Data'!BY203</f>
        <v>0.4</v>
      </c>
      <c r="K203" s="6">
        <f t="shared" si="10"/>
        <v>0.5</v>
      </c>
      <c r="L203" s="6">
        <f t="shared" si="11"/>
        <v>0.5</v>
      </c>
      <c r="M203" s="1">
        <f>'LA Data'!C203</f>
        <v>70209676</v>
      </c>
      <c r="N203" s="1">
        <f>-('LA Data'!E203 - 'LA Data'!$D203) * 'LA Data'!$BU203</f>
        <v>2257206.6999999997</v>
      </c>
      <c r="O203" s="1">
        <f>-'LA Data'!D203</f>
        <v>0</v>
      </c>
      <c r="P203" s="1">
        <f>-('LA Data'!F203+'LA Data'!G203) * 0.5</f>
        <v>5439</v>
      </c>
      <c r="Q203" s="1">
        <f>-'LA Data'!L203-'LA Data'!M203</f>
        <v>3793</v>
      </c>
      <c r="R203" s="1">
        <f>-'LA Data'!N203-'LA Data'!O203</f>
        <v>0</v>
      </c>
      <c r="S203" s="1">
        <f>-'LA Data'!P203-'LA Data'!Q203</f>
        <v>0</v>
      </c>
      <c r="T203" s="1">
        <f>-'LA Data'!T203-'LA Data'!U203</f>
        <v>0</v>
      </c>
      <c r="U203" s="1">
        <f>-'LA Data'!H203-'LA Data'!I203</f>
        <v>396588</v>
      </c>
      <c r="V203" s="1">
        <f>-'LA Data'!J203-'LA Data'!K203</f>
        <v>2617762</v>
      </c>
      <c r="W203" s="1">
        <f>-'LA Data'!R203-'LA Data'!S203</f>
        <v>0</v>
      </c>
      <c r="X203" s="1">
        <f>-((('LA Data'!X203-'LA Data'!W203)*'LA Data'!BU203+'LA Data'!W203+'LA Data'!Y203*0.5+'LA Data'!AA203+'LA Data'!AC203+'LA Data'!AE203+'LA Data'!AG203+'LA Data'!AI203+'LA Data'!AK203) + ('LA Data'!Z203*0.5+'LA Data'!AB203+'LA Data'!AD203+'LA Data'!AF203+'LA Data'!AH203+'LA Data'!AJ203+'LA Data'!AL203))</f>
        <v>0</v>
      </c>
      <c r="Y203" s="1">
        <f>'LA Data'!BW203*10^6</f>
        <v>-16379573.290310901</v>
      </c>
      <c r="Z203" s="1">
        <f>'LA Data'!BZ203*10^6</f>
        <v>-16379573.290310901</v>
      </c>
      <c r="AA203" s="1">
        <f>'LA Data'!CB203</f>
        <v>0</v>
      </c>
      <c r="AB203" s="1">
        <f>'LA Data'!CC203</f>
        <v>0</v>
      </c>
      <c r="AC203" s="1">
        <f>'LA Data'!CD203</f>
        <v>0</v>
      </c>
      <c r="AD203" s="1">
        <f>'LA Data'!CE203</f>
        <v>0</v>
      </c>
      <c r="AE203" s="1">
        <f>('LA Data'!BX203-'LA Data'!CA203)*10^6</f>
        <v>0</v>
      </c>
      <c r="AF203" s="1">
        <v>0</v>
      </c>
      <c r="AG203" s="1"/>
    </row>
    <row r="204" spans="1:33" x14ac:dyDescent="0.25">
      <c r="A204" t="s">
        <v>405</v>
      </c>
      <c r="B204" t="s">
        <v>404</v>
      </c>
      <c r="C204" t="s">
        <v>673</v>
      </c>
      <c r="D204" t="s">
        <v>747</v>
      </c>
      <c r="E204" s="5">
        <v>0</v>
      </c>
      <c r="F204" s="1">
        <f t="shared" si="9"/>
        <v>0</v>
      </c>
      <c r="G204" s="1">
        <f>SUM(M204,O204,N204,P204,U204,V204,Q204,R204,S204,W204,T204)*I204+SUM(Y204,AA204,-AC204,-AE204)+(X204 * IF('LA Data'!V204=0,K204,1))</f>
        <v>3763321.3631351031</v>
      </c>
      <c r="H204" s="1">
        <f>SUM(M204,O204,N204,P204,U204,V204,Q204,R204,S204,W204,T204)*J204+SUM(Z204,AB204,-AD204,-AF204)+(X204 * IF('LA Data'!V204=0,L204,1))</f>
        <v>3763321.3631351031</v>
      </c>
      <c r="I204" s="6">
        <f>'LA Data'!BV204</f>
        <v>0.4</v>
      </c>
      <c r="J204" s="6">
        <f>'LA Data'!BY204</f>
        <v>0.4</v>
      </c>
      <c r="K204" s="6">
        <f t="shared" si="10"/>
        <v>0.5</v>
      </c>
      <c r="L204" s="6">
        <f t="shared" si="11"/>
        <v>0.5</v>
      </c>
      <c r="M204" s="1">
        <f>'LA Data'!C204</f>
        <v>62124913</v>
      </c>
      <c r="N204" s="1">
        <f>-('LA Data'!E204 - 'LA Data'!$D204) * 'LA Data'!$BU204</f>
        <v>1972773.0919999999</v>
      </c>
      <c r="O204" s="1">
        <f>-'LA Data'!D204</f>
        <v>0</v>
      </c>
      <c r="P204" s="1">
        <f>-('LA Data'!F204+'LA Data'!G204) * 0.5</f>
        <v>0</v>
      </c>
      <c r="Q204" s="1">
        <f>-'LA Data'!L204-'LA Data'!M204</f>
        <v>0</v>
      </c>
      <c r="R204" s="1">
        <f>-'LA Data'!N204-'LA Data'!O204</f>
        <v>0</v>
      </c>
      <c r="S204" s="1">
        <f>-'LA Data'!P204-'LA Data'!Q204</f>
        <v>0</v>
      </c>
      <c r="T204" s="1">
        <f>-'LA Data'!T204-'LA Data'!U204</f>
        <v>0</v>
      </c>
      <c r="U204" s="1">
        <f>-'LA Data'!H204-'LA Data'!I204</f>
        <v>253130</v>
      </c>
      <c r="V204" s="1">
        <f>-'LA Data'!J204-'LA Data'!K204</f>
        <v>1950016</v>
      </c>
      <c r="W204" s="1">
        <f>-'LA Data'!R204-'LA Data'!S204</f>
        <v>0</v>
      </c>
      <c r="X204" s="1">
        <f>-((('LA Data'!X204-'LA Data'!W204)*'LA Data'!BU204+'LA Data'!W204+'LA Data'!Y204*0.5+'LA Data'!AA204+'LA Data'!AC204+'LA Data'!AE204+'LA Data'!AG204+'LA Data'!AI204+'LA Data'!AK204) + ('LA Data'!Z204*0.5+'LA Data'!AB204+'LA Data'!AD204+'LA Data'!AF204+'LA Data'!AH204+'LA Data'!AJ204+'LA Data'!AL204))</f>
        <v>0</v>
      </c>
      <c r="Y204" s="1">
        <f>'LA Data'!BW204*10^6</f>
        <v>-22757011.473664898</v>
      </c>
      <c r="Z204" s="1">
        <f>'LA Data'!BZ204*10^6</f>
        <v>-22757011.473664898</v>
      </c>
      <c r="AA204" s="1">
        <f>'LA Data'!CB204</f>
        <v>0</v>
      </c>
      <c r="AB204" s="1">
        <f>'LA Data'!CC204</f>
        <v>0</v>
      </c>
      <c r="AC204" s="1">
        <f>'LA Data'!CD204</f>
        <v>0</v>
      </c>
      <c r="AD204" s="1">
        <f>'LA Data'!CE204</f>
        <v>0</v>
      </c>
      <c r="AE204" s="1">
        <f>('LA Data'!BX204-'LA Data'!CA204)*10^6</f>
        <v>0</v>
      </c>
      <c r="AF204" s="1">
        <v>0</v>
      </c>
      <c r="AG204" s="1"/>
    </row>
    <row r="205" spans="1:33" x14ac:dyDescent="0.25">
      <c r="A205" t="s">
        <v>407</v>
      </c>
      <c r="B205" t="s">
        <v>406</v>
      </c>
      <c r="C205" t="s">
        <v>665</v>
      </c>
      <c r="D205" t="s">
        <v>624</v>
      </c>
      <c r="E205" s="5">
        <v>0</v>
      </c>
      <c r="F205" s="1">
        <f t="shared" si="9"/>
        <v>0</v>
      </c>
      <c r="G205" s="1">
        <f>SUM(M205,O205,N205,P205,U205,V205,Q205,R205,S205,W205,T205)*I205+SUM(Y205,AA205,-AC205,-AE205)+(X205 * IF('LA Data'!V205=0,K205,1))</f>
        <v>5382123.6906377617</v>
      </c>
      <c r="H205" s="1">
        <f>SUM(M205,O205,N205,P205,U205,V205,Q205,R205,S205,W205,T205)*J205+SUM(Z205,AB205,-AD205,-AF205)+(X205 * IF('LA Data'!V205=0,L205,1))</f>
        <v>5382123.6906377617</v>
      </c>
      <c r="I205" s="6">
        <f>'LA Data'!BV205</f>
        <v>0.4</v>
      </c>
      <c r="J205" s="6">
        <f>'LA Data'!BY205</f>
        <v>0.4</v>
      </c>
      <c r="K205" s="6">
        <f t="shared" si="10"/>
        <v>0.5</v>
      </c>
      <c r="L205" s="6">
        <f t="shared" si="11"/>
        <v>0.5</v>
      </c>
      <c r="M205" s="1">
        <f>'LA Data'!C205</f>
        <v>32260479</v>
      </c>
      <c r="N205" s="1">
        <f>-('LA Data'!E205 - 'LA Data'!$D205) * 'LA Data'!$BU205</f>
        <v>2692387.2990000001</v>
      </c>
      <c r="O205" s="1">
        <f>-'LA Data'!D205</f>
        <v>4375</v>
      </c>
      <c r="P205" s="1">
        <f>-('LA Data'!F205+'LA Data'!G205) * 0.5</f>
        <v>9820.5</v>
      </c>
      <c r="Q205" s="1">
        <f>-'LA Data'!L205-'LA Data'!M205</f>
        <v>4466</v>
      </c>
      <c r="R205" s="1">
        <f>-'LA Data'!N205-'LA Data'!O205</f>
        <v>0</v>
      </c>
      <c r="S205" s="1">
        <f>-'LA Data'!P205-'LA Data'!Q205</f>
        <v>0</v>
      </c>
      <c r="T205" s="1">
        <f>-'LA Data'!T205-'LA Data'!U205</f>
        <v>0</v>
      </c>
      <c r="U205" s="1">
        <f>-'LA Data'!H205-'LA Data'!I205</f>
        <v>636198</v>
      </c>
      <c r="V205" s="1">
        <f>-'LA Data'!J205-'LA Data'!K205</f>
        <v>1664219</v>
      </c>
      <c r="W205" s="1">
        <f>-'LA Data'!R205-'LA Data'!S205</f>
        <v>0</v>
      </c>
      <c r="X205" s="1">
        <f>-((('LA Data'!X205-'LA Data'!W205)*'LA Data'!BU205+'LA Data'!W205+'LA Data'!Y205*0.5+'LA Data'!AA205+'LA Data'!AC205+'LA Data'!AE205+'LA Data'!AG205+'LA Data'!AI205+'LA Data'!AK205) + ('LA Data'!Z205*0.5+'LA Data'!AB205+'LA Data'!AD205+'LA Data'!AF205+'LA Data'!AH205+'LA Data'!AJ205+'LA Data'!AL205))</f>
        <v>0</v>
      </c>
      <c r="Y205" s="1">
        <f>'LA Data'!BW205*10^6</f>
        <v>-9526654.2289622407</v>
      </c>
      <c r="Z205" s="1">
        <f>'LA Data'!BZ205*10^6</f>
        <v>-9526654.2289622407</v>
      </c>
      <c r="AA205" s="1">
        <f>'LA Data'!CB205</f>
        <v>0</v>
      </c>
      <c r="AB205" s="1">
        <f>'LA Data'!CC205</f>
        <v>0</v>
      </c>
      <c r="AC205" s="1">
        <f>'LA Data'!CD205</f>
        <v>0</v>
      </c>
      <c r="AD205" s="1">
        <f>'LA Data'!CE205</f>
        <v>0</v>
      </c>
      <c r="AE205" s="1">
        <f>('LA Data'!BX205-'LA Data'!CA205)*10^6</f>
        <v>0</v>
      </c>
      <c r="AF205" s="1">
        <v>0</v>
      </c>
      <c r="AG205" s="1"/>
    </row>
    <row r="206" spans="1:33" x14ac:dyDescent="0.25">
      <c r="A206" t="s">
        <v>409</v>
      </c>
      <c r="B206" t="s">
        <v>408</v>
      </c>
      <c r="C206" t="s">
        <v>651</v>
      </c>
      <c r="D206" t="s">
        <v>606</v>
      </c>
      <c r="E206" s="5">
        <v>0</v>
      </c>
      <c r="F206" s="1">
        <f t="shared" si="9"/>
        <v>0</v>
      </c>
      <c r="G206" s="1">
        <f>SUM(M206,O206,N206,P206,U206,V206,Q206,R206,S206,W206,T206)*I206+SUM(Y206,AA206,-AC206,-AE206)+(X206 * IF('LA Data'!V206=0,K206,1))</f>
        <v>4156276.208154697</v>
      </c>
      <c r="H206" s="1">
        <f>SUM(M206,O206,N206,P206,U206,V206,Q206,R206,S206,W206,T206)*J206+SUM(Z206,AB206,-AD206,-AF206)+(X206 * IF('LA Data'!V206=0,L206,1))</f>
        <v>4156276.208154697</v>
      </c>
      <c r="I206" s="6">
        <f>'LA Data'!BV206</f>
        <v>0.4</v>
      </c>
      <c r="J206" s="6">
        <f>'LA Data'!BY206</f>
        <v>0.4</v>
      </c>
      <c r="K206" s="6">
        <f t="shared" si="10"/>
        <v>0.5</v>
      </c>
      <c r="L206" s="6">
        <f t="shared" si="11"/>
        <v>0.5</v>
      </c>
      <c r="M206" s="1">
        <f>'LA Data'!C206</f>
        <v>63553948</v>
      </c>
      <c r="N206" s="1">
        <f>-('LA Data'!E206 - 'LA Data'!$D206) * 'LA Data'!$BU206</f>
        <v>1942150.04</v>
      </c>
      <c r="O206" s="1">
        <f>-'LA Data'!D206</f>
        <v>4940</v>
      </c>
      <c r="P206" s="1">
        <f>-('LA Data'!F206+'LA Data'!G206) * 0.5</f>
        <v>0</v>
      </c>
      <c r="Q206" s="1">
        <f>-'LA Data'!L206-'LA Data'!M206</f>
        <v>5027</v>
      </c>
      <c r="R206" s="1">
        <f>-'LA Data'!N206-'LA Data'!O206</f>
        <v>0</v>
      </c>
      <c r="S206" s="1">
        <f>-'LA Data'!P206-'LA Data'!Q206</f>
        <v>2775</v>
      </c>
      <c r="T206" s="1">
        <f>-'LA Data'!T206-'LA Data'!U206</f>
        <v>0</v>
      </c>
      <c r="U206" s="1">
        <f>-'LA Data'!H206-'LA Data'!I206</f>
        <v>196885</v>
      </c>
      <c r="V206" s="1">
        <f>-'LA Data'!J206-'LA Data'!K206</f>
        <v>2713428</v>
      </c>
      <c r="W206" s="1">
        <f>-'LA Data'!R206-'LA Data'!S206</f>
        <v>0</v>
      </c>
      <c r="X206" s="1">
        <f>-((('LA Data'!X206-'LA Data'!W206)*'LA Data'!BU206+'LA Data'!W206+'LA Data'!Y206*0.5+'LA Data'!AA206+'LA Data'!AC206+'LA Data'!AE206+'LA Data'!AG206+'LA Data'!AI206+'LA Data'!AK206) + ('LA Data'!Z206*0.5+'LA Data'!AB206+'LA Data'!AD206+'LA Data'!AF206+'LA Data'!AH206+'LA Data'!AJ206+'LA Data'!AL206))</f>
        <v>0</v>
      </c>
      <c r="Y206" s="1">
        <f>'LA Data'!BW206*10^6</f>
        <v>-21583630.007845301</v>
      </c>
      <c r="Z206" s="1">
        <f>'LA Data'!BZ206*10^6</f>
        <v>-21583630.007845301</v>
      </c>
      <c r="AA206" s="1">
        <f>'LA Data'!CB206</f>
        <v>0</v>
      </c>
      <c r="AB206" s="1">
        <f>'LA Data'!CC206</f>
        <v>0</v>
      </c>
      <c r="AC206" s="1">
        <f>'LA Data'!CD206</f>
        <v>1627755</v>
      </c>
      <c r="AD206" s="1">
        <f>'LA Data'!CE206</f>
        <v>1627755</v>
      </c>
      <c r="AE206" s="1">
        <f>('LA Data'!BX206-'LA Data'!CA206)*10^6</f>
        <v>0</v>
      </c>
      <c r="AF206" s="1">
        <v>0</v>
      </c>
      <c r="AG206" s="1"/>
    </row>
    <row r="207" spans="1:33" x14ac:dyDescent="0.25">
      <c r="A207" t="s">
        <v>410</v>
      </c>
      <c r="B207" t="s">
        <v>713</v>
      </c>
      <c r="C207" t="s">
        <v>747</v>
      </c>
      <c r="D207" t="s">
        <v>616</v>
      </c>
      <c r="E207" s="5">
        <v>0</v>
      </c>
      <c r="F207" s="1">
        <f t="shared" si="9"/>
        <v>0</v>
      </c>
      <c r="G207" s="1">
        <f>SUM(M207,O207,N207,P207,U207,V207,Q207,R207,S207,W207,T207)*I207+SUM(Y207,AA207,-AC207,-AE207)+(X207 * IF('LA Data'!V207=0,K207,1))</f>
        <v>6054132.3120138003</v>
      </c>
      <c r="H207" s="1">
        <f>SUM(M207,O207,N207,P207,U207,V207,Q207,R207,S207,W207,T207)*J207+SUM(Z207,AB207,-AD207,-AF207)+(X207 * IF('LA Data'!V207=0,L207,1))</f>
        <v>6054132.3120138003</v>
      </c>
      <c r="I207" s="6">
        <f>'LA Data'!BV207</f>
        <v>0.49</v>
      </c>
      <c r="J207" s="6">
        <f>'LA Data'!BY207</f>
        <v>0.49</v>
      </c>
      <c r="K207" s="6">
        <f t="shared" si="10"/>
        <v>0.5</v>
      </c>
      <c r="L207" s="6">
        <f t="shared" si="11"/>
        <v>0.5</v>
      </c>
      <c r="M207" s="1">
        <f>'LA Data'!C207</f>
        <v>13100254</v>
      </c>
      <c r="N207" s="1">
        <f>-('LA Data'!E207 - 'LA Data'!$D207) * 'LA Data'!$BU207</f>
        <v>1466486.784</v>
      </c>
      <c r="O207" s="1">
        <f>-'LA Data'!D207</f>
        <v>10729</v>
      </c>
      <c r="P207" s="1">
        <f>-('LA Data'!F207+'LA Data'!G207) * 0.5</f>
        <v>7522.5</v>
      </c>
      <c r="Q207" s="1">
        <f>-'LA Data'!L207-'LA Data'!M207</f>
        <v>4291</v>
      </c>
      <c r="R207" s="1">
        <f>-'LA Data'!N207-'LA Data'!O207</f>
        <v>0</v>
      </c>
      <c r="S207" s="1">
        <f>-'LA Data'!P207-'LA Data'!Q207</f>
        <v>0</v>
      </c>
      <c r="T207" s="1">
        <f>-'LA Data'!T207-'LA Data'!U207</f>
        <v>0</v>
      </c>
      <c r="U207" s="1">
        <f>-'LA Data'!H207-'LA Data'!I207</f>
        <v>113213</v>
      </c>
      <c r="V207" s="1">
        <f>-'LA Data'!J207-'LA Data'!K207</f>
        <v>1152397</v>
      </c>
      <c r="W207" s="1">
        <f>-'LA Data'!R207-'LA Data'!S207</f>
        <v>0</v>
      </c>
      <c r="X207" s="1">
        <f>-((('LA Data'!X207-'LA Data'!W207)*'LA Data'!BU207+'LA Data'!W207+'LA Data'!Y207*0.5+'LA Data'!AA207+'LA Data'!AC207+'LA Data'!AE207+'LA Data'!AG207+'LA Data'!AI207+'LA Data'!AK207) + ('LA Data'!Z207*0.5+'LA Data'!AB207+'LA Data'!AD207+'LA Data'!AF207+'LA Data'!AH207+'LA Data'!AJ207+'LA Data'!AL207))</f>
        <v>0</v>
      </c>
      <c r="Y207" s="1">
        <f>'LA Data'!BW207*10^6</f>
        <v>-1366461.3971462001</v>
      </c>
      <c r="Z207" s="1">
        <f>'LA Data'!BZ207*10^6</f>
        <v>-1366461.3971462001</v>
      </c>
      <c r="AA207" s="1">
        <f>'LA Data'!CB207</f>
        <v>0</v>
      </c>
      <c r="AB207" s="1">
        <f>'LA Data'!CC207</f>
        <v>0</v>
      </c>
      <c r="AC207" s="1">
        <f>'LA Data'!CD207</f>
        <v>348304</v>
      </c>
      <c r="AD207" s="1">
        <f>'LA Data'!CE207</f>
        <v>348304</v>
      </c>
      <c r="AE207" s="1">
        <f>('LA Data'!BX207-'LA Data'!CA207)*10^6</f>
        <v>0</v>
      </c>
      <c r="AF207" s="1">
        <v>0</v>
      </c>
      <c r="AG207" s="1"/>
    </row>
    <row r="208" spans="1:33" x14ac:dyDescent="0.25">
      <c r="A208" t="s">
        <v>412</v>
      </c>
      <c r="B208" t="s">
        <v>411</v>
      </c>
      <c r="C208" t="s">
        <v>747</v>
      </c>
      <c r="D208" t="s">
        <v>604</v>
      </c>
      <c r="E208" s="5" t="s">
        <v>742</v>
      </c>
      <c r="F208" s="1">
        <f t="shared" si="9"/>
        <v>12380617.754887313</v>
      </c>
      <c r="G208" s="1">
        <f>SUM(M208,O208,N208,P208,U208,V208,Q208,R208,S208,W208,T208)*I208+SUM(Y208,AA208,-AC208,-AE208)+(X208 * IF('LA Data'!V208=0,K208,1))</f>
        <v>105995853.60469061</v>
      </c>
      <c r="H208" s="1">
        <f>SUM(M208,O208,N208,P208,U208,V208,Q208,R208,S208,W208,T208)*J208+SUM(Z208,AB208,-AD208,-AF208)+(X208 * IF('LA Data'!V208=0,L208,1))</f>
        <v>93615235.849803299</v>
      </c>
      <c r="I208" s="6">
        <f>'LA Data'!BV208</f>
        <v>0.99</v>
      </c>
      <c r="J208" s="6">
        <f>'LA Data'!BY208</f>
        <v>0.49</v>
      </c>
      <c r="K208" s="6">
        <f t="shared" si="10"/>
        <v>1</v>
      </c>
      <c r="L208" s="6">
        <f t="shared" si="11"/>
        <v>0.5</v>
      </c>
      <c r="M208" s="1">
        <f>'LA Data'!C208</f>
        <v>112439127</v>
      </c>
      <c r="N208" s="1">
        <f>-('LA Data'!E208 - 'LA Data'!$D208) * 'LA Data'!$BU208</f>
        <v>6400317.7520000003</v>
      </c>
      <c r="O208" s="1">
        <f>-'LA Data'!D208</f>
        <v>26632</v>
      </c>
      <c r="P208" s="1">
        <f>-('LA Data'!F208+'LA Data'!G208) * 0.5</f>
        <v>0</v>
      </c>
      <c r="Q208" s="1">
        <f>-'LA Data'!L208-'LA Data'!M208</f>
        <v>7685</v>
      </c>
      <c r="R208" s="1">
        <f>-'LA Data'!N208-'LA Data'!O208</f>
        <v>0</v>
      </c>
      <c r="S208" s="1">
        <f>-'LA Data'!P208-'LA Data'!Q208</f>
        <v>52550</v>
      </c>
      <c r="T208" s="1">
        <f>-'LA Data'!T208-'LA Data'!U208</f>
        <v>0</v>
      </c>
      <c r="U208" s="1">
        <f>-'LA Data'!H208-'LA Data'!I208</f>
        <v>961951</v>
      </c>
      <c r="V208" s="1">
        <f>-'LA Data'!J208-'LA Data'!K208</f>
        <v>3551115</v>
      </c>
      <c r="W208" s="1">
        <f>-'LA Data'!R208-'LA Data'!S208</f>
        <v>0</v>
      </c>
      <c r="X208" s="1">
        <f>-((('LA Data'!X208-'LA Data'!W208)*'LA Data'!BU208+'LA Data'!W208+'LA Data'!Y208*0.5+'LA Data'!AA208+'LA Data'!AC208+'LA Data'!AE208+'LA Data'!AG208+'LA Data'!AI208+'LA Data'!AK208) + ('LA Data'!Z208*0.5+'LA Data'!AB208+'LA Data'!AD208+'LA Data'!AF208+'LA Data'!AH208+'LA Data'!AJ208+'LA Data'!AL208))</f>
        <v>1712565.264</v>
      </c>
      <c r="Y208" s="1">
        <f>'LA Data'!BW208*10^6</f>
        <v>34007449.294090204</v>
      </c>
      <c r="Z208" s="1">
        <f>'LA Data'!BZ208*10^6</f>
        <v>31417375.487323303</v>
      </c>
      <c r="AA208" s="1">
        <f>'LA Data'!CB208</f>
        <v>0</v>
      </c>
      <c r="AB208" s="1">
        <f>'LA Data'!CC208</f>
        <v>0</v>
      </c>
      <c r="AC208" s="1">
        <f>'LA Data'!CD208</f>
        <v>0</v>
      </c>
      <c r="AD208" s="1">
        <f>'LA Data'!CE208</f>
        <v>0</v>
      </c>
      <c r="AE208" s="1">
        <f>('LA Data'!BX208-'LA Data'!CA208)*10^6</f>
        <v>51929144.927879594</v>
      </c>
      <c r="AF208" s="1">
        <v>0</v>
      </c>
      <c r="AG208" s="1"/>
    </row>
    <row r="209" spans="1:33" x14ac:dyDescent="0.25">
      <c r="A209" t="s">
        <v>414</v>
      </c>
      <c r="B209" t="s">
        <v>413</v>
      </c>
      <c r="C209" t="s">
        <v>747</v>
      </c>
      <c r="D209" t="s">
        <v>634</v>
      </c>
      <c r="E209" s="5" t="s">
        <v>741</v>
      </c>
      <c r="F209" s="1">
        <f t="shared" si="9"/>
        <v>12582173.788450986</v>
      </c>
      <c r="G209" s="1">
        <f>SUM(M209,O209,N209,P209,U209,V209,Q209,R209,S209,W209,T209)*I209+SUM(Y209,AA209,-AC209,-AE209)+(X209 * IF('LA Data'!V209=0,K209,1))</f>
        <v>136341240.7468845</v>
      </c>
      <c r="H209" s="1">
        <f>SUM(M209,O209,N209,P209,U209,V209,Q209,R209,S209,W209,T209)*J209+SUM(Z209,AB209,-AD209,-AF209)+(X209 * IF('LA Data'!V209=0,L209,1))</f>
        <v>123759066.95843351</v>
      </c>
      <c r="I209" s="6">
        <f>'LA Data'!BV209</f>
        <v>0.99</v>
      </c>
      <c r="J209" s="6">
        <f>'LA Data'!BY209</f>
        <v>0.49</v>
      </c>
      <c r="K209" s="6">
        <f t="shared" si="10"/>
        <v>1</v>
      </c>
      <c r="L209" s="6">
        <f t="shared" si="11"/>
        <v>0.5</v>
      </c>
      <c r="M209" s="1">
        <f>'LA Data'!C209</f>
        <v>122979796</v>
      </c>
      <c r="N209" s="1">
        <f>-('LA Data'!E209 - 'LA Data'!$D209) * 'LA Data'!$BU209</f>
        <v>9263403.5120000001</v>
      </c>
      <c r="O209" s="1">
        <f>-'LA Data'!D209</f>
        <v>35000</v>
      </c>
      <c r="P209" s="1">
        <f>-('LA Data'!F209+'LA Data'!G209) * 0.5</f>
        <v>0</v>
      </c>
      <c r="Q209" s="1">
        <f>-'LA Data'!L209-'LA Data'!M209</f>
        <v>8134</v>
      </c>
      <c r="R209" s="1">
        <f>-'LA Data'!N209-'LA Data'!O209</f>
        <v>0</v>
      </c>
      <c r="S209" s="1">
        <f>-'LA Data'!P209-'LA Data'!Q209</f>
        <v>2745</v>
      </c>
      <c r="T209" s="1">
        <f>-'LA Data'!T209-'LA Data'!U209</f>
        <v>0</v>
      </c>
      <c r="U209" s="1">
        <f>-'LA Data'!H209-'LA Data'!I209</f>
        <v>2035000</v>
      </c>
      <c r="V209" s="1">
        <f>-'LA Data'!J209-'LA Data'!K209</f>
        <v>3196779</v>
      </c>
      <c r="W209" s="1">
        <f>-'LA Data'!R209-'LA Data'!S209</f>
        <v>0</v>
      </c>
      <c r="X209" s="1">
        <f>-((('LA Data'!X209-'LA Data'!W209)*'LA Data'!BU209+'LA Data'!W209+'LA Data'!Y209*0.5+'LA Data'!AA209+'LA Data'!AC209+'LA Data'!AE209+'LA Data'!AG209+'LA Data'!AI209+'LA Data'!AK209) + ('LA Data'!Z209*0.5+'LA Data'!AB209+'LA Data'!AD209+'LA Data'!AF209+'LA Data'!AH209+'LA Data'!AJ209+'LA Data'!AL209))</f>
        <v>18757.488000000001</v>
      </c>
      <c r="Y209" s="1">
        <f>'LA Data'!BW209*10^6</f>
        <v>43246121.243681498</v>
      </c>
      <c r="Z209" s="1">
        <f>'LA Data'!BZ209*10^6</f>
        <v>56355089.289553501</v>
      </c>
      <c r="AA209" s="1">
        <f>'LA Data'!CB209</f>
        <v>0</v>
      </c>
      <c r="AB209" s="1">
        <f>'LA Data'!CC209</f>
        <v>0</v>
      </c>
      <c r="AC209" s="1">
        <f>'LA Data'!CD209</f>
        <v>0</v>
      </c>
      <c r="AD209" s="1">
        <f>'LA Data'!CE209</f>
        <v>0</v>
      </c>
      <c r="AE209" s="1">
        <f>('LA Data'!BX209-'LA Data'!CA209)*10^6</f>
        <v>43069286.921677008</v>
      </c>
      <c r="AF209" s="1">
        <v>0</v>
      </c>
      <c r="AG209" s="1"/>
    </row>
    <row r="210" spans="1:33" x14ac:dyDescent="0.25">
      <c r="A210" t="s">
        <v>416</v>
      </c>
      <c r="B210" t="s">
        <v>415</v>
      </c>
      <c r="C210" t="s">
        <v>747</v>
      </c>
      <c r="D210" t="s">
        <v>618</v>
      </c>
      <c r="E210" s="5" t="s">
        <v>746</v>
      </c>
      <c r="F210" s="1">
        <f t="shared" si="9"/>
        <v>2507986.4260988981</v>
      </c>
      <c r="G210" s="1">
        <f>SUM(M210,O210,N210,P210,U210,V210,Q210,R210,S210,W210,T210)*I210+SUM(Y210,AA210,-AC210,-AE210)+(X210 * IF('LA Data'!V210=0,K210,1))</f>
        <v>75854052.723404393</v>
      </c>
      <c r="H210" s="1">
        <f>SUM(M210,O210,N210,P210,U210,V210,Q210,R210,S210,W210,T210)*J210+SUM(Z210,AB210,-AD210,-AF210)+(X210 * IF('LA Data'!V210=0,L210,1))</f>
        <v>73346066.297305495</v>
      </c>
      <c r="I210" s="6">
        <f>'LA Data'!BV210</f>
        <v>0.99</v>
      </c>
      <c r="J210" s="6">
        <f>'LA Data'!BY210</f>
        <v>0.49</v>
      </c>
      <c r="K210" s="6">
        <f t="shared" si="10"/>
        <v>1</v>
      </c>
      <c r="L210" s="6">
        <f t="shared" si="11"/>
        <v>0.5</v>
      </c>
      <c r="M210" s="1">
        <f>'LA Data'!C210</f>
        <v>69961341</v>
      </c>
      <c r="N210" s="1">
        <f>-('LA Data'!E210 - 'LA Data'!$D210) * 'LA Data'!$BU210</f>
        <v>7004503.2400000002</v>
      </c>
      <c r="O210" s="1">
        <f>-'LA Data'!D210</f>
        <v>15868</v>
      </c>
      <c r="P210" s="1">
        <f>-('LA Data'!F210+'LA Data'!G210) * 0.5</f>
        <v>0</v>
      </c>
      <c r="Q210" s="1">
        <f>-'LA Data'!L210-'LA Data'!M210</f>
        <v>17475</v>
      </c>
      <c r="R210" s="1">
        <f>-'LA Data'!N210-'LA Data'!O210</f>
        <v>0</v>
      </c>
      <c r="S210" s="1">
        <f>-'LA Data'!P210-'LA Data'!Q210</f>
        <v>0</v>
      </c>
      <c r="T210" s="1">
        <f>-'LA Data'!T210-'LA Data'!U210</f>
        <v>0</v>
      </c>
      <c r="U210" s="1">
        <f>-'LA Data'!H210-'LA Data'!I210</f>
        <v>424830</v>
      </c>
      <c r="V210" s="1">
        <f>-'LA Data'!J210-'LA Data'!K210</f>
        <v>3854918</v>
      </c>
      <c r="W210" s="1">
        <f>-'LA Data'!R210-'LA Data'!S210</f>
        <v>0</v>
      </c>
      <c r="X210" s="1">
        <f>-((('LA Data'!X210-'LA Data'!W210)*'LA Data'!BU210+'LA Data'!W210+'LA Data'!Y210*0.5+'LA Data'!AA210+'LA Data'!AC210+'LA Data'!AE210+'LA Data'!AG210+'LA Data'!AI210+'LA Data'!AK210) + ('LA Data'!Z210*0.5+'LA Data'!AB210+'LA Data'!AD210+'LA Data'!AF210+'LA Data'!AH210+'LA Data'!AJ210+'LA Data'!AL210))</f>
        <v>0</v>
      </c>
      <c r="Y210" s="1">
        <f>'LA Data'!BW210*10^6</f>
        <v>30210559.888279397</v>
      </c>
      <c r="Z210" s="1">
        <f>'LA Data'!BZ210*10^6</f>
        <v>33519388.029705502</v>
      </c>
      <c r="AA210" s="1">
        <f>'LA Data'!CB210</f>
        <v>0</v>
      </c>
      <c r="AB210" s="1">
        <f>'LA Data'!CC210</f>
        <v>0</v>
      </c>
      <c r="AC210" s="1">
        <f>'LA Data'!CD210</f>
        <v>0</v>
      </c>
      <c r="AD210" s="1">
        <f>'LA Data'!CE210</f>
        <v>0</v>
      </c>
      <c r="AE210" s="1">
        <f>('LA Data'!BX210-'LA Data'!CA210)*10^6</f>
        <v>34822653.05247499</v>
      </c>
      <c r="AF210" s="1">
        <v>0</v>
      </c>
      <c r="AG210" s="1"/>
    </row>
    <row r="211" spans="1:33" x14ac:dyDescent="0.25">
      <c r="A211" t="s">
        <v>418</v>
      </c>
      <c r="B211" t="s">
        <v>417</v>
      </c>
      <c r="C211" t="s">
        <v>655</v>
      </c>
      <c r="D211" t="s">
        <v>612</v>
      </c>
      <c r="E211" s="5">
        <v>0</v>
      </c>
      <c r="F211" s="1">
        <f t="shared" si="9"/>
        <v>0</v>
      </c>
      <c r="G211" s="1">
        <f>SUM(M211,O211,N211,P211,U211,V211,Q211,R211,S211,W211,T211)*I211+SUM(Y211,AA211,-AC211,-AE211)+(X211 * IF('LA Data'!V211=0,K211,1))</f>
        <v>3801717.1665545031</v>
      </c>
      <c r="H211" s="1">
        <f>SUM(M211,O211,N211,P211,U211,V211,Q211,R211,S211,W211,T211)*J211+SUM(Z211,AB211,-AD211,-AF211)+(X211 * IF('LA Data'!V211=0,L211,1))</f>
        <v>3801717.1665545031</v>
      </c>
      <c r="I211" s="6">
        <f>'LA Data'!BV211</f>
        <v>0.4</v>
      </c>
      <c r="J211" s="6">
        <f>'LA Data'!BY211</f>
        <v>0.4</v>
      </c>
      <c r="K211" s="6">
        <f t="shared" si="10"/>
        <v>0.5</v>
      </c>
      <c r="L211" s="6">
        <f t="shared" si="11"/>
        <v>0.5</v>
      </c>
      <c r="M211" s="1">
        <f>'LA Data'!C211</f>
        <v>44538182</v>
      </c>
      <c r="N211" s="1">
        <f>-('LA Data'!E211 - 'LA Data'!$D211) * 'LA Data'!$BU211</f>
        <v>3643828.9679999999</v>
      </c>
      <c r="O211" s="1">
        <f>-'LA Data'!D211</f>
        <v>9331</v>
      </c>
      <c r="P211" s="1">
        <f>-('LA Data'!F211+'LA Data'!G211) * 0.5</f>
        <v>10416.5</v>
      </c>
      <c r="Q211" s="1">
        <f>-'LA Data'!L211-'LA Data'!M211</f>
        <v>6874</v>
      </c>
      <c r="R211" s="1">
        <f>-'LA Data'!N211-'LA Data'!O211</f>
        <v>0</v>
      </c>
      <c r="S211" s="1">
        <f>-'LA Data'!P211-'LA Data'!Q211</f>
        <v>0</v>
      </c>
      <c r="T211" s="1">
        <f>-'LA Data'!T211-'LA Data'!U211</f>
        <v>0</v>
      </c>
      <c r="U211" s="1">
        <f>-'LA Data'!H211-'LA Data'!I211</f>
        <v>1036853</v>
      </c>
      <c r="V211" s="1">
        <f>-'LA Data'!J211-'LA Data'!K211</f>
        <v>2442120</v>
      </c>
      <c r="W211" s="1">
        <f>-'LA Data'!R211-'LA Data'!S211</f>
        <v>0</v>
      </c>
      <c r="X211" s="1">
        <f>-((('LA Data'!X211-'LA Data'!W211)*'LA Data'!BU211+'LA Data'!W211+'LA Data'!Y211*0.5+'LA Data'!AA211+'LA Data'!AC211+'LA Data'!AE211+'LA Data'!AG211+'LA Data'!AI211+'LA Data'!AK211) + ('LA Data'!Z211*0.5+'LA Data'!AB211+'LA Data'!AD211+'LA Data'!AF211+'LA Data'!AH211+'LA Data'!AJ211+'LA Data'!AL211))</f>
        <v>0</v>
      </c>
      <c r="Y211" s="1">
        <f>'LA Data'!BW211*10^6</f>
        <v>-15471153.020645501</v>
      </c>
      <c r="Z211" s="1">
        <f>'LA Data'!BZ211*10^6</f>
        <v>-15471153.020645501</v>
      </c>
      <c r="AA211" s="1">
        <f>'LA Data'!CB211</f>
        <v>0</v>
      </c>
      <c r="AB211" s="1">
        <f>'LA Data'!CC211</f>
        <v>0</v>
      </c>
      <c r="AC211" s="1">
        <f>'LA Data'!CD211</f>
        <v>1402172</v>
      </c>
      <c r="AD211" s="1">
        <f>'LA Data'!CE211</f>
        <v>1402172</v>
      </c>
      <c r="AE211" s="1">
        <f>('LA Data'!BX211-'LA Data'!CA211)*10^6</f>
        <v>0</v>
      </c>
      <c r="AF211" s="1">
        <v>0</v>
      </c>
      <c r="AG211" s="1"/>
    </row>
    <row r="212" spans="1:33" x14ac:dyDescent="0.25">
      <c r="A212" t="s">
        <v>420</v>
      </c>
      <c r="B212" t="s">
        <v>419</v>
      </c>
      <c r="C212" t="s">
        <v>747</v>
      </c>
      <c r="D212" t="s">
        <v>628</v>
      </c>
      <c r="E212" s="5">
        <v>0</v>
      </c>
      <c r="F212" s="1">
        <f t="shared" si="9"/>
        <v>0</v>
      </c>
      <c r="G212" s="1">
        <f>SUM(M212,O212,N212,P212,U212,V212,Q212,R212,S212,W212,T212)*I212+SUM(Y212,AA212,-AC212,-AE212)+(X212 * IF('LA Data'!V212=0,K212,1))</f>
        <v>166546189.04797411</v>
      </c>
      <c r="H212" s="1">
        <f>SUM(M212,O212,N212,P212,U212,V212,Q212,R212,S212,W212,T212)*J212+SUM(Z212,AB212,-AD212,-AF212)+(X212 * IF('LA Data'!V212=0,L212,1))</f>
        <v>166546189.04797411</v>
      </c>
      <c r="I212" s="6">
        <f>'LA Data'!BV212</f>
        <v>0.49</v>
      </c>
      <c r="J212" s="6">
        <f>'LA Data'!BY212</f>
        <v>0.49</v>
      </c>
      <c r="K212" s="6">
        <f t="shared" si="10"/>
        <v>0.5</v>
      </c>
      <c r="L212" s="6">
        <f t="shared" si="11"/>
        <v>0.5</v>
      </c>
      <c r="M212" s="1">
        <f>'LA Data'!C212</f>
        <v>197721990</v>
      </c>
      <c r="N212" s="1">
        <f>-('LA Data'!E212 - 'LA Data'!$D212) * 'LA Data'!$BU212</f>
        <v>13323544.260000002</v>
      </c>
      <c r="O212" s="1">
        <f>-'LA Data'!D212</f>
        <v>0</v>
      </c>
      <c r="P212" s="1">
        <f>-('LA Data'!F212+'LA Data'!G212) * 0.5</f>
        <v>0</v>
      </c>
      <c r="Q212" s="1">
        <f>-'LA Data'!L212-'LA Data'!M212</f>
        <v>0</v>
      </c>
      <c r="R212" s="1">
        <f>-'LA Data'!N212-'LA Data'!O212</f>
        <v>0</v>
      </c>
      <c r="S212" s="1">
        <f>-'LA Data'!P212-'LA Data'!Q212</f>
        <v>0</v>
      </c>
      <c r="T212" s="1">
        <f>-'LA Data'!T212-'LA Data'!U212</f>
        <v>0</v>
      </c>
      <c r="U212" s="1">
        <f>-'LA Data'!H212-'LA Data'!I212</f>
        <v>1307511</v>
      </c>
      <c r="V212" s="1">
        <f>-'LA Data'!J212-'LA Data'!K212</f>
        <v>13436588</v>
      </c>
      <c r="W212" s="1">
        <f>-'LA Data'!R212-'LA Data'!S212</f>
        <v>0</v>
      </c>
      <c r="X212" s="1">
        <f>-((('LA Data'!X212-'LA Data'!W212)*'LA Data'!BU212+'LA Data'!W212+'LA Data'!Y212*0.5+'LA Data'!AA212+'LA Data'!AC212+'LA Data'!AE212+'LA Data'!AG212+'LA Data'!AI212+'LA Data'!AK212) + ('LA Data'!Z212*0.5+'LA Data'!AB212+'LA Data'!AD212+'LA Data'!AF212+'LA Data'!AH212+'LA Data'!AJ212+'LA Data'!AL212))</f>
        <v>693993.52</v>
      </c>
      <c r="Y212" s="1">
        <f>'LA Data'!BW212*10^6</f>
        <v>55215275.230574101</v>
      </c>
      <c r="Z212" s="1">
        <f>'LA Data'!BZ212*10^6</f>
        <v>55215275.230574101</v>
      </c>
      <c r="AA212" s="1">
        <f>'LA Data'!CB212</f>
        <v>0</v>
      </c>
      <c r="AB212" s="1">
        <f>'LA Data'!CC212</f>
        <v>0</v>
      </c>
      <c r="AC212" s="1">
        <f>'LA Data'!CD212</f>
        <v>0</v>
      </c>
      <c r="AD212" s="1">
        <f>'LA Data'!CE212</f>
        <v>0</v>
      </c>
      <c r="AE212" s="1">
        <f>('LA Data'!BX212-'LA Data'!CA212)*10^6</f>
        <v>0</v>
      </c>
      <c r="AF212" s="1">
        <v>0</v>
      </c>
      <c r="AG212" s="1"/>
    </row>
    <row r="213" spans="1:33" x14ac:dyDescent="0.25">
      <c r="A213" t="s">
        <v>421</v>
      </c>
      <c r="B213" t="s">
        <v>714</v>
      </c>
      <c r="C213" t="s">
        <v>747</v>
      </c>
      <c r="D213" t="s">
        <v>626</v>
      </c>
      <c r="E213" s="5">
        <v>0</v>
      </c>
      <c r="F213" s="1">
        <f t="shared" si="9"/>
        <v>0</v>
      </c>
      <c r="G213" s="1">
        <f>SUM(M213,O213,N213,P213,U213,V213,Q213,R213,S213,W213,T213)*I213+SUM(Y213,AA213,-AC213,-AE213)+(X213 * IF('LA Data'!V213=0,K213,1))</f>
        <v>65282738.378974698</v>
      </c>
      <c r="H213" s="1">
        <f>SUM(M213,O213,N213,P213,U213,V213,Q213,R213,S213,W213,T213)*J213+SUM(Z213,AB213,-AD213,-AF213)+(X213 * IF('LA Data'!V213=0,L213,1))</f>
        <v>65282738.378974698</v>
      </c>
      <c r="I213" s="6">
        <f>'LA Data'!BV213</f>
        <v>0.49</v>
      </c>
      <c r="J213" s="6">
        <f>'LA Data'!BY213</f>
        <v>0.49</v>
      </c>
      <c r="K213" s="6">
        <f t="shared" si="10"/>
        <v>0.5</v>
      </c>
      <c r="L213" s="6">
        <f t="shared" si="11"/>
        <v>0.5</v>
      </c>
      <c r="M213" s="1">
        <f>'LA Data'!C213</f>
        <v>91874543</v>
      </c>
      <c r="N213" s="1">
        <f>-('LA Data'!E213 - 'LA Data'!$D213) * 'LA Data'!$BU213</f>
        <v>10687779.024</v>
      </c>
      <c r="O213" s="1">
        <f>-'LA Data'!D213</f>
        <v>27347</v>
      </c>
      <c r="P213" s="1">
        <f>-('LA Data'!F213+'LA Data'!G213) * 0.5</f>
        <v>17097.5</v>
      </c>
      <c r="Q213" s="1">
        <f>-'LA Data'!L213-'LA Data'!M213</f>
        <v>35966</v>
      </c>
      <c r="R213" s="1">
        <f>-'LA Data'!N213-'LA Data'!O213</f>
        <v>0</v>
      </c>
      <c r="S213" s="1">
        <f>-'LA Data'!P213-'LA Data'!Q213</f>
        <v>0</v>
      </c>
      <c r="T213" s="1">
        <f>-'LA Data'!T213-'LA Data'!U213</f>
        <v>0</v>
      </c>
      <c r="U213" s="1">
        <f>-'LA Data'!H213-'LA Data'!I213</f>
        <v>1246163</v>
      </c>
      <c r="V213" s="1">
        <f>-'LA Data'!J213-'LA Data'!K213</f>
        <v>6841001</v>
      </c>
      <c r="W213" s="1">
        <f>-'LA Data'!R213-'LA Data'!S213</f>
        <v>0</v>
      </c>
      <c r="X213" s="1">
        <f>-((('LA Data'!X213-'LA Data'!W213)*'LA Data'!BU213+'LA Data'!W213+'LA Data'!Y213*0.5+'LA Data'!AA213+'LA Data'!AC213+'LA Data'!AE213+'LA Data'!AG213+'LA Data'!AI213+'LA Data'!AK213) + ('LA Data'!Z213*0.5+'LA Data'!AB213+'LA Data'!AD213+'LA Data'!AF213+'LA Data'!AH213+'LA Data'!AJ213+'LA Data'!AL213))</f>
        <v>0</v>
      </c>
      <c r="Y213" s="1">
        <f>'LA Data'!BW213*10^6</f>
        <v>11025089.0822147</v>
      </c>
      <c r="Z213" s="1">
        <f>'LA Data'!BZ213*10^6</f>
        <v>11025089.0822147</v>
      </c>
      <c r="AA213" s="1">
        <f>'LA Data'!CB213</f>
        <v>0</v>
      </c>
      <c r="AB213" s="1">
        <f>'LA Data'!CC213</f>
        <v>0</v>
      </c>
      <c r="AC213" s="1">
        <f>'LA Data'!CD213</f>
        <v>0</v>
      </c>
      <c r="AD213" s="1">
        <f>'LA Data'!CE213</f>
        <v>0</v>
      </c>
      <c r="AE213" s="1">
        <f>('LA Data'!BX213-'LA Data'!CA213)*10^6</f>
        <v>0</v>
      </c>
      <c r="AF213" s="1">
        <v>0</v>
      </c>
      <c r="AG213" s="1"/>
    </row>
    <row r="214" spans="1:33" x14ac:dyDescent="0.25">
      <c r="A214" t="s">
        <v>422</v>
      </c>
      <c r="B214" t="s">
        <v>715</v>
      </c>
      <c r="C214" t="s">
        <v>747</v>
      </c>
      <c r="D214" t="s">
        <v>581</v>
      </c>
      <c r="E214" s="5">
        <v>0</v>
      </c>
      <c r="F214" s="1">
        <f t="shared" si="9"/>
        <v>0</v>
      </c>
      <c r="G214" s="1">
        <f>SUM(M214,O214,N214,P214,U214,V214,Q214,R214,S214,W214,T214)*I214+SUM(Y214,AA214,-AC214,-AE214)+(X214 * IF('LA Data'!V214=0,K214,1))</f>
        <v>35497051.248214699</v>
      </c>
      <c r="H214" s="1">
        <f>SUM(M214,O214,N214,P214,U214,V214,Q214,R214,S214,W214,T214)*J214+SUM(Z214,AB214,-AD214,-AF214)+(X214 * IF('LA Data'!V214=0,L214,1))</f>
        <v>35497051.248214699</v>
      </c>
      <c r="I214" s="6">
        <f>'LA Data'!BV214</f>
        <v>0.49</v>
      </c>
      <c r="J214" s="6">
        <f>'LA Data'!BY214</f>
        <v>0.49</v>
      </c>
      <c r="K214" s="6">
        <f t="shared" si="10"/>
        <v>0.5</v>
      </c>
      <c r="L214" s="6">
        <f t="shared" si="11"/>
        <v>0.5</v>
      </c>
      <c r="M214" s="1">
        <f>'LA Data'!C214</f>
        <v>124525637</v>
      </c>
      <c r="N214" s="1">
        <f>-('LA Data'!E214 - 'LA Data'!$D214) * 'LA Data'!$BU214</f>
        <v>2141895.889</v>
      </c>
      <c r="O214" s="1">
        <f>-'LA Data'!D214</f>
        <v>0</v>
      </c>
      <c r="P214" s="1">
        <f>-('LA Data'!F214+'LA Data'!G214) * 0.5</f>
        <v>0</v>
      </c>
      <c r="Q214" s="1">
        <f>-'LA Data'!L214-'LA Data'!M214</f>
        <v>0</v>
      </c>
      <c r="R214" s="1">
        <f>-'LA Data'!N214-'LA Data'!O214</f>
        <v>0</v>
      </c>
      <c r="S214" s="1">
        <f>-'LA Data'!P214-'LA Data'!Q214</f>
        <v>0</v>
      </c>
      <c r="T214" s="1">
        <f>-'LA Data'!T214-'LA Data'!U214</f>
        <v>0</v>
      </c>
      <c r="U214" s="1">
        <f>-'LA Data'!H214-'LA Data'!I214</f>
        <v>639027</v>
      </c>
      <c r="V214" s="1">
        <f>-'LA Data'!J214-'LA Data'!K214</f>
        <v>4112117</v>
      </c>
      <c r="W214" s="1">
        <f>-'LA Data'!R214-'LA Data'!S214</f>
        <v>0</v>
      </c>
      <c r="X214" s="1">
        <f>-((('LA Data'!X214-'LA Data'!W214)*'LA Data'!BU214+'LA Data'!W214+'LA Data'!Y214*0.5+'LA Data'!AA214+'LA Data'!AC214+'LA Data'!AE214+'LA Data'!AG214+'LA Data'!AI214+'LA Data'!AK214) + ('LA Data'!Z214*0.5+'LA Data'!AB214+'LA Data'!AD214+'LA Data'!AF214+'LA Data'!AH214+'LA Data'!AJ214+'LA Data'!AL214))</f>
        <v>0</v>
      </c>
      <c r="Y214" s="1">
        <f>'LA Data'!BW214*10^6</f>
        <v>-27254781.427395299</v>
      </c>
      <c r="Z214" s="1">
        <f>'LA Data'!BZ214*10^6</f>
        <v>-27254781.427395299</v>
      </c>
      <c r="AA214" s="1">
        <f>'LA Data'!CB214</f>
        <v>0</v>
      </c>
      <c r="AB214" s="1">
        <f>'LA Data'!CC214</f>
        <v>0</v>
      </c>
      <c r="AC214" s="1">
        <f>'LA Data'!CD214</f>
        <v>1643319</v>
      </c>
      <c r="AD214" s="1">
        <f>'LA Data'!CE214</f>
        <v>1643319</v>
      </c>
      <c r="AE214" s="1">
        <f>('LA Data'!BX214-'LA Data'!CA214)*10^6</f>
        <v>0</v>
      </c>
      <c r="AF214" s="1">
        <v>0</v>
      </c>
      <c r="AG214" s="1"/>
    </row>
    <row r="215" spans="1:33" x14ac:dyDescent="0.25">
      <c r="A215" t="s">
        <v>424</v>
      </c>
      <c r="B215" t="s">
        <v>423</v>
      </c>
      <c r="C215" t="s">
        <v>747</v>
      </c>
      <c r="D215" t="s">
        <v>634</v>
      </c>
      <c r="E215" s="5" t="s">
        <v>741</v>
      </c>
      <c r="F215" s="1">
        <f t="shared" si="9"/>
        <v>16195146.595175818</v>
      </c>
      <c r="G215" s="1">
        <f>SUM(M215,O215,N215,P215,U215,V215,Q215,R215,S215,W215,T215)*I215+SUM(Y215,AA215,-AC215,-AE215)+(X215 * IF('LA Data'!V215=0,K215,1))</f>
        <v>56229978.215547211</v>
      </c>
      <c r="H215" s="1">
        <f>SUM(M215,O215,N215,P215,U215,V215,Q215,R215,S215,W215,T215)*J215+SUM(Z215,AB215,-AD215,-AF215)+(X215 * IF('LA Data'!V215=0,L215,1))</f>
        <v>40034831.620371394</v>
      </c>
      <c r="I215" s="6">
        <f>'LA Data'!BV215</f>
        <v>0.99</v>
      </c>
      <c r="J215" s="6">
        <f>'LA Data'!BY215</f>
        <v>0.49</v>
      </c>
      <c r="K215" s="6">
        <f t="shared" si="10"/>
        <v>1</v>
      </c>
      <c r="L215" s="6">
        <f t="shared" si="11"/>
        <v>0.5</v>
      </c>
      <c r="M215" s="1">
        <f>'LA Data'!C215</f>
        <v>130668241</v>
      </c>
      <c r="N215" s="1">
        <f>-('LA Data'!E215 - 'LA Data'!$D215) * 'LA Data'!$BU215</f>
        <v>3169430.264</v>
      </c>
      <c r="O215" s="1">
        <f>-'LA Data'!D215</f>
        <v>0</v>
      </c>
      <c r="P215" s="1">
        <f>-('LA Data'!F215+'LA Data'!G215) * 0.5</f>
        <v>0</v>
      </c>
      <c r="Q215" s="1">
        <f>-'LA Data'!L215-'LA Data'!M215</f>
        <v>0</v>
      </c>
      <c r="R215" s="1">
        <f>-'LA Data'!N215-'LA Data'!O215</f>
        <v>0</v>
      </c>
      <c r="S215" s="1">
        <f>-'LA Data'!P215-'LA Data'!Q215</f>
        <v>0</v>
      </c>
      <c r="T215" s="1">
        <f>-'LA Data'!T215-'LA Data'!U215</f>
        <v>0</v>
      </c>
      <c r="U215" s="1">
        <f>-'LA Data'!H215-'LA Data'!I215</f>
        <v>469171</v>
      </c>
      <c r="V215" s="1">
        <f>-'LA Data'!J215-'LA Data'!K215</f>
        <v>3600457</v>
      </c>
      <c r="W215" s="1">
        <f>-'LA Data'!R215-'LA Data'!S215</f>
        <v>0</v>
      </c>
      <c r="X215" s="1">
        <f>-((('LA Data'!X215-'LA Data'!W215)*'LA Data'!BU215+'LA Data'!W215+'LA Data'!Y215*0.5+'LA Data'!AA215+'LA Data'!AC215+'LA Data'!AE215+'LA Data'!AG215+'LA Data'!AI215+'LA Data'!AK215) + ('LA Data'!Z215*0.5+'LA Data'!AB215+'LA Data'!AD215+'LA Data'!AF215+'LA Data'!AH215+'LA Data'!AJ215+'LA Data'!AL215))</f>
        <v>13220.415999999999</v>
      </c>
      <c r="Y215" s="1">
        <f>'LA Data'!BW215*10^6</f>
        <v>-76668713.101643607</v>
      </c>
      <c r="Z215" s="1">
        <f>'LA Data'!BZ215*10^6</f>
        <v>-22850426.226988599</v>
      </c>
      <c r="AA215" s="1">
        <f>'LA Data'!CB215</f>
        <v>0</v>
      </c>
      <c r="AB215" s="1">
        <f>'LA Data'!CC215</f>
        <v>0</v>
      </c>
      <c r="AC215" s="1">
        <f>'LA Data'!CD215</f>
        <v>0</v>
      </c>
      <c r="AD215" s="1">
        <f>'LA Data'!CE215</f>
        <v>4695929</v>
      </c>
      <c r="AE215" s="1">
        <f>('LA Data'!BX215-'LA Data'!CA215)*10^6</f>
        <v>3642755.3701691977</v>
      </c>
      <c r="AF215" s="1">
        <v>0</v>
      </c>
      <c r="AG215" s="1"/>
    </row>
    <row r="216" spans="1:33" x14ac:dyDescent="0.25">
      <c r="A216" t="s">
        <v>426</v>
      </c>
      <c r="B216" t="s">
        <v>425</v>
      </c>
      <c r="C216" t="s">
        <v>747</v>
      </c>
      <c r="D216" t="s">
        <v>594</v>
      </c>
      <c r="E216" s="5">
        <v>0</v>
      </c>
      <c r="F216" s="1">
        <f t="shared" si="9"/>
        <v>0</v>
      </c>
      <c r="G216" s="1">
        <f>SUM(M216,O216,N216,P216,U216,V216,Q216,R216,S216,W216,T216)*I216+SUM(Y216,AA216,-AC216,-AE216)+(X216 * IF('LA Data'!V216=0,K216,1))</f>
        <v>104874865.90463302</v>
      </c>
      <c r="H216" s="1">
        <f>SUM(M216,O216,N216,P216,U216,V216,Q216,R216,S216,W216,T216)*J216+SUM(Z216,AB216,-AD216,-AF216)+(X216 * IF('LA Data'!V216=0,L216,1))</f>
        <v>104874865.90463302</v>
      </c>
      <c r="I216" s="6">
        <f>'LA Data'!BV216</f>
        <v>0.49</v>
      </c>
      <c r="J216" s="6">
        <f>'LA Data'!BY216</f>
        <v>0.49</v>
      </c>
      <c r="K216" s="6">
        <f t="shared" si="10"/>
        <v>0.5</v>
      </c>
      <c r="L216" s="6">
        <f t="shared" si="11"/>
        <v>0.5</v>
      </c>
      <c r="M216" s="1">
        <f>'LA Data'!C216</f>
        <v>188643455</v>
      </c>
      <c r="N216" s="1">
        <f>-('LA Data'!E216 - 'LA Data'!$D216) * 'LA Data'!$BU216</f>
        <v>18151937.48</v>
      </c>
      <c r="O216" s="1">
        <f>-'LA Data'!D216</f>
        <v>13604</v>
      </c>
      <c r="P216" s="1">
        <f>-('LA Data'!F216+'LA Data'!G216) * 0.5</f>
        <v>143071.5</v>
      </c>
      <c r="Q216" s="1">
        <f>-'LA Data'!L216-'LA Data'!M216</f>
        <v>73046</v>
      </c>
      <c r="R216" s="1">
        <f>-'LA Data'!N216-'LA Data'!O216</f>
        <v>0</v>
      </c>
      <c r="S216" s="1">
        <f>-'LA Data'!P216-'LA Data'!Q216</f>
        <v>0</v>
      </c>
      <c r="T216" s="1">
        <f>-'LA Data'!T216-'LA Data'!U216</f>
        <v>0</v>
      </c>
      <c r="U216" s="1">
        <f>-'LA Data'!H216-'LA Data'!I216</f>
        <v>1984990</v>
      </c>
      <c r="V216" s="1">
        <f>-'LA Data'!J216-'LA Data'!K216</f>
        <v>12078564</v>
      </c>
      <c r="W216" s="1">
        <f>-'LA Data'!R216-'LA Data'!S216</f>
        <v>0</v>
      </c>
      <c r="X216" s="1">
        <f>-((('LA Data'!X216-'LA Data'!W216)*'LA Data'!BU216+'LA Data'!W216+'LA Data'!Y216*0.5+'LA Data'!AA216+'LA Data'!AC216+'LA Data'!AE216+'LA Data'!AG216+'LA Data'!AI216+'LA Data'!AK216) + ('LA Data'!Z216*0.5+'LA Data'!AB216+'LA Data'!AD216+'LA Data'!AF216+'LA Data'!AH216+'LA Data'!AJ216+'LA Data'!AL216))</f>
        <v>3309.8</v>
      </c>
      <c r="Y216" s="1">
        <f>'LA Data'!BW216*10^6</f>
        <v>-2943491.2055669702</v>
      </c>
      <c r="Z216" s="1">
        <f>'LA Data'!BZ216*10^6</f>
        <v>-2943491.2055669702</v>
      </c>
      <c r="AA216" s="1">
        <f>'LA Data'!CB216</f>
        <v>0</v>
      </c>
      <c r="AB216" s="1">
        <f>'LA Data'!CC216</f>
        <v>0</v>
      </c>
      <c r="AC216" s="1">
        <f>'LA Data'!CD216</f>
        <v>518400</v>
      </c>
      <c r="AD216" s="1">
        <f>'LA Data'!CE216</f>
        <v>518400</v>
      </c>
      <c r="AE216" s="1">
        <f>('LA Data'!BX216-'LA Data'!CA216)*10^6</f>
        <v>0</v>
      </c>
      <c r="AF216" s="1">
        <v>0</v>
      </c>
      <c r="AG216" s="1"/>
    </row>
    <row r="217" spans="1:33" x14ac:dyDescent="0.25">
      <c r="A217" t="s">
        <v>428</v>
      </c>
      <c r="B217" t="s">
        <v>427</v>
      </c>
      <c r="C217" t="s">
        <v>638</v>
      </c>
      <c r="D217" t="s">
        <v>585</v>
      </c>
      <c r="E217" s="5">
        <v>0</v>
      </c>
      <c r="F217" s="1">
        <f t="shared" si="9"/>
        <v>0</v>
      </c>
      <c r="G217" s="1">
        <f>SUM(M217,O217,N217,P217,U217,V217,Q217,R217,S217,W217,T217)*I217+SUM(Y217,AA217,-AC217,-AE217)+(X217 * IF('LA Data'!V217=0,K217,1))</f>
        <v>13987376.4835492</v>
      </c>
      <c r="H217" s="1">
        <f>SUM(M217,O217,N217,P217,U217,V217,Q217,R217,S217,W217,T217)*J217+SUM(Z217,AB217,-AD217,-AF217)+(X217 * IF('LA Data'!V217=0,L217,1))</f>
        <v>13987376.4835492</v>
      </c>
      <c r="I217" s="6">
        <f>'LA Data'!BV217</f>
        <v>0.4</v>
      </c>
      <c r="J217" s="6">
        <f>'LA Data'!BY217</f>
        <v>0.4</v>
      </c>
      <c r="K217" s="6">
        <f t="shared" si="10"/>
        <v>0.5</v>
      </c>
      <c r="L217" s="6">
        <f t="shared" si="11"/>
        <v>0.5</v>
      </c>
      <c r="M217" s="1">
        <f>'LA Data'!C217</f>
        <v>119493483</v>
      </c>
      <c r="N217" s="1">
        <f>-('LA Data'!E217 - 'LA Data'!$D217) * 'LA Data'!$BU217</f>
        <v>3347418.5199999996</v>
      </c>
      <c r="O217" s="1">
        <f>-'LA Data'!D217</f>
        <v>16241</v>
      </c>
      <c r="P217" s="1">
        <f>-('LA Data'!F217+'LA Data'!G217) * 0.5</f>
        <v>32222.5</v>
      </c>
      <c r="Q217" s="1">
        <f>-'LA Data'!L217-'LA Data'!M217</f>
        <v>524</v>
      </c>
      <c r="R217" s="1">
        <f>-'LA Data'!N217-'LA Data'!O217</f>
        <v>0</v>
      </c>
      <c r="S217" s="1">
        <f>-'LA Data'!P217-'LA Data'!Q217</f>
        <v>0</v>
      </c>
      <c r="T217" s="1">
        <f>-'LA Data'!T217-'LA Data'!U217</f>
        <v>0</v>
      </c>
      <c r="U217" s="1">
        <f>-'LA Data'!H217-'LA Data'!I217</f>
        <v>587651</v>
      </c>
      <c r="V217" s="1">
        <f>-'LA Data'!J217-'LA Data'!K217</f>
        <v>1885042</v>
      </c>
      <c r="W217" s="1">
        <f>-'LA Data'!R217-'LA Data'!S217</f>
        <v>0</v>
      </c>
      <c r="X217" s="1">
        <f>-((('LA Data'!X217-'LA Data'!W217)*'LA Data'!BU217+'LA Data'!W217+'LA Data'!Y217*0.5+'LA Data'!AA217+'LA Data'!AC217+'LA Data'!AE217+'LA Data'!AG217+'LA Data'!AI217+'LA Data'!AK217) + ('LA Data'!Z217*0.5+'LA Data'!AB217+'LA Data'!AD217+'LA Data'!AF217+'LA Data'!AH217+'LA Data'!AJ217+'LA Data'!AL217))</f>
        <v>0</v>
      </c>
      <c r="Y217" s="1">
        <f>'LA Data'!BW217*10^6</f>
        <v>-36157656.324450798</v>
      </c>
      <c r="Z217" s="1">
        <f>'LA Data'!BZ217*10^6</f>
        <v>-36157656.324450798</v>
      </c>
      <c r="AA217" s="1">
        <f>'LA Data'!CB217</f>
        <v>0</v>
      </c>
      <c r="AB217" s="1">
        <f>'LA Data'!CC217</f>
        <v>0</v>
      </c>
      <c r="AC217" s="1">
        <f>'LA Data'!CD217</f>
        <v>0</v>
      </c>
      <c r="AD217" s="1">
        <f>'LA Data'!CE217</f>
        <v>0</v>
      </c>
      <c r="AE217" s="1">
        <f>('LA Data'!BX217-'LA Data'!CA217)*10^6</f>
        <v>0</v>
      </c>
      <c r="AF217" s="1">
        <v>0</v>
      </c>
      <c r="AG217" s="1"/>
    </row>
    <row r="218" spans="1:33" x14ac:dyDescent="0.25">
      <c r="A218" t="s">
        <v>430</v>
      </c>
      <c r="B218" t="s">
        <v>429</v>
      </c>
      <c r="C218" t="s">
        <v>640</v>
      </c>
      <c r="D218" t="s">
        <v>592</v>
      </c>
      <c r="E218" s="5">
        <v>0</v>
      </c>
      <c r="F218" s="1">
        <f t="shared" si="9"/>
        <v>0</v>
      </c>
      <c r="G218" s="1">
        <f>SUM(M218,O218,N218,P218,U218,V218,Q218,R218,S218,W218,T218)*I218+SUM(Y218,AA218,-AC218,-AE218)+(X218 * IF('LA Data'!V218=0,K218,1))</f>
        <v>7490058.0876736715</v>
      </c>
      <c r="H218" s="1">
        <f>SUM(M218,O218,N218,P218,U218,V218,Q218,R218,S218,W218,T218)*J218+SUM(Z218,AB218,-AD218,-AF218)+(X218 * IF('LA Data'!V218=0,L218,1))</f>
        <v>7490058.0876736715</v>
      </c>
      <c r="I218" s="6">
        <f>'LA Data'!BV218</f>
        <v>0.4</v>
      </c>
      <c r="J218" s="6">
        <f>'LA Data'!BY218</f>
        <v>0.4</v>
      </c>
      <c r="K218" s="6">
        <f t="shared" si="10"/>
        <v>0.5</v>
      </c>
      <c r="L218" s="6">
        <f t="shared" si="11"/>
        <v>0.5</v>
      </c>
      <c r="M218" s="1">
        <f>'LA Data'!C218</f>
        <v>34920974</v>
      </c>
      <c r="N218" s="1">
        <f>-('LA Data'!E218 - 'LA Data'!$D218) * 'LA Data'!$BU218</f>
        <v>2189135.5559999999</v>
      </c>
      <c r="O218" s="1">
        <f>-'LA Data'!D218</f>
        <v>2744</v>
      </c>
      <c r="P218" s="1">
        <f>-('LA Data'!F218+'LA Data'!G218) * 0.5</f>
        <v>20845.5</v>
      </c>
      <c r="Q218" s="1">
        <f>-'LA Data'!L218-'LA Data'!M218</f>
        <v>9386</v>
      </c>
      <c r="R218" s="1">
        <f>-'LA Data'!N218-'LA Data'!O218</f>
        <v>0</v>
      </c>
      <c r="S218" s="1">
        <f>-'LA Data'!P218-'LA Data'!Q218</f>
        <v>0</v>
      </c>
      <c r="T218" s="1">
        <f>-'LA Data'!T218-'LA Data'!U218</f>
        <v>0</v>
      </c>
      <c r="U218" s="1">
        <f>-'LA Data'!H218-'LA Data'!I218</f>
        <v>204834</v>
      </c>
      <c r="V218" s="1">
        <f>-'LA Data'!J218-'LA Data'!K218</f>
        <v>1251869</v>
      </c>
      <c r="W218" s="1">
        <f>-'LA Data'!R218-'LA Data'!S218</f>
        <v>0</v>
      </c>
      <c r="X218" s="1">
        <f>-((('LA Data'!X218-'LA Data'!W218)*'LA Data'!BU218+'LA Data'!W218+'LA Data'!Y218*0.5+'LA Data'!AA218+'LA Data'!AC218+'LA Data'!AE218+'LA Data'!AG218+'LA Data'!AI218+'LA Data'!AK218) + ('LA Data'!Z218*0.5+'LA Data'!AB218+'LA Data'!AD218+'LA Data'!AF218+'LA Data'!AH218+'LA Data'!AJ218+'LA Data'!AL218))</f>
        <v>0</v>
      </c>
      <c r="Y218" s="1">
        <f>'LA Data'!BW218*10^6</f>
        <v>-7949857.1347263306</v>
      </c>
      <c r="Z218" s="1">
        <f>'LA Data'!BZ218*10^6</f>
        <v>-7949857.1347263306</v>
      </c>
      <c r="AA218" s="1">
        <f>'LA Data'!CB218</f>
        <v>0</v>
      </c>
      <c r="AB218" s="1">
        <f>'LA Data'!CC218</f>
        <v>0</v>
      </c>
      <c r="AC218" s="1">
        <f>'LA Data'!CD218</f>
        <v>0</v>
      </c>
      <c r="AD218" s="1">
        <f>'LA Data'!CE218</f>
        <v>0</v>
      </c>
      <c r="AE218" s="1">
        <f>('LA Data'!BX218-'LA Data'!CA218)*10^6</f>
        <v>0</v>
      </c>
      <c r="AF218" s="1">
        <v>0</v>
      </c>
      <c r="AG218" s="1"/>
    </row>
    <row r="219" spans="1:33" x14ac:dyDescent="0.25">
      <c r="A219" t="s">
        <v>431</v>
      </c>
      <c r="B219" t="s">
        <v>716</v>
      </c>
      <c r="C219" t="s">
        <v>677</v>
      </c>
      <c r="D219" t="s">
        <v>577</v>
      </c>
      <c r="E219" s="5" t="s">
        <v>740</v>
      </c>
      <c r="F219" s="1">
        <f t="shared" si="9"/>
        <v>3947124.9590356052</v>
      </c>
      <c r="G219" s="1">
        <f>SUM(M219,O219,N219,P219,U219,V219,Q219,R219,S219,W219,T219)*I219+SUM(Y219,AA219,-AC219,-AE219)+(X219 * IF('LA Data'!V219=0,K219,1))</f>
        <v>47312620.584156387</v>
      </c>
      <c r="H219" s="1">
        <f>SUM(M219,O219,N219,P219,U219,V219,Q219,R219,S219,W219,T219)*J219+SUM(Z219,AB219,-AD219,-AF219)+(X219 * IF('LA Data'!V219=0,L219,1))</f>
        <v>43365495.625120781</v>
      </c>
      <c r="I219" s="6">
        <f>'LA Data'!BV219</f>
        <v>0.94</v>
      </c>
      <c r="J219" s="6">
        <f>'LA Data'!BY219</f>
        <v>0.49</v>
      </c>
      <c r="K219" s="6">
        <f t="shared" si="10"/>
        <v>1</v>
      </c>
      <c r="L219" s="6">
        <f t="shared" si="11"/>
        <v>0.5</v>
      </c>
      <c r="M219" s="1">
        <f>'LA Data'!C219</f>
        <v>141968692</v>
      </c>
      <c r="N219" s="1">
        <f>-('LA Data'!E219 - 'LA Data'!$D219) * 'LA Data'!$BU219</f>
        <v>5131690.5150000006</v>
      </c>
      <c r="O219" s="1">
        <f>-'LA Data'!D219</f>
        <v>0</v>
      </c>
      <c r="P219" s="1">
        <f>-('LA Data'!F219+'LA Data'!G219) * 0.5</f>
        <v>15013.5</v>
      </c>
      <c r="Q219" s="1">
        <f>-'LA Data'!L219-'LA Data'!M219</f>
        <v>16591</v>
      </c>
      <c r="R219" s="1">
        <f>-'LA Data'!N219-'LA Data'!O219</f>
        <v>0</v>
      </c>
      <c r="S219" s="1">
        <f>-'LA Data'!P219-'LA Data'!Q219</f>
        <v>8553</v>
      </c>
      <c r="T219" s="1">
        <f>-'LA Data'!T219-'LA Data'!U219</f>
        <v>0</v>
      </c>
      <c r="U219" s="1">
        <f>-'LA Data'!H219-'LA Data'!I219</f>
        <v>1040262</v>
      </c>
      <c r="V219" s="1">
        <f>-'LA Data'!J219-'LA Data'!K219</f>
        <v>3650000</v>
      </c>
      <c r="W219" s="1">
        <f>-'LA Data'!R219-'LA Data'!S219</f>
        <v>0</v>
      </c>
      <c r="X219" s="1">
        <f>-((('LA Data'!X219-'LA Data'!W219)*'LA Data'!BU219+'LA Data'!W219+'LA Data'!Y219*0.5+'LA Data'!AA219+'LA Data'!AC219+'LA Data'!AE219+'LA Data'!AG219+'LA Data'!AI219+'LA Data'!AK219) + ('LA Data'!Z219*0.5+'LA Data'!AB219+'LA Data'!AD219+'LA Data'!AF219+'LA Data'!AH219+'LA Data'!AJ219+'LA Data'!AL219))</f>
        <v>74958.744999999995</v>
      </c>
      <c r="Y219" s="1">
        <f>'LA Data'!BW219*10^6</f>
        <v>-90152413.9339993</v>
      </c>
      <c r="Z219" s="1">
        <f>'LA Data'!BZ219*10^6</f>
        <v>-29808613.107229199</v>
      </c>
      <c r="AA219" s="1">
        <f>'LA Data'!CB219</f>
        <v>0</v>
      </c>
      <c r="AB219" s="1">
        <f>'LA Data'!CC219</f>
        <v>0</v>
      </c>
      <c r="AC219" s="1">
        <f>'LA Data'!CD219</f>
        <v>0</v>
      </c>
      <c r="AD219" s="1">
        <f>'LA Data'!CE219</f>
        <v>1297943</v>
      </c>
      <c r="AE219" s="1">
        <f>('LA Data'!BX219-'LA Data'!CA219)*10^6</f>
        <v>5330878.1209442988</v>
      </c>
      <c r="AF219" s="1">
        <v>0</v>
      </c>
      <c r="AG219" s="1"/>
    </row>
    <row r="220" spans="1:33" x14ac:dyDescent="0.25">
      <c r="A220" t="s">
        <v>433</v>
      </c>
      <c r="B220" t="s">
        <v>432</v>
      </c>
      <c r="C220" t="s">
        <v>642</v>
      </c>
      <c r="D220" t="s">
        <v>594</v>
      </c>
      <c r="E220" s="5">
        <v>0</v>
      </c>
      <c r="F220" s="1">
        <f t="shared" si="9"/>
        <v>0</v>
      </c>
      <c r="G220" s="1">
        <f>SUM(M220,O220,N220,P220,U220,V220,Q220,R220,S220,W220,T220)*I220+SUM(Y220,AA220,-AC220,-AE220)+(X220 * IF('LA Data'!V220=0,K220,1))</f>
        <v>3544348.1583136003</v>
      </c>
      <c r="H220" s="1">
        <f>SUM(M220,O220,N220,P220,U220,V220,Q220,R220,S220,W220,T220)*J220+SUM(Z220,AB220,-AD220,-AF220)+(X220 * IF('LA Data'!V220=0,L220,1))</f>
        <v>3544348.1583136003</v>
      </c>
      <c r="I220" s="6">
        <f>'LA Data'!BV220</f>
        <v>0.4</v>
      </c>
      <c r="J220" s="6">
        <f>'LA Data'!BY220</f>
        <v>0.4</v>
      </c>
      <c r="K220" s="6">
        <f t="shared" si="10"/>
        <v>0.5</v>
      </c>
      <c r="L220" s="6">
        <f t="shared" si="11"/>
        <v>0.5</v>
      </c>
      <c r="M220" s="1">
        <f>'LA Data'!C220</f>
        <v>30199916</v>
      </c>
      <c r="N220" s="1">
        <f>-('LA Data'!E220 - 'LA Data'!$D220) * 'LA Data'!$BU220</f>
        <v>5707899.1200000001</v>
      </c>
      <c r="O220" s="1">
        <f>-'LA Data'!D220</f>
        <v>6886</v>
      </c>
      <c r="P220" s="1">
        <f>-('LA Data'!F220+'LA Data'!G220) * 0.5</f>
        <v>27011.5</v>
      </c>
      <c r="Q220" s="1">
        <f>-'LA Data'!L220-'LA Data'!M220</f>
        <v>46444</v>
      </c>
      <c r="R220" s="1">
        <f>-'LA Data'!N220-'LA Data'!O220</f>
        <v>0</v>
      </c>
      <c r="S220" s="1">
        <f>-'LA Data'!P220-'LA Data'!Q220</f>
        <v>624</v>
      </c>
      <c r="T220" s="1">
        <f>-'LA Data'!T220-'LA Data'!U220</f>
        <v>0</v>
      </c>
      <c r="U220" s="1">
        <f>-'LA Data'!H220-'LA Data'!I220</f>
        <v>364355</v>
      </c>
      <c r="V220" s="1">
        <f>-'LA Data'!J220-'LA Data'!K220</f>
        <v>3646291</v>
      </c>
      <c r="W220" s="1">
        <f>-'LA Data'!R220-'LA Data'!S220</f>
        <v>0</v>
      </c>
      <c r="X220" s="1">
        <f>-((('LA Data'!X220-'LA Data'!W220)*'LA Data'!BU220+'LA Data'!W220+'LA Data'!Y220*0.5+'LA Data'!AA220+'LA Data'!AC220+'LA Data'!AE220+'LA Data'!AG220+'LA Data'!AI220+'LA Data'!AK220) + ('LA Data'!Z220*0.5+'LA Data'!AB220+'LA Data'!AD220+'LA Data'!AF220+'LA Data'!AH220+'LA Data'!AJ220+'LA Data'!AL220))</f>
        <v>0</v>
      </c>
      <c r="Y220" s="1">
        <f>'LA Data'!BW220*10^6</f>
        <v>-12455422.4896864</v>
      </c>
      <c r="Z220" s="1">
        <f>'LA Data'!BZ220*10^6</f>
        <v>-12455422.4896864</v>
      </c>
      <c r="AA220" s="1">
        <f>'LA Data'!CB220</f>
        <v>0</v>
      </c>
      <c r="AB220" s="1">
        <f>'LA Data'!CC220</f>
        <v>0</v>
      </c>
      <c r="AC220" s="1">
        <f>'LA Data'!CD220</f>
        <v>0</v>
      </c>
      <c r="AD220" s="1">
        <f>'LA Data'!CE220</f>
        <v>0</v>
      </c>
      <c r="AE220" s="1">
        <f>('LA Data'!BX220-'LA Data'!CA220)*10^6</f>
        <v>0</v>
      </c>
      <c r="AF220" s="1">
        <v>0</v>
      </c>
      <c r="AG220" s="1"/>
    </row>
    <row r="221" spans="1:33" x14ac:dyDescent="0.25">
      <c r="A221" t="s">
        <v>435</v>
      </c>
      <c r="B221" t="s">
        <v>434</v>
      </c>
      <c r="C221" t="s">
        <v>661</v>
      </c>
      <c r="D221" t="s">
        <v>747</v>
      </c>
      <c r="E221" s="5">
        <v>0</v>
      </c>
      <c r="F221" s="1">
        <f t="shared" si="9"/>
        <v>0</v>
      </c>
      <c r="G221" s="1">
        <f>SUM(M221,O221,N221,P221,U221,V221,Q221,R221,S221,W221,T221)*I221+SUM(Y221,AA221,-AC221,-AE221)+(X221 * IF('LA Data'!V221=0,K221,1))</f>
        <v>5708680.06307921</v>
      </c>
      <c r="H221" s="1">
        <f>SUM(M221,O221,N221,P221,U221,V221,Q221,R221,S221,W221,T221)*J221+SUM(Z221,AB221,-AD221,-AF221)+(X221 * IF('LA Data'!V221=0,L221,1))</f>
        <v>5708680.06307921</v>
      </c>
      <c r="I221" s="6">
        <f>'LA Data'!BV221</f>
        <v>0.4</v>
      </c>
      <c r="J221" s="6">
        <f>'LA Data'!BY221</f>
        <v>0.4</v>
      </c>
      <c r="K221" s="6">
        <f t="shared" si="10"/>
        <v>0.5</v>
      </c>
      <c r="L221" s="6">
        <f t="shared" si="11"/>
        <v>0.5</v>
      </c>
      <c r="M221" s="1">
        <f>'LA Data'!C221</f>
        <v>26406788</v>
      </c>
      <c r="N221" s="1">
        <f>-('LA Data'!E221 - 'LA Data'!$D221) * 'LA Data'!$BU221</f>
        <v>2315328.946</v>
      </c>
      <c r="O221" s="1">
        <f>-'LA Data'!D221</f>
        <v>13787</v>
      </c>
      <c r="P221" s="1">
        <f>-('LA Data'!F221+'LA Data'!G221) * 0.5</f>
        <v>20317</v>
      </c>
      <c r="Q221" s="1">
        <f>-'LA Data'!L221-'LA Data'!M221</f>
        <v>15743</v>
      </c>
      <c r="R221" s="1">
        <f>-'LA Data'!N221-'LA Data'!O221</f>
        <v>0</v>
      </c>
      <c r="S221" s="1">
        <f>-'LA Data'!P221-'LA Data'!Q221</f>
        <v>0</v>
      </c>
      <c r="T221" s="1">
        <f>-'LA Data'!T221-'LA Data'!U221</f>
        <v>0</v>
      </c>
      <c r="U221" s="1">
        <f>-'LA Data'!H221-'LA Data'!I221</f>
        <v>216681</v>
      </c>
      <c r="V221" s="1">
        <f>-'LA Data'!J221-'LA Data'!K221</f>
        <v>1171785</v>
      </c>
      <c r="W221" s="1">
        <f>-'LA Data'!R221-'LA Data'!S221</f>
        <v>0</v>
      </c>
      <c r="X221" s="1">
        <f>-((('LA Data'!X221-'LA Data'!W221)*'LA Data'!BU221+'LA Data'!W221+'LA Data'!Y221*0.5+'LA Data'!AA221+'LA Data'!AC221+'LA Data'!AE221+'LA Data'!AG221+'LA Data'!AI221+'LA Data'!AK221) + ('LA Data'!Z221*0.5+'LA Data'!AB221+'LA Data'!AD221+'LA Data'!AF221+'LA Data'!AH221+'LA Data'!AJ221+'LA Data'!AL221))</f>
        <v>0</v>
      </c>
      <c r="Y221" s="1">
        <f>'LA Data'!BW221*10^6</f>
        <v>-6355491.9153207894</v>
      </c>
      <c r="Z221" s="1">
        <f>'LA Data'!BZ221*10^6</f>
        <v>-6355491.9153207894</v>
      </c>
      <c r="AA221" s="1">
        <f>'LA Data'!CB221</f>
        <v>0</v>
      </c>
      <c r="AB221" s="1">
        <f>'LA Data'!CC221</f>
        <v>0</v>
      </c>
      <c r="AC221" s="1">
        <f>'LA Data'!CD221</f>
        <v>0</v>
      </c>
      <c r="AD221" s="1">
        <f>'LA Data'!CE221</f>
        <v>0</v>
      </c>
      <c r="AE221" s="1">
        <f>('LA Data'!BX221-'LA Data'!CA221)*10^6</f>
        <v>0</v>
      </c>
      <c r="AF221" s="1">
        <v>0</v>
      </c>
      <c r="AG221" s="1"/>
    </row>
    <row r="222" spans="1:33" x14ac:dyDescent="0.25">
      <c r="A222" t="s">
        <v>437</v>
      </c>
      <c r="B222" t="s">
        <v>436</v>
      </c>
      <c r="C222" t="s">
        <v>661</v>
      </c>
      <c r="D222" t="s">
        <v>747</v>
      </c>
      <c r="E222" s="5">
        <v>0</v>
      </c>
      <c r="F222" s="1">
        <f t="shared" si="9"/>
        <v>0</v>
      </c>
      <c r="G222" s="1">
        <f>SUM(M222,O222,N222,P222,U222,V222,Q222,R222,S222,W222,T222)*I222+SUM(Y222,AA222,-AC222,-AE222)+(X222 * IF('LA Data'!V222=0,K222,1))</f>
        <v>6212428.1244361997</v>
      </c>
      <c r="H222" s="1">
        <f>SUM(M222,O222,N222,P222,U222,V222,Q222,R222,S222,W222,T222)*J222+SUM(Z222,AB222,-AD222,-AF222)+(X222 * IF('LA Data'!V222=0,L222,1))</f>
        <v>6212428.1244361997</v>
      </c>
      <c r="I222" s="6">
        <f>'LA Data'!BV222</f>
        <v>0.4</v>
      </c>
      <c r="J222" s="6">
        <f>'LA Data'!BY222</f>
        <v>0.4</v>
      </c>
      <c r="K222" s="6">
        <f t="shared" si="10"/>
        <v>0.5</v>
      </c>
      <c r="L222" s="6">
        <f t="shared" si="11"/>
        <v>0.5</v>
      </c>
      <c r="M222" s="1">
        <f>'LA Data'!C222</f>
        <v>44209721</v>
      </c>
      <c r="N222" s="1">
        <f>-('LA Data'!E222 - 'LA Data'!$D222) * 'LA Data'!$BU222</f>
        <v>3692663.3079999997</v>
      </c>
      <c r="O222" s="1">
        <f>-'LA Data'!D222</f>
        <v>0</v>
      </c>
      <c r="P222" s="1">
        <f>-('LA Data'!F222+'LA Data'!G222) * 0.5</f>
        <v>34420</v>
      </c>
      <c r="Q222" s="1">
        <f>-'LA Data'!L222-'LA Data'!M222</f>
        <v>9905</v>
      </c>
      <c r="R222" s="1">
        <f>-'LA Data'!N222-'LA Data'!O222</f>
        <v>0</v>
      </c>
      <c r="S222" s="1">
        <f>-'LA Data'!P222-'LA Data'!Q222</f>
        <v>0</v>
      </c>
      <c r="T222" s="1">
        <f>-'LA Data'!T222-'LA Data'!U222</f>
        <v>0</v>
      </c>
      <c r="U222" s="1">
        <f>-'LA Data'!H222-'LA Data'!I222</f>
        <v>276766</v>
      </c>
      <c r="V222" s="1">
        <f>-'LA Data'!J222-'LA Data'!K222</f>
        <v>1916210</v>
      </c>
      <c r="W222" s="1">
        <f>-'LA Data'!R222-'LA Data'!S222</f>
        <v>0</v>
      </c>
      <c r="X222" s="1">
        <f>-((('LA Data'!X222-'LA Data'!W222)*'LA Data'!BU222+'LA Data'!W222+'LA Data'!Y222*0.5+'LA Data'!AA222+'LA Data'!AC222+'LA Data'!AE222+'LA Data'!AG222+'LA Data'!AI222+'LA Data'!AK222) + ('LA Data'!Z222*0.5+'LA Data'!AB222+'LA Data'!AD222+'LA Data'!AF222+'LA Data'!AH222+'LA Data'!AJ222+'LA Data'!AL222))</f>
        <v>0</v>
      </c>
      <c r="Y222" s="1">
        <f>'LA Data'!BW222*10^6</f>
        <v>-13843445.9987638</v>
      </c>
      <c r="Z222" s="1">
        <f>'LA Data'!BZ222*10^6</f>
        <v>-13843445.9987638</v>
      </c>
      <c r="AA222" s="1">
        <f>'LA Data'!CB222</f>
        <v>0</v>
      </c>
      <c r="AB222" s="1">
        <f>'LA Data'!CC222</f>
        <v>0</v>
      </c>
      <c r="AC222" s="1">
        <f>'LA Data'!CD222</f>
        <v>0</v>
      </c>
      <c r="AD222" s="1">
        <f>'LA Data'!CE222</f>
        <v>0</v>
      </c>
      <c r="AE222" s="1">
        <f>('LA Data'!BX222-'LA Data'!CA222)*10^6</f>
        <v>0</v>
      </c>
      <c r="AF222" s="1">
        <v>0</v>
      </c>
      <c r="AG222" s="1"/>
    </row>
    <row r="223" spans="1:33" x14ac:dyDescent="0.25">
      <c r="A223" t="s">
        <v>439</v>
      </c>
      <c r="B223" t="s">
        <v>438</v>
      </c>
      <c r="C223" t="s">
        <v>663</v>
      </c>
      <c r="D223" t="s">
        <v>747</v>
      </c>
      <c r="E223" s="5">
        <v>0</v>
      </c>
      <c r="F223" s="1">
        <f t="shared" si="9"/>
        <v>0</v>
      </c>
      <c r="G223" s="1">
        <f>SUM(M223,O223,N223,P223,U223,V223,Q223,R223,S223,W223,T223)*I223+SUM(Y223,AA223,-AC223,-AE223)+(X223 * IF('LA Data'!V223=0,K223,1))</f>
        <v>8071216.3281992096</v>
      </c>
      <c r="H223" s="1">
        <f>SUM(M223,O223,N223,P223,U223,V223,Q223,R223,S223,W223,T223)*J223+SUM(Z223,AB223,-AD223,-AF223)+(X223 * IF('LA Data'!V223=0,L223,1))</f>
        <v>8071216.3281992096</v>
      </c>
      <c r="I223" s="6">
        <f>'LA Data'!BV223</f>
        <v>0.4</v>
      </c>
      <c r="J223" s="6">
        <f>'LA Data'!BY223</f>
        <v>0.4</v>
      </c>
      <c r="K223" s="6">
        <f t="shared" si="10"/>
        <v>0.5</v>
      </c>
      <c r="L223" s="6">
        <f t="shared" si="11"/>
        <v>0.5</v>
      </c>
      <c r="M223" s="1">
        <f>'LA Data'!C223</f>
        <v>37158197</v>
      </c>
      <c r="N223" s="1">
        <f>-('LA Data'!E223 - 'LA Data'!$D223) * 'LA Data'!$BU223</f>
        <v>3559702.9440000001</v>
      </c>
      <c r="O223" s="1">
        <f>-'LA Data'!D223</f>
        <v>21045</v>
      </c>
      <c r="P223" s="1">
        <f>-('LA Data'!F223+'LA Data'!G223) * 0.5</f>
        <v>46081</v>
      </c>
      <c r="Q223" s="1">
        <f>-'LA Data'!L223-'LA Data'!M223</f>
        <v>12682</v>
      </c>
      <c r="R223" s="1">
        <f>-'LA Data'!N223-'LA Data'!O223</f>
        <v>0</v>
      </c>
      <c r="S223" s="1">
        <f>-'LA Data'!P223-'LA Data'!Q223</f>
        <v>0</v>
      </c>
      <c r="T223" s="1">
        <f>-'LA Data'!T223-'LA Data'!U223</f>
        <v>0</v>
      </c>
      <c r="U223" s="1">
        <f>-'LA Data'!H223-'LA Data'!I223</f>
        <v>312304</v>
      </c>
      <c r="V223" s="1">
        <f>-'LA Data'!J223-'LA Data'!K223</f>
        <v>1971531</v>
      </c>
      <c r="W223" s="1">
        <f>-'LA Data'!R223-'LA Data'!S223</f>
        <v>0</v>
      </c>
      <c r="X223" s="1">
        <f>-((('LA Data'!X223-'LA Data'!W223)*'LA Data'!BU223+'LA Data'!W223+'LA Data'!Y223*0.5+'LA Data'!AA223+'LA Data'!AC223+'LA Data'!AE223+'LA Data'!AG223+'LA Data'!AI223+'LA Data'!AK223) + ('LA Data'!Z223*0.5+'LA Data'!AB223+'LA Data'!AD223+'LA Data'!AF223+'LA Data'!AH223+'LA Data'!AJ223+'LA Data'!AL223))</f>
        <v>26581.056</v>
      </c>
      <c r="Y223" s="1">
        <f>'LA Data'!BW223*10^6</f>
        <v>-9187981.9054007903</v>
      </c>
      <c r="Z223" s="1">
        <f>'LA Data'!BZ223*10^6</f>
        <v>-9187981.9054007903</v>
      </c>
      <c r="AA223" s="1">
        <f>'LA Data'!CB223</f>
        <v>0</v>
      </c>
      <c r="AB223" s="1">
        <f>'LA Data'!CC223</f>
        <v>0</v>
      </c>
      <c r="AC223" s="1">
        <f>'LA Data'!CD223</f>
        <v>0</v>
      </c>
      <c r="AD223" s="1">
        <f>'LA Data'!CE223</f>
        <v>0</v>
      </c>
      <c r="AE223" s="1">
        <f>('LA Data'!BX223-'LA Data'!CA223)*10^6</f>
        <v>0</v>
      </c>
      <c r="AF223" s="1">
        <v>0</v>
      </c>
      <c r="AG223" s="1"/>
    </row>
    <row r="224" spans="1:33" x14ac:dyDescent="0.25">
      <c r="A224" t="s">
        <v>441</v>
      </c>
      <c r="B224" t="s">
        <v>440</v>
      </c>
      <c r="C224" t="s">
        <v>667</v>
      </c>
      <c r="D224" t="s">
        <v>747</v>
      </c>
      <c r="E224" s="5">
        <v>0</v>
      </c>
      <c r="F224" s="1">
        <f t="shared" si="9"/>
        <v>0</v>
      </c>
      <c r="G224" s="1">
        <f>SUM(M224,O224,N224,P224,U224,V224,Q224,R224,S224,W224,T224)*I224+SUM(Y224,AA224,-AC224,-AE224)+(X224 * IF('LA Data'!V224=0,K224,1))</f>
        <v>3790386.8334446028</v>
      </c>
      <c r="H224" s="1">
        <f>SUM(M224,O224,N224,P224,U224,V224,Q224,R224,S224,W224,T224)*J224+SUM(Z224,AB224,-AD224,-AF224)+(X224 * IF('LA Data'!V224=0,L224,1))</f>
        <v>3790386.8334446028</v>
      </c>
      <c r="I224" s="6">
        <f>'LA Data'!BV224</f>
        <v>0.4</v>
      </c>
      <c r="J224" s="6">
        <f>'LA Data'!BY224</f>
        <v>0.4</v>
      </c>
      <c r="K224" s="6">
        <f t="shared" si="10"/>
        <v>0.5</v>
      </c>
      <c r="L224" s="6">
        <f t="shared" si="11"/>
        <v>0.5</v>
      </c>
      <c r="M224" s="1">
        <f>'LA Data'!C224</f>
        <v>53145009</v>
      </c>
      <c r="N224" s="1">
        <f>-('LA Data'!E224 - 'LA Data'!$D224) * 'LA Data'!$BU224</f>
        <v>3379677.068</v>
      </c>
      <c r="O224" s="1">
        <f>-'LA Data'!D224</f>
        <v>0</v>
      </c>
      <c r="P224" s="1">
        <f>-('LA Data'!F224+'LA Data'!G224) * 0.5</f>
        <v>35302</v>
      </c>
      <c r="Q224" s="1">
        <f>-'LA Data'!L224-'LA Data'!M224</f>
        <v>12368</v>
      </c>
      <c r="R224" s="1">
        <f>-'LA Data'!N224-'LA Data'!O224</f>
        <v>0</v>
      </c>
      <c r="S224" s="1">
        <f>-'LA Data'!P224-'LA Data'!Q224</f>
        <v>0</v>
      </c>
      <c r="T224" s="1">
        <f>-'LA Data'!T224-'LA Data'!U224</f>
        <v>0</v>
      </c>
      <c r="U224" s="1">
        <f>-'LA Data'!H224-'LA Data'!I224</f>
        <v>644473</v>
      </c>
      <c r="V224" s="1">
        <f>-'LA Data'!J224-'LA Data'!K224</f>
        <v>2664078</v>
      </c>
      <c r="W224" s="1">
        <f>-'LA Data'!R224-'LA Data'!S224</f>
        <v>0</v>
      </c>
      <c r="X224" s="1">
        <f>-((('LA Data'!X224-'LA Data'!W224)*'LA Data'!BU224+'LA Data'!W224+'LA Data'!Y224*0.5+'LA Data'!AA224+'LA Data'!AC224+'LA Data'!AE224+'LA Data'!AG224+'LA Data'!AI224+'LA Data'!AK224) + ('LA Data'!Z224*0.5+'LA Data'!AB224+'LA Data'!AD224+'LA Data'!AF224+'LA Data'!AH224+'LA Data'!AJ224+'LA Data'!AL224))</f>
        <v>0</v>
      </c>
      <c r="Y224" s="1">
        <f>'LA Data'!BW224*10^6</f>
        <v>-19086324.9937554</v>
      </c>
      <c r="Z224" s="1">
        <f>'LA Data'!BZ224*10^6</f>
        <v>-19086324.9937554</v>
      </c>
      <c r="AA224" s="1">
        <f>'LA Data'!CB224</f>
        <v>0</v>
      </c>
      <c r="AB224" s="1">
        <f>'LA Data'!CC224</f>
        <v>0</v>
      </c>
      <c r="AC224" s="1">
        <f>'LA Data'!CD224</f>
        <v>1075651</v>
      </c>
      <c r="AD224" s="1">
        <f>'LA Data'!CE224</f>
        <v>1075651</v>
      </c>
      <c r="AE224" s="1">
        <f>('LA Data'!BX224-'LA Data'!CA224)*10^6</f>
        <v>0</v>
      </c>
      <c r="AF224" s="1">
        <v>0</v>
      </c>
      <c r="AG224" s="1"/>
    </row>
    <row r="225" spans="1:33" x14ac:dyDescent="0.25">
      <c r="A225" t="s">
        <v>443</v>
      </c>
      <c r="B225" t="s">
        <v>442</v>
      </c>
      <c r="C225" t="s">
        <v>657</v>
      </c>
      <c r="D225" t="s">
        <v>614</v>
      </c>
      <c r="E225" s="5">
        <v>0</v>
      </c>
      <c r="F225" s="1">
        <f t="shared" si="9"/>
        <v>0</v>
      </c>
      <c r="G225" s="1">
        <f>SUM(M225,O225,N225,P225,U225,V225,Q225,R225,S225,W225,T225)*I225+SUM(Y225,AA225,-AC225,-AE225)+(X225 * IF('LA Data'!V225=0,K225,1))</f>
        <v>6376239.105221102</v>
      </c>
      <c r="H225" s="1">
        <f>SUM(M225,O225,N225,P225,U225,V225,Q225,R225,S225,W225,T225)*J225+SUM(Z225,AB225,-AD225,-AF225)+(X225 * IF('LA Data'!V225=0,L225,1))</f>
        <v>6376239.105221102</v>
      </c>
      <c r="I225" s="6">
        <f>'LA Data'!BV225</f>
        <v>0.4</v>
      </c>
      <c r="J225" s="6">
        <f>'LA Data'!BY225</f>
        <v>0.4</v>
      </c>
      <c r="K225" s="6">
        <f t="shared" si="10"/>
        <v>0.5</v>
      </c>
      <c r="L225" s="6">
        <f t="shared" si="11"/>
        <v>0.5</v>
      </c>
      <c r="M225" s="1">
        <f>'LA Data'!C225</f>
        <v>43146550</v>
      </c>
      <c r="N225" s="1">
        <f>-('LA Data'!E225 - 'LA Data'!$D225) * 'LA Data'!$BU225</f>
        <v>3034686.8160000001</v>
      </c>
      <c r="O225" s="1">
        <f>-'LA Data'!D225</f>
        <v>0</v>
      </c>
      <c r="P225" s="1">
        <f>-('LA Data'!F225+'LA Data'!G225) * 0.5</f>
        <v>1771.5</v>
      </c>
      <c r="Q225" s="1">
        <f>-'LA Data'!L225-'LA Data'!M225</f>
        <v>0</v>
      </c>
      <c r="R225" s="1">
        <f>-'LA Data'!N225-'LA Data'!O225</f>
        <v>0</v>
      </c>
      <c r="S225" s="1">
        <f>-'LA Data'!P225-'LA Data'!Q225</f>
        <v>0</v>
      </c>
      <c r="T225" s="1">
        <f>-'LA Data'!T225-'LA Data'!U225</f>
        <v>0</v>
      </c>
      <c r="U225" s="1">
        <f>-'LA Data'!H225-'LA Data'!I225</f>
        <v>505073</v>
      </c>
      <c r="V225" s="1">
        <f>-'LA Data'!J225-'LA Data'!K225</f>
        <v>1581054</v>
      </c>
      <c r="W225" s="1">
        <f>-'LA Data'!R225-'LA Data'!S225</f>
        <v>0</v>
      </c>
      <c r="X225" s="1">
        <f>-((('LA Data'!X225-'LA Data'!W225)*'LA Data'!BU225+'LA Data'!W225+'LA Data'!Y225*0.5+'LA Data'!AA225+'LA Data'!AC225+'LA Data'!AE225+'LA Data'!AG225+'LA Data'!AI225+'LA Data'!AK225) + ('LA Data'!Z225*0.5+'LA Data'!AB225+'LA Data'!AD225+'LA Data'!AF225+'LA Data'!AH225+'LA Data'!AJ225+'LA Data'!AL225))</f>
        <v>0</v>
      </c>
      <c r="Y225" s="1">
        <f>'LA Data'!BW225*10^6</f>
        <v>-12931415.021178899</v>
      </c>
      <c r="Z225" s="1">
        <f>'LA Data'!BZ225*10^6</f>
        <v>-12931415.021178899</v>
      </c>
      <c r="AA225" s="1">
        <f>'LA Data'!CB225</f>
        <v>0</v>
      </c>
      <c r="AB225" s="1">
        <f>'LA Data'!CC225</f>
        <v>0</v>
      </c>
      <c r="AC225" s="1">
        <f>'LA Data'!CD225</f>
        <v>0</v>
      </c>
      <c r="AD225" s="1">
        <f>'LA Data'!CE225</f>
        <v>0</v>
      </c>
      <c r="AE225" s="1">
        <f>('LA Data'!BX225-'LA Data'!CA225)*10^6</f>
        <v>0</v>
      </c>
      <c r="AF225" s="1">
        <v>0</v>
      </c>
      <c r="AG225" s="1"/>
    </row>
    <row r="226" spans="1:33" x14ac:dyDescent="0.25">
      <c r="A226" t="s">
        <v>445</v>
      </c>
      <c r="B226" t="s">
        <v>444</v>
      </c>
      <c r="C226" t="s">
        <v>669</v>
      </c>
      <c r="D226" t="s">
        <v>630</v>
      </c>
      <c r="E226" s="5">
        <v>0</v>
      </c>
      <c r="F226" s="1">
        <f t="shared" si="9"/>
        <v>0</v>
      </c>
      <c r="G226" s="1">
        <f>SUM(M226,O226,N226,P226,U226,V226,Q226,R226,S226,W226,T226)*I226+SUM(Y226,AA226,-AC226,-AE226)+(X226 * IF('LA Data'!V226=0,K226,1))</f>
        <v>5952591.3695015609</v>
      </c>
      <c r="H226" s="1">
        <f>SUM(M226,O226,N226,P226,U226,V226,Q226,R226,S226,W226,T226)*J226+SUM(Z226,AB226,-AD226,-AF226)+(X226 * IF('LA Data'!V226=0,L226,1))</f>
        <v>5952591.3695015609</v>
      </c>
      <c r="I226" s="6">
        <f>'LA Data'!BV226</f>
        <v>0.4</v>
      </c>
      <c r="J226" s="6">
        <f>'LA Data'!BY226</f>
        <v>0.4</v>
      </c>
      <c r="K226" s="6">
        <f t="shared" si="10"/>
        <v>0.5</v>
      </c>
      <c r="L226" s="6">
        <f t="shared" si="11"/>
        <v>0.5</v>
      </c>
      <c r="M226" s="1">
        <f>'LA Data'!C226</f>
        <v>29054072</v>
      </c>
      <c r="N226" s="1">
        <f>-('LA Data'!E226 - 'LA Data'!$D226) * 'LA Data'!$BU226</f>
        <v>2663320.128</v>
      </c>
      <c r="O226" s="1">
        <f>-'LA Data'!D226</f>
        <v>0</v>
      </c>
      <c r="P226" s="1">
        <f>-('LA Data'!F226+'LA Data'!G226) * 0.5</f>
        <v>3081.5</v>
      </c>
      <c r="Q226" s="1">
        <f>-'LA Data'!L226-'LA Data'!M226</f>
        <v>3755</v>
      </c>
      <c r="R226" s="1">
        <f>-'LA Data'!N226-'LA Data'!O226</f>
        <v>0</v>
      </c>
      <c r="S226" s="1">
        <f>-'LA Data'!P226-'LA Data'!Q226</f>
        <v>0</v>
      </c>
      <c r="T226" s="1">
        <f>-'LA Data'!T226-'LA Data'!U226</f>
        <v>0</v>
      </c>
      <c r="U226" s="1">
        <f>-'LA Data'!H226-'LA Data'!I226</f>
        <v>456406</v>
      </c>
      <c r="V226" s="1">
        <f>-'LA Data'!J226-'LA Data'!K226</f>
        <v>1747613</v>
      </c>
      <c r="W226" s="1">
        <f>-'LA Data'!R226-'LA Data'!S226</f>
        <v>0</v>
      </c>
      <c r="X226" s="1">
        <f>-((('LA Data'!X226-'LA Data'!W226)*'LA Data'!BU226+'LA Data'!W226+'LA Data'!Y226*0.5+'LA Data'!AA226+'LA Data'!AC226+'LA Data'!AE226+'LA Data'!AG226+'LA Data'!AI226+'LA Data'!AK226) + ('LA Data'!Z226*0.5+'LA Data'!AB226+'LA Data'!AD226+'LA Data'!AF226+'LA Data'!AH226+'LA Data'!AJ226+'LA Data'!AL226))</f>
        <v>0</v>
      </c>
      <c r="Y226" s="1">
        <f>'LA Data'!BW226*10^6</f>
        <v>-7618707.6816984396</v>
      </c>
      <c r="Z226" s="1">
        <f>'LA Data'!BZ226*10^6</f>
        <v>-7618707.6816984396</v>
      </c>
      <c r="AA226" s="1">
        <f>'LA Data'!CB226</f>
        <v>0</v>
      </c>
      <c r="AB226" s="1">
        <f>'LA Data'!CC226</f>
        <v>0</v>
      </c>
      <c r="AC226" s="1">
        <f>'LA Data'!CD226</f>
        <v>0</v>
      </c>
      <c r="AD226" s="1">
        <f>'LA Data'!CE226</f>
        <v>0</v>
      </c>
      <c r="AE226" s="1">
        <f>('LA Data'!BX226-'LA Data'!CA226)*10^6</f>
        <v>0</v>
      </c>
      <c r="AF226" s="1">
        <v>0</v>
      </c>
      <c r="AG226" s="1"/>
    </row>
    <row r="227" spans="1:33" x14ac:dyDescent="0.25">
      <c r="A227" t="s">
        <v>447</v>
      </c>
      <c r="B227" t="s">
        <v>446</v>
      </c>
      <c r="C227" t="s">
        <v>747</v>
      </c>
      <c r="D227" t="s">
        <v>632</v>
      </c>
      <c r="E227" s="5">
        <v>0</v>
      </c>
      <c r="F227" s="1">
        <f t="shared" si="9"/>
        <v>0</v>
      </c>
      <c r="G227" s="1">
        <f>SUM(M227,O227,N227,P227,U227,V227,Q227,R227,S227,W227,T227)*I227+SUM(Y227,AA227,-AC227,-AE227)+(X227 * IF('LA Data'!V227=0,K227,1))</f>
        <v>56775804.517193004</v>
      </c>
      <c r="H227" s="1">
        <f>SUM(M227,O227,N227,P227,U227,V227,Q227,R227,S227,W227,T227)*J227+SUM(Z227,AB227,-AD227,-AF227)+(X227 * IF('LA Data'!V227=0,L227,1))</f>
        <v>56775804.517193004</v>
      </c>
      <c r="I227" s="6">
        <f>'LA Data'!BV227</f>
        <v>0.49</v>
      </c>
      <c r="J227" s="6">
        <f>'LA Data'!BY227</f>
        <v>0.49</v>
      </c>
      <c r="K227" s="6">
        <f t="shared" si="10"/>
        <v>0.5</v>
      </c>
      <c r="L227" s="6">
        <f t="shared" si="11"/>
        <v>0.5</v>
      </c>
      <c r="M227" s="1">
        <f>'LA Data'!C227</f>
        <v>32755619</v>
      </c>
      <c r="N227" s="1">
        <f>-('LA Data'!E227 - 'LA Data'!$D227) * 'LA Data'!$BU227</f>
        <v>3310000</v>
      </c>
      <c r="O227" s="1">
        <f>-'LA Data'!D227</f>
        <v>0</v>
      </c>
      <c r="P227" s="1">
        <f>-('LA Data'!F227+'LA Data'!G227) * 0.5</f>
        <v>0</v>
      </c>
      <c r="Q227" s="1">
        <f>-'LA Data'!L227-'LA Data'!M227</f>
        <v>0</v>
      </c>
      <c r="R227" s="1">
        <f>-'LA Data'!N227-'LA Data'!O227</f>
        <v>0</v>
      </c>
      <c r="S227" s="1">
        <f>-'LA Data'!P227-'LA Data'!Q227</f>
        <v>0</v>
      </c>
      <c r="T227" s="1">
        <f>-'LA Data'!T227-'LA Data'!U227</f>
        <v>0</v>
      </c>
      <c r="U227" s="1">
        <f>-'LA Data'!H227-'LA Data'!I227</f>
        <v>20000</v>
      </c>
      <c r="V227" s="1">
        <f>-'LA Data'!J227-'LA Data'!K227</f>
        <v>1100000</v>
      </c>
      <c r="W227" s="1">
        <f>-'LA Data'!R227-'LA Data'!S227</f>
        <v>0</v>
      </c>
      <c r="X227" s="1">
        <f>-((('LA Data'!X227-'LA Data'!W227)*'LA Data'!BU227+'LA Data'!W227+'LA Data'!Y227*0.5+'LA Data'!AA227+'LA Data'!AC227+'LA Data'!AE227+'LA Data'!AG227+'LA Data'!AI227+'LA Data'!AK227) + ('LA Data'!Z227*0.5+'LA Data'!AB227+'LA Data'!AD227+'LA Data'!AF227+'LA Data'!AH227+'LA Data'!AJ227+'LA Data'!AL227))</f>
        <v>0</v>
      </c>
      <c r="Y227" s="1">
        <f>'LA Data'!BW227*10^6</f>
        <v>38554851.207193002</v>
      </c>
      <c r="Z227" s="1">
        <f>'LA Data'!BZ227*10^6</f>
        <v>38554851.207193002</v>
      </c>
      <c r="AA227" s="1">
        <f>'LA Data'!CB227</f>
        <v>0</v>
      </c>
      <c r="AB227" s="1">
        <f>'LA Data'!CC227</f>
        <v>0</v>
      </c>
      <c r="AC227" s="1">
        <f>'LA Data'!CD227</f>
        <v>0</v>
      </c>
      <c r="AD227" s="1">
        <f>'LA Data'!CE227</f>
        <v>0</v>
      </c>
      <c r="AE227" s="1">
        <f>('LA Data'!BX227-'LA Data'!CA227)*10^6</f>
        <v>0</v>
      </c>
      <c r="AF227" s="1">
        <v>0</v>
      </c>
      <c r="AG227" s="1"/>
    </row>
    <row r="228" spans="1:33" x14ac:dyDescent="0.25">
      <c r="A228" t="s">
        <v>448</v>
      </c>
      <c r="B228" t="s">
        <v>717</v>
      </c>
      <c r="C228" t="s">
        <v>747</v>
      </c>
      <c r="D228" t="s">
        <v>606</v>
      </c>
      <c r="E228" s="5">
        <v>0</v>
      </c>
      <c r="F228" s="1">
        <f t="shared" si="9"/>
        <v>0</v>
      </c>
      <c r="G228" s="1">
        <f>SUM(M228,O228,N228,P228,U228,V228,Q228,R228,S228,W228,T228)*I228+SUM(Y228,AA228,-AC228,-AE228)+(X228 * IF('LA Data'!V228=0,K228,1))</f>
        <v>64692171.124012172</v>
      </c>
      <c r="H228" s="1">
        <f>SUM(M228,O228,N228,P228,U228,V228,Q228,R228,S228,W228,T228)*J228+SUM(Z228,AB228,-AD228,-AF228)+(X228 * IF('LA Data'!V228=0,L228,1))</f>
        <v>64692171.124012172</v>
      </c>
      <c r="I228" s="6">
        <f>'LA Data'!BV228</f>
        <v>0.49</v>
      </c>
      <c r="J228" s="6">
        <f>'LA Data'!BY228</f>
        <v>0.49</v>
      </c>
      <c r="K228" s="6">
        <f t="shared" si="10"/>
        <v>0.5</v>
      </c>
      <c r="L228" s="6">
        <f t="shared" si="11"/>
        <v>0.5</v>
      </c>
      <c r="M228" s="1">
        <f>'LA Data'!C228</f>
        <v>110224770</v>
      </c>
      <c r="N228" s="1">
        <f>-('LA Data'!E228 - 'LA Data'!$D228) * 'LA Data'!$BU228</f>
        <v>4298554.3039999995</v>
      </c>
      <c r="O228" s="1">
        <f>-'LA Data'!D228</f>
        <v>5403</v>
      </c>
      <c r="P228" s="1">
        <f>-('LA Data'!F228+'LA Data'!G228) * 0.5</f>
        <v>0</v>
      </c>
      <c r="Q228" s="1">
        <f>-'LA Data'!L228-'LA Data'!M228</f>
        <v>5640</v>
      </c>
      <c r="R228" s="1">
        <f>-'LA Data'!N228-'LA Data'!O228</f>
        <v>0</v>
      </c>
      <c r="S228" s="1">
        <f>-'LA Data'!P228-'LA Data'!Q228</f>
        <v>0</v>
      </c>
      <c r="T228" s="1">
        <f>-'LA Data'!T228-'LA Data'!U228</f>
        <v>0</v>
      </c>
      <c r="U228" s="1">
        <f>-'LA Data'!H228-'LA Data'!I228</f>
        <v>685975</v>
      </c>
      <c r="V228" s="1">
        <f>-'LA Data'!J228-'LA Data'!K228</f>
        <v>4205782</v>
      </c>
      <c r="W228" s="1">
        <f>-'LA Data'!R228-'LA Data'!S228</f>
        <v>0</v>
      </c>
      <c r="X228" s="1">
        <f>-((('LA Data'!X228-'LA Data'!W228)*'LA Data'!BU228+'LA Data'!W228+'LA Data'!Y228*0.5+'LA Data'!AA228+'LA Data'!AC228+'LA Data'!AE228+'LA Data'!AG228+'LA Data'!AI228+'LA Data'!AK228) + ('LA Data'!Z228*0.5+'LA Data'!AB228+'LA Data'!AD228+'LA Data'!AF228+'LA Data'!AH228+'LA Data'!AJ228+'LA Data'!AL228))</f>
        <v>0</v>
      </c>
      <c r="Y228" s="1">
        <f>'LA Data'!BW228*10^6</f>
        <v>6173370.2150521697</v>
      </c>
      <c r="Z228" s="1">
        <f>'LA Data'!BZ228*10^6</f>
        <v>6173370.2150521697</v>
      </c>
      <c r="AA228" s="1">
        <f>'LA Data'!CB228</f>
        <v>0</v>
      </c>
      <c r="AB228" s="1">
        <f>'LA Data'!CC228</f>
        <v>0</v>
      </c>
      <c r="AC228" s="1">
        <f>'LA Data'!CD228</f>
        <v>0</v>
      </c>
      <c r="AD228" s="1">
        <f>'LA Data'!CE228</f>
        <v>0</v>
      </c>
      <c r="AE228" s="1">
        <f>('LA Data'!BX228-'LA Data'!CA228)*10^6</f>
        <v>0</v>
      </c>
      <c r="AF228" s="1">
        <v>0</v>
      </c>
      <c r="AG228" s="1"/>
    </row>
    <row r="229" spans="1:33" x14ac:dyDescent="0.25">
      <c r="A229" t="s">
        <v>449</v>
      </c>
      <c r="B229" t="s">
        <v>718</v>
      </c>
      <c r="C229" t="s">
        <v>747</v>
      </c>
      <c r="D229" t="s">
        <v>602</v>
      </c>
      <c r="E229" s="5">
        <v>0</v>
      </c>
      <c r="F229" s="1">
        <f t="shared" si="9"/>
        <v>0</v>
      </c>
      <c r="G229" s="1">
        <f>SUM(M229,O229,N229,P229,U229,V229,Q229,R229,S229,W229,T229)*I229+SUM(Y229,AA229,-AC229,-AE229)+(X229 * IF('LA Data'!V229=0,K229,1))</f>
        <v>39387447.720530502</v>
      </c>
      <c r="H229" s="1">
        <f>SUM(M229,O229,N229,P229,U229,V229,Q229,R229,S229,W229,T229)*J229+SUM(Z229,AB229,-AD229,-AF229)+(X229 * IF('LA Data'!V229=0,L229,1))</f>
        <v>39387447.720530502</v>
      </c>
      <c r="I229" s="6">
        <f>'LA Data'!BV229</f>
        <v>0.49</v>
      </c>
      <c r="J229" s="6">
        <f>'LA Data'!BY229</f>
        <v>0.49</v>
      </c>
      <c r="K229" s="6">
        <f t="shared" si="10"/>
        <v>0.5</v>
      </c>
      <c r="L229" s="6">
        <f t="shared" si="11"/>
        <v>0.5</v>
      </c>
      <c r="M229" s="1">
        <f>'LA Data'!C229</f>
        <v>42930384</v>
      </c>
      <c r="N229" s="1">
        <f>-('LA Data'!E229 - 'LA Data'!$D229) * 'LA Data'!$BU229</f>
        <v>5787226.8720000004</v>
      </c>
      <c r="O229" s="1">
        <f>-'LA Data'!D229</f>
        <v>7619</v>
      </c>
      <c r="P229" s="1">
        <f>-('LA Data'!F229+'LA Data'!G229) * 0.5</f>
        <v>0</v>
      </c>
      <c r="Q229" s="1">
        <f>-'LA Data'!L229-'LA Data'!M229</f>
        <v>17253</v>
      </c>
      <c r="R229" s="1">
        <f>-'LA Data'!N229-'LA Data'!O229</f>
        <v>0</v>
      </c>
      <c r="S229" s="1">
        <f>-'LA Data'!P229-'LA Data'!Q229</f>
        <v>0</v>
      </c>
      <c r="T229" s="1">
        <f>-'LA Data'!T229-'LA Data'!U229</f>
        <v>0</v>
      </c>
      <c r="U229" s="1">
        <f>-'LA Data'!H229-'LA Data'!I229</f>
        <v>898743</v>
      </c>
      <c r="V229" s="1">
        <f>-'LA Data'!J229-'LA Data'!K229</f>
        <v>3518893</v>
      </c>
      <c r="W229" s="1">
        <f>-'LA Data'!R229-'LA Data'!S229</f>
        <v>0</v>
      </c>
      <c r="X229" s="1">
        <f>-((('LA Data'!X229-'LA Data'!W229)*'LA Data'!BU229+'LA Data'!W229+'LA Data'!Y229*0.5+'LA Data'!AA229+'LA Data'!AC229+'LA Data'!AE229+'LA Data'!AG229+'LA Data'!AI229+'LA Data'!AK229) + ('LA Data'!Z229*0.5+'LA Data'!AB229+'LA Data'!AD229+'LA Data'!AF229+'LA Data'!AH229+'LA Data'!AJ229+'LA Data'!AL229))</f>
        <v>0</v>
      </c>
      <c r="Y229" s="1">
        <f>'LA Data'!BW229*10^6</f>
        <v>13338989.473250499</v>
      </c>
      <c r="Z229" s="1">
        <f>'LA Data'!BZ229*10^6</f>
        <v>13338989.473250499</v>
      </c>
      <c r="AA229" s="1">
        <f>'LA Data'!CB229</f>
        <v>0</v>
      </c>
      <c r="AB229" s="1">
        <f>'LA Data'!CC229</f>
        <v>0</v>
      </c>
      <c r="AC229" s="1">
        <f>'LA Data'!CD229</f>
        <v>0</v>
      </c>
      <c r="AD229" s="1">
        <f>'LA Data'!CE229</f>
        <v>0</v>
      </c>
      <c r="AE229" s="1">
        <f>('LA Data'!BX229-'LA Data'!CA229)*10^6</f>
        <v>0</v>
      </c>
      <c r="AF229" s="1">
        <v>0</v>
      </c>
      <c r="AG229" s="1"/>
    </row>
    <row r="230" spans="1:33" x14ac:dyDescent="0.25">
      <c r="A230" t="s">
        <v>451</v>
      </c>
      <c r="B230" t="s">
        <v>450</v>
      </c>
      <c r="C230" t="s">
        <v>649</v>
      </c>
      <c r="D230" t="s">
        <v>747</v>
      </c>
      <c r="E230" s="5">
        <v>0</v>
      </c>
      <c r="F230" s="1">
        <f t="shared" si="9"/>
        <v>0</v>
      </c>
      <c r="G230" s="1">
        <f>SUM(M230,O230,N230,P230,U230,V230,Q230,R230,S230,W230,T230)*I230+SUM(Y230,AA230,-AC230,-AE230)+(X230 * IF('LA Data'!V230=0,K230,1))</f>
        <v>144998060.10059601</v>
      </c>
      <c r="H230" s="1">
        <f>SUM(M230,O230,N230,P230,U230,V230,Q230,R230,S230,W230,T230)*J230+SUM(Z230,AB230,-AD230,-AF230)+(X230 * IF('LA Data'!V230=0,L230,1))</f>
        <v>144998060.10059601</v>
      </c>
      <c r="I230" s="6">
        <f>'LA Data'!BV230</f>
        <v>0.3</v>
      </c>
      <c r="J230" s="6">
        <f>'LA Data'!BY230</f>
        <v>0.3</v>
      </c>
      <c r="K230" s="6">
        <f t="shared" si="10"/>
        <v>0.66999999999999993</v>
      </c>
      <c r="L230" s="6">
        <f t="shared" si="11"/>
        <v>0.5</v>
      </c>
      <c r="M230" s="1">
        <f>'LA Data'!C230</f>
        <v>346673979</v>
      </c>
      <c r="N230" s="1">
        <f>-('LA Data'!E230 - 'LA Data'!$D230) * 'LA Data'!$BU230</f>
        <v>7358814.6720000003</v>
      </c>
      <c r="O230" s="1">
        <f>-'LA Data'!D230</f>
        <v>26503</v>
      </c>
      <c r="P230" s="1">
        <f>-('LA Data'!F230+'LA Data'!G230) * 0.5</f>
        <v>0</v>
      </c>
      <c r="Q230" s="1">
        <f>-'LA Data'!L230-'LA Data'!M230</f>
        <v>11204</v>
      </c>
      <c r="R230" s="1">
        <f>-'LA Data'!N230-'LA Data'!O230</f>
        <v>20709</v>
      </c>
      <c r="S230" s="1">
        <f>-'LA Data'!P230-'LA Data'!Q230</f>
        <v>0</v>
      </c>
      <c r="T230" s="1">
        <f>-'LA Data'!T230-'LA Data'!U230</f>
        <v>0</v>
      </c>
      <c r="U230" s="1">
        <f>-'LA Data'!H230-'LA Data'!I230</f>
        <v>1670838</v>
      </c>
      <c r="V230" s="1">
        <f>-'LA Data'!J230-'LA Data'!K230</f>
        <v>11677339</v>
      </c>
      <c r="W230" s="1">
        <f>-'LA Data'!R230-'LA Data'!S230</f>
        <v>0</v>
      </c>
      <c r="X230" s="1">
        <f>-((('LA Data'!X230-'LA Data'!W230)*'LA Data'!BU230+'LA Data'!W230+'LA Data'!Y230*0.5+'LA Data'!AA230+'LA Data'!AC230+'LA Data'!AE230+'LA Data'!AG230+'LA Data'!AI230+'LA Data'!AK230) + ('LA Data'!Z230*0.5+'LA Data'!AB230+'LA Data'!AD230+'LA Data'!AF230+'LA Data'!AH230+'LA Data'!AJ230+'LA Data'!AL230))</f>
        <v>0</v>
      </c>
      <c r="Y230" s="1">
        <f>'LA Data'!BW230*10^6</f>
        <v>34766244.098995999</v>
      </c>
      <c r="Z230" s="1">
        <f>'LA Data'!BZ230*10^6</f>
        <v>34766244.098995999</v>
      </c>
      <c r="AA230" s="1">
        <f>'LA Data'!CB230</f>
        <v>0</v>
      </c>
      <c r="AB230" s="1">
        <f>'LA Data'!CC230</f>
        <v>0</v>
      </c>
      <c r="AC230" s="1">
        <f>'LA Data'!CD230</f>
        <v>0</v>
      </c>
      <c r="AD230" s="1">
        <f>'LA Data'!CE230</f>
        <v>0</v>
      </c>
      <c r="AE230" s="1">
        <f>('LA Data'!BX230-'LA Data'!CA230)*10^6</f>
        <v>0</v>
      </c>
      <c r="AF230" s="1">
        <v>0</v>
      </c>
      <c r="AG230" s="1"/>
    </row>
    <row r="231" spans="1:33" x14ac:dyDescent="0.25">
      <c r="A231" t="s">
        <v>453</v>
      </c>
      <c r="B231" t="s">
        <v>452</v>
      </c>
      <c r="C231" t="s">
        <v>673</v>
      </c>
      <c r="D231" t="s">
        <v>747</v>
      </c>
      <c r="E231" s="5">
        <v>0</v>
      </c>
      <c r="F231" s="1">
        <f t="shared" si="9"/>
        <v>0</v>
      </c>
      <c r="G231" s="1">
        <f>SUM(M231,O231,N231,P231,U231,V231,Q231,R231,S231,W231,T231)*I231+SUM(Y231,AA231,-AC231,-AE231)+(X231 * IF('LA Data'!V231=0,K231,1))</f>
        <v>5361713.0496842004</v>
      </c>
      <c r="H231" s="1">
        <f>SUM(M231,O231,N231,P231,U231,V231,Q231,R231,S231,W231,T231)*J231+SUM(Z231,AB231,-AD231,-AF231)+(X231 * IF('LA Data'!V231=0,L231,1))</f>
        <v>5361713.0496842004</v>
      </c>
      <c r="I231" s="6">
        <f>'LA Data'!BV231</f>
        <v>0.4</v>
      </c>
      <c r="J231" s="6">
        <f>'LA Data'!BY231</f>
        <v>0.4</v>
      </c>
      <c r="K231" s="6">
        <f t="shared" si="10"/>
        <v>0.5</v>
      </c>
      <c r="L231" s="6">
        <f t="shared" si="11"/>
        <v>0.5</v>
      </c>
      <c r="M231" s="1">
        <f>'LA Data'!C231</f>
        <v>57073946</v>
      </c>
      <c r="N231" s="1">
        <f>-('LA Data'!E231 - 'LA Data'!$D231) * 'LA Data'!$BU231</f>
        <v>1793526.828</v>
      </c>
      <c r="O231" s="1">
        <f>-'LA Data'!D231</f>
        <v>0</v>
      </c>
      <c r="P231" s="1">
        <f>-('LA Data'!F231+'LA Data'!G231) * 0.5</f>
        <v>0</v>
      </c>
      <c r="Q231" s="1">
        <f>-'LA Data'!L231-'LA Data'!M231</f>
        <v>2295</v>
      </c>
      <c r="R231" s="1">
        <f>-'LA Data'!N231-'LA Data'!O231</f>
        <v>0</v>
      </c>
      <c r="S231" s="1">
        <f>-'LA Data'!P231-'LA Data'!Q231</f>
        <v>0</v>
      </c>
      <c r="T231" s="1">
        <f>-'LA Data'!T231-'LA Data'!U231</f>
        <v>0</v>
      </c>
      <c r="U231" s="1">
        <f>-'LA Data'!H231-'LA Data'!I231</f>
        <v>532266</v>
      </c>
      <c r="V231" s="1">
        <f>-'LA Data'!J231-'LA Data'!K231</f>
        <v>2137820</v>
      </c>
      <c r="W231" s="1">
        <f>-'LA Data'!R231-'LA Data'!S231</f>
        <v>922749</v>
      </c>
      <c r="X231" s="1">
        <f>-((('LA Data'!X231-'LA Data'!W231)*'LA Data'!BU231+'LA Data'!W231+'LA Data'!Y231*0.5+'LA Data'!AA231+'LA Data'!AC231+'LA Data'!AE231+'LA Data'!AG231+'LA Data'!AI231+'LA Data'!AK231) + ('LA Data'!Z231*0.5+'LA Data'!AB231+'LA Data'!AD231+'LA Data'!AF231+'LA Data'!AH231+'LA Data'!AJ231+'LA Data'!AL231))</f>
        <v>0</v>
      </c>
      <c r="Y231" s="1">
        <f>'LA Data'!BW231*10^6</f>
        <v>-19623328.0815158</v>
      </c>
      <c r="Z231" s="1">
        <f>'LA Data'!BZ231*10^6</f>
        <v>-19623328.0815158</v>
      </c>
      <c r="AA231" s="1">
        <f>'LA Data'!CB231</f>
        <v>0</v>
      </c>
      <c r="AB231" s="1">
        <f>'LA Data'!CC231</f>
        <v>0</v>
      </c>
      <c r="AC231" s="1">
        <f>'LA Data'!CD231</f>
        <v>0</v>
      </c>
      <c r="AD231" s="1">
        <f>'LA Data'!CE231</f>
        <v>0</v>
      </c>
      <c r="AE231" s="1">
        <f>('LA Data'!BX231-'LA Data'!CA231)*10^6</f>
        <v>0</v>
      </c>
      <c r="AF231" s="1">
        <v>0</v>
      </c>
      <c r="AG231" s="1"/>
    </row>
    <row r="232" spans="1:33" x14ac:dyDescent="0.25">
      <c r="A232" t="s">
        <v>455</v>
      </c>
      <c r="B232" t="s">
        <v>454</v>
      </c>
      <c r="C232" t="s">
        <v>653</v>
      </c>
      <c r="D232" t="s">
        <v>747</v>
      </c>
      <c r="E232" s="5">
        <v>0</v>
      </c>
      <c r="F232" s="1">
        <f t="shared" si="9"/>
        <v>0</v>
      </c>
      <c r="G232" s="1">
        <f>SUM(M232,O232,N232,P232,U232,V232,Q232,R232,S232,W232,T232)*I232+SUM(Y232,AA232,-AC232,-AE232)+(X232 * IF('LA Data'!V232=0,K232,1))</f>
        <v>2590578.6769661987</v>
      </c>
      <c r="H232" s="1">
        <f>SUM(M232,O232,N232,P232,U232,V232,Q232,R232,S232,W232,T232)*J232+SUM(Z232,AB232,-AD232,-AF232)+(X232 * IF('LA Data'!V232=0,L232,1))</f>
        <v>2590578.6769661987</v>
      </c>
      <c r="I232" s="6">
        <f>'LA Data'!BV232</f>
        <v>0.4</v>
      </c>
      <c r="J232" s="6">
        <f>'LA Data'!BY232</f>
        <v>0.4</v>
      </c>
      <c r="K232" s="6">
        <f t="shared" si="10"/>
        <v>0.5</v>
      </c>
      <c r="L232" s="6">
        <f t="shared" si="11"/>
        <v>0.5</v>
      </c>
      <c r="M232" s="1">
        <f>'LA Data'!C232</f>
        <v>70401783</v>
      </c>
      <c r="N232" s="1">
        <f>-('LA Data'!E232 - 'LA Data'!$D232) * 'LA Data'!$BU232</f>
        <v>2399629.895</v>
      </c>
      <c r="O232" s="1">
        <f>-'LA Data'!D232</f>
        <v>0</v>
      </c>
      <c r="P232" s="1">
        <f>-('LA Data'!F232+'LA Data'!G232) * 0.5</f>
        <v>0</v>
      </c>
      <c r="Q232" s="1">
        <f>-'LA Data'!L232-'LA Data'!M232</f>
        <v>12048</v>
      </c>
      <c r="R232" s="1">
        <f>-'LA Data'!N232-'LA Data'!O232</f>
        <v>0</v>
      </c>
      <c r="S232" s="1">
        <f>-'LA Data'!P232-'LA Data'!Q232</f>
        <v>3608</v>
      </c>
      <c r="T232" s="1">
        <f>-'LA Data'!T232-'LA Data'!U232</f>
        <v>0</v>
      </c>
      <c r="U232" s="1">
        <f>-'LA Data'!H232-'LA Data'!I232</f>
        <v>801647</v>
      </c>
      <c r="V232" s="1">
        <f>-'LA Data'!J232-'LA Data'!K232</f>
        <v>5126442</v>
      </c>
      <c r="W232" s="1">
        <f>-'LA Data'!R232-'LA Data'!S232</f>
        <v>500000</v>
      </c>
      <c r="X232" s="1">
        <f>-((('LA Data'!X232-'LA Data'!W232)*'LA Data'!BU232+'LA Data'!W232+'LA Data'!Y232*0.5+'LA Data'!AA232+'LA Data'!AC232+'LA Data'!AE232+'LA Data'!AG232+'LA Data'!AI232+'LA Data'!AK232) + ('LA Data'!Z232*0.5+'LA Data'!AB232+'LA Data'!AD232+'LA Data'!AF232+'LA Data'!AH232+'LA Data'!AJ232+'LA Data'!AL232))</f>
        <v>57085.277000000002</v>
      </c>
      <c r="Y232" s="1">
        <f>'LA Data'!BW232*10^6</f>
        <v>-29597440.758033801</v>
      </c>
      <c r="Z232" s="1">
        <f>'LA Data'!BZ232*10^6</f>
        <v>-29597440.758033801</v>
      </c>
      <c r="AA232" s="1">
        <f>'LA Data'!CB232</f>
        <v>432871</v>
      </c>
      <c r="AB232" s="1">
        <f>'LA Data'!CC232</f>
        <v>432871</v>
      </c>
      <c r="AC232" s="1">
        <f>'LA Data'!CD232</f>
        <v>0</v>
      </c>
      <c r="AD232" s="1">
        <f>'LA Data'!CE232</f>
        <v>0</v>
      </c>
      <c r="AE232" s="1">
        <f>('LA Data'!BX232-'LA Data'!CA232)*10^6</f>
        <v>0</v>
      </c>
      <c r="AF232" s="1">
        <v>0</v>
      </c>
      <c r="AG232" s="1"/>
    </row>
    <row r="233" spans="1:33" x14ac:dyDescent="0.25">
      <c r="A233" t="s">
        <v>457</v>
      </c>
      <c r="B233" t="s">
        <v>456</v>
      </c>
      <c r="C233" t="s">
        <v>747</v>
      </c>
      <c r="D233" t="s">
        <v>618</v>
      </c>
      <c r="E233" s="5" t="s">
        <v>746</v>
      </c>
      <c r="F233" s="1">
        <f t="shared" si="9"/>
        <v>6885347.8305089027</v>
      </c>
      <c r="G233" s="1">
        <f>SUM(M233,O233,N233,P233,U233,V233,Q233,R233,S233,W233,T233)*I233+SUM(Y233,AA233,-AC233,-AE233)+(X233 * IF('LA Data'!V233=0,K233,1))</f>
        <v>64432540.875964105</v>
      </c>
      <c r="H233" s="1">
        <f>SUM(M233,O233,N233,P233,U233,V233,Q233,R233,S233,W233,T233)*J233+SUM(Z233,AB233,-AD233,-AF233)+(X233 * IF('LA Data'!V233=0,L233,1))</f>
        <v>57547193.045455202</v>
      </c>
      <c r="I233" s="6">
        <f>'LA Data'!BV233</f>
        <v>0.99</v>
      </c>
      <c r="J233" s="6">
        <f>'LA Data'!BY233</f>
        <v>0.49</v>
      </c>
      <c r="K233" s="6">
        <f t="shared" si="10"/>
        <v>1</v>
      </c>
      <c r="L233" s="6">
        <f t="shared" si="11"/>
        <v>0.5</v>
      </c>
      <c r="M233" s="1">
        <f>'LA Data'!C233</f>
        <v>62753696</v>
      </c>
      <c r="N233" s="1">
        <f>-('LA Data'!E233 - 'LA Data'!$D233) * 'LA Data'!$BU233</f>
        <v>3817539.37</v>
      </c>
      <c r="O233" s="1">
        <f>-'LA Data'!D233</f>
        <v>0</v>
      </c>
      <c r="P233" s="1">
        <f>-('LA Data'!F233+'LA Data'!G233) * 0.5</f>
        <v>0</v>
      </c>
      <c r="Q233" s="1">
        <f>-'LA Data'!L233-'LA Data'!M233</f>
        <v>873</v>
      </c>
      <c r="R233" s="1">
        <f>-'LA Data'!N233-'LA Data'!O233</f>
        <v>0</v>
      </c>
      <c r="S233" s="1">
        <f>-'LA Data'!P233-'LA Data'!Q233</f>
        <v>0</v>
      </c>
      <c r="T233" s="1">
        <f>-'LA Data'!T233-'LA Data'!U233</f>
        <v>0</v>
      </c>
      <c r="U233" s="1">
        <f>-'LA Data'!H233-'LA Data'!I233</f>
        <v>420474</v>
      </c>
      <c r="V233" s="1">
        <f>-'LA Data'!J233-'LA Data'!K233</f>
        <v>1954470</v>
      </c>
      <c r="W233" s="1">
        <f>-'LA Data'!R233-'LA Data'!S233</f>
        <v>0</v>
      </c>
      <c r="X233" s="1">
        <f>-((('LA Data'!X233-'LA Data'!W233)*'LA Data'!BU233+'LA Data'!W233+'LA Data'!Y233*0.5+'LA Data'!AA233+'LA Data'!AC233+'LA Data'!AE233+'LA Data'!AG233+'LA Data'!AI233+'LA Data'!AK233) + ('LA Data'!Z233*0.5+'LA Data'!AB233+'LA Data'!AD233+'LA Data'!AF233+'LA Data'!AH233+'LA Data'!AJ233+'LA Data'!AL233))</f>
        <v>0</v>
      </c>
      <c r="Y233" s="1">
        <f>'LA Data'!BW233*10^6</f>
        <v>22837246.008323599</v>
      </c>
      <c r="Z233" s="1">
        <f>'LA Data'!BZ233*10^6</f>
        <v>23763137.384155199</v>
      </c>
      <c r="AA233" s="1">
        <f>'LA Data'!CB233</f>
        <v>0</v>
      </c>
      <c r="AB233" s="1">
        <f>'LA Data'!CC233</f>
        <v>0</v>
      </c>
      <c r="AC233" s="1">
        <f>'LA Data'!CD233</f>
        <v>0</v>
      </c>
      <c r="AD233" s="1">
        <f>'LA Data'!CE233</f>
        <v>0</v>
      </c>
      <c r="AE233" s="1">
        <f>('LA Data'!BX233-'LA Data'!CA233)*10^6</f>
        <v>26662286.978659496</v>
      </c>
      <c r="AF233" s="1">
        <v>0</v>
      </c>
      <c r="AG233" s="1"/>
    </row>
    <row r="234" spans="1:33" x14ac:dyDescent="0.25">
      <c r="A234" t="s">
        <v>459</v>
      </c>
      <c r="B234" t="s">
        <v>458</v>
      </c>
      <c r="C234" t="s">
        <v>669</v>
      </c>
      <c r="D234" t="s">
        <v>630</v>
      </c>
      <c r="E234" s="5">
        <v>0</v>
      </c>
      <c r="F234" s="1">
        <f t="shared" si="9"/>
        <v>0</v>
      </c>
      <c r="G234" s="1">
        <f>SUM(M234,O234,N234,P234,U234,V234,Q234,R234,S234,W234,T234)*I234+SUM(Y234,AA234,-AC234,-AE234)+(X234 * IF('LA Data'!V234=0,K234,1))</f>
        <v>8721587.3077348992</v>
      </c>
      <c r="H234" s="1">
        <f>SUM(M234,O234,N234,P234,U234,V234,Q234,R234,S234,W234,T234)*J234+SUM(Z234,AB234,-AD234,-AF234)+(X234 * IF('LA Data'!V234=0,L234,1))</f>
        <v>8721587.3077348992</v>
      </c>
      <c r="I234" s="6">
        <f>'LA Data'!BV234</f>
        <v>0.4</v>
      </c>
      <c r="J234" s="6">
        <f>'LA Data'!BY234</f>
        <v>0.4</v>
      </c>
      <c r="K234" s="6">
        <f t="shared" si="10"/>
        <v>0.5</v>
      </c>
      <c r="L234" s="6">
        <f t="shared" si="11"/>
        <v>0.5</v>
      </c>
      <c r="M234" s="1">
        <f>'LA Data'!C234</f>
        <v>57624080</v>
      </c>
      <c r="N234" s="1">
        <f>-('LA Data'!E234 - 'LA Data'!$D234) * 'LA Data'!$BU234</f>
        <v>3658175.352</v>
      </c>
      <c r="O234" s="1">
        <f>-'LA Data'!D234</f>
        <v>0</v>
      </c>
      <c r="P234" s="1">
        <f>-('LA Data'!F234+'LA Data'!G234) * 0.5</f>
        <v>9825.5</v>
      </c>
      <c r="Q234" s="1">
        <f>-'LA Data'!L234-'LA Data'!M234</f>
        <v>0</v>
      </c>
      <c r="R234" s="1">
        <f>-'LA Data'!N234-'LA Data'!O234</f>
        <v>0</v>
      </c>
      <c r="S234" s="1">
        <f>-'LA Data'!P234-'LA Data'!Q234</f>
        <v>0</v>
      </c>
      <c r="T234" s="1">
        <f>-'LA Data'!T234-'LA Data'!U234</f>
        <v>0</v>
      </c>
      <c r="U234" s="1">
        <f>-'LA Data'!H234-'LA Data'!I234</f>
        <v>464112</v>
      </c>
      <c r="V234" s="1">
        <f>-'LA Data'!J234-'LA Data'!K234</f>
        <v>2225907</v>
      </c>
      <c r="W234" s="1">
        <f>-'LA Data'!R234-'LA Data'!S234</f>
        <v>0</v>
      </c>
      <c r="X234" s="1">
        <f>-((('LA Data'!X234-'LA Data'!W234)*'LA Data'!BU234+'LA Data'!W234+'LA Data'!Y234*0.5+'LA Data'!AA234+'LA Data'!AC234+'LA Data'!AE234+'LA Data'!AG234+'LA Data'!AI234+'LA Data'!AK234) + ('LA Data'!Z234*0.5+'LA Data'!AB234+'LA Data'!AD234+'LA Data'!AF234+'LA Data'!AH234+'LA Data'!AJ234+'LA Data'!AL234))</f>
        <v>0</v>
      </c>
      <c r="Y234" s="1">
        <f>'LA Data'!BW234*10^6</f>
        <v>-16871252.633065101</v>
      </c>
      <c r="Z234" s="1">
        <f>'LA Data'!BZ234*10^6</f>
        <v>-16871252.633065101</v>
      </c>
      <c r="AA234" s="1">
        <f>'LA Data'!CB234</f>
        <v>0</v>
      </c>
      <c r="AB234" s="1">
        <f>'LA Data'!CC234</f>
        <v>0</v>
      </c>
      <c r="AC234" s="1">
        <f>'LA Data'!CD234</f>
        <v>0</v>
      </c>
      <c r="AD234" s="1">
        <f>'LA Data'!CE234</f>
        <v>0</v>
      </c>
      <c r="AE234" s="1">
        <f>('LA Data'!BX234-'LA Data'!CA234)*10^6</f>
        <v>0</v>
      </c>
      <c r="AF234" s="1">
        <v>0</v>
      </c>
      <c r="AG234" s="1"/>
    </row>
    <row r="235" spans="1:33" x14ac:dyDescent="0.25">
      <c r="A235" t="s">
        <v>461</v>
      </c>
      <c r="B235" t="s">
        <v>460</v>
      </c>
      <c r="C235" t="s">
        <v>669</v>
      </c>
      <c r="D235" t="s">
        <v>630</v>
      </c>
      <c r="E235" s="5">
        <v>0</v>
      </c>
      <c r="F235" s="1">
        <f t="shared" si="9"/>
        <v>0</v>
      </c>
      <c r="G235" s="1">
        <f>SUM(M235,O235,N235,P235,U235,V235,Q235,R235,S235,W235,T235)*I235+SUM(Y235,AA235,-AC235,-AE235)+(X235 * IF('LA Data'!V235=0,K235,1))</f>
        <v>5195595.9068236919</v>
      </c>
      <c r="H235" s="1">
        <f>SUM(M235,O235,N235,P235,U235,V235,Q235,R235,S235,W235,T235)*J235+SUM(Z235,AB235,-AD235,-AF235)+(X235 * IF('LA Data'!V235=0,L235,1))</f>
        <v>5195595.9068236919</v>
      </c>
      <c r="I235" s="6">
        <f>'LA Data'!BV235</f>
        <v>0.4</v>
      </c>
      <c r="J235" s="6">
        <f>'LA Data'!BY235</f>
        <v>0.4</v>
      </c>
      <c r="K235" s="6">
        <f t="shared" si="10"/>
        <v>0.5</v>
      </c>
      <c r="L235" s="6">
        <f t="shared" si="11"/>
        <v>0.5</v>
      </c>
      <c r="M235" s="1">
        <f>'LA Data'!C235</f>
        <v>22934721</v>
      </c>
      <c r="N235" s="1">
        <f>-('LA Data'!E235 - 'LA Data'!$D235) * 'LA Data'!$BU235</f>
        <v>2830309.96</v>
      </c>
      <c r="O235" s="1">
        <f>-'LA Data'!D235</f>
        <v>0</v>
      </c>
      <c r="P235" s="1">
        <f>-('LA Data'!F235+'LA Data'!G235) * 0.5</f>
        <v>7999</v>
      </c>
      <c r="Q235" s="1">
        <f>-'LA Data'!L235-'LA Data'!M235</f>
        <v>22528</v>
      </c>
      <c r="R235" s="1">
        <f>-'LA Data'!N235-'LA Data'!O235</f>
        <v>0</v>
      </c>
      <c r="S235" s="1">
        <f>-'LA Data'!P235-'LA Data'!Q235</f>
        <v>0</v>
      </c>
      <c r="T235" s="1">
        <f>-'LA Data'!T235-'LA Data'!U235</f>
        <v>0</v>
      </c>
      <c r="U235" s="1">
        <f>-'LA Data'!H235-'LA Data'!I235</f>
        <v>300000</v>
      </c>
      <c r="V235" s="1">
        <f>-'LA Data'!J235-'LA Data'!K235</f>
        <v>1336944</v>
      </c>
      <c r="W235" s="1">
        <f>-'LA Data'!R235-'LA Data'!S235</f>
        <v>0</v>
      </c>
      <c r="X235" s="1">
        <f>-((('LA Data'!X235-'LA Data'!W235)*'LA Data'!BU235+'LA Data'!W235+'LA Data'!Y235*0.5+'LA Data'!AA235+'LA Data'!AC235+'LA Data'!AE235+'LA Data'!AG235+'LA Data'!AI235+'LA Data'!AK235) + ('LA Data'!Z235*0.5+'LA Data'!AB235+'LA Data'!AD235+'LA Data'!AF235+'LA Data'!AH235+'LA Data'!AJ235+'LA Data'!AL235))</f>
        <v>0</v>
      </c>
      <c r="Y235" s="1">
        <f>'LA Data'!BW235*10^6</f>
        <v>-5777404.8771763099</v>
      </c>
      <c r="Z235" s="1">
        <f>'LA Data'!BZ235*10^6</f>
        <v>-5777404.8771763099</v>
      </c>
      <c r="AA235" s="1">
        <f>'LA Data'!CB235</f>
        <v>0</v>
      </c>
      <c r="AB235" s="1">
        <f>'LA Data'!CC235</f>
        <v>0</v>
      </c>
      <c r="AC235" s="1">
        <f>'LA Data'!CD235</f>
        <v>0</v>
      </c>
      <c r="AD235" s="1">
        <f>'LA Data'!CE235</f>
        <v>0</v>
      </c>
      <c r="AE235" s="1">
        <f>('LA Data'!BX235-'LA Data'!CA235)*10^6</f>
        <v>0</v>
      </c>
      <c r="AF235" s="1">
        <v>0</v>
      </c>
      <c r="AG235" s="1"/>
    </row>
    <row r="236" spans="1:33" x14ac:dyDescent="0.25">
      <c r="A236" t="s">
        <v>463</v>
      </c>
      <c r="B236" t="s">
        <v>462</v>
      </c>
      <c r="C236" t="s">
        <v>653</v>
      </c>
      <c r="D236" t="s">
        <v>747</v>
      </c>
      <c r="E236" s="5">
        <v>0</v>
      </c>
      <c r="F236" s="1">
        <f t="shared" si="9"/>
        <v>0</v>
      </c>
      <c r="G236" s="1">
        <f>SUM(M236,O236,N236,P236,U236,V236,Q236,R236,S236,W236,T236)*I236+SUM(Y236,AA236,-AC236,-AE236)+(X236 * IF('LA Data'!V236=0,K236,1))</f>
        <v>3705759.5978224985</v>
      </c>
      <c r="H236" s="1">
        <f>SUM(M236,O236,N236,P236,U236,V236,Q236,R236,S236,W236,T236)*J236+SUM(Z236,AB236,-AD236,-AF236)+(X236 * IF('LA Data'!V236=0,L236,1))</f>
        <v>3705759.5978224985</v>
      </c>
      <c r="I236" s="6">
        <f>'LA Data'!BV236</f>
        <v>0.4</v>
      </c>
      <c r="J236" s="6">
        <f>'LA Data'!BY236</f>
        <v>0.4</v>
      </c>
      <c r="K236" s="6">
        <f t="shared" si="10"/>
        <v>0.5</v>
      </c>
      <c r="L236" s="6">
        <f t="shared" si="11"/>
        <v>0.5</v>
      </c>
      <c r="M236" s="1">
        <f>'LA Data'!C236</f>
        <v>57060170</v>
      </c>
      <c r="N236" s="1">
        <f>-('LA Data'!E236 - 'LA Data'!$D236) * 'LA Data'!$BU236</f>
        <v>1498820.808</v>
      </c>
      <c r="O236" s="1">
        <f>-'LA Data'!D236</f>
        <v>0</v>
      </c>
      <c r="P236" s="1">
        <f>-('LA Data'!F236+'LA Data'!G236) * 0.5</f>
        <v>0</v>
      </c>
      <c r="Q236" s="1">
        <f>-'LA Data'!L236-'LA Data'!M236</f>
        <v>7685</v>
      </c>
      <c r="R236" s="1">
        <f>-'LA Data'!N236-'LA Data'!O236</f>
        <v>0</v>
      </c>
      <c r="S236" s="1">
        <f>-'LA Data'!P236-'LA Data'!Q236</f>
        <v>0</v>
      </c>
      <c r="T236" s="1">
        <f>-'LA Data'!T236-'LA Data'!U236</f>
        <v>0</v>
      </c>
      <c r="U236" s="1">
        <f>-'LA Data'!H236-'LA Data'!I236</f>
        <v>302293</v>
      </c>
      <c r="V236" s="1">
        <f>-'LA Data'!J236-'LA Data'!K236</f>
        <v>1467201</v>
      </c>
      <c r="W236" s="1">
        <f>-'LA Data'!R236-'LA Data'!S236</f>
        <v>0</v>
      </c>
      <c r="X236" s="1">
        <f>-((('LA Data'!X236-'LA Data'!W236)*'LA Data'!BU236+'LA Data'!W236+'LA Data'!Y236*0.5+'LA Data'!AA236+'LA Data'!AC236+'LA Data'!AE236+'LA Data'!AG236+'LA Data'!AI236+'LA Data'!AK236) + ('LA Data'!Z236*0.5+'LA Data'!AB236+'LA Data'!AD236+'LA Data'!AF236+'LA Data'!AH236+'LA Data'!AJ236+'LA Data'!AL236))</f>
        <v>0</v>
      </c>
      <c r="Y236" s="1">
        <f>'LA Data'!BW236*10^6</f>
        <v>-19488317.325377502</v>
      </c>
      <c r="Z236" s="1">
        <f>'LA Data'!BZ236*10^6</f>
        <v>-19488317.325377502</v>
      </c>
      <c r="AA236" s="1">
        <f>'LA Data'!CB236</f>
        <v>0</v>
      </c>
      <c r="AB236" s="1">
        <f>'LA Data'!CC236</f>
        <v>0</v>
      </c>
      <c r="AC236" s="1">
        <f>'LA Data'!CD236</f>
        <v>940391</v>
      </c>
      <c r="AD236" s="1">
        <f>'LA Data'!CE236</f>
        <v>940391</v>
      </c>
      <c r="AE236" s="1">
        <f>('LA Data'!BX236-'LA Data'!CA236)*10^6</f>
        <v>0</v>
      </c>
      <c r="AF236" s="1">
        <v>0</v>
      </c>
      <c r="AG236" s="1"/>
    </row>
    <row r="237" spans="1:33" x14ac:dyDescent="0.25">
      <c r="A237" t="s">
        <v>465</v>
      </c>
      <c r="B237" t="s">
        <v>464</v>
      </c>
      <c r="C237" t="s">
        <v>747</v>
      </c>
      <c r="D237" t="s">
        <v>604</v>
      </c>
      <c r="E237" s="5" t="s">
        <v>742</v>
      </c>
      <c r="F237" s="1">
        <f t="shared" si="9"/>
        <v>6977231.5353230536</v>
      </c>
      <c r="G237" s="1">
        <f>SUM(M237,O237,N237,P237,U237,V237,Q237,R237,S237,W237,T237)*I237+SUM(Y237,AA237,-AC237,-AE237)+(X237 * IF('LA Data'!V237=0,K237,1))</f>
        <v>65982728.542826489</v>
      </c>
      <c r="H237" s="1">
        <f>SUM(M237,O237,N237,P237,U237,V237,Q237,R237,S237,W237,T237)*J237+SUM(Z237,AB237,-AD237,-AF237)+(X237 * IF('LA Data'!V237=0,L237,1))</f>
        <v>59005497.007503435</v>
      </c>
      <c r="I237" s="6">
        <f>'LA Data'!BV237</f>
        <v>0.99</v>
      </c>
      <c r="J237" s="6">
        <f>'LA Data'!BY237</f>
        <v>0.49</v>
      </c>
      <c r="K237" s="6">
        <f t="shared" si="10"/>
        <v>1</v>
      </c>
      <c r="L237" s="6">
        <f t="shared" si="11"/>
        <v>0.5</v>
      </c>
      <c r="M237" s="1">
        <f>'LA Data'!C237</f>
        <v>96193508</v>
      </c>
      <c r="N237" s="1">
        <f>-('LA Data'!E237 - 'LA Data'!$D237) * 'LA Data'!$BU237</f>
        <v>9397763.3440000005</v>
      </c>
      <c r="O237" s="1">
        <f>-'LA Data'!D237</f>
        <v>0</v>
      </c>
      <c r="P237" s="1">
        <f>-('LA Data'!F237+'LA Data'!G237) * 0.5</f>
        <v>0</v>
      </c>
      <c r="Q237" s="1">
        <f>-'LA Data'!L237-'LA Data'!M237</f>
        <v>8377</v>
      </c>
      <c r="R237" s="1">
        <f>-'LA Data'!N237-'LA Data'!O237</f>
        <v>0</v>
      </c>
      <c r="S237" s="1">
        <f>-'LA Data'!P237-'LA Data'!Q237</f>
        <v>7493</v>
      </c>
      <c r="T237" s="1">
        <f>-'LA Data'!T237-'LA Data'!U237</f>
        <v>0</v>
      </c>
      <c r="U237" s="1">
        <f>-'LA Data'!H237-'LA Data'!I237</f>
        <v>1333160</v>
      </c>
      <c r="V237" s="1">
        <f>-'LA Data'!J237-'LA Data'!K237</f>
        <v>4351831</v>
      </c>
      <c r="W237" s="1">
        <f>-'LA Data'!R237-'LA Data'!S237</f>
        <v>0</v>
      </c>
      <c r="X237" s="1">
        <f>-((('LA Data'!X237-'LA Data'!W237)*'LA Data'!BU237+'LA Data'!W237+'LA Data'!Y237*0.5+'LA Data'!AA237+'LA Data'!AC237+'LA Data'!AE237+'LA Data'!AG237+'LA Data'!AI237+'LA Data'!AK237) + ('LA Data'!Z237*0.5+'LA Data'!AB237+'LA Data'!AD237+'LA Data'!AF237+'LA Data'!AH237+'LA Data'!AJ237+'LA Data'!AL237))</f>
        <v>0</v>
      </c>
      <c r="Y237" s="1">
        <f>'LA Data'!BW237*10^6</f>
        <v>-20722408.048670802</v>
      </c>
      <c r="Z237" s="1">
        <f>'LA Data'!BZ237*10^6</f>
        <v>4472352.1589434398</v>
      </c>
      <c r="AA237" s="1">
        <f>'LA Data'!CB237</f>
        <v>0</v>
      </c>
      <c r="AB237" s="1">
        <f>'LA Data'!CC237</f>
        <v>0</v>
      </c>
      <c r="AC237" s="1">
        <f>'LA Data'!CD237</f>
        <v>0</v>
      </c>
      <c r="AD237" s="1">
        <f>'LA Data'!CE237</f>
        <v>0</v>
      </c>
      <c r="AE237" s="1">
        <f>('LA Data'!BX237-'LA Data'!CA237)*10^6</f>
        <v>23474074.429062702</v>
      </c>
      <c r="AF237" s="1">
        <v>0</v>
      </c>
      <c r="AG237" s="1"/>
    </row>
    <row r="238" spans="1:33" x14ac:dyDescent="0.25">
      <c r="A238" t="s">
        <v>466</v>
      </c>
      <c r="B238" t="s">
        <v>719</v>
      </c>
      <c r="C238" t="s">
        <v>747</v>
      </c>
      <c r="D238" t="s">
        <v>589</v>
      </c>
      <c r="E238" s="5">
        <v>0</v>
      </c>
      <c r="F238" s="1">
        <f t="shared" si="9"/>
        <v>0</v>
      </c>
      <c r="G238" s="1">
        <f>SUM(M238,O238,N238,P238,U238,V238,Q238,R238,S238,W238,T238)*I238+SUM(Y238,AA238,-AC238,-AE238)+(X238 * IF('LA Data'!V238=0,K238,1))</f>
        <v>52463619.375480108</v>
      </c>
      <c r="H238" s="1">
        <f>SUM(M238,O238,N238,P238,U238,V238,Q238,R238,S238,W238,T238)*J238+SUM(Z238,AB238,-AD238,-AF238)+(X238 * IF('LA Data'!V238=0,L238,1))</f>
        <v>52463619.375480108</v>
      </c>
      <c r="I238" s="6">
        <f>'LA Data'!BV238</f>
        <v>0.49</v>
      </c>
      <c r="J238" s="6">
        <f>'LA Data'!BY238</f>
        <v>0.49</v>
      </c>
      <c r="K238" s="6">
        <f t="shared" si="10"/>
        <v>0.5</v>
      </c>
      <c r="L238" s="6">
        <f t="shared" si="11"/>
        <v>0.5</v>
      </c>
      <c r="M238" s="1">
        <f>'LA Data'!C238</f>
        <v>91357423</v>
      </c>
      <c r="N238" s="1">
        <f>-('LA Data'!E238 - 'LA Data'!$D238) * 'LA Data'!$BU238</f>
        <v>4035055.4370000004</v>
      </c>
      <c r="O238" s="1">
        <f>-'LA Data'!D238</f>
        <v>0</v>
      </c>
      <c r="P238" s="1">
        <f>-('LA Data'!F238+'LA Data'!G238) * 0.5</f>
        <v>0</v>
      </c>
      <c r="Q238" s="1">
        <f>-'LA Data'!L238-'LA Data'!M238</f>
        <v>10904</v>
      </c>
      <c r="R238" s="1">
        <f>-'LA Data'!N238-'LA Data'!O238</f>
        <v>0</v>
      </c>
      <c r="S238" s="1">
        <f>-'LA Data'!P238-'LA Data'!Q238</f>
        <v>0</v>
      </c>
      <c r="T238" s="1">
        <f>-'LA Data'!T238-'LA Data'!U238</f>
        <v>0</v>
      </c>
      <c r="U238" s="1">
        <f>-'LA Data'!H238-'LA Data'!I238</f>
        <v>373597</v>
      </c>
      <c r="V238" s="1">
        <f>-'LA Data'!J238-'LA Data'!K238</f>
        <v>2841577</v>
      </c>
      <c r="W238" s="1">
        <f>-'LA Data'!R238-'LA Data'!S238</f>
        <v>0</v>
      </c>
      <c r="X238" s="1">
        <f>-((('LA Data'!X238-'LA Data'!W238)*'LA Data'!BU238+'LA Data'!W238+'LA Data'!Y238*0.5+'LA Data'!AA238+'LA Data'!AC238+'LA Data'!AE238+'LA Data'!AG238+'LA Data'!AI238+'LA Data'!AK238) + ('LA Data'!Z238*0.5+'LA Data'!AB238+'LA Data'!AD238+'LA Data'!AF238+'LA Data'!AH238+'LA Data'!AJ238+'LA Data'!AL238))</f>
        <v>26289.024000000001</v>
      </c>
      <c r="Y238" s="1">
        <f>'LA Data'!BW238*10^6</f>
        <v>4114237.6973501104</v>
      </c>
      <c r="Z238" s="1">
        <f>'LA Data'!BZ238*10^6</f>
        <v>4114237.6973501104</v>
      </c>
      <c r="AA238" s="1">
        <f>'LA Data'!CB238</f>
        <v>0</v>
      </c>
      <c r="AB238" s="1">
        <f>'LA Data'!CC238</f>
        <v>0</v>
      </c>
      <c r="AC238" s="1">
        <f>'LA Data'!CD238</f>
        <v>0</v>
      </c>
      <c r="AD238" s="1">
        <f>'LA Data'!CE238</f>
        <v>0</v>
      </c>
      <c r="AE238" s="1">
        <f>('LA Data'!BX238-'LA Data'!CA238)*10^6</f>
        <v>0</v>
      </c>
      <c r="AF238" s="1">
        <v>0</v>
      </c>
      <c r="AG238" s="1"/>
    </row>
    <row r="239" spans="1:33" x14ac:dyDescent="0.25">
      <c r="A239" t="s">
        <v>467</v>
      </c>
      <c r="B239" t="s">
        <v>720</v>
      </c>
      <c r="C239" t="s">
        <v>747</v>
      </c>
      <c r="D239" t="s">
        <v>630</v>
      </c>
      <c r="E239" s="5">
        <v>0</v>
      </c>
      <c r="F239" s="1">
        <f t="shared" si="9"/>
        <v>0</v>
      </c>
      <c r="G239" s="1">
        <f>SUM(M239,O239,N239,P239,U239,V239,Q239,R239,S239,W239,T239)*I239+SUM(Y239,AA239,-AC239,-AE239)+(X239 * IF('LA Data'!V239=0,K239,1))</f>
        <v>89213941.517299801</v>
      </c>
      <c r="H239" s="1">
        <f>SUM(M239,O239,N239,P239,U239,V239,Q239,R239,S239,W239,T239)*J239+SUM(Z239,AB239,-AD239,-AF239)+(X239 * IF('LA Data'!V239=0,L239,1))</f>
        <v>89213941.517299801</v>
      </c>
      <c r="I239" s="6">
        <f>'LA Data'!BV239</f>
        <v>0.49</v>
      </c>
      <c r="J239" s="6">
        <f>'LA Data'!BY239</f>
        <v>0.49</v>
      </c>
      <c r="K239" s="6">
        <f t="shared" si="10"/>
        <v>0.5</v>
      </c>
      <c r="L239" s="6">
        <f t="shared" si="11"/>
        <v>0.5</v>
      </c>
      <c r="M239" s="1">
        <f>'LA Data'!C239</f>
        <v>96388737</v>
      </c>
      <c r="N239" s="1">
        <f>-('LA Data'!E239 - 'LA Data'!$D239) * 'LA Data'!$BU239</f>
        <v>7546230.1000000006</v>
      </c>
      <c r="O239" s="1">
        <f>-'LA Data'!D239</f>
        <v>0</v>
      </c>
      <c r="P239" s="1">
        <f>-('LA Data'!F239+'LA Data'!G239) * 0.5</f>
        <v>0</v>
      </c>
      <c r="Q239" s="1">
        <f>-'LA Data'!L239-'LA Data'!M239</f>
        <v>13317</v>
      </c>
      <c r="R239" s="1">
        <f>-'LA Data'!N239-'LA Data'!O239</f>
        <v>0</v>
      </c>
      <c r="S239" s="1">
        <f>-'LA Data'!P239-'LA Data'!Q239</f>
        <v>0</v>
      </c>
      <c r="T239" s="1">
        <f>-'LA Data'!T239-'LA Data'!U239</f>
        <v>0</v>
      </c>
      <c r="U239" s="1">
        <f>-'LA Data'!H239-'LA Data'!I239</f>
        <v>753491</v>
      </c>
      <c r="V239" s="1">
        <f>-'LA Data'!J239-'LA Data'!K239</f>
        <v>4401537</v>
      </c>
      <c r="W239" s="1">
        <f>-'LA Data'!R239-'LA Data'!S239</f>
        <v>0</v>
      </c>
      <c r="X239" s="1">
        <f>-((('LA Data'!X239-'LA Data'!W239)*'LA Data'!BU239+'LA Data'!W239+'LA Data'!Y239*0.5+'LA Data'!AA239+'LA Data'!AC239+'LA Data'!AE239+'LA Data'!AG239+'LA Data'!AI239+'LA Data'!AK239) + ('LA Data'!Z239*0.5+'LA Data'!AB239+'LA Data'!AD239+'LA Data'!AF239+'LA Data'!AH239+'LA Data'!AJ239+'LA Data'!AL239))</f>
        <v>168675.22</v>
      </c>
      <c r="Y239" s="1">
        <f>'LA Data'!BW239*10^6</f>
        <v>35584643.368299805</v>
      </c>
      <c r="Z239" s="1">
        <f>'LA Data'!BZ239*10^6</f>
        <v>35584643.368299805</v>
      </c>
      <c r="AA239" s="1">
        <f>'LA Data'!CB239</f>
        <v>0</v>
      </c>
      <c r="AB239" s="1">
        <f>'LA Data'!CC239</f>
        <v>0</v>
      </c>
      <c r="AC239" s="1">
        <f>'LA Data'!CD239</f>
        <v>0</v>
      </c>
      <c r="AD239" s="1">
        <f>'LA Data'!CE239</f>
        <v>0</v>
      </c>
      <c r="AE239" s="1">
        <f>('LA Data'!BX239-'LA Data'!CA239)*10^6</f>
        <v>0</v>
      </c>
      <c r="AF239" s="1">
        <v>0</v>
      </c>
      <c r="AG239" s="1"/>
    </row>
    <row r="240" spans="1:33" x14ac:dyDescent="0.25">
      <c r="A240" t="s">
        <v>469</v>
      </c>
      <c r="B240" t="s">
        <v>468</v>
      </c>
      <c r="C240" t="s">
        <v>675</v>
      </c>
      <c r="D240" t="s">
        <v>747</v>
      </c>
      <c r="E240" s="5">
        <v>0</v>
      </c>
      <c r="F240" s="1">
        <f t="shared" si="9"/>
        <v>0</v>
      </c>
      <c r="G240" s="1">
        <f>SUM(M240,O240,N240,P240,U240,V240,Q240,R240,S240,W240,T240)*I240+SUM(Y240,AA240,-AC240,-AE240)+(X240 * IF('LA Data'!V240=0,K240,1))</f>
        <v>7274115.7374983989</v>
      </c>
      <c r="H240" s="1">
        <f>SUM(M240,O240,N240,P240,U240,V240,Q240,R240,S240,W240,T240)*J240+SUM(Z240,AB240,-AD240,-AF240)+(X240 * IF('LA Data'!V240=0,L240,1))</f>
        <v>7274115.7374983989</v>
      </c>
      <c r="I240" s="6">
        <f>'LA Data'!BV240</f>
        <v>0.4</v>
      </c>
      <c r="J240" s="6">
        <f>'LA Data'!BY240</f>
        <v>0.4</v>
      </c>
      <c r="K240" s="6">
        <f t="shared" si="10"/>
        <v>0.5</v>
      </c>
      <c r="L240" s="6">
        <f t="shared" si="11"/>
        <v>0.5</v>
      </c>
      <c r="M240" s="1">
        <f>'LA Data'!C240</f>
        <v>61840863</v>
      </c>
      <c r="N240" s="1">
        <f>-('LA Data'!E240 - 'LA Data'!$D240) * 'LA Data'!$BU240</f>
        <v>4427135.6510000005</v>
      </c>
      <c r="O240" s="1">
        <f>-'LA Data'!D240</f>
        <v>0</v>
      </c>
      <c r="P240" s="1">
        <f>-('LA Data'!F240+'LA Data'!G240) * 0.5</f>
        <v>7048.5</v>
      </c>
      <c r="Q240" s="1">
        <f>-'LA Data'!L240-'LA Data'!M240</f>
        <v>19159</v>
      </c>
      <c r="R240" s="1">
        <f>-'LA Data'!N240-'LA Data'!O240</f>
        <v>0</v>
      </c>
      <c r="S240" s="1">
        <f>-'LA Data'!P240-'LA Data'!Q240</f>
        <v>19728</v>
      </c>
      <c r="T240" s="1">
        <f>-'LA Data'!T240-'LA Data'!U240</f>
        <v>0</v>
      </c>
      <c r="U240" s="1">
        <f>-'LA Data'!H240-'LA Data'!I240</f>
        <v>818058</v>
      </c>
      <c r="V240" s="1">
        <f>-'LA Data'!J240-'LA Data'!K240</f>
        <v>4226642</v>
      </c>
      <c r="W240" s="1">
        <f>-'LA Data'!R240-'LA Data'!S240</f>
        <v>0</v>
      </c>
      <c r="X240" s="1">
        <f>-((('LA Data'!X240-'LA Data'!W240)*'LA Data'!BU240+'LA Data'!W240+'LA Data'!Y240*0.5+'LA Data'!AA240+'LA Data'!AC240+'LA Data'!AE240+'LA Data'!AG240+'LA Data'!AI240+'LA Data'!AK240) + ('LA Data'!Z240*0.5+'LA Data'!AB240+'LA Data'!AD240+'LA Data'!AF240+'LA Data'!AH240+'LA Data'!AJ240+'LA Data'!AL240))</f>
        <v>0</v>
      </c>
      <c r="Y240" s="1">
        <f>'LA Data'!BW240*10^6</f>
        <v>-21269337.922901601</v>
      </c>
      <c r="Z240" s="1">
        <f>'LA Data'!BZ240*10^6</f>
        <v>-21269337.922901601</v>
      </c>
      <c r="AA240" s="1">
        <f>'LA Data'!CB240</f>
        <v>0</v>
      </c>
      <c r="AB240" s="1">
        <f>'LA Data'!CC240</f>
        <v>0</v>
      </c>
      <c r="AC240" s="1">
        <f>'LA Data'!CD240</f>
        <v>0</v>
      </c>
      <c r="AD240" s="1">
        <f>'LA Data'!CE240</f>
        <v>0</v>
      </c>
      <c r="AE240" s="1">
        <f>('LA Data'!BX240-'LA Data'!CA240)*10^6</f>
        <v>0</v>
      </c>
      <c r="AF240" s="1">
        <v>0</v>
      </c>
      <c r="AG240" s="1"/>
    </row>
    <row r="241" spans="1:33" x14ac:dyDescent="0.25">
      <c r="A241" t="s">
        <v>471</v>
      </c>
      <c r="B241" t="s">
        <v>470</v>
      </c>
      <c r="C241" t="s">
        <v>648</v>
      </c>
      <c r="D241" t="s">
        <v>747</v>
      </c>
      <c r="E241" s="5">
        <v>0</v>
      </c>
      <c r="F241" s="1">
        <f t="shared" si="9"/>
        <v>0</v>
      </c>
      <c r="G241" s="1">
        <f>SUM(M241,O241,N241,P241,U241,V241,Q241,R241,S241,W241,T241)*I241+SUM(Y241,AA241,-AC241,-AE241)+(X241 * IF('LA Data'!V241=0,K241,1))</f>
        <v>7467650.5755984038</v>
      </c>
      <c r="H241" s="1">
        <f>SUM(M241,O241,N241,P241,U241,V241,Q241,R241,S241,W241,T241)*J241+SUM(Z241,AB241,-AD241,-AF241)+(X241 * IF('LA Data'!V241=0,L241,1))</f>
        <v>7467650.5755984038</v>
      </c>
      <c r="I241" s="6">
        <f>'LA Data'!BV241</f>
        <v>0.4</v>
      </c>
      <c r="J241" s="6">
        <f>'LA Data'!BY241</f>
        <v>0.4</v>
      </c>
      <c r="K241" s="6">
        <f t="shared" si="10"/>
        <v>0.5</v>
      </c>
      <c r="L241" s="6">
        <f t="shared" si="11"/>
        <v>0.5</v>
      </c>
      <c r="M241" s="1">
        <f>'LA Data'!C241</f>
        <v>39875324</v>
      </c>
      <c r="N241" s="1">
        <f>-('LA Data'!E241 - 'LA Data'!$D241) * 'LA Data'!$BU241</f>
        <v>3171760.4210000001</v>
      </c>
      <c r="O241" s="1">
        <f>-'LA Data'!D241</f>
        <v>0</v>
      </c>
      <c r="P241" s="1">
        <f>-('LA Data'!F241+'LA Data'!G241) * 0.5</f>
        <v>18415.5</v>
      </c>
      <c r="Q241" s="1">
        <f>-'LA Data'!L241-'LA Data'!M241</f>
        <v>10851</v>
      </c>
      <c r="R241" s="1">
        <f>-'LA Data'!N241-'LA Data'!O241</f>
        <v>0</v>
      </c>
      <c r="S241" s="1">
        <f>-'LA Data'!P241-'LA Data'!Q241</f>
        <v>0</v>
      </c>
      <c r="T241" s="1">
        <f>-'LA Data'!T241-'LA Data'!U241</f>
        <v>0</v>
      </c>
      <c r="U241" s="1">
        <f>-'LA Data'!H241-'LA Data'!I241</f>
        <v>795651</v>
      </c>
      <c r="V241" s="1">
        <f>-'LA Data'!J241-'LA Data'!K241</f>
        <v>1741817</v>
      </c>
      <c r="W241" s="1">
        <f>-'LA Data'!R241-'LA Data'!S241</f>
        <v>0</v>
      </c>
      <c r="X241" s="1">
        <f>-((('LA Data'!X241-'LA Data'!W241)*'LA Data'!BU241+'LA Data'!W241+'LA Data'!Y241*0.5+'LA Data'!AA241+'LA Data'!AC241+'LA Data'!AE241+'LA Data'!AG241+'LA Data'!AI241+'LA Data'!AK241) + ('LA Data'!Z241*0.5+'LA Data'!AB241+'LA Data'!AD241+'LA Data'!AF241+'LA Data'!AH241+'LA Data'!AJ241+'LA Data'!AL241))</f>
        <v>0</v>
      </c>
      <c r="Y241" s="1">
        <f>'LA Data'!BW241*10^6</f>
        <v>-10777876.992801599</v>
      </c>
      <c r="Z241" s="1">
        <f>'LA Data'!BZ241*10^6</f>
        <v>-10777876.992801599</v>
      </c>
      <c r="AA241" s="1">
        <f>'LA Data'!CB241</f>
        <v>0</v>
      </c>
      <c r="AB241" s="1">
        <f>'LA Data'!CC241</f>
        <v>0</v>
      </c>
      <c r="AC241" s="1">
        <f>'LA Data'!CD241</f>
        <v>0</v>
      </c>
      <c r="AD241" s="1">
        <f>'LA Data'!CE241</f>
        <v>0</v>
      </c>
      <c r="AE241" s="1">
        <f>('LA Data'!BX241-'LA Data'!CA241)*10^6</f>
        <v>0</v>
      </c>
      <c r="AF241" s="1">
        <v>0</v>
      </c>
      <c r="AG241" s="1"/>
    </row>
    <row r="242" spans="1:33" x14ac:dyDescent="0.25">
      <c r="A242" t="s">
        <v>473</v>
      </c>
      <c r="B242" t="s">
        <v>472</v>
      </c>
      <c r="C242" t="s">
        <v>747</v>
      </c>
      <c r="D242" t="s">
        <v>632</v>
      </c>
      <c r="E242" s="5">
        <v>0</v>
      </c>
      <c r="F242" s="1">
        <f t="shared" si="9"/>
        <v>0</v>
      </c>
      <c r="G242" s="1">
        <f>SUM(M242,O242,N242,P242,U242,V242,Q242,R242,S242,W242,T242)*I242+SUM(Y242,AA242,-AC242,-AE242)+(X242 * IF('LA Data'!V242=0,K242,1))</f>
        <v>99985187.083013907</v>
      </c>
      <c r="H242" s="1">
        <f>SUM(M242,O242,N242,P242,U242,V242,Q242,R242,S242,W242,T242)*J242+SUM(Z242,AB242,-AD242,-AF242)+(X242 * IF('LA Data'!V242=0,L242,1))</f>
        <v>99985187.083013907</v>
      </c>
      <c r="I242" s="6">
        <f>'LA Data'!BV242</f>
        <v>0.49</v>
      </c>
      <c r="J242" s="6">
        <f>'LA Data'!BY242</f>
        <v>0.49</v>
      </c>
      <c r="K242" s="6">
        <f t="shared" si="10"/>
        <v>0.5</v>
      </c>
      <c r="L242" s="6">
        <f t="shared" si="11"/>
        <v>0.5</v>
      </c>
      <c r="M242" s="1">
        <f>'LA Data'!C242</f>
        <v>91085875</v>
      </c>
      <c r="N242" s="1">
        <f>-('LA Data'!E242 - 'LA Data'!$D242) * 'LA Data'!$BU242</f>
        <v>6483088.0920000002</v>
      </c>
      <c r="O242" s="1">
        <f>-'LA Data'!D242</f>
        <v>0</v>
      </c>
      <c r="P242" s="1">
        <f>-('LA Data'!F242+'LA Data'!G242) * 0.5</f>
        <v>1796.5</v>
      </c>
      <c r="Q242" s="1">
        <f>-'LA Data'!L242-'LA Data'!M242</f>
        <v>18078</v>
      </c>
      <c r="R242" s="1">
        <f>-'LA Data'!N242-'LA Data'!O242</f>
        <v>0</v>
      </c>
      <c r="S242" s="1">
        <f>-'LA Data'!P242-'LA Data'!Q242</f>
        <v>0</v>
      </c>
      <c r="T242" s="1">
        <f>-'LA Data'!T242-'LA Data'!U242</f>
        <v>0</v>
      </c>
      <c r="U242" s="1">
        <f>-'LA Data'!H242-'LA Data'!I242</f>
        <v>599028</v>
      </c>
      <c r="V242" s="1">
        <f>-'LA Data'!J242-'LA Data'!K242</f>
        <v>3408856</v>
      </c>
      <c r="W242" s="1">
        <f>-'LA Data'!R242-'LA Data'!S242</f>
        <v>0</v>
      </c>
      <c r="X242" s="1">
        <f>-((('LA Data'!X242-'LA Data'!W242)*'LA Data'!BU242+'LA Data'!W242+'LA Data'!Y242*0.5+'LA Data'!AA242+'LA Data'!AC242+'LA Data'!AE242+'LA Data'!AG242+'LA Data'!AI242+'LA Data'!AK242) + ('LA Data'!Z242*0.5+'LA Data'!AB242+'LA Data'!AD242+'LA Data'!AF242+'LA Data'!AH242+'LA Data'!AJ242+'LA Data'!AL242))</f>
        <v>25752</v>
      </c>
      <c r="Y242" s="1">
        <f>'LA Data'!BW242*10^6</f>
        <v>50177041.502933905</v>
      </c>
      <c r="Z242" s="1">
        <f>'LA Data'!BZ242*10^6</f>
        <v>50177041.502933905</v>
      </c>
      <c r="AA242" s="1">
        <f>'LA Data'!CB242</f>
        <v>0</v>
      </c>
      <c r="AB242" s="1">
        <f>'LA Data'!CC242</f>
        <v>0</v>
      </c>
      <c r="AC242" s="1">
        <f>'LA Data'!CD242</f>
        <v>0</v>
      </c>
      <c r="AD242" s="1">
        <f>'LA Data'!CE242</f>
        <v>0</v>
      </c>
      <c r="AE242" s="1">
        <f>('LA Data'!BX242-'LA Data'!CA242)*10^6</f>
        <v>0</v>
      </c>
      <c r="AF242" s="1">
        <v>0</v>
      </c>
      <c r="AG242" s="1"/>
    </row>
    <row r="243" spans="1:33" x14ac:dyDescent="0.25">
      <c r="A243" t="s">
        <v>475</v>
      </c>
      <c r="B243" t="s">
        <v>474</v>
      </c>
      <c r="C243" t="s">
        <v>673</v>
      </c>
      <c r="D243" t="s">
        <v>747</v>
      </c>
      <c r="E243" s="5">
        <v>0</v>
      </c>
      <c r="F243" s="1">
        <f t="shared" si="9"/>
        <v>0</v>
      </c>
      <c r="G243" s="1">
        <f>SUM(M243,O243,N243,P243,U243,V243,Q243,R243,S243,W243,T243)*I243+SUM(Y243,AA243,-AC243,-AE243)+(X243 * IF('LA Data'!V243=0,K243,1))</f>
        <v>2799962.5864071026</v>
      </c>
      <c r="H243" s="1">
        <f>SUM(M243,O243,N243,P243,U243,V243,Q243,R243,S243,W243,T243)*J243+SUM(Z243,AB243,-AD243,-AF243)+(X243 * IF('LA Data'!V243=0,L243,1))</f>
        <v>2799962.5864071026</v>
      </c>
      <c r="I243" s="6">
        <f>'LA Data'!BV243</f>
        <v>0.4</v>
      </c>
      <c r="J243" s="6">
        <f>'LA Data'!BY243</f>
        <v>0.4</v>
      </c>
      <c r="K243" s="6">
        <f t="shared" si="10"/>
        <v>0.5</v>
      </c>
      <c r="L243" s="6">
        <f t="shared" si="11"/>
        <v>0.5</v>
      </c>
      <c r="M243" s="1">
        <f>'LA Data'!C243</f>
        <v>39594379</v>
      </c>
      <c r="N243" s="1">
        <f>-('LA Data'!E243 - 'LA Data'!$D243) * 'LA Data'!$BU243</f>
        <v>2157474.2769999998</v>
      </c>
      <c r="O243" s="1">
        <f>-'LA Data'!D243</f>
        <v>7230</v>
      </c>
      <c r="P243" s="1">
        <f>-('LA Data'!F243+'LA Data'!G243) * 0.5</f>
        <v>0</v>
      </c>
      <c r="Q243" s="1">
        <f>-'LA Data'!L243-'LA Data'!M243</f>
        <v>3244</v>
      </c>
      <c r="R243" s="1">
        <f>-'LA Data'!N243-'LA Data'!O243</f>
        <v>0</v>
      </c>
      <c r="S243" s="1">
        <f>-'LA Data'!P243-'LA Data'!Q243</f>
        <v>0</v>
      </c>
      <c r="T243" s="1">
        <f>-'LA Data'!T243-'LA Data'!U243</f>
        <v>0</v>
      </c>
      <c r="U243" s="1">
        <f>-'LA Data'!H243-'LA Data'!I243</f>
        <v>337705</v>
      </c>
      <c r="V243" s="1">
        <f>-'LA Data'!J243-'LA Data'!K243</f>
        <v>2307458</v>
      </c>
      <c r="W243" s="1">
        <f>-'LA Data'!R243-'LA Data'!S243</f>
        <v>0</v>
      </c>
      <c r="X243" s="1">
        <f>-((('LA Data'!X243-'LA Data'!W243)*'LA Data'!BU243+'LA Data'!W243+'LA Data'!Y243*0.5+'LA Data'!AA243+'LA Data'!AC243+'LA Data'!AE243+'LA Data'!AG243+'LA Data'!AI243+'LA Data'!AK243) + ('LA Data'!Z243*0.5+'LA Data'!AB243+'LA Data'!AD243+'LA Data'!AF243+'LA Data'!AH243+'LA Data'!AJ243+'LA Data'!AL243))</f>
        <v>0</v>
      </c>
      <c r="Y243" s="1">
        <f>'LA Data'!BW243*10^6</f>
        <v>-14963033.524392899</v>
      </c>
      <c r="Z243" s="1">
        <f>'LA Data'!BZ243*10^6</f>
        <v>-14963033.524392899</v>
      </c>
      <c r="AA243" s="1">
        <f>'LA Data'!CB243</f>
        <v>0</v>
      </c>
      <c r="AB243" s="1">
        <f>'LA Data'!CC243</f>
        <v>0</v>
      </c>
      <c r="AC243" s="1">
        <f>'LA Data'!CD243</f>
        <v>0</v>
      </c>
      <c r="AD243" s="1">
        <f>'LA Data'!CE243</f>
        <v>0</v>
      </c>
      <c r="AE243" s="1">
        <f>('LA Data'!BX243-'LA Data'!CA243)*10^6</f>
        <v>0</v>
      </c>
      <c r="AF243" s="1">
        <v>0</v>
      </c>
      <c r="AG243" s="1"/>
    </row>
    <row r="244" spans="1:33" x14ac:dyDescent="0.25">
      <c r="A244" t="s">
        <v>477</v>
      </c>
      <c r="B244" t="s">
        <v>476</v>
      </c>
      <c r="C244" t="s">
        <v>649</v>
      </c>
      <c r="D244" t="s">
        <v>747</v>
      </c>
      <c r="E244" s="5">
        <v>0</v>
      </c>
      <c r="F244" s="1">
        <f t="shared" si="9"/>
        <v>0</v>
      </c>
      <c r="G244" s="1">
        <f>SUM(M244,O244,N244,P244,U244,V244,Q244,R244,S244,W244,T244)*I244+SUM(Y244,AA244,-AC244,-AE244)+(X244 * IF('LA Data'!V244=0,K244,1))</f>
        <v>42755366.366406903</v>
      </c>
      <c r="H244" s="1">
        <f>SUM(M244,O244,N244,P244,U244,V244,Q244,R244,S244,W244,T244)*J244+SUM(Z244,AB244,-AD244,-AF244)+(X244 * IF('LA Data'!V244=0,L244,1))</f>
        <v>42755366.366406903</v>
      </c>
      <c r="I244" s="6">
        <f>'LA Data'!BV244</f>
        <v>0.3</v>
      </c>
      <c r="J244" s="6">
        <f>'LA Data'!BY244</f>
        <v>0.3</v>
      </c>
      <c r="K244" s="6">
        <f t="shared" si="10"/>
        <v>0.66999999999999993</v>
      </c>
      <c r="L244" s="6">
        <f t="shared" si="11"/>
        <v>0.5</v>
      </c>
      <c r="M244" s="1">
        <f>'LA Data'!C244</f>
        <v>70088760</v>
      </c>
      <c r="N244" s="1">
        <f>-('LA Data'!E244 - 'LA Data'!$D244) * 'LA Data'!$BU244</f>
        <v>3706320.8319999999</v>
      </c>
      <c r="O244" s="1">
        <f>-'LA Data'!D244</f>
        <v>20983</v>
      </c>
      <c r="P244" s="1">
        <f>-('LA Data'!F244+'LA Data'!G244) * 0.5</f>
        <v>0</v>
      </c>
      <c r="Q244" s="1">
        <f>-'LA Data'!L244-'LA Data'!M244</f>
        <v>0</v>
      </c>
      <c r="R244" s="1">
        <f>-'LA Data'!N244-'LA Data'!O244</f>
        <v>0</v>
      </c>
      <c r="S244" s="1">
        <f>-'LA Data'!P244-'LA Data'!Q244</f>
        <v>0</v>
      </c>
      <c r="T244" s="1">
        <f>-'LA Data'!T244-'LA Data'!U244</f>
        <v>0</v>
      </c>
      <c r="U244" s="1">
        <f>-'LA Data'!H244-'LA Data'!I244</f>
        <v>506280</v>
      </c>
      <c r="V244" s="1">
        <f>-'LA Data'!J244-'LA Data'!K244</f>
        <v>3528415</v>
      </c>
      <c r="W244" s="1">
        <f>-'LA Data'!R244-'LA Data'!S244</f>
        <v>0</v>
      </c>
      <c r="X244" s="1">
        <f>-((('LA Data'!X244-'LA Data'!W244)*'LA Data'!BU244+'LA Data'!W244+'LA Data'!Y244*0.5+'LA Data'!AA244+'LA Data'!AC244+'LA Data'!AE244+'LA Data'!AG244+'LA Data'!AI244+'LA Data'!AK244) + ('LA Data'!Z244*0.5+'LA Data'!AB244+'LA Data'!AD244+'LA Data'!AF244+'LA Data'!AH244+'LA Data'!AJ244+'LA Data'!AL244))</f>
        <v>0</v>
      </c>
      <c r="Y244" s="1">
        <f>'LA Data'!BW244*10^6</f>
        <v>19400138.7168069</v>
      </c>
      <c r="Z244" s="1">
        <f>'LA Data'!BZ244*10^6</f>
        <v>19400138.7168069</v>
      </c>
      <c r="AA244" s="1">
        <f>'LA Data'!CB244</f>
        <v>0</v>
      </c>
      <c r="AB244" s="1">
        <f>'LA Data'!CC244</f>
        <v>0</v>
      </c>
      <c r="AC244" s="1">
        <f>'LA Data'!CD244</f>
        <v>0</v>
      </c>
      <c r="AD244" s="1">
        <f>'LA Data'!CE244</f>
        <v>0</v>
      </c>
      <c r="AE244" s="1">
        <f>('LA Data'!BX244-'LA Data'!CA244)*10^6</f>
        <v>0</v>
      </c>
      <c r="AF244" s="1">
        <v>0</v>
      </c>
      <c r="AG244" s="1"/>
    </row>
    <row r="245" spans="1:33" x14ac:dyDescent="0.25">
      <c r="A245" t="s">
        <v>479</v>
      </c>
      <c r="B245" t="s">
        <v>478</v>
      </c>
      <c r="C245" t="s">
        <v>655</v>
      </c>
      <c r="D245" t="s">
        <v>612</v>
      </c>
      <c r="E245" s="5">
        <v>0</v>
      </c>
      <c r="F245" s="1">
        <f t="shared" si="9"/>
        <v>0</v>
      </c>
      <c r="G245" s="1">
        <f>SUM(M245,O245,N245,P245,U245,V245,Q245,R245,S245,W245,T245)*I245+SUM(Y245,AA245,-AC245,-AE245)+(X245 * IF('LA Data'!V245=0,K245,1))</f>
        <v>11795483.471148599</v>
      </c>
      <c r="H245" s="1">
        <f>SUM(M245,O245,N245,P245,U245,V245,Q245,R245,S245,W245,T245)*J245+SUM(Z245,AB245,-AD245,-AF245)+(X245 * IF('LA Data'!V245=0,L245,1))</f>
        <v>11795483.471148599</v>
      </c>
      <c r="I245" s="6">
        <f>'LA Data'!BV245</f>
        <v>0.4</v>
      </c>
      <c r="J245" s="6">
        <f>'LA Data'!BY245</f>
        <v>0.4</v>
      </c>
      <c r="K245" s="6">
        <f t="shared" si="10"/>
        <v>0.5</v>
      </c>
      <c r="L245" s="6">
        <f t="shared" si="11"/>
        <v>0.5</v>
      </c>
      <c r="M245" s="1">
        <f>'LA Data'!C245</f>
        <v>63228657</v>
      </c>
      <c r="N245" s="1">
        <f>-('LA Data'!E245 - 'LA Data'!$D245) * 'LA Data'!$BU245</f>
        <v>4498788.1880000001</v>
      </c>
      <c r="O245" s="1">
        <f>-'LA Data'!D245</f>
        <v>0</v>
      </c>
      <c r="P245" s="1">
        <f>-('LA Data'!F245+'LA Data'!G245) * 0.5</f>
        <v>12888</v>
      </c>
      <c r="Q245" s="1">
        <f>-'LA Data'!L245-'LA Data'!M245</f>
        <v>18136</v>
      </c>
      <c r="R245" s="1">
        <f>-'LA Data'!N245-'LA Data'!O245</f>
        <v>0</v>
      </c>
      <c r="S245" s="1">
        <f>-'LA Data'!P245-'LA Data'!Q245</f>
        <v>1957</v>
      </c>
      <c r="T245" s="1">
        <f>-'LA Data'!T245-'LA Data'!U245</f>
        <v>0</v>
      </c>
      <c r="U245" s="1">
        <f>-'LA Data'!H245-'LA Data'!I245</f>
        <v>874331</v>
      </c>
      <c r="V245" s="1">
        <f>-'LA Data'!J245-'LA Data'!K245</f>
        <v>2782243</v>
      </c>
      <c r="W245" s="1">
        <f>-'LA Data'!R245-'LA Data'!S245</f>
        <v>0</v>
      </c>
      <c r="X245" s="1">
        <f>-((('LA Data'!X245-'LA Data'!W245)*'LA Data'!BU245+'LA Data'!W245+'LA Data'!Y245*0.5+'LA Data'!AA245+'LA Data'!AC245+'LA Data'!AE245+'LA Data'!AG245+'LA Data'!AI245+'LA Data'!AK245) + ('LA Data'!Z245*0.5+'LA Data'!AB245+'LA Data'!AD245+'LA Data'!AF245+'LA Data'!AH245+'LA Data'!AJ245+'LA Data'!AL245))</f>
        <v>0</v>
      </c>
      <c r="Y245" s="1">
        <f>'LA Data'!BW245*10^6</f>
        <v>-16771316.6040514</v>
      </c>
      <c r="Z245" s="1">
        <f>'LA Data'!BZ245*10^6</f>
        <v>-16771316.6040514</v>
      </c>
      <c r="AA245" s="1">
        <f>'LA Data'!CB245</f>
        <v>0</v>
      </c>
      <c r="AB245" s="1">
        <f>'LA Data'!CC245</f>
        <v>0</v>
      </c>
      <c r="AC245" s="1">
        <f>'LA Data'!CD245</f>
        <v>0</v>
      </c>
      <c r="AD245" s="1">
        <f>'LA Data'!CE245</f>
        <v>0</v>
      </c>
      <c r="AE245" s="1">
        <f>('LA Data'!BX245-'LA Data'!CA245)*10^6</f>
        <v>0</v>
      </c>
      <c r="AF245" s="1">
        <v>0</v>
      </c>
      <c r="AG245" s="1"/>
    </row>
    <row r="246" spans="1:33" x14ac:dyDescent="0.25">
      <c r="A246" t="s">
        <v>480</v>
      </c>
      <c r="B246" t="s">
        <v>721</v>
      </c>
      <c r="C246" t="s">
        <v>747</v>
      </c>
      <c r="D246" t="s">
        <v>596</v>
      </c>
      <c r="E246" s="5">
        <v>0</v>
      </c>
      <c r="F246" s="1">
        <f t="shared" si="9"/>
        <v>0</v>
      </c>
      <c r="G246" s="1">
        <f>SUM(M246,O246,N246,P246,U246,V246,Q246,R246,S246,W246,T246)*I246+SUM(Y246,AA246,-AC246,-AE246)+(X246 * IF('LA Data'!V246=0,K246,1))</f>
        <v>40872412.176551998</v>
      </c>
      <c r="H246" s="1">
        <f>SUM(M246,O246,N246,P246,U246,V246,Q246,R246,S246,W246,T246)*J246+SUM(Z246,AB246,-AD246,-AF246)+(X246 * IF('LA Data'!V246=0,L246,1))</f>
        <v>40872412.176551998</v>
      </c>
      <c r="I246" s="6">
        <f>'LA Data'!BV246</f>
        <v>0.49</v>
      </c>
      <c r="J246" s="6">
        <f>'LA Data'!BY246</f>
        <v>0.49</v>
      </c>
      <c r="K246" s="6">
        <f t="shared" si="10"/>
        <v>0.5</v>
      </c>
      <c r="L246" s="6">
        <f t="shared" si="11"/>
        <v>0.5</v>
      </c>
      <c r="M246" s="1">
        <f>'LA Data'!C246</f>
        <v>123560470</v>
      </c>
      <c r="N246" s="1">
        <f>-('LA Data'!E246 - 'LA Data'!$D246) * 'LA Data'!$BU246</f>
        <v>3722537.9069999997</v>
      </c>
      <c r="O246" s="1">
        <f>-'LA Data'!D246</f>
        <v>10976</v>
      </c>
      <c r="P246" s="1">
        <f>-('LA Data'!F246+'LA Data'!G246) * 0.5</f>
        <v>1559.5</v>
      </c>
      <c r="Q246" s="1">
        <f>-'LA Data'!L246-'LA Data'!M246</f>
        <v>11602</v>
      </c>
      <c r="R246" s="1">
        <f>-'LA Data'!N246-'LA Data'!O246</f>
        <v>0</v>
      </c>
      <c r="S246" s="1">
        <f>-'LA Data'!P246-'LA Data'!Q246</f>
        <v>0</v>
      </c>
      <c r="T246" s="1">
        <f>-'LA Data'!T246-'LA Data'!U246</f>
        <v>0</v>
      </c>
      <c r="U246" s="1">
        <f>-'LA Data'!H246-'LA Data'!I246</f>
        <v>775203</v>
      </c>
      <c r="V246" s="1">
        <f>-'LA Data'!J246-'LA Data'!K246</f>
        <v>4226160</v>
      </c>
      <c r="W246" s="1">
        <f>-'LA Data'!R246-'LA Data'!S246</f>
        <v>0</v>
      </c>
      <c r="X246" s="1">
        <f>-((('LA Data'!X246-'LA Data'!W246)*'LA Data'!BU246+'LA Data'!W246+'LA Data'!Y246*0.5+'LA Data'!AA246+'LA Data'!AC246+'LA Data'!AE246+'LA Data'!AG246+'LA Data'!AI246+'LA Data'!AK246) + ('LA Data'!Z246*0.5+'LA Data'!AB246+'LA Data'!AD246+'LA Data'!AF246+'LA Data'!AH246+'LA Data'!AJ246+'LA Data'!AL246))</f>
        <v>0</v>
      </c>
      <c r="Y246" s="1">
        <f>'LA Data'!BW246*10^6</f>
        <v>-20837727.942878</v>
      </c>
      <c r="Z246" s="1">
        <f>'LA Data'!BZ246*10^6</f>
        <v>-20837727.942878</v>
      </c>
      <c r="AA246" s="1">
        <f>'LA Data'!CB246</f>
        <v>0</v>
      </c>
      <c r="AB246" s="1">
        <f>'LA Data'!CC246</f>
        <v>0</v>
      </c>
      <c r="AC246" s="1">
        <f>'LA Data'!CD246</f>
        <v>3121029</v>
      </c>
      <c r="AD246" s="1">
        <f>'LA Data'!CE246</f>
        <v>3121029</v>
      </c>
      <c r="AE246" s="1">
        <f>('LA Data'!BX246-'LA Data'!CA246)*10^6</f>
        <v>0</v>
      </c>
      <c r="AF246" s="1">
        <v>0</v>
      </c>
      <c r="AG246" s="1"/>
    </row>
    <row r="247" spans="1:33" x14ac:dyDescent="0.25">
      <c r="A247" t="s">
        <v>482</v>
      </c>
      <c r="B247" t="s">
        <v>481</v>
      </c>
      <c r="C247" t="s">
        <v>747</v>
      </c>
      <c r="D247" t="s">
        <v>604</v>
      </c>
      <c r="E247" s="5" t="s">
        <v>742</v>
      </c>
      <c r="F247" s="1">
        <f t="shared" si="9"/>
        <v>4038681.1028756946</v>
      </c>
      <c r="G247" s="1">
        <f>SUM(M247,O247,N247,P247,U247,V247,Q247,R247,S247,W247,T247)*I247+SUM(Y247,AA247,-AC247,-AE247)+(X247 * IF('LA Data'!V247=0,K247,1))</f>
        <v>69348053.380577892</v>
      </c>
      <c r="H247" s="1">
        <f>SUM(M247,O247,N247,P247,U247,V247,Q247,R247,S247,W247,T247)*J247+SUM(Z247,AB247,-AD247,-AF247)+(X247 * IF('LA Data'!V247=0,L247,1))</f>
        <v>65309372.277702197</v>
      </c>
      <c r="I247" s="6">
        <f>'LA Data'!BV247</f>
        <v>0.99</v>
      </c>
      <c r="J247" s="6">
        <f>'LA Data'!BY247</f>
        <v>0.49</v>
      </c>
      <c r="K247" s="6">
        <f t="shared" si="10"/>
        <v>1</v>
      </c>
      <c r="L247" s="6">
        <f t="shared" si="11"/>
        <v>0.5</v>
      </c>
      <c r="M247" s="1">
        <f>'LA Data'!C247</f>
        <v>59350117</v>
      </c>
      <c r="N247" s="1">
        <f>-('LA Data'!E247 - 'LA Data'!$D247) * 'LA Data'!$BU247</f>
        <v>7167751.7860000003</v>
      </c>
      <c r="O247" s="1">
        <f>-'LA Data'!D247</f>
        <v>3857</v>
      </c>
      <c r="P247" s="1">
        <f>-('LA Data'!F247+'LA Data'!G247) * 0.5</f>
        <v>0</v>
      </c>
      <c r="Q247" s="1">
        <f>-'LA Data'!L247-'LA Data'!M247</f>
        <v>1897</v>
      </c>
      <c r="R247" s="1">
        <f>-'LA Data'!N247-'LA Data'!O247</f>
        <v>0</v>
      </c>
      <c r="S247" s="1">
        <f>-'LA Data'!P247-'LA Data'!Q247</f>
        <v>0</v>
      </c>
      <c r="T247" s="1">
        <f>-'LA Data'!T247-'LA Data'!U247</f>
        <v>0</v>
      </c>
      <c r="U247" s="1">
        <f>-'LA Data'!H247-'LA Data'!I247</f>
        <v>727488</v>
      </c>
      <c r="V247" s="1">
        <f>-'LA Data'!J247-'LA Data'!K247</f>
        <v>2134085</v>
      </c>
      <c r="W247" s="1">
        <f>-'LA Data'!R247-'LA Data'!S247</f>
        <v>0</v>
      </c>
      <c r="X247" s="1">
        <f>-((('LA Data'!X247-'LA Data'!W247)*'LA Data'!BU247+'LA Data'!W247+'LA Data'!Y247*0.5+'LA Data'!AA247+'LA Data'!AC247+'LA Data'!AE247+'LA Data'!AG247+'LA Data'!AI247+'LA Data'!AK247) + ('LA Data'!Z247*0.5+'LA Data'!AB247+'LA Data'!AD247+'LA Data'!AF247+'LA Data'!AH247+'LA Data'!AJ247+'LA Data'!AL247))</f>
        <v>0</v>
      </c>
      <c r="Y247" s="1">
        <f>'LA Data'!BW247*10^6</f>
        <v>35939596.968487501</v>
      </c>
      <c r="Z247" s="1">
        <f>'LA Data'!BZ247*10^6</f>
        <v>31310626.342562199</v>
      </c>
      <c r="AA247" s="1">
        <f>'LA Data'!CB247</f>
        <v>0</v>
      </c>
      <c r="AB247" s="1">
        <f>'LA Data'!CC247</f>
        <v>0</v>
      </c>
      <c r="AC247" s="1">
        <f>'LA Data'!CD247</f>
        <v>0</v>
      </c>
      <c r="AD247" s="1">
        <f>'LA Data'!CE247</f>
        <v>0</v>
      </c>
      <c r="AE247" s="1">
        <f>('LA Data'!BX247-'LA Data'!CA247)*10^6</f>
        <v>35282887.416049607</v>
      </c>
      <c r="AF247" s="1">
        <v>0</v>
      </c>
      <c r="AG247" s="1"/>
    </row>
    <row r="248" spans="1:33" x14ac:dyDescent="0.25">
      <c r="A248" t="s">
        <v>484</v>
      </c>
      <c r="B248" t="s">
        <v>483</v>
      </c>
      <c r="C248" t="s">
        <v>669</v>
      </c>
      <c r="D248" t="s">
        <v>630</v>
      </c>
      <c r="E248" s="5">
        <v>0</v>
      </c>
      <c r="F248" s="1">
        <f t="shared" si="9"/>
        <v>0</v>
      </c>
      <c r="G248" s="1">
        <f>SUM(M248,O248,N248,P248,U248,V248,Q248,R248,S248,W248,T248)*I248+SUM(Y248,AA248,-AC248,-AE248)+(X248 * IF('LA Data'!V248=0,K248,1))</f>
        <v>4928130.6602754984</v>
      </c>
      <c r="H248" s="1">
        <f>SUM(M248,O248,N248,P248,U248,V248,Q248,R248,S248,W248,T248)*J248+SUM(Z248,AB248,-AD248,-AF248)+(X248 * IF('LA Data'!V248=0,L248,1))</f>
        <v>4928130.6602754984</v>
      </c>
      <c r="I248" s="6">
        <f>'LA Data'!BV248</f>
        <v>0.4</v>
      </c>
      <c r="J248" s="6">
        <f>'LA Data'!BY248</f>
        <v>0.4</v>
      </c>
      <c r="K248" s="6">
        <f t="shared" si="10"/>
        <v>0.5</v>
      </c>
      <c r="L248" s="6">
        <f t="shared" si="11"/>
        <v>0.5</v>
      </c>
      <c r="M248" s="1">
        <f>'LA Data'!C248</f>
        <v>37193010</v>
      </c>
      <c r="N248" s="1">
        <f>-('LA Data'!E248 - 'LA Data'!$D248) * 'LA Data'!$BU248</f>
        <v>1804962.274</v>
      </c>
      <c r="O248" s="1">
        <f>-'LA Data'!D248</f>
        <v>0</v>
      </c>
      <c r="P248" s="1">
        <f>-('LA Data'!F248+'LA Data'!G248) * 0.5</f>
        <v>0</v>
      </c>
      <c r="Q248" s="1">
        <f>-'LA Data'!L248-'LA Data'!M248</f>
        <v>1</v>
      </c>
      <c r="R248" s="1">
        <f>-'LA Data'!N248-'LA Data'!O248</f>
        <v>0</v>
      </c>
      <c r="S248" s="1">
        <f>-'LA Data'!P248-'LA Data'!Q248</f>
        <v>0</v>
      </c>
      <c r="T248" s="1">
        <f>-'LA Data'!T248-'LA Data'!U248</f>
        <v>0</v>
      </c>
      <c r="U248" s="1">
        <f>-'LA Data'!H248-'LA Data'!I248</f>
        <v>363909</v>
      </c>
      <c r="V248" s="1">
        <f>-'LA Data'!J248-'LA Data'!K248</f>
        <v>1236165</v>
      </c>
      <c r="W248" s="1">
        <f>-'LA Data'!R248-'LA Data'!S248</f>
        <v>0</v>
      </c>
      <c r="X248" s="1">
        <f>-((('LA Data'!X248-'LA Data'!W248)*'LA Data'!BU248+'LA Data'!W248+'LA Data'!Y248*0.5+'LA Data'!AA248+'LA Data'!AC248+'LA Data'!AE248+'LA Data'!AG248+'LA Data'!AI248+'LA Data'!AK248) + ('LA Data'!Z248*0.5+'LA Data'!AB248+'LA Data'!AD248+'LA Data'!AF248+'LA Data'!AH248+'LA Data'!AJ248+'LA Data'!AL248))</f>
        <v>0</v>
      </c>
      <c r="Y248" s="1">
        <f>'LA Data'!BW248*10^6</f>
        <v>-11311088.249324501</v>
      </c>
      <c r="Z248" s="1">
        <f>'LA Data'!BZ248*10^6</f>
        <v>-11311088.249324501</v>
      </c>
      <c r="AA248" s="1">
        <f>'LA Data'!CB248</f>
        <v>0</v>
      </c>
      <c r="AB248" s="1">
        <f>'LA Data'!CC248</f>
        <v>0</v>
      </c>
      <c r="AC248" s="1">
        <f>'LA Data'!CD248</f>
        <v>0</v>
      </c>
      <c r="AD248" s="1">
        <f>'LA Data'!CE248</f>
        <v>0</v>
      </c>
      <c r="AE248" s="1">
        <f>('LA Data'!BX248-'LA Data'!CA248)*10^6</f>
        <v>0</v>
      </c>
      <c r="AF248" s="1">
        <v>0</v>
      </c>
      <c r="AG248" s="1"/>
    </row>
    <row r="249" spans="1:33" x14ac:dyDescent="0.25">
      <c r="A249" t="s">
        <v>486</v>
      </c>
      <c r="B249" t="s">
        <v>485</v>
      </c>
      <c r="C249" t="s">
        <v>673</v>
      </c>
      <c r="D249" t="s">
        <v>747</v>
      </c>
      <c r="E249" s="5">
        <v>0</v>
      </c>
      <c r="F249" s="1">
        <f t="shared" si="9"/>
        <v>0</v>
      </c>
      <c r="G249" s="1">
        <f>SUM(M249,O249,N249,P249,U249,V249,Q249,R249,S249,W249,T249)*I249+SUM(Y249,AA249,-AC249,-AE249)+(X249 * IF('LA Data'!V249=0,K249,1))</f>
        <v>1648740.2661799323</v>
      </c>
      <c r="H249" s="1">
        <f>SUM(M249,O249,N249,P249,U249,V249,Q249,R249,S249,W249,T249)*J249+SUM(Z249,AB249,-AD249,-AF249)+(X249 * IF('LA Data'!V249=0,L249,1))</f>
        <v>1648740.2661799323</v>
      </c>
      <c r="I249" s="6">
        <f>'LA Data'!BV249</f>
        <v>0.4</v>
      </c>
      <c r="J249" s="6">
        <f>'LA Data'!BY249</f>
        <v>0.4</v>
      </c>
      <c r="K249" s="6">
        <f t="shared" si="10"/>
        <v>0.5</v>
      </c>
      <c r="L249" s="6">
        <f t="shared" si="11"/>
        <v>0.5</v>
      </c>
      <c r="M249" s="1">
        <f>'LA Data'!C249</f>
        <v>21600278</v>
      </c>
      <c r="N249" s="1">
        <f>-('LA Data'!E249 - 'LA Data'!$D249) * 'LA Data'!$BU249</f>
        <v>2568364.92</v>
      </c>
      <c r="O249" s="1">
        <f>-'LA Data'!D249</f>
        <v>0</v>
      </c>
      <c r="P249" s="1">
        <f>-('LA Data'!F249+'LA Data'!G249) * 0.5</f>
        <v>22497</v>
      </c>
      <c r="Q249" s="1">
        <f>-'LA Data'!L249-'LA Data'!M249</f>
        <v>15581</v>
      </c>
      <c r="R249" s="1">
        <f>-'LA Data'!N249-'LA Data'!O249</f>
        <v>0</v>
      </c>
      <c r="S249" s="1">
        <f>-'LA Data'!P249-'LA Data'!Q249</f>
        <v>0</v>
      </c>
      <c r="T249" s="1">
        <f>-'LA Data'!T249-'LA Data'!U249</f>
        <v>0</v>
      </c>
      <c r="U249" s="1">
        <f>-'LA Data'!H249-'LA Data'!I249</f>
        <v>374837</v>
      </c>
      <c r="V249" s="1">
        <f>-'LA Data'!J249-'LA Data'!K249</f>
        <v>2286171</v>
      </c>
      <c r="W249" s="1">
        <f>-'LA Data'!R249-'LA Data'!S249</f>
        <v>0</v>
      </c>
      <c r="X249" s="1">
        <f>-((('LA Data'!X249-'LA Data'!W249)*'LA Data'!BU249+'LA Data'!W249+'LA Data'!Y249*0.5+'LA Data'!AA249+'LA Data'!AC249+'LA Data'!AE249+'LA Data'!AG249+'LA Data'!AI249+'LA Data'!AK249) + ('LA Data'!Z249*0.5+'LA Data'!AB249+'LA Data'!AD249+'LA Data'!AF249+'LA Data'!AH249+'LA Data'!AJ249+'LA Data'!AL249))</f>
        <v>0</v>
      </c>
      <c r="Y249" s="1">
        <f>'LA Data'!BW249*10^6</f>
        <v>-9098351.3018200696</v>
      </c>
      <c r="Z249" s="1">
        <f>'LA Data'!BZ249*10^6</f>
        <v>-9098351.3018200696</v>
      </c>
      <c r="AA249" s="1">
        <f>'LA Data'!CB249</f>
        <v>0</v>
      </c>
      <c r="AB249" s="1">
        <f>'LA Data'!CC249</f>
        <v>0</v>
      </c>
      <c r="AC249" s="1">
        <f>'LA Data'!CD249</f>
        <v>0</v>
      </c>
      <c r="AD249" s="1">
        <f>'LA Data'!CE249</f>
        <v>0</v>
      </c>
      <c r="AE249" s="1">
        <f>('LA Data'!BX249-'LA Data'!CA249)*10^6</f>
        <v>0</v>
      </c>
      <c r="AF249" s="1">
        <v>0</v>
      </c>
      <c r="AG249" s="1"/>
    </row>
    <row r="250" spans="1:33" x14ac:dyDescent="0.25">
      <c r="A250" t="s">
        <v>488</v>
      </c>
      <c r="B250" t="s">
        <v>487</v>
      </c>
      <c r="C250" t="s">
        <v>642</v>
      </c>
      <c r="D250" t="s">
        <v>594</v>
      </c>
      <c r="E250" s="5">
        <v>0</v>
      </c>
      <c r="F250" s="1">
        <f t="shared" si="9"/>
        <v>0</v>
      </c>
      <c r="G250" s="1">
        <f>SUM(M250,O250,N250,P250,U250,V250,Q250,R250,S250,W250,T250)*I250+SUM(Y250,AA250,-AC250,-AE250)+(X250 * IF('LA Data'!V250=0,K250,1))</f>
        <v>6458441.2900169995</v>
      </c>
      <c r="H250" s="1">
        <f>SUM(M250,O250,N250,P250,U250,V250,Q250,R250,S250,W250,T250)*J250+SUM(Z250,AB250,-AD250,-AF250)+(X250 * IF('LA Data'!V250=0,L250,1))</f>
        <v>6458441.2900169995</v>
      </c>
      <c r="I250" s="6">
        <f>'LA Data'!BV250</f>
        <v>0.4</v>
      </c>
      <c r="J250" s="6">
        <f>'LA Data'!BY250</f>
        <v>0.4</v>
      </c>
      <c r="K250" s="6">
        <f t="shared" si="10"/>
        <v>0.5</v>
      </c>
      <c r="L250" s="6">
        <f t="shared" si="11"/>
        <v>0.5</v>
      </c>
      <c r="M250" s="1">
        <f>'LA Data'!C250</f>
        <v>33922750</v>
      </c>
      <c r="N250" s="1">
        <f>-('LA Data'!E250 - 'LA Data'!$D250) * 'LA Data'!$BU250</f>
        <v>4955209.1540000001</v>
      </c>
      <c r="O250" s="1">
        <f>-'LA Data'!D250</f>
        <v>3605</v>
      </c>
      <c r="P250" s="1">
        <f>-('LA Data'!F250+'LA Data'!G250) * 0.5</f>
        <v>22661</v>
      </c>
      <c r="Q250" s="1">
        <f>-'LA Data'!L250-'LA Data'!M250</f>
        <v>45526</v>
      </c>
      <c r="R250" s="1">
        <f>-'LA Data'!N250-'LA Data'!O250</f>
        <v>0</v>
      </c>
      <c r="S250" s="1">
        <f>-'LA Data'!P250-'LA Data'!Q250</f>
        <v>3161</v>
      </c>
      <c r="T250" s="1">
        <f>-'LA Data'!T250-'LA Data'!U250</f>
        <v>0</v>
      </c>
      <c r="U250" s="1">
        <f>-'LA Data'!H250-'LA Data'!I250</f>
        <v>484218</v>
      </c>
      <c r="V250" s="1">
        <f>-'LA Data'!J250-'LA Data'!K250</f>
        <v>2894155</v>
      </c>
      <c r="W250" s="1">
        <f>-'LA Data'!R250-'LA Data'!S250</f>
        <v>0</v>
      </c>
      <c r="X250" s="1">
        <f>-((('LA Data'!X250-'LA Data'!W250)*'LA Data'!BU250+'LA Data'!W250+'LA Data'!Y250*0.5+'LA Data'!AA250+'LA Data'!AC250+'LA Data'!AE250+'LA Data'!AG250+'LA Data'!AI250+'LA Data'!AK250) + ('LA Data'!Z250*0.5+'LA Data'!AB250+'LA Data'!AD250+'LA Data'!AF250+'LA Data'!AH250+'LA Data'!AJ250+'LA Data'!AL250))</f>
        <v>0</v>
      </c>
      <c r="Y250" s="1">
        <f>'LA Data'!BW250*10^6</f>
        <v>-10474072.771583</v>
      </c>
      <c r="Z250" s="1">
        <f>'LA Data'!BZ250*10^6</f>
        <v>-10474072.771583</v>
      </c>
      <c r="AA250" s="1">
        <f>'LA Data'!CB250</f>
        <v>0</v>
      </c>
      <c r="AB250" s="1">
        <f>'LA Data'!CC250</f>
        <v>0</v>
      </c>
      <c r="AC250" s="1">
        <f>'LA Data'!CD250</f>
        <v>0</v>
      </c>
      <c r="AD250" s="1">
        <f>'LA Data'!CE250</f>
        <v>0</v>
      </c>
      <c r="AE250" s="1">
        <f>('LA Data'!BX250-'LA Data'!CA250)*10^6</f>
        <v>0</v>
      </c>
      <c r="AF250" s="1">
        <v>0</v>
      </c>
      <c r="AG250" s="1"/>
    </row>
    <row r="251" spans="1:33" x14ac:dyDescent="0.25">
      <c r="A251" t="s">
        <v>489</v>
      </c>
      <c r="B251" t="s">
        <v>722</v>
      </c>
      <c r="C251" t="s">
        <v>747</v>
      </c>
      <c r="D251" t="s">
        <v>626</v>
      </c>
      <c r="E251" s="5">
        <v>0</v>
      </c>
      <c r="F251" s="1">
        <f t="shared" si="9"/>
        <v>0</v>
      </c>
      <c r="G251" s="1">
        <f>SUM(M251,O251,N251,P251,U251,V251,Q251,R251,S251,W251,T251)*I251+SUM(Y251,AA251,-AC251,-AE251)+(X251 * IF('LA Data'!V251=0,K251,1))</f>
        <v>48823152.178730063</v>
      </c>
      <c r="H251" s="1">
        <f>SUM(M251,O251,N251,P251,U251,V251,Q251,R251,S251,W251,T251)*J251+SUM(Z251,AB251,-AD251,-AF251)+(X251 * IF('LA Data'!V251=0,L251,1))</f>
        <v>48823152.178730063</v>
      </c>
      <c r="I251" s="6">
        <f>'LA Data'!BV251</f>
        <v>0.49</v>
      </c>
      <c r="J251" s="6">
        <f>'LA Data'!BY251</f>
        <v>0.49</v>
      </c>
      <c r="K251" s="6">
        <f t="shared" si="10"/>
        <v>0.5</v>
      </c>
      <c r="L251" s="6">
        <f t="shared" si="11"/>
        <v>0.5</v>
      </c>
      <c r="M251" s="1">
        <f>'LA Data'!C251</f>
        <v>79282864</v>
      </c>
      <c r="N251" s="1">
        <f>-('LA Data'!E251 - 'LA Data'!$D251) * 'LA Data'!$BU251</f>
        <v>4239837.0749999993</v>
      </c>
      <c r="O251" s="1">
        <f>-'LA Data'!D251</f>
        <v>5589</v>
      </c>
      <c r="P251" s="1">
        <f>-('LA Data'!F251+'LA Data'!G251) * 0.5</f>
        <v>1711</v>
      </c>
      <c r="Q251" s="1">
        <f>-'LA Data'!L251-'LA Data'!M251</f>
        <v>11491</v>
      </c>
      <c r="R251" s="1">
        <f>-'LA Data'!N251-'LA Data'!O251</f>
        <v>0</v>
      </c>
      <c r="S251" s="1">
        <f>-'LA Data'!P251-'LA Data'!Q251</f>
        <v>20000</v>
      </c>
      <c r="T251" s="1">
        <f>-'LA Data'!T251-'LA Data'!U251</f>
        <v>0</v>
      </c>
      <c r="U251" s="1">
        <f>-'LA Data'!H251-'LA Data'!I251</f>
        <v>639287</v>
      </c>
      <c r="V251" s="1">
        <f>-'LA Data'!J251-'LA Data'!K251</f>
        <v>5028031</v>
      </c>
      <c r="W251" s="1">
        <f>-'LA Data'!R251-'LA Data'!S251</f>
        <v>0</v>
      </c>
      <c r="X251" s="1">
        <f>-((('LA Data'!X251-'LA Data'!W251)*'LA Data'!BU251+'LA Data'!W251+'LA Data'!Y251*0.5+'LA Data'!AA251+'LA Data'!AC251+'LA Data'!AE251+'LA Data'!AG251+'LA Data'!AI251+'LA Data'!AK251) + ('LA Data'!Z251*0.5+'LA Data'!AB251+'LA Data'!AD251+'LA Data'!AF251+'LA Data'!AH251+'LA Data'!AJ251+'LA Data'!AL251))</f>
        <v>0</v>
      </c>
      <c r="Y251" s="1">
        <f>'LA Data'!BW251*10^6</f>
        <v>5101035.24198006</v>
      </c>
      <c r="Z251" s="1">
        <f>'LA Data'!BZ251*10^6</f>
        <v>5101035.24198006</v>
      </c>
      <c r="AA251" s="1">
        <f>'LA Data'!CB251</f>
        <v>0</v>
      </c>
      <c r="AB251" s="1">
        <f>'LA Data'!CC251</f>
        <v>0</v>
      </c>
      <c r="AC251" s="1">
        <f>'LA Data'!CD251</f>
        <v>0</v>
      </c>
      <c r="AD251" s="1">
        <f>'LA Data'!CE251</f>
        <v>0</v>
      </c>
      <c r="AE251" s="1">
        <f>('LA Data'!BX251-'LA Data'!CA251)*10^6</f>
        <v>0</v>
      </c>
      <c r="AF251" s="1">
        <v>0</v>
      </c>
      <c r="AG251" s="1"/>
    </row>
    <row r="252" spans="1:33" x14ac:dyDescent="0.25">
      <c r="A252" t="s">
        <v>491</v>
      </c>
      <c r="B252" t="s">
        <v>490</v>
      </c>
      <c r="C252" t="s">
        <v>646</v>
      </c>
      <c r="D252" t="s">
        <v>602</v>
      </c>
      <c r="E252" s="5">
        <v>0</v>
      </c>
      <c r="F252" s="1">
        <f t="shared" si="9"/>
        <v>0</v>
      </c>
      <c r="G252" s="1">
        <f>SUM(M252,O252,N252,P252,U252,V252,Q252,R252,S252,W252,T252)*I252+SUM(Y252,AA252,-AC252,-AE252)+(X252 * IF('LA Data'!V252=0,K252,1))</f>
        <v>8917062.0951686017</v>
      </c>
      <c r="H252" s="1">
        <f>SUM(M252,O252,N252,P252,U252,V252,Q252,R252,S252,W252,T252)*J252+SUM(Z252,AB252,-AD252,-AF252)+(X252 * IF('LA Data'!V252=0,L252,1))</f>
        <v>8917062.0951686017</v>
      </c>
      <c r="I252" s="6">
        <f>'LA Data'!BV252</f>
        <v>0.4</v>
      </c>
      <c r="J252" s="6">
        <f>'LA Data'!BY252</f>
        <v>0.4</v>
      </c>
      <c r="K252" s="6">
        <f t="shared" si="10"/>
        <v>0.5</v>
      </c>
      <c r="L252" s="6">
        <f t="shared" si="11"/>
        <v>0.5</v>
      </c>
      <c r="M252" s="1">
        <f>'LA Data'!C252</f>
        <v>31614799</v>
      </c>
      <c r="N252" s="1">
        <f>-('LA Data'!E252 - 'LA Data'!$D252) * 'LA Data'!$BU252</f>
        <v>5172623.9189999998</v>
      </c>
      <c r="O252" s="1">
        <f>-'LA Data'!D252</f>
        <v>39009</v>
      </c>
      <c r="P252" s="1">
        <f>-('LA Data'!F252+'LA Data'!G252) * 0.5</f>
        <v>27757</v>
      </c>
      <c r="Q252" s="1">
        <f>-'LA Data'!L252-'LA Data'!M252</f>
        <v>74289</v>
      </c>
      <c r="R252" s="1">
        <f>-'LA Data'!N252-'LA Data'!O252</f>
        <v>0</v>
      </c>
      <c r="S252" s="1">
        <f>-'LA Data'!P252-'LA Data'!Q252</f>
        <v>0</v>
      </c>
      <c r="T252" s="1">
        <f>-'LA Data'!T252-'LA Data'!U252</f>
        <v>0</v>
      </c>
      <c r="U252" s="1">
        <f>-'LA Data'!H252-'LA Data'!I252</f>
        <v>572727</v>
      </c>
      <c r="V252" s="1">
        <f>-'LA Data'!J252-'LA Data'!K252</f>
        <v>2081880</v>
      </c>
      <c r="W252" s="1">
        <f>-'LA Data'!R252-'LA Data'!S252</f>
        <v>0</v>
      </c>
      <c r="X252" s="1">
        <f>-((('LA Data'!X252-'LA Data'!W252)*'LA Data'!BU252+'LA Data'!W252+'LA Data'!Y252*0.5+'LA Data'!AA252+'LA Data'!AC252+'LA Data'!AE252+'LA Data'!AG252+'LA Data'!AI252+'LA Data'!AK252) + ('LA Data'!Z252*0.5+'LA Data'!AB252+'LA Data'!AD252+'LA Data'!AF252+'LA Data'!AH252+'LA Data'!AJ252+'LA Data'!AL252))</f>
        <v>9977.755000000001</v>
      </c>
      <c r="Y252" s="1">
        <f>'LA Data'!BW252*10^6</f>
        <v>-6926149.6274314001</v>
      </c>
      <c r="Z252" s="1">
        <f>'LA Data'!BZ252*10^6</f>
        <v>-6926149.6274314001</v>
      </c>
      <c r="AA252" s="1">
        <f>'LA Data'!CB252</f>
        <v>0</v>
      </c>
      <c r="AB252" s="1">
        <f>'LA Data'!CC252</f>
        <v>0</v>
      </c>
      <c r="AC252" s="1">
        <f>'LA Data'!CD252</f>
        <v>0</v>
      </c>
      <c r="AD252" s="1">
        <f>'LA Data'!CE252</f>
        <v>0</v>
      </c>
      <c r="AE252" s="1">
        <f>('LA Data'!BX252-'LA Data'!CA252)*10^6</f>
        <v>0</v>
      </c>
      <c r="AF252" s="1">
        <v>0</v>
      </c>
      <c r="AG252" s="1"/>
    </row>
    <row r="253" spans="1:33" x14ac:dyDescent="0.25">
      <c r="A253" t="s">
        <v>493</v>
      </c>
      <c r="B253" t="s">
        <v>492</v>
      </c>
      <c r="C253" t="s">
        <v>651</v>
      </c>
      <c r="D253" t="s">
        <v>606</v>
      </c>
      <c r="E253" s="5">
        <v>0</v>
      </c>
      <c r="F253" s="1">
        <f t="shared" si="9"/>
        <v>0</v>
      </c>
      <c r="G253" s="1">
        <f>SUM(M253,O253,N253,P253,U253,V253,Q253,R253,S253,W253,T253)*I253+SUM(Y253,AA253,-AC253,-AE253)+(X253 * IF('LA Data'!V253=0,K253,1))</f>
        <v>10768298.461895701</v>
      </c>
      <c r="H253" s="1">
        <f>SUM(M253,O253,N253,P253,U253,V253,Q253,R253,S253,W253,T253)*J253+SUM(Z253,AB253,-AD253,-AF253)+(X253 * IF('LA Data'!V253=0,L253,1))</f>
        <v>10768298.461895701</v>
      </c>
      <c r="I253" s="6">
        <f>'LA Data'!BV253</f>
        <v>0.4</v>
      </c>
      <c r="J253" s="6">
        <f>'LA Data'!BY253</f>
        <v>0.4</v>
      </c>
      <c r="K253" s="6">
        <f t="shared" si="10"/>
        <v>0.5</v>
      </c>
      <c r="L253" s="6">
        <f t="shared" si="11"/>
        <v>0.5</v>
      </c>
      <c r="M253" s="1">
        <f>'LA Data'!C253</f>
        <v>74754420</v>
      </c>
      <c r="N253" s="1">
        <f>-('LA Data'!E253 - 'LA Data'!$D253) * 'LA Data'!$BU253</f>
        <v>3574017.355</v>
      </c>
      <c r="O253" s="1">
        <f>-'LA Data'!D253</f>
        <v>16797</v>
      </c>
      <c r="P253" s="1">
        <f>-('LA Data'!F253+'LA Data'!G253) * 0.5</f>
        <v>14309</v>
      </c>
      <c r="Q253" s="1">
        <f>-'LA Data'!L253-'LA Data'!M253</f>
        <v>0</v>
      </c>
      <c r="R253" s="1">
        <f>-'LA Data'!N253-'LA Data'!O253</f>
        <v>0</v>
      </c>
      <c r="S253" s="1">
        <f>-'LA Data'!P253-'LA Data'!Q253</f>
        <v>5000</v>
      </c>
      <c r="T253" s="1">
        <f>-'LA Data'!T253-'LA Data'!U253</f>
        <v>0</v>
      </c>
      <c r="U253" s="1">
        <f>-'LA Data'!H253-'LA Data'!I253</f>
        <v>906889</v>
      </c>
      <c r="V253" s="1">
        <f>-'LA Data'!J253-'LA Data'!K253</f>
        <v>2788000</v>
      </c>
      <c r="W253" s="1">
        <f>-'LA Data'!R253-'LA Data'!S253</f>
        <v>0</v>
      </c>
      <c r="X253" s="1">
        <f>-((('LA Data'!X253-'LA Data'!W253)*'LA Data'!BU253+'LA Data'!W253+'LA Data'!Y253*0.5+'LA Data'!AA253+'LA Data'!AC253+'LA Data'!AE253+'LA Data'!AG253+'LA Data'!AI253+'LA Data'!AK253) + ('LA Data'!Z253*0.5+'LA Data'!AB253+'LA Data'!AD253+'LA Data'!AF253+'LA Data'!AH253+'LA Data'!AJ253+'LA Data'!AL253))</f>
        <v>0</v>
      </c>
      <c r="Y253" s="1">
        <f>'LA Data'!BW253*10^6</f>
        <v>-22055474.480104301</v>
      </c>
      <c r="Z253" s="1">
        <f>'LA Data'!BZ253*10^6</f>
        <v>-22055474.480104301</v>
      </c>
      <c r="AA253" s="1">
        <f>'LA Data'!CB253</f>
        <v>0</v>
      </c>
      <c r="AB253" s="1">
        <f>'LA Data'!CC253</f>
        <v>0</v>
      </c>
      <c r="AC253" s="1">
        <f>'LA Data'!CD253</f>
        <v>0</v>
      </c>
      <c r="AD253" s="1">
        <f>'LA Data'!CE253</f>
        <v>0</v>
      </c>
      <c r="AE253" s="1">
        <f>('LA Data'!BX253-'LA Data'!CA253)*10^6</f>
        <v>0</v>
      </c>
      <c r="AF253" s="1">
        <v>0</v>
      </c>
      <c r="AG253" s="1"/>
    </row>
    <row r="254" spans="1:33" x14ac:dyDescent="0.25">
      <c r="A254" t="s">
        <v>495</v>
      </c>
      <c r="B254" t="s">
        <v>494</v>
      </c>
      <c r="C254" t="s">
        <v>648</v>
      </c>
      <c r="D254" t="s">
        <v>747</v>
      </c>
      <c r="E254" s="5">
        <v>0</v>
      </c>
      <c r="F254" s="1">
        <f t="shared" si="9"/>
        <v>0</v>
      </c>
      <c r="G254" s="1">
        <f>SUM(M254,O254,N254,P254,U254,V254,Q254,R254,S254,W254,T254)*I254+SUM(Y254,AA254,-AC254,-AE254)+(X254 * IF('LA Data'!V254=0,K254,1))</f>
        <v>4341305.1370034032</v>
      </c>
      <c r="H254" s="1">
        <f>SUM(M254,O254,N254,P254,U254,V254,Q254,R254,S254,W254,T254)*J254+SUM(Z254,AB254,-AD254,-AF254)+(X254 * IF('LA Data'!V254=0,L254,1))</f>
        <v>4341305.1370034032</v>
      </c>
      <c r="I254" s="6">
        <f>'LA Data'!BV254</f>
        <v>0.4</v>
      </c>
      <c r="J254" s="6">
        <f>'LA Data'!BY254</f>
        <v>0.4</v>
      </c>
      <c r="K254" s="6">
        <f t="shared" si="10"/>
        <v>0.5</v>
      </c>
      <c r="L254" s="6">
        <f t="shared" si="11"/>
        <v>0.5</v>
      </c>
      <c r="M254" s="1">
        <f>'LA Data'!C254</f>
        <v>44972018</v>
      </c>
      <c r="N254" s="1">
        <f>-('LA Data'!E254 - 'LA Data'!$D254) * 'LA Data'!$BU254</f>
        <v>2343520.02</v>
      </c>
      <c r="O254" s="1">
        <f>-'LA Data'!D254</f>
        <v>0</v>
      </c>
      <c r="P254" s="1">
        <f>-('LA Data'!F254+'LA Data'!G254) * 0.5</f>
        <v>2491.5</v>
      </c>
      <c r="Q254" s="1">
        <f>-'LA Data'!L254-'LA Data'!M254</f>
        <v>6437</v>
      </c>
      <c r="R254" s="1">
        <f>-'LA Data'!N254-'LA Data'!O254</f>
        <v>0</v>
      </c>
      <c r="S254" s="1">
        <f>-'LA Data'!P254-'LA Data'!Q254</f>
        <v>0</v>
      </c>
      <c r="T254" s="1">
        <f>-'LA Data'!T254-'LA Data'!U254</f>
        <v>0</v>
      </c>
      <c r="U254" s="1">
        <f>-'LA Data'!H254-'LA Data'!I254</f>
        <v>572032</v>
      </c>
      <c r="V254" s="1">
        <f>-'LA Data'!J254-'LA Data'!K254</f>
        <v>1195975</v>
      </c>
      <c r="W254" s="1">
        <f>-'LA Data'!R254-'LA Data'!S254</f>
        <v>0</v>
      </c>
      <c r="X254" s="1">
        <f>-((('LA Data'!X254-'LA Data'!W254)*'LA Data'!BU254+'LA Data'!W254+'LA Data'!Y254*0.5+'LA Data'!AA254+'LA Data'!AC254+'LA Data'!AE254+'LA Data'!AG254+'LA Data'!AI254+'LA Data'!AK254) + ('LA Data'!Z254*0.5+'LA Data'!AB254+'LA Data'!AD254+'LA Data'!AF254+'LA Data'!AH254+'LA Data'!AJ254+'LA Data'!AL254))</f>
        <v>0</v>
      </c>
      <c r="Y254" s="1">
        <f>'LA Data'!BW254*10^6</f>
        <v>-15295684.2709966</v>
      </c>
      <c r="Z254" s="1">
        <f>'LA Data'!BZ254*10^6</f>
        <v>-15295684.2709966</v>
      </c>
      <c r="AA254" s="1">
        <f>'LA Data'!CB254</f>
        <v>0</v>
      </c>
      <c r="AB254" s="1">
        <f>'LA Data'!CC254</f>
        <v>0</v>
      </c>
      <c r="AC254" s="1">
        <f>'LA Data'!CD254</f>
        <v>0</v>
      </c>
      <c r="AD254" s="1">
        <f>'LA Data'!CE254</f>
        <v>0</v>
      </c>
      <c r="AE254" s="1">
        <f>('LA Data'!BX254-'LA Data'!CA254)*10^6</f>
        <v>0</v>
      </c>
      <c r="AF254" s="1">
        <v>0</v>
      </c>
      <c r="AG254" s="1"/>
    </row>
    <row r="255" spans="1:33" x14ac:dyDescent="0.25">
      <c r="A255" t="s">
        <v>497</v>
      </c>
      <c r="B255" t="s">
        <v>496</v>
      </c>
      <c r="C255" t="s">
        <v>655</v>
      </c>
      <c r="D255" t="s">
        <v>612</v>
      </c>
      <c r="E255" s="5">
        <v>0</v>
      </c>
      <c r="F255" s="1">
        <f t="shared" si="9"/>
        <v>0</v>
      </c>
      <c r="G255" s="1">
        <f>SUM(M255,O255,N255,P255,U255,V255,Q255,R255,S255,W255,T255)*I255+SUM(Y255,AA255,-AC255,-AE255)+(X255 * IF('LA Data'!V255=0,K255,1))</f>
        <v>8266562.4955830015</v>
      </c>
      <c r="H255" s="1">
        <f>SUM(M255,O255,N255,P255,U255,V255,Q255,R255,S255,W255,T255)*J255+SUM(Z255,AB255,-AD255,-AF255)+(X255 * IF('LA Data'!V255=0,L255,1))</f>
        <v>8266562.4955830015</v>
      </c>
      <c r="I255" s="6">
        <f>'LA Data'!BV255</f>
        <v>0.4</v>
      </c>
      <c r="J255" s="6">
        <f>'LA Data'!BY255</f>
        <v>0.4</v>
      </c>
      <c r="K255" s="6">
        <f t="shared" si="10"/>
        <v>0.5</v>
      </c>
      <c r="L255" s="6">
        <f t="shared" si="11"/>
        <v>0.5</v>
      </c>
      <c r="M255" s="1">
        <f>'LA Data'!C255</f>
        <v>37907417</v>
      </c>
      <c r="N255" s="1">
        <f>-('LA Data'!E255 - 'LA Data'!$D255) * 'LA Data'!$BU255</f>
        <v>5179189.8339999998</v>
      </c>
      <c r="O255" s="1">
        <f>-'LA Data'!D255</f>
        <v>195</v>
      </c>
      <c r="P255" s="1">
        <f>-('LA Data'!F255+'LA Data'!G255) * 0.5</f>
        <v>1247.5</v>
      </c>
      <c r="Q255" s="1">
        <f>-'LA Data'!L255-'LA Data'!M255</f>
        <v>25429</v>
      </c>
      <c r="R255" s="1">
        <f>-'LA Data'!N255-'LA Data'!O255</f>
        <v>0</v>
      </c>
      <c r="S255" s="1">
        <f>-'LA Data'!P255-'LA Data'!Q255</f>
        <v>0</v>
      </c>
      <c r="T255" s="1">
        <f>-'LA Data'!T255-'LA Data'!U255</f>
        <v>0</v>
      </c>
      <c r="U255" s="1">
        <f>-'LA Data'!H255-'LA Data'!I255</f>
        <v>601269</v>
      </c>
      <c r="V255" s="1">
        <f>-'LA Data'!J255-'LA Data'!K255</f>
        <v>2031010</v>
      </c>
      <c r="W255" s="1">
        <f>-'LA Data'!R255-'LA Data'!S255</f>
        <v>0</v>
      </c>
      <c r="X255" s="1">
        <f>-((('LA Data'!X255-'LA Data'!W255)*'LA Data'!BU255+'LA Data'!W255+'LA Data'!Y255*0.5+'LA Data'!AA255+'LA Data'!AC255+'LA Data'!AE255+'LA Data'!AG255+'LA Data'!AI255+'LA Data'!AK255) + ('LA Data'!Z255*0.5+'LA Data'!AB255+'LA Data'!AD255+'LA Data'!AF255+'LA Data'!AH255+'LA Data'!AJ255+'LA Data'!AL255))</f>
        <v>0</v>
      </c>
      <c r="Y255" s="1">
        <f>'LA Data'!BW255*10^6</f>
        <v>-10031740.438017</v>
      </c>
      <c r="Z255" s="1">
        <f>'LA Data'!BZ255*10^6</f>
        <v>-10031740.438017</v>
      </c>
      <c r="AA255" s="1">
        <f>'LA Data'!CB255</f>
        <v>0</v>
      </c>
      <c r="AB255" s="1">
        <f>'LA Data'!CC255</f>
        <v>0</v>
      </c>
      <c r="AC255" s="1">
        <f>'LA Data'!CD255</f>
        <v>0</v>
      </c>
      <c r="AD255" s="1">
        <f>'LA Data'!CE255</f>
        <v>0</v>
      </c>
      <c r="AE255" s="1">
        <f>('LA Data'!BX255-'LA Data'!CA255)*10^6</f>
        <v>0</v>
      </c>
      <c r="AF255" s="1">
        <v>0</v>
      </c>
      <c r="AG255" s="1"/>
    </row>
    <row r="256" spans="1:33" x14ac:dyDescent="0.25">
      <c r="A256" t="s">
        <v>499</v>
      </c>
      <c r="B256" t="s">
        <v>498</v>
      </c>
      <c r="C256" t="s">
        <v>653</v>
      </c>
      <c r="D256" t="s">
        <v>747</v>
      </c>
      <c r="E256" s="5">
        <v>0</v>
      </c>
      <c r="F256" s="1">
        <f t="shared" si="9"/>
        <v>0</v>
      </c>
      <c r="G256" s="1">
        <f>SUM(M256,O256,N256,P256,U256,V256,Q256,R256,S256,W256,T256)*I256+SUM(Y256,AA256,-AC256,-AE256)+(X256 * IF('LA Data'!V256=0,K256,1))</f>
        <v>7665694.9969960004</v>
      </c>
      <c r="H256" s="1">
        <f>SUM(M256,O256,N256,P256,U256,V256,Q256,R256,S256,W256,T256)*J256+SUM(Z256,AB256,-AD256,-AF256)+(X256 * IF('LA Data'!V256=0,L256,1))</f>
        <v>7665694.9969960004</v>
      </c>
      <c r="I256" s="6">
        <f>'LA Data'!BV256</f>
        <v>0.4</v>
      </c>
      <c r="J256" s="6">
        <f>'LA Data'!BY256</f>
        <v>0.4</v>
      </c>
      <c r="K256" s="6">
        <f t="shared" si="10"/>
        <v>0.5</v>
      </c>
      <c r="L256" s="6">
        <f t="shared" si="11"/>
        <v>0.5</v>
      </c>
      <c r="M256" s="1">
        <f>'LA Data'!C256</f>
        <v>56272759</v>
      </c>
      <c r="N256" s="1">
        <f>-('LA Data'!E256 - 'LA Data'!$D256) * 'LA Data'!$BU256</f>
        <v>1122328.44</v>
      </c>
      <c r="O256" s="1">
        <f>-'LA Data'!D256</f>
        <v>5614</v>
      </c>
      <c r="P256" s="1">
        <f>-('LA Data'!F256+'LA Data'!G256) * 0.5</f>
        <v>0</v>
      </c>
      <c r="Q256" s="1">
        <f>-'LA Data'!L256-'LA Data'!M256</f>
        <v>0</v>
      </c>
      <c r="R256" s="1">
        <f>-'LA Data'!N256-'LA Data'!O256</f>
        <v>0</v>
      </c>
      <c r="S256" s="1">
        <f>-'LA Data'!P256-'LA Data'!Q256</f>
        <v>0</v>
      </c>
      <c r="T256" s="1">
        <f>-'LA Data'!T256-'LA Data'!U256</f>
        <v>0</v>
      </c>
      <c r="U256" s="1">
        <f>-'LA Data'!H256-'LA Data'!I256</f>
        <v>856814</v>
      </c>
      <c r="V256" s="1">
        <f>-'LA Data'!J256-'LA Data'!K256</f>
        <v>1991434</v>
      </c>
      <c r="W256" s="1">
        <f>-'LA Data'!R256-'LA Data'!S256</f>
        <v>0</v>
      </c>
      <c r="X256" s="1">
        <f>-((('LA Data'!X256-'LA Data'!W256)*'LA Data'!BU256+'LA Data'!W256+'LA Data'!Y256*0.5+'LA Data'!AA256+'LA Data'!AC256+'LA Data'!AE256+'LA Data'!AG256+'LA Data'!AI256+'LA Data'!AK256) + ('LA Data'!Z256*0.5+'LA Data'!AB256+'LA Data'!AD256+'LA Data'!AF256+'LA Data'!AH256+'LA Data'!AJ256+'LA Data'!AL256))</f>
        <v>0</v>
      </c>
      <c r="Y256" s="1">
        <f>'LA Data'!BW256*10^6</f>
        <v>-16433884.779004</v>
      </c>
      <c r="Z256" s="1">
        <f>'LA Data'!BZ256*10^6</f>
        <v>-16433884.779004</v>
      </c>
      <c r="AA256" s="1">
        <f>'LA Data'!CB256</f>
        <v>0</v>
      </c>
      <c r="AB256" s="1">
        <f>'LA Data'!CC256</f>
        <v>0</v>
      </c>
      <c r="AC256" s="1">
        <f>'LA Data'!CD256</f>
        <v>0</v>
      </c>
      <c r="AD256" s="1">
        <f>'LA Data'!CE256</f>
        <v>0</v>
      </c>
      <c r="AE256" s="1">
        <f>('LA Data'!BX256-'LA Data'!CA256)*10^6</f>
        <v>0</v>
      </c>
      <c r="AF256" s="1">
        <v>0</v>
      </c>
      <c r="AG256" s="1"/>
    </row>
    <row r="257" spans="1:33" x14ac:dyDescent="0.25">
      <c r="A257" t="s">
        <v>500</v>
      </c>
      <c r="B257" t="s">
        <v>723</v>
      </c>
      <c r="C257" t="s">
        <v>747</v>
      </c>
      <c r="D257" t="s">
        <v>602</v>
      </c>
      <c r="E257" s="5">
        <v>0</v>
      </c>
      <c r="F257" s="1">
        <f t="shared" si="9"/>
        <v>0</v>
      </c>
      <c r="G257" s="1">
        <f>SUM(M257,O257,N257,P257,U257,V257,Q257,R257,S257,W257,T257)*I257+SUM(Y257,AA257,-AC257,-AE257)+(X257 * IF('LA Data'!V257=0,K257,1))</f>
        <v>45955224.926335901</v>
      </c>
      <c r="H257" s="1">
        <f>SUM(M257,O257,N257,P257,U257,V257,Q257,R257,S257,W257,T257)*J257+SUM(Z257,AB257,-AD257,-AF257)+(X257 * IF('LA Data'!V257=0,L257,1))</f>
        <v>45955224.926335901</v>
      </c>
      <c r="I257" s="6">
        <f>'LA Data'!BV257</f>
        <v>0.49</v>
      </c>
      <c r="J257" s="6">
        <f>'LA Data'!BY257</f>
        <v>0.49</v>
      </c>
      <c r="K257" s="6">
        <f t="shared" si="10"/>
        <v>0.5</v>
      </c>
      <c r="L257" s="6">
        <f t="shared" si="11"/>
        <v>0.5</v>
      </c>
      <c r="M257" s="1">
        <f>'LA Data'!C257</f>
        <v>143332700</v>
      </c>
      <c r="N257" s="1">
        <f>-('LA Data'!E257 - 'LA Data'!$D257) * 'LA Data'!$BU257</f>
        <v>3088078.4339999999</v>
      </c>
      <c r="O257" s="1">
        <f>-'LA Data'!D257</f>
        <v>8537</v>
      </c>
      <c r="P257" s="1">
        <f>-('LA Data'!F257+'LA Data'!G257) * 0.5</f>
        <v>0</v>
      </c>
      <c r="Q257" s="1">
        <f>-'LA Data'!L257-'LA Data'!M257</f>
        <v>0</v>
      </c>
      <c r="R257" s="1">
        <f>-'LA Data'!N257-'LA Data'!O257</f>
        <v>0</v>
      </c>
      <c r="S257" s="1">
        <f>-'LA Data'!P257-'LA Data'!Q257</f>
        <v>0</v>
      </c>
      <c r="T257" s="1">
        <f>-'LA Data'!T257-'LA Data'!U257</f>
        <v>0</v>
      </c>
      <c r="U257" s="1">
        <f>-'LA Data'!H257-'LA Data'!I257</f>
        <v>594290</v>
      </c>
      <c r="V257" s="1">
        <f>-'LA Data'!J257-'LA Data'!K257</f>
        <v>3514687</v>
      </c>
      <c r="W257" s="1">
        <f>-'LA Data'!R257-'LA Data'!S257</f>
        <v>0</v>
      </c>
      <c r="X257" s="1">
        <f>-((('LA Data'!X257-'LA Data'!W257)*'LA Data'!BU257+'LA Data'!W257+'LA Data'!Y257*0.5+'LA Data'!AA257+'LA Data'!AC257+'LA Data'!AE257+'LA Data'!AG257+'LA Data'!AI257+'LA Data'!AK257) + ('LA Data'!Z257*0.5+'LA Data'!AB257+'LA Data'!AD257+'LA Data'!AF257+'LA Data'!AH257+'LA Data'!AJ257+'LA Data'!AL257))</f>
        <v>0</v>
      </c>
      <c r="Y257" s="1">
        <f>'LA Data'!BW257*10^6</f>
        <v>-27808538.366324101</v>
      </c>
      <c r="Z257" s="1">
        <f>'LA Data'!BZ257*10^6</f>
        <v>-27808538.366324101</v>
      </c>
      <c r="AA257" s="1">
        <f>'LA Data'!CB257</f>
        <v>0</v>
      </c>
      <c r="AB257" s="1">
        <f>'LA Data'!CC257</f>
        <v>0</v>
      </c>
      <c r="AC257" s="1">
        <f>'LA Data'!CD257</f>
        <v>0</v>
      </c>
      <c r="AD257" s="1">
        <f>'LA Data'!CE257</f>
        <v>0</v>
      </c>
      <c r="AE257" s="1">
        <f>('LA Data'!BX257-'LA Data'!CA257)*10^6</f>
        <v>0</v>
      </c>
      <c r="AF257" s="1">
        <v>0</v>
      </c>
      <c r="AG257" s="1"/>
    </row>
    <row r="258" spans="1:33" x14ac:dyDescent="0.25">
      <c r="A258" t="s">
        <v>502</v>
      </c>
      <c r="B258" t="s">
        <v>501</v>
      </c>
      <c r="C258" t="s">
        <v>655</v>
      </c>
      <c r="D258" t="s">
        <v>612</v>
      </c>
      <c r="E258" s="5">
        <v>0</v>
      </c>
      <c r="F258" s="1">
        <f t="shared" si="9"/>
        <v>0</v>
      </c>
      <c r="G258" s="1">
        <f>SUM(M258,O258,N258,P258,U258,V258,Q258,R258,S258,W258,T258)*I258+SUM(Y258,AA258,-AC258,-AE258)+(X258 * IF('LA Data'!V258=0,K258,1))</f>
        <v>4421473.1258767024</v>
      </c>
      <c r="H258" s="1">
        <f>SUM(M258,O258,N258,P258,U258,V258,Q258,R258,S258,W258,T258)*J258+SUM(Z258,AB258,-AD258,-AF258)+(X258 * IF('LA Data'!V258=0,L258,1))</f>
        <v>4421473.1258767024</v>
      </c>
      <c r="I258" s="6">
        <f>'LA Data'!BV258</f>
        <v>0.4</v>
      </c>
      <c r="J258" s="6">
        <f>'LA Data'!BY258</f>
        <v>0.4</v>
      </c>
      <c r="K258" s="6">
        <f t="shared" si="10"/>
        <v>0.5</v>
      </c>
      <c r="L258" s="6">
        <f t="shared" si="11"/>
        <v>0.5</v>
      </c>
      <c r="M258" s="1">
        <f>'LA Data'!C258</f>
        <v>74327397</v>
      </c>
      <c r="N258" s="1">
        <f>-('LA Data'!E258 - 'LA Data'!$D258) * 'LA Data'!$BU258</f>
        <v>2253274.5419999999</v>
      </c>
      <c r="O258" s="1">
        <f>-'LA Data'!D258</f>
        <v>0</v>
      </c>
      <c r="P258" s="1">
        <f>-('LA Data'!F258+'LA Data'!G258) * 0.5</f>
        <v>0</v>
      </c>
      <c r="Q258" s="1">
        <f>-'LA Data'!L258-'LA Data'!M258</f>
        <v>16879</v>
      </c>
      <c r="R258" s="1">
        <f>-'LA Data'!N258-'LA Data'!O258</f>
        <v>0</v>
      </c>
      <c r="S258" s="1">
        <f>-'LA Data'!P258-'LA Data'!Q258</f>
        <v>2775</v>
      </c>
      <c r="T258" s="1">
        <f>-'LA Data'!T258-'LA Data'!U258</f>
        <v>0</v>
      </c>
      <c r="U258" s="1">
        <f>-'LA Data'!H258-'LA Data'!I258</f>
        <v>475807</v>
      </c>
      <c r="V258" s="1">
        <f>-'LA Data'!J258-'LA Data'!K258</f>
        <v>2839893</v>
      </c>
      <c r="W258" s="1">
        <f>-'LA Data'!R258-'LA Data'!S258</f>
        <v>0</v>
      </c>
      <c r="X258" s="1">
        <f>-((('LA Data'!X258-'LA Data'!W258)*'LA Data'!BU258+'LA Data'!W258+'LA Data'!Y258*0.5+'LA Data'!AA258+'LA Data'!AC258+'LA Data'!AE258+'LA Data'!AG258+'LA Data'!AI258+'LA Data'!AK258) + ('LA Data'!Z258*0.5+'LA Data'!AB258+'LA Data'!AD258+'LA Data'!AF258+'LA Data'!AH258+'LA Data'!AJ258+'LA Data'!AL258))</f>
        <v>0</v>
      </c>
      <c r="Y258" s="1">
        <f>'LA Data'!BW258*10^6</f>
        <v>-27544937.090923298</v>
      </c>
      <c r="Z258" s="1">
        <f>'LA Data'!BZ258*10^6</f>
        <v>-27544937.090923298</v>
      </c>
      <c r="AA258" s="1">
        <f>'LA Data'!CB258</f>
        <v>0</v>
      </c>
      <c r="AB258" s="1">
        <f>'LA Data'!CC258</f>
        <v>0</v>
      </c>
      <c r="AC258" s="1">
        <f>'LA Data'!CD258</f>
        <v>0</v>
      </c>
      <c r="AD258" s="1">
        <f>'LA Data'!CE258</f>
        <v>0</v>
      </c>
      <c r="AE258" s="1">
        <f>('LA Data'!BX258-'LA Data'!CA258)*10^6</f>
        <v>0</v>
      </c>
      <c r="AF258" s="1">
        <v>0</v>
      </c>
      <c r="AG258" s="1"/>
    </row>
    <row r="259" spans="1:33" x14ac:dyDescent="0.25">
      <c r="A259" t="s">
        <v>503</v>
      </c>
      <c r="B259" t="s">
        <v>724</v>
      </c>
      <c r="C259" t="s">
        <v>747</v>
      </c>
      <c r="D259" t="s">
        <v>594</v>
      </c>
      <c r="E259" s="5">
        <v>0</v>
      </c>
      <c r="F259" s="1">
        <f t="shared" ref="F259:F298" si="12">G259-H259</f>
        <v>0</v>
      </c>
      <c r="G259" s="1">
        <f>SUM(M259,O259,N259,P259,U259,V259,Q259,R259,S259,W259,T259)*I259+SUM(Y259,AA259,-AC259,-AE259)+(X259 * IF('LA Data'!V259=0,K259,1))</f>
        <v>37143742.564306304</v>
      </c>
      <c r="H259" s="1">
        <f>SUM(M259,O259,N259,P259,U259,V259,Q259,R259,S259,W259,T259)*J259+SUM(Z259,AB259,-AD259,-AF259)+(X259 * IF('LA Data'!V259=0,L259,1))</f>
        <v>37143742.564306304</v>
      </c>
      <c r="I259" s="6">
        <f>'LA Data'!BV259</f>
        <v>0.49</v>
      </c>
      <c r="J259" s="6">
        <f>'LA Data'!BY259</f>
        <v>0.49</v>
      </c>
      <c r="K259" s="6">
        <f t="shared" ref="K259:K298" si="13">I259 + _xlfn.IFNA(INDEX(I:I,MATCH(C259,A:A,0)),0) + _xlfn.IFNA(INDEX(I:I,MATCH(D259,A:A,0)),0)</f>
        <v>0.5</v>
      </c>
      <c r="L259" s="6">
        <f t="shared" ref="L259:L298" si="14">J259 + _xlfn.IFNA(INDEX(J:J,MATCH(C259,A:A,0)),0) + _xlfn.IFNA(INDEX(J:J,MATCH(D259,A:A,0)),0)</f>
        <v>0.5</v>
      </c>
      <c r="M259" s="1">
        <f>'LA Data'!C259</f>
        <v>33146434</v>
      </c>
      <c r="N259" s="1">
        <f>-('LA Data'!E259 - 'LA Data'!$D259) * 'LA Data'!$BU259</f>
        <v>4250689.74</v>
      </c>
      <c r="O259" s="1">
        <f>-'LA Data'!D259</f>
        <v>252889</v>
      </c>
      <c r="P259" s="1">
        <f>-('LA Data'!F259+'LA Data'!G259) * 0.5</f>
        <v>0</v>
      </c>
      <c r="Q259" s="1">
        <f>-'LA Data'!L259-'LA Data'!M259</f>
        <v>24770</v>
      </c>
      <c r="R259" s="1">
        <f>-'LA Data'!N259-'LA Data'!O259</f>
        <v>0</v>
      </c>
      <c r="S259" s="1">
        <f>-'LA Data'!P259-'LA Data'!Q259</f>
        <v>11083</v>
      </c>
      <c r="T259" s="1">
        <f>-'LA Data'!T259-'LA Data'!U259</f>
        <v>0</v>
      </c>
      <c r="U259" s="1">
        <f>-'LA Data'!H259-'LA Data'!I259</f>
        <v>305477</v>
      </c>
      <c r="V259" s="1">
        <f>-'LA Data'!J259-'LA Data'!K259</f>
        <v>3883550</v>
      </c>
      <c r="W259" s="1">
        <f>-'LA Data'!R259-'LA Data'!S259</f>
        <v>0</v>
      </c>
      <c r="X259" s="1">
        <f>-((('LA Data'!X259-'LA Data'!W259)*'LA Data'!BU259+'LA Data'!W259+'LA Data'!Y259*0.5+'LA Data'!AA259+'LA Data'!AC259+'LA Data'!AE259+'LA Data'!AG259+'LA Data'!AI259+'LA Data'!AK259) + ('LA Data'!Z259*0.5+'LA Data'!AB259+'LA Data'!AD259+'LA Data'!AF259+'LA Data'!AH259+'LA Data'!AJ259+'LA Data'!AL259))</f>
        <v>0</v>
      </c>
      <c r="Y259" s="1">
        <f>'LA Data'!BW259*10^6</f>
        <v>16625045.121706299</v>
      </c>
      <c r="Z259" s="1">
        <f>'LA Data'!BZ259*10^6</f>
        <v>16625045.121706299</v>
      </c>
      <c r="AA259" s="1">
        <f>'LA Data'!CB259</f>
        <v>0</v>
      </c>
      <c r="AB259" s="1">
        <f>'LA Data'!CC259</f>
        <v>0</v>
      </c>
      <c r="AC259" s="1">
        <f>'LA Data'!CD259</f>
        <v>0</v>
      </c>
      <c r="AD259" s="1">
        <f>'LA Data'!CE259</f>
        <v>0</v>
      </c>
      <c r="AE259" s="1">
        <f>('LA Data'!BX259-'LA Data'!CA259)*10^6</f>
        <v>0</v>
      </c>
      <c r="AF259" s="1">
        <v>0</v>
      </c>
      <c r="AG259" s="1"/>
    </row>
    <row r="260" spans="1:33" x14ac:dyDescent="0.25">
      <c r="A260" t="s">
        <v>505</v>
      </c>
      <c r="B260" t="s">
        <v>504</v>
      </c>
      <c r="C260" t="s">
        <v>642</v>
      </c>
      <c r="D260" t="s">
        <v>594</v>
      </c>
      <c r="E260" s="5">
        <v>0</v>
      </c>
      <c r="F260" s="1">
        <f t="shared" si="12"/>
        <v>0</v>
      </c>
      <c r="G260" s="1">
        <f>SUM(M260,O260,N260,P260,U260,V260,Q260,R260,S260,W260,T260)*I260+SUM(Y260,AA260,-AC260,-AE260)+(X260 * IF('LA Data'!V260=0,K260,1))</f>
        <v>4097268.0839742702</v>
      </c>
      <c r="H260" s="1">
        <f>SUM(M260,O260,N260,P260,U260,V260,Q260,R260,S260,W260,T260)*J260+SUM(Z260,AB260,-AD260,-AF260)+(X260 * IF('LA Data'!V260=0,L260,1))</f>
        <v>4097268.0839742702</v>
      </c>
      <c r="I260" s="6">
        <f>'LA Data'!BV260</f>
        <v>0.4</v>
      </c>
      <c r="J260" s="6">
        <f>'LA Data'!BY260</f>
        <v>0.4</v>
      </c>
      <c r="K260" s="6">
        <f t="shared" si="13"/>
        <v>0.5</v>
      </c>
      <c r="L260" s="6">
        <f t="shared" si="14"/>
        <v>0.5</v>
      </c>
      <c r="M260" s="1">
        <f>'LA Data'!C260</f>
        <v>12894055</v>
      </c>
      <c r="N260" s="1">
        <f>-('LA Data'!E260 - 'LA Data'!$D260) * 'LA Data'!$BU260</f>
        <v>3113222.5</v>
      </c>
      <c r="O260" s="1">
        <f>-'LA Data'!D260</f>
        <v>1697</v>
      </c>
      <c r="P260" s="1">
        <f>-('LA Data'!F260+'LA Data'!G260) * 0.5</f>
        <v>43032</v>
      </c>
      <c r="Q260" s="1">
        <f>-'LA Data'!L260-'LA Data'!M260</f>
        <v>17063</v>
      </c>
      <c r="R260" s="1">
        <f>-'LA Data'!N260-'LA Data'!O260</f>
        <v>11227</v>
      </c>
      <c r="S260" s="1">
        <f>-'LA Data'!P260-'LA Data'!Q260</f>
        <v>0</v>
      </c>
      <c r="T260" s="1">
        <f>-'LA Data'!T260-'LA Data'!U260</f>
        <v>0</v>
      </c>
      <c r="U260" s="1">
        <f>-'LA Data'!H260-'LA Data'!I260</f>
        <v>297086</v>
      </c>
      <c r="V260" s="1">
        <f>-'LA Data'!J260-'LA Data'!K260</f>
        <v>1248690</v>
      </c>
      <c r="W260" s="1">
        <f>-'LA Data'!R260-'LA Data'!S260</f>
        <v>0</v>
      </c>
      <c r="X260" s="1">
        <f>-((('LA Data'!X260-'LA Data'!W260)*'LA Data'!BU260+'LA Data'!W260+'LA Data'!Y260*0.5+'LA Data'!AA260+'LA Data'!AC260+'LA Data'!AE260+'LA Data'!AG260+'LA Data'!AI260+'LA Data'!AK260) + ('LA Data'!Z260*0.5+'LA Data'!AB260+'LA Data'!AD260+'LA Data'!AF260+'LA Data'!AH260+'LA Data'!AJ260+'LA Data'!AL260))</f>
        <v>0</v>
      </c>
      <c r="Y260" s="1">
        <f>'LA Data'!BW260*10^6</f>
        <v>-2953160.9160257298</v>
      </c>
      <c r="Z260" s="1">
        <f>'LA Data'!BZ260*10^6</f>
        <v>-2953160.9160257298</v>
      </c>
      <c r="AA260" s="1">
        <f>'LA Data'!CB260</f>
        <v>0</v>
      </c>
      <c r="AB260" s="1">
        <f>'LA Data'!CC260</f>
        <v>0</v>
      </c>
      <c r="AC260" s="1">
        <f>'LA Data'!CD260</f>
        <v>0</v>
      </c>
      <c r="AD260" s="1">
        <f>'LA Data'!CE260</f>
        <v>0</v>
      </c>
      <c r="AE260" s="1">
        <f>('LA Data'!BX260-'LA Data'!CA260)*10^6</f>
        <v>0</v>
      </c>
      <c r="AF260" s="1">
        <v>0</v>
      </c>
      <c r="AG260" s="1"/>
    </row>
    <row r="261" spans="1:33" x14ac:dyDescent="0.25">
      <c r="A261" t="s">
        <v>507</v>
      </c>
      <c r="B261" t="s">
        <v>506</v>
      </c>
      <c r="C261" t="s">
        <v>649</v>
      </c>
      <c r="D261" t="s">
        <v>747</v>
      </c>
      <c r="E261" s="5">
        <v>0</v>
      </c>
      <c r="F261" s="1">
        <f t="shared" si="12"/>
        <v>0</v>
      </c>
      <c r="G261" s="1">
        <f>SUM(M261,O261,N261,P261,U261,V261,Q261,R261,S261,W261,T261)*I261+SUM(Y261,AA261,-AC261,-AE261)+(X261 * IF('LA Data'!V261=0,K261,1))</f>
        <v>143886250.24539927</v>
      </c>
      <c r="H261" s="1">
        <f>SUM(M261,O261,N261,P261,U261,V261,Q261,R261,S261,W261,T261)*J261+SUM(Z261,AB261,-AD261,-AF261)+(X261 * IF('LA Data'!V261=0,L261,1))</f>
        <v>143886250.24539927</v>
      </c>
      <c r="I261" s="6">
        <f>'LA Data'!BV261</f>
        <v>0.3</v>
      </c>
      <c r="J261" s="6">
        <f>'LA Data'!BY261</f>
        <v>0.3</v>
      </c>
      <c r="K261" s="6">
        <f t="shared" si="13"/>
        <v>0.66999999999999993</v>
      </c>
      <c r="L261" s="6">
        <f t="shared" si="14"/>
        <v>0.5</v>
      </c>
      <c r="M261" s="1">
        <f>'LA Data'!C261</f>
        <v>438355455</v>
      </c>
      <c r="N261" s="1">
        <f>-('LA Data'!E261 - 'LA Data'!$D261) * 'LA Data'!$BU261</f>
        <v>10136884.052999999</v>
      </c>
      <c r="O261" s="1">
        <f>-'LA Data'!D261</f>
        <v>0</v>
      </c>
      <c r="P261" s="1">
        <f>-('LA Data'!F261+'LA Data'!G261) * 0.5</f>
        <v>0</v>
      </c>
      <c r="Q261" s="1">
        <f>-'LA Data'!L261-'LA Data'!M261</f>
        <v>4092</v>
      </c>
      <c r="R261" s="1">
        <f>-'LA Data'!N261-'LA Data'!O261</f>
        <v>0</v>
      </c>
      <c r="S261" s="1">
        <f>-'LA Data'!P261-'LA Data'!Q261</f>
        <v>14</v>
      </c>
      <c r="T261" s="1">
        <f>-'LA Data'!T261-'LA Data'!U261</f>
        <v>0</v>
      </c>
      <c r="U261" s="1">
        <f>-'LA Data'!H261-'LA Data'!I261</f>
        <v>712585</v>
      </c>
      <c r="V261" s="1">
        <f>-'LA Data'!J261-'LA Data'!K261</f>
        <v>24062858</v>
      </c>
      <c r="W261" s="1">
        <f>-'LA Data'!R261-'LA Data'!S261</f>
        <v>0</v>
      </c>
      <c r="X261" s="1">
        <f>-((('LA Data'!X261-'LA Data'!W261)*'LA Data'!BU261+'LA Data'!W261+'LA Data'!Y261*0.5+'LA Data'!AA261+'LA Data'!AC261+'LA Data'!AE261+'LA Data'!AG261+'LA Data'!AI261+'LA Data'!AK261) + ('LA Data'!Z261*0.5+'LA Data'!AB261+'LA Data'!AD261+'LA Data'!AF261+'LA Data'!AH261+'LA Data'!AJ261+'LA Data'!AL261))</f>
        <v>0</v>
      </c>
      <c r="Y261" s="1">
        <f>'LA Data'!BW261*10^6</f>
        <v>1904683.8294992601</v>
      </c>
      <c r="Z261" s="1">
        <f>'LA Data'!BZ261*10^6</f>
        <v>1904683.8294992601</v>
      </c>
      <c r="AA261" s="1">
        <f>'LA Data'!CB261</f>
        <v>0</v>
      </c>
      <c r="AB261" s="1">
        <f>'LA Data'!CC261</f>
        <v>0</v>
      </c>
      <c r="AC261" s="1">
        <f>'LA Data'!CD261</f>
        <v>0</v>
      </c>
      <c r="AD261" s="1">
        <f>'LA Data'!CE261</f>
        <v>0</v>
      </c>
      <c r="AE261" s="1">
        <f>('LA Data'!BX261-'LA Data'!CA261)*10^6</f>
        <v>0</v>
      </c>
      <c r="AF261" s="1">
        <v>0</v>
      </c>
      <c r="AG261" s="1"/>
    </row>
    <row r="262" spans="1:33" x14ac:dyDescent="0.25">
      <c r="A262" t="s">
        <v>509</v>
      </c>
      <c r="B262" t="s">
        <v>508</v>
      </c>
      <c r="C262" t="s">
        <v>747</v>
      </c>
      <c r="D262" t="s">
        <v>604</v>
      </c>
      <c r="E262" s="5" t="s">
        <v>742</v>
      </c>
      <c r="F262" s="1">
        <f t="shared" si="12"/>
        <v>5829250.9256239086</v>
      </c>
      <c r="G262" s="1">
        <f>SUM(M262,O262,N262,P262,U262,V262,Q262,R262,S262,W262,T262)*I262+SUM(Y262,AA262,-AC262,-AE262)+(X262 * IF('LA Data'!V262=0,K262,1))</f>
        <v>47649337.675966009</v>
      </c>
      <c r="H262" s="1">
        <f>SUM(M262,O262,N262,P262,U262,V262,Q262,R262,S262,W262,T262)*J262+SUM(Z262,AB262,-AD262,-AF262)+(X262 * IF('LA Data'!V262=0,L262,1))</f>
        <v>41820086.750342101</v>
      </c>
      <c r="I262" s="6">
        <f>'LA Data'!BV262</f>
        <v>0.99</v>
      </c>
      <c r="J262" s="6">
        <f>'LA Data'!BY262</f>
        <v>0.49</v>
      </c>
      <c r="K262" s="6">
        <f t="shared" si="13"/>
        <v>1</v>
      </c>
      <c r="L262" s="6">
        <f t="shared" si="14"/>
        <v>0.5</v>
      </c>
      <c r="M262" s="1">
        <f>'LA Data'!C262</f>
        <v>155471995</v>
      </c>
      <c r="N262" s="1">
        <f>-('LA Data'!E262 - 'LA Data'!$D262) * 'LA Data'!$BU262</f>
        <v>6337209.034</v>
      </c>
      <c r="O262" s="1">
        <f>-'LA Data'!D262</f>
        <v>0</v>
      </c>
      <c r="P262" s="1">
        <f>-('LA Data'!F262+'LA Data'!G262) * 0.5</f>
        <v>686</v>
      </c>
      <c r="Q262" s="1">
        <f>-'LA Data'!L262-'LA Data'!M262</f>
        <v>6662</v>
      </c>
      <c r="R262" s="1">
        <f>-'LA Data'!N262-'LA Data'!O262</f>
        <v>0</v>
      </c>
      <c r="S262" s="1">
        <f>-'LA Data'!P262-'LA Data'!Q262</f>
        <v>11100</v>
      </c>
      <c r="T262" s="1">
        <f>-'LA Data'!T262-'LA Data'!U262</f>
        <v>0</v>
      </c>
      <c r="U262" s="1">
        <f>-'LA Data'!H262-'LA Data'!I262</f>
        <v>786289</v>
      </c>
      <c r="V262" s="1">
        <f>-'LA Data'!J262-'LA Data'!K262</f>
        <v>7430813</v>
      </c>
      <c r="W262" s="1">
        <f>-'LA Data'!R262-'LA Data'!S262</f>
        <v>506160</v>
      </c>
      <c r="X262" s="1">
        <f>-((('LA Data'!X262-'LA Data'!W262)*'LA Data'!BU262+'LA Data'!W262+'LA Data'!Y262*0.5+'LA Data'!AA262+'LA Data'!AC262+'LA Data'!AE262+'LA Data'!AG262+'LA Data'!AI262+'LA Data'!AK262) + ('LA Data'!Z262*0.5+'LA Data'!AB262+'LA Data'!AD262+'LA Data'!AF262+'LA Data'!AH262+'LA Data'!AJ262+'LA Data'!AL262))</f>
        <v>0</v>
      </c>
      <c r="Y262" s="1">
        <f>'LA Data'!BW262*10^6</f>
        <v>-99129443.86565949</v>
      </c>
      <c r="Z262" s="1">
        <f>'LA Data'!BZ262*10^6</f>
        <v>-39694974.126317903</v>
      </c>
      <c r="AA262" s="1">
        <f>'LA Data'!CB262</f>
        <v>0</v>
      </c>
      <c r="AB262" s="1">
        <f>'LA Data'!CC262</f>
        <v>0</v>
      </c>
      <c r="AC262" s="1">
        <f>'LA Data'!CD262</f>
        <v>0</v>
      </c>
      <c r="AD262" s="1">
        <f>'LA Data'!CE262</f>
        <v>2054887</v>
      </c>
      <c r="AE262" s="1">
        <f>('LA Data'!BX262-'LA Data'!CA262)*10^6</f>
        <v>22066623.352034505</v>
      </c>
      <c r="AF262" s="1">
        <v>0</v>
      </c>
      <c r="AG262" s="1"/>
    </row>
    <row r="263" spans="1:33" x14ac:dyDescent="0.25">
      <c r="A263" t="s">
        <v>511</v>
      </c>
      <c r="B263" t="s">
        <v>510</v>
      </c>
      <c r="C263" t="s">
        <v>655</v>
      </c>
      <c r="D263" t="s">
        <v>612</v>
      </c>
      <c r="E263" s="5">
        <v>0</v>
      </c>
      <c r="F263" s="1">
        <f t="shared" si="12"/>
        <v>0</v>
      </c>
      <c r="G263" s="1">
        <f>SUM(M263,O263,N263,P263,U263,V263,Q263,R263,S263,W263,T263)*I263+SUM(Y263,AA263,-AC263,-AE263)+(X263 * IF('LA Data'!V263=0,K263,1))</f>
        <v>3065192.4038400017</v>
      </c>
      <c r="H263" s="1">
        <f>SUM(M263,O263,N263,P263,U263,V263,Q263,R263,S263,W263,T263)*J263+SUM(Z263,AB263,-AD263,-AF263)+(X263 * IF('LA Data'!V263=0,L263,1))</f>
        <v>3065192.4038400017</v>
      </c>
      <c r="I263" s="6">
        <f>'LA Data'!BV263</f>
        <v>0.4</v>
      </c>
      <c r="J263" s="6">
        <f>'LA Data'!BY263</f>
        <v>0.4</v>
      </c>
      <c r="K263" s="6">
        <f t="shared" si="13"/>
        <v>0.5</v>
      </c>
      <c r="L263" s="6">
        <f t="shared" si="14"/>
        <v>0.5</v>
      </c>
      <c r="M263" s="1">
        <f>'LA Data'!C263</f>
        <v>54726256</v>
      </c>
      <c r="N263" s="1">
        <f>-('LA Data'!E263 - 'LA Data'!$D263) * 'LA Data'!$BU263</f>
        <v>3132143.1679999996</v>
      </c>
      <c r="O263" s="1">
        <f>-'LA Data'!D263</f>
        <v>1035</v>
      </c>
      <c r="P263" s="1">
        <f>-('LA Data'!F263+'LA Data'!G263) * 0.5</f>
        <v>7229.5</v>
      </c>
      <c r="Q263" s="1">
        <f>-'LA Data'!L263-'LA Data'!M263</f>
        <v>8160</v>
      </c>
      <c r="R263" s="1">
        <f>-'LA Data'!N263-'LA Data'!O263</f>
        <v>0</v>
      </c>
      <c r="S263" s="1">
        <f>-'LA Data'!P263-'LA Data'!Q263</f>
        <v>12214</v>
      </c>
      <c r="T263" s="1">
        <f>-'LA Data'!T263-'LA Data'!U263</f>
        <v>0</v>
      </c>
      <c r="U263" s="1">
        <f>-'LA Data'!H263-'LA Data'!I263</f>
        <v>546468</v>
      </c>
      <c r="V263" s="1">
        <f>-'LA Data'!J263-'LA Data'!K263</f>
        <v>4372942</v>
      </c>
      <c r="W263" s="1">
        <f>-'LA Data'!R263-'LA Data'!S263</f>
        <v>0</v>
      </c>
      <c r="X263" s="1">
        <f>-((('LA Data'!X263-'LA Data'!W263)*'LA Data'!BU263+'LA Data'!W263+'LA Data'!Y263*0.5+'LA Data'!AA263+'LA Data'!AC263+'LA Data'!AE263+'LA Data'!AG263+'LA Data'!AI263+'LA Data'!AK263) + ('LA Data'!Z263*0.5+'LA Data'!AB263+'LA Data'!AD263+'LA Data'!AF263+'LA Data'!AH263+'LA Data'!AJ263+'LA Data'!AL263))</f>
        <v>0</v>
      </c>
      <c r="Y263" s="1">
        <f>'LA Data'!BW263*10^6</f>
        <v>-21455268.66336</v>
      </c>
      <c r="Z263" s="1">
        <f>'LA Data'!BZ263*10^6</f>
        <v>-21455268.66336</v>
      </c>
      <c r="AA263" s="1">
        <f>'LA Data'!CB263</f>
        <v>0</v>
      </c>
      <c r="AB263" s="1">
        <f>'LA Data'!CC263</f>
        <v>0</v>
      </c>
      <c r="AC263" s="1">
        <f>'LA Data'!CD263</f>
        <v>602118</v>
      </c>
      <c r="AD263" s="1">
        <f>'LA Data'!CE263</f>
        <v>602118</v>
      </c>
      <c r="AE263" s="1">
        <f>('LA Data'!BX263-'LA Data'!CA263)*10^6</f>
        <v>0</v>
      </c>
      <c r="AF263" s="1">
        <v>0</v>
      </c>
      <c r="AG263" s="1"/>
    </row>
    <row r="264" spans="1:33" x14ac:dyDescent="0.25">
      <c r="A264" t="s">
        <v>513</v>
      </c>
      <c r="B264" t="s">
        <v>512</v>
      </c>
      <c r="C264" t="s">
        <v>646</v>
      </c>
      <c r="D264" t="s">
        <v>602</v>
      </c>
      <c r="E264" s="5">
        <v>0</v>
      </c>
      <c r="F264" s="1">
        <f t="shared" si="12"/>
        <v>0</v>
      </c>
      <c r="G264" s="1">
        <f>SUM(M264,O264,N264,P264,U264,V264,Q264,R264,S264,W264,T264)*I264+SUM(Y264,AA264,-AC264,-AE264)+(X264 * IF('LA Data'!V264=0,K264,1))</f>
        <v>6110651.8851078004</v>
      </c>
      <c r="H264" s="1">
        <f>SUM(M264,O264,N264,P264,U264,V264,Q264,R264,S264,W264,T264)*J264+SUM(Z264,AB264,-AD264,-AF264)+(X264 * IF('LA Data'!V264=0,L264,1))</f>
        <v>6110651.8851078004</v>
      </c>
      <c r="I264" s="6">
        <f>'LA Data'!BV264</f>
        <v>0.4</v>
      </c>
      <c r="J264" s="6">
        <f>'LA Data'!BY264</f>
        <v>0.4</v>
      </c>
      <c r="K264" s="6">
        <f t="shared" si="13"/>
        <v>0.5</v>
      </c>
      <c r="L264" s="6">
        <f t="shared" si="14"/>
        <v>0.5</v>
      </c>
      <c r="M264" s="1">
        <f>'LA Data'!C264</f>
        <v>57975914</v>
      </c>
      <c r="N264" s="1">
        <f>-('LA Data'!E264 - 'LA Data'!$D264) * 'LA Data'!$BU264</f>
        <v>2867174.8699999996</v>
      </c>
      <c r="O264" s="1">
        <f>-'LA Data'!D264</f>
        <v>22211</v>
      </c>
      <c r="P264" s="1">
        <f>-('LA Data'!F264+'LA Data'!G264) * 0.5</f>
        <v>34895</v>
      </c>
      <c r="Q264" s="1">
        <f>-'LA Data'!L264-'LA Data'!M264</f>
        <v>7161</v>
      </c>
      <c r="R264" s="1">
        <f>-'LA Data'!N264-'LA Data'!O264</f>
        <v>0</v>
      </c>
      <c r="S264" s="1">
        <f>-'LA Data'!P264-'LA Data'!Q264</f>
        <v>0</v>
      </c>
      <c r="T264" s="1">
        <f>-'LA Data'!T264-'LA Data'!U264</f>
        <v>0</v>
      </c>
      <c r="U264" s="1">
        <f>-'LA Data'!H264-'LA Data'!I264</f>
        <v>430097</v>
      </c>
      <c r="V264" s="1">
        <f>-'LA Data'!J264-'LA Data'!K264</f>
        <v>1723852</v>
      </c>
      <c r="W264" s="1">
        <f>-'LA Data'!R264-'LA Data'!S264</f>
        <v>0</v>
      </c>
      <c r="X264" s="1">
        <f>-((('LA Data'!X264-'LA Data'!W264)*'LA Data'!BU264+'LA Data'!W264+'LA Data'!Y264*0.5+'LA Data'!AA264+'LA Data'!AC264+'LA Data'!AE264+'LA Data'!AG264+'LA Data'!AI264+'LA Data'!AK264) + ('LA Data'!Z264*0.5+'LA Data'!AB264+'LA Data'!AD264+'LA Data'!AF264+'LA Data'!AH264+'LA Data'!AJ264+'LA Data'!AL264))</f>
        <v>0</v>
      </c>
      <c r="Y264" s="1">
        <f>'LA Data'!BW264*10^6</f>
        <v>-19113870.062892199</v>
      </c>
      <c r="Z264" s="1">
        <f>'LA Data'!BZ264*10^6</f>
        <v>-19113870.062892199</v>
      </c>
      <c r="AA264" s="1">
        <f>'LA Data'!CB264</f>
        <v>0</v>
      </c>
      <c r="AB264" s="1">
        <f>'LA Data'!CC264</f>
        <v>0</v>
      </c>
      <c r="AC264" s="1">
        <f>'LA Data'!CD264</f>
        <v>0</v>
      </c>
      <c r="AD264" s="1">
        <f>'LA Data'!CE264</f>
        <v>0</v>
      </c>
      <c r="AE264" s="1">
        <f>('LA Data'!BX264-'LA Data'!CA264)*10^6</f>
        <v>0</v>
      </c>
      <c r="AF264" s="1">
        <v>0</v>
      </c>
      <c r="AG264" s="1"/>
    </row>
    <row r="265" spans="1:33" x14ac:dyDescent="0.25">
      <c r="A265" t="s">
        <v>515</v>
      </c>
      <c r="B265" t="s">
        <v>514</v>
      </c>
      <c r="C265" t="s">
        <v>667</v>
      </c>
      <c r="D265" t="s">
        <v>747</v>
      </c>
      <c r="E265" s="5">
        <v>0</v>
      </c>
      <c r="F265" s="1">
        <f t="shared" si="12"/>
        <v>0</v>
      </c>
      <c r="G265" s="1">
        <f>SUM(M265,O265,N265,P265,U265,V265,Q265,R265,S265,W265,T265)*I265+SUM(Y265,AA265,-AC265,-AE265)+(X265 * IF('LA Data'!V265=0,K265,1))</f>
        <v>2433898.5235783006</v>
      </c>
      <c r="H265" s="1">
        <f>SUM(M265,O265,N265,P265,U265,V265,Q265,R265,S265,W265,T265)*J265+SUM(Z265,AB265,-AD265,-AF265)+(X265 * IF('LA Data'!V265=0,L265,1))</f>
        <v>2433898.5235783006</v>
      </c>
      <c r="I265" s="6">
        <f>'LA Data'!BV265</f>
        <v>0.4</v>
      </c>
      <c r="J265" s="6">
        <f>'LA Data'!BY265</f>
        <v>0.4</v>
      </c>
      <c r="K265" s="6">
        <f t="shared" si="13"/>
        <v>0.5</v>
      </c>
      <c r="L265" s="6">
        <f t="shared" si="14"/>
        <v>0.5</v>
      </c>
      <c r="M265" s="1">
        <f>'LA Data'!C265</f>
        <v>70051413</v>
      </c>
      <c r="N265" s="1">
        <f>-('LA Data'!E265 - 'LA Data'!$D265) * 'LA Data'!$BU265</f>
        <v>1953559.4879999999</v>
      </c>
      <c r="O265" s="1">
        <f>-'LA Data'!D265</f>
        <v>0</v>
      </c>
      <c r="P265" s="1">
        <f>-('LA Data'!F265+'LA Data'!G265) * 0.5</f>
        <v>24394.5</v>
      </c>
      <c r="Q265" s="1">
        <f>-'LA Data'!L265-'LA Data'!M265</f>
        <v>5614</v>
      </c>
      <c r="R265" s="1">
        <f>-'LA Data'!N265-'LA Data'!O265</f>
        <v>0</v>
      </c>
      <c r="S265" s="1">
        <f>-'LA Data'!P265-'LA Data'!Q265</f>
        <v>0</v>
      </c>
      <c r="T265" s="1">
        <f>-'LA Data'!T265-'LA Data'!U265</f>
        <v>0</v>
      </c>
      <c r="U265" s="1">
        <f>-'LA Data'!H265-'LA Data'!I265</f>
        <v>480825</v>
      </c>
      <c r="V265" s="1">
        <f>-'LA Data'!J265-'LA Data'!K265</f>
        <v>1920698</v>
      </c>
      <c r="W265" s="1">
        <f>-'LA Data'!R265-'LA Data'!S265</f>
        <v>0</v>
      </c>
      <c r="X265" s="1">
        <f>-((('LA Data'!X265-'LA Data'!W265)*'LA Data'!BU265+'LA Data'!W265+'LA Data'!Y265*0.5+'LA Data'!AA265+'LA Data'!AC265+'LA Data'!AE265+'LA Data'!AG265+'LA Data'!AI265+'LA Data'!AK265) + ('LA Data'!Z265*0.5+'LA Data'!AB265+'LA Data'!AD265+'LA Data'!AF265+'LA Data'!AH265+'LA Data'!AJ265+'LA Data'!AL265))</f>
        <v>137975.32</v>
      </c>
      <c r="Y265" s="1">
        <f>'LA Data'!BW265*10^6</f>
        <v>-27538490.391621701</v>
      </c>
      <c r="Z265" s="1">
        <f>'LA Data'!BZ265*10^6</f>
        <v>-27538490.391621701</v>
      </c>
      <c r="AA265" s="1">
        <f>'LA Data'!CB265</f>
        <v>59812</v>
      </c>
      <c r="AB265" s="1">
        <f>'LA Data'!CC265</f>
        <v>59812</v>
      </c>
      <c r="AC265" s="1">
        <f>'LA Data'!CD265</f>
        <v>0</v>
      </c>
      <c r="AD265" s="1">
        <f>'LA Data'!CE265</f>
        <v>0</v>
      </c>
      <c r="AE265" s="1">
        <f>('LA Data'!BX265-'LA Data'!CA265)*10^6</f>
        <v>0</v>
      </c>
      <c r="AF265" s="1">
        <v>0</v>
      </c>
      <c r="AG265" s="1"/>
    </row>
    <row r="266" spans="1:33" x14ac:dyDescent="0.25">
      <c r="A266" t="s">
        <v>517</v>
      </c>
      <c r="B266" t="s">
        <v>516</v>
      </c>
      <c r="C266" t="s">
        <v>747</v>
      </c>
      <c r="D266" t="s">
        <v>636</v>
      </c>
      <c r="E266" s="5">
        <v>0</v>
      </c>
      <c r="F266" s="1">
        <f t="shared" si="12"/>
        <v>0</v>
      </c>
      <c r="G266" s="1">
        <f>SUM(M266,O266,N266,P266,U266,V266,Q266,R266,S266,W266,T266)*I266+SUM(Y266,AA266,-AC266,-AE266)+(X266 * IF('LA Data'!V266=0,K266,1))</f>
        <v>100712958.78935762</v>
      </c>
      <c r="H266" s="1">
        <f>SUM(M266,O266,N266,P266,U266,V266,Q266,R266,S266,W266,T266)*J266+SUM(Z266,AB266,-AD266,-AF266)+(X266 * IF('LA Data'!V266=0,L266,1))</f>
        <v>100712958.78935762</v>
      </c>
      <c r="I266" s="6">
        <f>'LA Data'!BV266</f>
        <v>0.49</v>
      </c>
      <c r="J266" s="6">
        <f>'LA Data'!BY266</f>
        <v>0.49</v>
      </c>
      <c r="K266" s="6">
        <f t="shared" si="13"/>
        <v>0.5</v>
      </c>
      <c r="L266" s="6">
        <f t="shared" si="14"/>
        <v>0.5</v>
      </c>
      <c r="M266" s="1">
        <f>'LA Data'!C266</f>
        <v>157290689</v>
      </c>
      <c r="N266" s="1">
        <f>-('LA Data'!E266 - 'LA Data'!$D266) * 'LA Data'!$BU266</f>
        <v>9961325.4180000015</v>
      </c>
      <c r="O266" s="1">
        <f>-'LA Data'!D266</f>
        <v>0</v>
      </c>
      <c r="P266" s="1">
        <f>-('LA Data'!F266+'LA Data'!G266) * 0.5</f>
        <v>6661.5</v>
      </c>
      <c r="Q266" s="1">
        <f>-'LA Data'!L266-'LA Data'!M266</f>
        <v>0</v>
      </c>
      <c r="R266" s="1">
        <f>-'LA Data'!N266-'LA Data'!O266</f>
        <v>0</v>
      </c>
      <c r="S266" s="1">
        <f>-'LA Data'!P266-'LA Data'!Q266</f>
        <v>0</v>
      </c>
      <c r="T266" s="1">
        <f>-'LA Data'!T266-'LA Data'!U266</f>
        <v>0</v>
      </c>
      <c r="U266" s="1">
        <f>-'LA Data'!H266-'LA Data'!I266</f>
        <v>1077298</v>
      </c>
      <c r="V266" s="1">
        <f>-'LA Data'!J266-'LA Data'!K266</f>
        <v>5538652</v>
      </c>
      <c r="W266" s="1">
        <f>-'LA Data'!R266-'LA Data'!S266</f>
        <v>0</v>
      </c>
      <c r="X266" s="1">
        <f>-((('LA Data'!X266-'LA Data'!W266)*'LA Data'!BU266+'LA Data'!W266+'LA Data'!Y266*0.5+'LA Data'!AA266+'LA Data'!AC266+'LA Data'!AE266+'LA Data'!AG266+'LA Data'!AI266+'LA Data'!AK266) + ('LA Data'!Z266*0.5+'LA Data'!AB266+'LA Data'!AD266+'LA Data'!AF266+'LA Data'!AH266+'LA Data'!AJ266+'LA Data'!AL266))</f>
        <v>0</v>
      </c>
      <c r="Y266" s="1">
        <f>'LA Data'!BW266*10^6</f>
        <v>15514392.0895376</v>
      </c>
      <c r="Z266" s="1">
        <f>'LA Data'!BZ266*10^6</f>
        <v>15514392.0895376</v>
      </c>
      <c r="AA266" s="1">
        <f>'LA Data'!CB266</f>
        <v>0</v>
      </c>
      <c r="AB266" s="1">
        <f>'LA Data'!CC266</f>
        <v>0</v>
      </c>
      <c r="AC266" s="1">
        <f>'LA Data'!CD266</f>
        <v>0</v>
      </c>
      <c r="AD266" s="1">
        <f>'LA Data'!CE266</f>
        <v>0</v>
      </c>
      <c r="AE266" s="1">
        <f>('LA Data'!BX266-'LA Data'!CA266)*10^6</f>
        <v>0</v>
      </c>
      <c r="AF266" s="1">
        <v>0</v>
      </c>
      <c r="AG266" s="1"/>
    </row>
    <row r="267" spans="1:33" x14ac:dyDescent="0.25">
      <c r="A267" t="s">
        <v>519</v>
      </c>
      <c r="B267" t="s">
        <v>518</v>
      </c>
      <c r="C267" t="s">
        <v>747</v>
      </c>
      <c r="D267" t="s">
        <v>634</v>
      </c>
      <c r="E267" s="5" t="s">
        <v>741</v>
      </c>
      <c r="F267" s="1">
        <f t="shared" si="12"/>
        <v>4955113.5926783085</v>
      </c>
      <c r="G267" s="1">
        <f>SUM(M267,O267,N267,P267,U267,V267,Q267,R267,S267,W267,T267)*I267+SUM(Y267,AA267,-AC267,-AE267)+(X267 * IF('LA Data'!V267=0,K267,1))</f>
        <v>91466460.242909908</v>
      </c>
      <c r="H267" s="1">
        <f>SUM(M267,O267,N267,P267,U267,V267,Q267,R267,S267,W267,T267)*J267+SUM(Z267,AB267,-AD267,-AF267)+(X267 * IF('LA Data'!V267=0,L267,1))</f>
        <v>86511346.6502316</v>
      </c>
      <c r="I267" s="6">
        <f>'LA Data'!BV267</f>
        <v>0.99</v>
      </c>
      <c r="J267" s="6">
        <f>'LA Data'!BY267</f>
        <v>0.49</v>
      </c>
      <c r="K267" s="6">
        <f t="shared" si="13"/>
        <v>1</v>
      </c>
      <c r="L267" s="6">
        <f t="shared" si="14"/>
        <v>0.5</v>
      </c>
      <c r="M267" s="1">
        <f>'LA Data'!C267</f>
        <v>82333015</v>
      </c>
      <c r="N267" s="1">
        <f>-('LA Data'!E267 - 'LA Data'!$D267) * 'LA Data'!$BU267</f>
        <v>7167135.3600000003</v>
      </c>
      <c r="O267" s="1">
        <f>-'LA Data'!D267</f>
        <v>15710</v>
      </c>
      <c r="P267" s="1">
        <f>-('LA Data'!F267+'LA Data'!G267) * 0.5</f>
        <v>0</v>
      </c>
      <c r="Q267" s="1">
        <f>-'LA Data'!L267-'LA Data'!M267</f>
        <v>0</v>
      </c>
      <c r="R267" s="1">
        <f>-'LA Data'!N267-'LA Data'!O267</f>
        <v>0</v>
      </c>
      <c r="S267" s="1">
        <f>-'LA Data'!P267-'LA Data'!Q267</f>
        <v>0</v>
      </c>
      <c r="T267" s="1">
        <f>-'LA Data'!T267-'LA Data'!U267</f>
        <v>0</v>
      </c>
      <c r="U267" s="1">
        <f>-'LA Data'!H267-'LA Data'!I267</f>
        <v>1008328</v>
      </c>
      <c r="V267" s="1">
        <f>-'LA Data'!J267-'LA Data'!K267</f>
        <v>1980517</v>
      </c>
      <c r="W267" s="1">
        <f>-'LA Data'!R267-'LA Data'!S267</f>
        <v>0</v>
      </c>
      <c r="X267" s="1">
        <f>-((('LA Data'!X267-'LA Data'!W267)*'LA Data'!BU267+'LA Data'!W267+'LA Data'!Y267*0.5+'LA Data'!AA267+'LA Data'!AC267+'LA Data'!AE267+'LA Data'!AG267+'LA Data'!AI267+'LA Data'!AK267) + ('LA Data'!Z267*0.5+'LA Data'!AB267+'LA Data'!AD267+'LA Data'!AF267+'LA Data'!AH267+'LA Data'!AJ267+'LA Data'!AL267))</f>
        <v>44829.664000000004</v>
      </c>
      <c r="Y267" s="1">
        <f>'LA Data'!BW267*10^6</f>
        <v>22561962.773116399</v>
      </c>
      <c r="Z267" s="1">
        <f>'LA Data'!BZ267*10^6</f>
        <v>41139211.359831601</v>
      </c>
      <c r="AA267" s="1">
        <f>'LA Data'!CB267</f>
        <v>0</v>
      </c>
      <c r="AB267" s="1">
        <f>'LA Data'!CC267</f>
        <v>0</v>
      </c>
      <c r="AC267" s="1">
        <f>'LA Data'!CD267</f>
        <v>0</v>
      </c>
      <c r="AD267" s="1">
        <f>'LA Data'!CE267</f>
        <v>0</v>
      </c>
      <c r="AE267" s="1">
        <f>('LA Data'!BX267-'LA Data'!CA267)*10^6</f>
        <v>22719990.5006065</v>
      </c>
      <c r="AF267" s="1">
        <v>0</v>
      </c>
      <c r="AG267" s="1"/>
    </row>
    <row r="268" spans="1:33" x14ac:dyDescent="0.25">
      <c r="A268" t="s">
        <v>521</v>
      </c>
      <c r="B268" t="s">
        <v>520</v>
      </c>
      <c r="C268" t="s">
        <v>649</v>
      </c>
      <c r="D268" t="s">
        <v>747</v>
      </c>
      <c r="E268" s="5">
        <v>0</v>
      </c>
      <c r="F268" s="1">
        <f t="shared" si="12"/>
        <v>0</v>
      </c>
      <c r="G268" s="1">
        <f>SUM(M268,O268,N268,P268,U268,V268,Q268,R268,S268,W268,T268)*I268+SUM(Y268,AA268,-AC268,-AE268)+(X268 * IF('LA Data'!V268=0,K268,1))</f>
        <v>77147096.961831301</v>
      </c>
      <c r="H268" s="1">
        <f>SUM(M268,O268,N268,P268,U268,V268,Q268,R268,S268,W268,T268)*J268+SUM(Z268,AB268,-AD268,-AF268)+(X268 * IF('LA Data'!V268=0,L268,1))</f>
        <v>77147096.961831301</v>
      </c>
      <c r="I268" s="6">
        <f>'LA Data'!BV268</f>
        <v>0.3</v>
      </c>
      <c r="J268" s="6">
        <f>'LA Data'!BY268</f>
        <v>0.3</v>
      </c>
      <c r="K268" s="6">
        <f t="shared" si="13"/>
        <v>0.66999999999999993</v>
      </c>
      <c r="L268" s="6">
        <f t="shared" si="14"/>
        <v>0.5</v>
      </c>
      <c r="M268" s="1">
        <f>'LA Data'!C268</f>
        <v>67004835</v>
      </c>
      <c r="N268" s="1">
        <f>-('LA Data'!E268 - 'LA Data'!$D268) * 'LA Data'!$BU268</f>
        <v>7153516.3780000005</v>
      </c>
      <c r="O268" s="1">
        <f>-'LA Data'!D268</f>
        <v>0</v>
      </c>
      <c r="P268" s="1">
        <f>-('LA Data'!F268+'LA Data'!G268) * 0.5</f>
        <v>0</v>
      </c>
      <c r="Q268" s="1">
        <f>-'LA Data'!L268-'LA Data'!M268</f>
        <v>0</v>
      </c>
      <c r="R268" s="1">
        <f>-'LA Data'!N268-'LA Data'!O268</f>
        <v>0</v>
      </c>
      <c r="S268" s="1">
        <f>-'LA Data'!P268-'LA Data'!Q268</f>
        <v>0</v>
      </c>
      <c r="T268" s="1">
        <f>-'LA Data'!T268-'LA Data'!U268</f>
        <v>0</v>
      </c>
      <c r="U268" s="1">
        <f>-'LA Data'!H268-'LA Data'!I268</f>
        <v>1685635</v>
      </c>
      <c r="V268" s="1">
        <f>-'LA Data'!J268-'LA Data'!K268</f>
        <v>6628081</v>
      </c>
      <c r="W268" s="1">
        <f>-'LA Data'!R268-'LA Data'!S268</f>
        <v>0</v>
      </c>
      <c r="X268" s="1">
        <f>-((('LA Data'!X268-'LA Data'!W268)*'LA Data'!BU268+'LA Data'!W268+'LA Data'!Y268*0.5+'LA Data'!AA268+'LA Data'!AC268+'LA Data'!AE268+'LA Data'!AG268+'LA Data'!AI268+'LA Data'!AK268) + ('LA Data'!Z268*0.5+'LA Data'!AB268+'LA Data'!AD268+'LA Data'!AF268+'LA Data'!AH268+'LA Data'!AJ268+'LA Data'!AL268))</f>
        <v>0</v>
      </c>
      <c r="Y268" s="1">
        <f>'LA Data'!BW268*10^6</f>
        <v>52405476.748431295</v>
      </c>
      <c r="Z268" s="1">
        <f>'LA Data'!BZ268*10^6</f>
        <v>52405476.748431295</v>
      </c>
      <c r="AA268" s="1">
        <f>'LA Data'!CB268</f>
        <v>0</v>
      </c>
      <c r="AB268" s="1">
        <f>'LA Data'!CC268</f>
        <v>0</v>
      </c>
      <c r="AC268" s="1">
        <f>'LA Data'!CD268</f>
        <v>0</v>
      </c>
      <c r="AD268" s="1">
        <f>'LA Data'!CE268</f>
        <v>0</v>
      </c>
      <c r="AE268" s="1">
        <f>('LA Data'!BX268-'LA Data'!CA268)*10^6</f>
        <v>0</v>
      </c>
      <c r="AF268" s="1">
        <v>0</v>
      </c>
      <c r="AG268" s="1"/>
    </row>
    <row r="269" spans="1:33" x14ac:dyDescent="0.25">
      <c r="A269" t="s">
        <v>523</v>
      </c>
      <c r="B269" t="s">
        <v>522</v>
      </c>
      <c r="C269" t="s">
        <v>649</v>
      </c>
      <c r="D269" t="s">
        <v>747</v>
      </c>
      <c r="E269" s="5">
        <v>0</v>
      </c>
      <c r="F269" s="1">
        <f t="shared" si="12"/>
        <v>0</v>
      </c>
      <c r="G269" s="1">
        <f>SUM(M269,O269,N269,P269,U269,V269,Q269,R269,S269,W269,T269)*I269+SUM(Y269,AA269,-AC269,-AE269)+(X269 * IF('LA Data'!V269=0,K269,1))</f>
        <v>81160225.367357492</v>
      </c>
      <c r="H269" s="1">
        <f>SUM(M269,O269,N269,P269,U269,V269,Q269,R269,S269,W269,T269)*J269+SUM(Z269,AB269,-AD269,-AF269)+(X269 * IF('LA Data'!V269=0,L269,1))</f>
        <v>81160225.367357492</v>
      </c>
      <c r="I269" s="6">
        <f>'LA Data'!BV269</f>
        <v>0.3</v>
      </c>
      <c r="J269" s="6">
        <f>'LA Data'!BY269</f>
        <v>0.3</v>
      </c>
      <c r="K269" s="6">
        <f t="shared" si="13"/>
        <v>0.66999999999999993</v>
      </c>
      <c r="L269" s="6">
        <f t="shared" si="14"/>
        <v>0.5</v>
      </c>
      <c r="M269" s="1">
        <f>'LA Data'!C269</f>
        <v>119456429</v>
      </c>
      <c r="N269" s="1">
        <f>-('LA Data'!E269 - 'LA Data'!$D269) * 'LA Data'!$BU269</f>
        <v>5384928.0810000002</v>
      </c>
      <c r="O269" s="1">
        <f>-'LA Data'!D269</f>
        <v>212526</v>
      </c>
      <c r="P269" s="1">
        <f>-('LA Data'!F269+'LA Data'!G269) * 0.5</f>
        <v>0</v>
      </c>
      <c r="Q269" s="1">
        <f>-'LA Data'!L269-'LA Data'!M269</f>
        <v>10853</v>
      </c>
      <c r="R269" s="1">
        <f>-'LA Data'!N269-'LA Data'!O269</f>
        <v>0</v>
      </c>
      <c r="S269" s="1">
        <f>-'LA Data'!P269-'LA Data'!Q269</f>
        <v>0</v>
      </c>
      <c r="T269" s="1">
        <f>-'LA Data'!T269-'LA Data'!U269</f>
        <v>0</v>
      </c>
      <c r="U269" s="1">
        <f>-'LA Data'!H269-'LA Data'!I269</f>
        <v>566427</v>
      </c>
      <c r="V269" s="1">
        <f>-'LA Data'!J269-'LA Data'!K269</f>
        <v>10299939</v>
      </c>
      <c r="W269" s="1">
        <f>-'LA Data'!R269-'LA Data'!S269</f>
        <v>0</v>
      </c>
      <c r="X269" s="1">
        <f>-((('LA Data'!X269-'LA Data'!W269)*'LA Data'!BU269+'LA Data'!W269+'LA Data'!Y269*0.5+'LA Data'!AA269+'LA Data'!AC269+'LA Data'!AE269+'LA Data'!AG269+'LA Data'!AI269+'LA Data'!AK269) + ('LA Data'!Z269*0.5+'LA Data'!AB269+'LA Data'!AD269+'LA Data'!AF269+'LA Data'!AH269+'LA Data'!AJ269+'LA Data'!AL269))</f>
        <v>842509.35400000005</v>
      </c>
      <c r="Y269" s="1">
        <f>'LA Data'!BW269*10^6</f>
        <v>39538385.389057502</v>
      </c>
      <c r="Z269" s="1">
        <f>'LA Data'!BZ269*10^6</f>
        <v>39538385.389057502</v>
      </c>
      <c r="AA269" s="1">
        <f>'LA Data'!CB269</f>
        <v>0</v>
      </c>
      <c r="AB269" s="1">
        <f>'LA Data'!CC269</f>
        <v>0</v>
      </c>
      <c r="AC269" s="1">
        <f>'LA Data'!CD269</f>
        <v>0</v>
      </c>
      <c r="AD269" s="1">
        <f>'LA Data'!CE269</f>
        <v>0</v>
      </c>
      <c r="AE269" s="1">
        <f>('LA Data'!BX269-'LA Data'!CA269)*10^6</f>
        <v>0</v>
      </c>
      <c r="AF269" s="1">
        <v>0</v>
      </c>
      <c r="AG269" s="1"/>
    </row>
    <row r="270" spans="1:33" x14ac:dyDescent="0.25">
      <c r="A270" t="s">
        <v>524</v>
      </c>
      <c r="B270" t="s">
        <v>725</v>
      </c>
      <c r="C270" t="s">
        <v>747</v>
      </c>
      <c r="D270" t="s">
        <v>587</v>
      </c>
      <c r="E270" s="5">
        <v>0</v>
      </c>
      <c r="F270" s="1">
        <f t="shared" si="12"/>
        <v>0</v>
      </c>
      <c r="G270" s="1">
        <f>SUM(M270,O270,N270,P270,U270,V270,Q270,R270,S270,W270,T270)*I270+SUM(Y270,AA270,-AC270,-AE270)+(X270 * IF('LA Data'!V270=0,K270,1))</f>
        <v>45149166.099990502</v>
      </c>
      <c r="H270" s="1">
        <f>SUM(M270,O270,N270,P270,U270,V270,Q270,R270,S270,W270,T270)*J270+SUM(Z270,AB270,-AD270,-AF270)+(X270 * IF('LA Data'!V270=0,L270,1))</f>
        <v>45149166.099990502</v>
      </c>
      <c r="I270" s="6">
        <f>'LA Data'!BV270</f>
        <v>0.49</v>
      </c>
      <c r="J270" s="6">
        <f>'LA Data'!BY270</f>
        <v>0.49</v>
      </c>
      <c r="K270" s="6">
        <f t="shared" si="13"/>
        <v>0.5</v>
      </c>
      <c r="L270" s="6">
        <f t="shared" si="14"/>
        <v>0.5</v>
      </c>
      <c r="M270" s="1">
        <f>'LA Data'!C270</f>
        <v>121366361</v>
      </c>
      <c r="N270" s="1">
        <f>-('LA Data'!E270 - 'LA Data'!$D270) * 'LA Data'!$BU270</f>
        <v>5196175.84</v>
      </c>
      <c r="O270" s="1">
        <f>-'LA Data'!D270</f>
        <v>0</v>
      </c>
      <c r="P270" s="1">
        <f>-('LA Data'!F270+'LA Data'!G270) * 0.5</f>
        <v>2994</v>
      </c>
      <c r="Q270" s="1">
        <f>-'LA Data'!L270-'LA Data'!M270</f>
        <v>3068</v>
      </c>
      <c r="R270" s="1">
        <f>-'LA Data'!N270-'LA Data'!O270</f>
        <v>0</v>
      </c>
      <c r="S270" s="1">
        <f>-'LA Data'!P270-'LA Data'!Q270</f>
        <v>0</v>
      </c>
      <c r="T270" s="1">
        <f>-'LA Data'!T270-'LA Data'!U270</f>
        <v>0</v>
      </c>
      <c r="U270" s="1">
        <f>-'LA Data'!H270-'LA Data'!I270</f>
        <v>523088</v>
      </c>
      <c r="V270" s="1">
        <f>-'LA Data'!J270-'LA Data'!K270</f>
        <v>4431965</v>
      </c>
      <c r="W270" s="1">
        <f>-'LA Data'!R270-'LA Data'!S270</f>
        <v>0</v>
      </c>
      <c r="X270" s="1">
        <f>-((('LA Data'!X270-'LA Data'!W270)*'LA Data'!BU270+'LA Data'!W270+'LA Data'!Y270*0.5+'LA Data'!AA270+'LA Data'!AC270+'LA Data'!AE270+'LA Data'!AG270+'LA Data'!AI270+'LA Data'!AK270) + ('LA Data'!Z270*0.5+'LA Data'!AB270+'LA Data'!AD270+'LA Data'!AF270+'LA Data'!AH270+'LA Data'!AJ270+'LA Data'!AL270))</f>
        <v>25063.149999999998</v>
      </c>
      <c r="Y270" s="1">
        <f>'LA Data'!BW270*10^6</f>
        <v>-19322486.4516095</v>
      </c>
      <c r="Z270" s="1">
        <f>'LA Data'!BZ270*10^6</f>
        <v>-19322486.4516095</v>
      </c>
      <c r="AA270" s="1">
        <f>'LA Data'!CB270</f>
        <v>0</v>
      </c>
      <c r="AB270" s="1">
        <f>'LA Data'!CC270</f>
        <v>0</v>
      </c>
      <c r="AC270" s="1">
        <f>'LA Data'!CD270</f>
        <v>0</v>
      </c>
      <c r="AD270" s="1">
        <f>'LA Data'!CE270</f>
        <v>0</v>
      </c>
      <c r="AE270" s="1">
        <f>('LA Data'!BX270-'LA Data'!CA270)*10^6</f>
        <v>0</v>
      </c>
      <c r="AF270" s="1">
        <v>0</v>
      </c>
      <c r="AG270" s="1"/>
    </row>
    <row r="271" spans="1:33" x14ac:dyDescent="0.25">
      <c r="A271" t="s">
        <v>526</v>
      </c>
      <c r="B271" t="s">
        <v>525</v>
      </c>
      <c r="C271" t="s">
        <v>675</v>
      </c>
      <c r="D271" t="s">
        <v>747</v>
      </c>
      <c r="E271" s="5">
        <v>0</v>
      </c>
      <c r="F271" s="1">
        <f t="shared" si="12"/>
        <v>0</v>
      </c>
      <c r="G271" s="1">
        <f>SUM(M271,O271,N271,P271,U271,V271,Q271,R271,S271,W271,T271)*I271+SUM(Y271,AA271,-AC271,-AE271)+(X271 * IF('LA Data'!V271=0,K271,1))</f>
        <v>11898701.3056213</v>
      </c>
      <c r="H271" s="1">
        <f>SUM(M271,O271,N271,P271,U271,V271,Q271,R271,S271,W271,T271)*J271+SUM(Z271,AB271,-AD271,-AF271)+(X271 * IF('LA Data'!V271=0,L271,1))</f>
        <v>11898701.3056213</v>
      </c>
      <c r="I271" s="6">
        <f>'LA Data'!BV271</f>
        <v>0.4</v>
      </c>
      <c r="J271" s="6">
        <f>'LA Data'!BY271</f>
        <v>0.4</v>
      </c>
      <c r="K271" s="6">
        <f t="shared" si="13"/>
        <v>0.5</v>
      </c>
      <c r="L271" s="6">
        <f t="shared" si="14"/>
        <v>0.5</v>
      </c>
      <c r="M271" s="1">
        <f>'LA Data'!C271</f>
        <v>87992903</v>
      </c>
      <c r="N271" s="1">
        <f>-('LA Data'!E271 - 'LA Data'!$D271) * 'LA Data'!$BU271</f>
        <v>3881224.1999999997</v>
      </c>
      <c r="O271" s="1">
        <f>-'LA Data'!D271</f>
        <v>0</v>
      </c>
      <c r="P271" s="1">
        <f>-('LA Data'!F271+'LA Data'!G271) * 0.5</f>
        <v>5314.5</v>
      </c>
      <c r="Q271" s="1">
        <f>-'LA Data'!L271-'LA Data'!M271</f>
        <v>14034</v>
      </c>
      <c r="R271" s="1">
        <f>-'LA Data'!N271-'LA Data'!O271</f>
        <v>0</v>
      </c>
      <c r="S271" s="1">
        <f>-'LA Data'!P271-'LA Data'!Q271</f>
        <v>0</v>
      </c>
      <c r="T271" s="1">
        <f>-'LA Data'!T271-'LA Data'!U271</f>
        <v>0</v>
      </c>
      <c r="U271" s="1">
        <f>-'LA Data'!H271-'LA Data'!I271</f>
        <v>767100</v>
      </c>
      <c r="V271" s="1">
        <f>-'LA Data'!J271-'LA Data'!K271</f>
        <v>4052246</v>
      </c>
      <c r="W271" s="1">
        <f>-'LA Data'!R271-'LA Data'!S271</f>
        <v>0</v>
      </c>
      <c r="X271" s="1">
        <f>-((('LA Data'!X271-'LA Data'!W271)*'LA Data'!BU271+'LA Data'!W271+'LA Data'!Y271*0.5+'LA Data'!AA271+'LA Data'!AC271+'LA Data'!AE271+'LA Data'!AG271+'LA Data'!AI271+'LA Data'!AK271) + ('LA Data'!Z271*0.5+'LA Data'!AB271+'LA Data'!AD271+'LA Data'!AF271+'LA Data'!AH271+'LA Data'!AJ271+'LA Data'!AL271))</f>
        <v>3580.5</v>
      </c>
      <c r="Y271" s="1">
        <f>'LA Data'!BW271*10^6</f>
        <v>-26788217.6243787</v>
      </c>
      <c r="Z271" s="1">
        <f>'LA Data'!BZ271*10^6</f>
        <v>-26788217.6243787</v>
      </c>
      <c r="AA271" s="1">
        <f>'LA Data'!CB271</f>
        <v>0</v>
      </c>
      <c r="AB271" s="1">
        <f>'LA Data'!CC271</f>
        <v>0</v>
      </c>
      <c r="AC271" s="1">
        <f>'LA Data'!CD271</f>
        <v>0</v>
      </c>
      <c r="AD271" s="1">
        <f>'LA Data'!CE271</f>
        <v>0</v>
      </c>
      <c r="AE271" s="1">
        <f>('LA Data'!BX271-'LA Data'!CA271)*10^6</f>
        <v>0</v>
      </c>
      <c r="AF271" s="1">
        <v>0</v>
      </c>
      <c r="AG271" s="1"/>
    </row>
    <row r="272" spans="1:33" x14ac:dyDescent="0.25">
      <c r="A272" t="s">
        <v>528</v>
      </c>
      <c r="B272" t="s">
        <v>527</v>
      </c>
      <c r="C272" t="s">
        <v>653</v>
      </c>
      <c r="D272" t="s">
        <v>747</v>
      </c>
      <c r="E272" s="5">
        <v>0</v>
      </c>
      <c r="F272" s="1">
        <f t="shared" si="12"/>
        <v>0</v>
      </c>
      <c r="G272" s="1">
        <f>SUM(M272,O272,N272,P272,U272,V272,Q272,R272,S272,W272,T272)*I272+SUM(Y272,AA272,-AC272,-AE272)+(X272 * IF('LA Data'!V272=0,K272,1))</f>
        <v>3338326.7595402971</v>
      </c>
      <c r="H272" s="1">
        <f>SUM(M272,O272,N272,P272,U272,V272,Q272,R272,S272,W272,T272)*J272+SUM(Z272,AB272,-AD272,-AF272)+(X272 * IF('LA Data'!V272=0,L272,1))</f>
        <v>3338326.7595402971</v>
      </c>
      <c r="I272" s="6">
        <f>'LA Data'!BV272</f>
        <v>0.4</v>
      </c>
      <c r="J272" s="6">
        <f>'LA Data'!BY272</f>
        <v>0.4</v>
      </c>
      <c r="K272" s="6">
        <f t="shared" si="13"/>
        <v>0.5</v>
      </c>
      <c r="L272" s="6">
        <f t="shared" si="14"/>
        <v>0.5</v>
      </c>
      <c r="M272" s="1">
        <f>'LA Data'!C272</f>
        <v>70248775</v>
      </c>
      <c r="N272" s="1">
        <f>-('LA Data'!E272 - 'LA Data'!$D272) * 'LA Data'!$BU272</f>
        <v>1816831.8869999999</v>
      </c>
      <c r="O272" s="1">
        <f>-'LA Data'!D272</f>
        <v>0</v>
      </c>
      <c r="P272" s="1">
        <f>-('LA Data'!F272+'LA Data'!G272) * 0.5</f>
        <v>0</v>
      </c>
      <c r="Q272" s="1">
        <f>-'LA Data'!L272-'LA Data'!M272</f>
        <v>2146</v>
      </c>
      <c r="R272" s="1">
        <f>-'LA Data'!N272-'LA Data'!O272</f>
        <v>0</v>
      </c>
      <c r="S272" s="1">
        <f>-'LA Data'!P272-'LA Data'!Q272</f>
        <v>0</v>
      </c>
      <c r="T272" s="1">
        <f>-'LA Data'!T272-'LA Data'!U272</f>
        <v>0</v>
      </c>
      <c r="U272" s="1">
        <f>-'LA Data'!H272-'LA Data'!I272</f>
        <v>889826</v>
      </c>
      <c r="V272" s="1">
        <f>-'LA Data'!J272-'LA Data'!K272</f>
        <v>3395174</v>
      </c>
      <c r="W272" s="1">
        <f>-'LA Data'!R272-'LA Data'!S272</f>
        <v>0</v>
      </c>
      <c r="X272" s="1">
        <f>-((('LA Data'!X272-'LA Data'!W272)*'LA Data'!BU272+'LA Data'!W272+'LA Data'!Y272*0.5+'LA Data'!AA272+'LA Data'!AC272+'LA Data'!AE272+'LA Data'!AG272+'LA Data'!AI272+'LA Data'!AK272) + ('LA Data'!Z272*0.5+'LA Data'!AB272+'LA Data'!AD272+'LA Data'!AF272+'LA Data'!AH272+'LA Data'!AJ272+'LA Data'!AL272))</f>
        <v>0</v>
      </c>
      <c r="Y272" s="1">
        <f>'LA Data'!BW272*10^6</f>
        <v>-26885582.395259701</v>
      </c>
      <c r="Z272" s="1">
        <f>'LA Data'!BZ272*10^6</f>
        <v>-26885582.395259701</v>
      </c>
      <c r="AA272" s="1">
        <f>'LA Data'!CB272</f>
        <v>0</v>
      </c>
      <c r="AB272" s="1">
        <f>'LA Data'!CC272</f>
        <v>0</v>
      </c>
      <c r="AC272" s="1">
        <f>'LA Data'!CD272</f>
        <v>317192</v>
      </c>
      <c r="AD272" s="1">
        <f>'LA Data'!CE272</f>
        <v>317192</v>
      </c>
      <c r="AE272" s="1">
        <f>('LA Data'!BX272-'LA Data'!CA272)*10^6</f>
        <v>0</v>
      </c>
      <c r="AF272" s="1">
        <v>0</v>
      </c>
      <c r="AG272" s="1"/>
    </row>
    <row r="273" spans="1:33" x14ac:dyDescent="0.25">
      <c r="A273" t="s">
        <v>530</v>
      </c>
      <c r="B273" t="s">
        <v>529</v>
      </c>
      <c r="C273" t="s">
        <v>673</v>
      </c>
      <c r="D273" t="s">
        <v>747</v>
      </c>
      <c r="E273" s="5">
        <v>0</v>
      </c>
      <c r="F273" s="1">
        <f t="shared" si="12"/>
        <v>0</v>
      </c>
      <c r="G273" s="1">
        <f>SUM(M273,O273,N273,P273,U273,V273,Q273,R273,S273,W273,T273)*I273+SUM(Y273,AA273,-AC273,-AE273)+(X273 * IF('LA Data'!V273=0,K273,1))</f>
        <v>2757267.7568759006</v>
      </c>
      <c r="H273" s="1">
        <f>SUM(M273,O273,N273,P273,U273,V273,Q273,R273,S273,W273,T273)*J273+SUM(Z273,AB273,-AD273,-AF273)+(X273 * IF('LA Data'!V273=0,L273,1))</f>
        <v>2757267.7568759006</v>
      </c>
      <c r="I273" s="6">
        <f>'LA Data'!BV273</f>
        <v>0.4</v>
      </c>
      <c r="J273" s="6">
        <f>'LA Data'!BY273</f>
        <v>0.4</v>
      </c>
      <c r="K273" s="6">
        <f t="shared" si="13"/>
        <v>0.5</v>
      </c>
      <c r="L273" s="6">
        <f t="shared" si="14"/>
        <v>0.5</v>
      </c>
      <c r="M273" s="1">
        <f>'LA Data'!C273</f>
        <v>41086369</v>
      </c>
      <c r="N273" s="1">
        <f>-('LA Data'!E273 - 'LA Data'!$D273) * 'LA Data'!$BU273</f>
        <v>3138862.1799999997</v>
      </c>
      <c r="O273" s="1">
        <f>-'LA Data'!D273</f>
        <v>0</v>
      </c>
      <c r="P273" s="1">
        <f>-('LA Data'!F273+'LA Data'!G273) * 0.5</f>
        <v>1584.5</v>
      </c>
      <c r="Q273" s="1">
        <f>-'LA Data'!L273-'LA Data'!M273</f>
        <v>11851</v>
      </c>
      <c r="R273" s="1">
        <f>-'LA Data'!N273-'LA Data'!O273</f>
        <v>0</v>
      </c>
      <c r="S273" s="1">
        <f>-'LA Data'!P273-'LA Data'!Q273</f>
        <v>13598</v>
      </c>
      <c r="T273" s="1">
        <f>-'LA Data'!T273-'LA Data'!U273</f>
        <v>0</v>
      </c>
      <c r="U273" s="1">
        <f>-'LA Data'!H273-'LA Data'!I273</f>
        <v>512286</v>
      </c>
      <c r="V273" s="1">
        <f>-'LA Data'!J273-'LA Data'!K273</f>
        <v>3366100</v>
      </c>
      <c r="W273" s="1">
        <f>-'LA Data'!R273-'LA Data'!S273</f>
        <v>0</v>
      </c>
      <c r="X273" s="1">
        <f>-((('LA Data'!X273-'LA Data'!W273)*'LA Data'!BU273+'LA Data'!W273+'LA Data'!Y273*0.5+'LA Data'!AA273+'LA Data'!AC273+'LA Data'!AE273+'LA Data'!AG273+'LA Data'!AI273+'LA Data'!AK273) + ('LA Data'!Z273*0.5+'LA Data'!AB273+'LA Data'!AD273+'LA Data'!AF273+'LA Data'!AH273+'LA Data'!AJ273+'LA Data'!AL273))</f>
        <v>0</v>
      </c>
      <c r="Y273" s="1">
        <f>'LA Data'!BW273*10^6</f>
        <v>-15788508.515124099</v>
      </c>
      <c r="Z273" s="1">
        <f>'LA Data'!BZ273*10^6</f>
        <v>-15788508.515124099</v>
      </c>
      <c r="AA273" s="1">
        <f>'LA Data'!CB273</f>
        <v>0</v>
      </c>
      <c r="AB273" s="1">
        <f>'LA Data'!CC273</f>
        <v>0</v>
      </c>
      <c r="AC273" s="1">
        <f>'LA Data'!CD273</f>
        <v>706484</v>
      </c>
      <c r="AD273" s="1">
        <f>'LA Data'!CE273</f>
        <v>706484</v>
      </c>
      <c r="AE273" s="1">
        <f>('LA Data'!BX273-'LA Data'!CA273)*10^6</f>
        <v>0</v>
      </c>
      <c r="AF273" s="1">
        <v>0</v>
      </c>
      <c r="AG273" s="1"/>
    </row>
    <row r="274" spans="1:33" x14ac:dyDescent="0.25">
      <c r="A274" t="s">
        <v>532</v>
      </c>
      <c r="B274" t="s">
        <v>531</v>
      </c>
      <c r="C274" t="s">
        <v>644</v>
      </c>
      <c r="D274" t="s">
        <v>600</v>
      </c>
      <c r="E274" s="5">
        <v>0</v>
      </c>
      <c r="F274" s="1">
        <f t="shared" si="12"/>
        <v>0</v>
      </c>
      <c r="G274" s="1">
        <f>SUM(M274,O274,N274,P274,U274,V274,Q274,R274,S274,W274,T274)*I274+SUM(Y274,AA274,-AC274,-AE274)+(X274 * IF('LA Data'!V274=0,K274,1))</f>
        <v>7969077.7996683028</v>
      </c>
      <c r="H274" s="1">
        <f>SUM(M274,O274,N274,P274,U274,V274,Q274,R274,S274,W274,T274)*J274+SUM(Z274,AB274,-AD274,-AF274)+(X274 * IF('LA Data'!V274=0,L274,1))</f>
        <v>7969077.7996683028</v>
      </c>
      <c r="I274" s="6">
        <f>'LA Data'!BV274</f>
        <v>0.4</v>
      </c>
      <c r="J274" s="6">
        <f>'LA Data'!BY274</f>
        <v>0.4</v>
      </c>
      <c r="K274" s="6">
        <f t="shared" si="13"/>
        <v>0.5</v>
      </c>
      <c r="L274" s="6">
        <f t="shared" si="14"/>
        <v>0.5</v>
      </c>
      <c r="M274" s="1">
        <f>'LA Data'!C274</f>
        <v>38932099</v>
      </c>
      <c r="N274" s="1">
        <f>-('LA Data'!E274 - 'LA Data'!$D274) * 'LA Data'!$BU274</f>
        <v>6334378.4900000002</v>
      </c>
      <c r="O274" s="1">
        <f>-'LA Data'!D274</f>
        <v>5988</v>
      </c>
      <c r="P274" s="1">
        <f>-('LA Data'!F274+'LA Data'!G274) * 0.5</f>
        <v>34910.5</v>
      </c>
      <c r="Q274" s="1">
        <f>-'LA Data'!L274-'LA Data'!M274</f>
        <v>10442</v>
      </c>
      <c r="R274" s="1">
        <f>-'LA Data'!N274-'LA Data'!O274</f>
        <v>0</v>
      </c>
      <c r="S274" s="1">
        <f>-'LA Data'!P274-'LA Data'!Q274</f>
        <v>10000</v>
      </c>
      <c r="T274" s="1">
        <f>-'LA Data'!T274-'LA Data'!U274</f>
        <v>0</v>
      </c>
      <c r="U274" s="1">
        <f>-'LA Data'!H274-'LA Data'!I274</f>
        <v>822030</v>
      </c>
      <c r="V274" s="1">
        <f>-'LA Data'!J274-'LA Data'!K274</f>
        <v>3200667</v>
      </c>
      <c r="W274" s="1">
        <f>-'LA Data'!R274-'LA Data'!S274</f>
        <v>0</v>
      </c>
      <c r="X274" s="1">
        <f>-((('LA Data'!X274-'LA Data'!W274)*'LA Data'!BU274+'LA Data'!W274+'LA Data'!Y274*0.5+'LA Data'!AA274+'LA Data'!AC274+'LA Data'!AE274+'LA Data'!AG274+'LA Data'!AI274+'LA Data'!AK274) + ('LA Data'!Z274*0.5+'LA Data'!AB274+'LA Data'!AD274+'LA Data'!AF274+'LA Data'!AH274+'LA Data'!AJ274+'LA Data'!AL274))</f>
        <v>0</v>
      </c>
      <c r="Y274" s="1">
        <f>'LA Data'!BW274*10^6</f>
        <v>-11771128.1963317</v>
      </c>
      <c r="Z274" s="1">
        <f>'LA Data'!BZ274*10^6</f>
        <v>-11771128.1963317</v>
      </c>
      <c r="AA274" s="1">
        <f>'LA Data'!CB274</f>
        <v>0</v>
      </c>
      <c r="AB274" s="1">
        <f>'LA Data'!CC274</f>
        <v>0</v>
      </c>
      <c r="AC274" s="1">
        <f>'LA Data'!CD274</f>
        <v>0</v>
      </c>
      <c r="AD274" s="1">
        <f>'LA Data'!CE274</f>
        <v>0</v>
      </c>
      <c r="AE274" s="1">
        <f>('LA Data'!BX274-'LA Data'!CA274)*10^6</f>
        <v>0</v>
      </c>
      <c r="AF274" s="1">
        <v>0</v>
      </c>
      <c r="AG274" s="1"/>
    </row>
    <row r="275" spans="1:33" x14ac:dyDescent="0.25">
      <c r="A275" t="s">
        <v>534</v>
      </c>
      <c r="B275" t="s">
        <v>533</v>
      </c>
      <c r="C275" t="s">
        <v>653</v>
      </c>
      <c r="D275" t="s">
        <v>747</v>
      </c>
      <c r="E275" s="5">
        <v>0</v>
      </c>
      <c r="F275" s="1">
        <f t="shared" si="12"/>
        <v>0</v>
      </c>
      <c r="G275" s="1">
        <f>SUM(M275,O275,N275,P275,U275,V275,Q275,R275,S275,W275,T275)*I275+SUM(Y275,AA275,-AC275,-AE275)+(X275 * IF('LA Data'!V275=0,K275,1))</f>
        <v>6158698.4135371968</v>
      </c>
      <c r="H275" s="1">
        <f>SUM(M275,O275,N275,P275,U275,V275,Q275,R275,S275,W275,T275)*J275+SUM(Z275,AB275,-AD275,-AF275)+(X275 * IF('LA Data'!V275=0,L275,1))</f>
        <v>6158698.4135371968</v>
      </c>
      <c r="I275" s="6">
        <f>'LA Data'!BV275</f>
        <v>0.4</v>
      </c>
      <c r="J275" s="6">
        <f>'LA Data'!BY275</f>
        <v>0.4</v>
      </c>
      <c r="K275" s="6">
        <f t="shared" si="13"/>
        <v>0.5</v>
      </c>
      <c r="L275" s="6">
        <f t="shared" si="14"/>
        <v>0.5</v>
      </c>
      <c r="M275" s="1">
        <f>'LA Data'!C275</f>
        <v>83923027</v>
      </c>
      <c r="N275" s="1">
        <f>-('LA Data'!E275 - 'LA Data'!$D275) * 'LA Data'!$BU275</f>
        <v>1752951.0959999999</v>
      </c>
      <c r="O275" s="1">
        <f>-'LA Data'!D275</f>
        <v>0</v>
      </c>
      <c r="P275" s="1">
        <f>-('LA Data'!F275+'LA Data'!G275) * 0.5</f>
        <v>0</v>
      </c>
      <c r="Q275" s="1">
        <f>-'LA Data'!L275-'LA Data'!M275</f>
        <v>1896</v>
      </c>
      <c r="R275" s="1">
        <f>-'LA Data'!N275-'LA Data'!O275</f>
        <v>0</v>
      </c>
      <c r="S275" s="1">
        <f>-'LA Data'!P275-'LA Data'!Q275</f>
        <v>0</v>
      </c>
      <c r="T275" s="1">
        <f>-'LA Data'!T275-'LA Data'!U275</f>
        <v>0</v>
      </c>
      <c r="U275" s="1">
        <f>-'LA Data'!H275-'LA Data'!I275</f>
        <v>744228</v>
      </c>
      <c r="V275" s="1">
        <f>-'LA Data'!J275-'LA Data'!K275</f>
        <v>2046155</v>
      </c>
      <c r="W275" s="1">
        <f>-'LA Data'!R275-'LA Data'!S275</f>
        <v>0</v>
      </c>
      <c r="X275" s="1">
        <f>-((('LA Data'!X275-'LA Data'!W275)*'LA Data'!BU275+'LA Data'!W275+'LA Data'!Y275*0.5+'LA Data'!AA275+'LA Data'!AC275+'LA Data'!AE275+'LA Data'!AG275+'LA Data'!AI275+'LA Data'!AK275) + ('LA Data'!Z275*0.5+'LA Data'!AB275+'LA Data'!AD275+'LA Data'!AF275+'LA Data'!AH275+'LA Data'!AJ275+'LA Data'!AL275))</f>
        <v>0</v>
      </c>
      <c r="Y275" s="1">
        <f>'LA Data'!BW275*10^6</f>
        <v>-29228604.424862802</v>
      </c>
      <c r="Z275" s="1">
        <f>'LA Data'!BZ275*10^6</f>
        <v>-29228604.424862802</v>
      </c>
      <c r="AA275" s="1">
        <f>'LA Data'!CB275</f>
        <v>0</v>
      </c>
      <c r="AB275" s="1">
        <f>'LA Data'!CC275</f>
        <v>0</v>
      </c>
      <c r="AC275" s="1">
        <f>'LA Data'!CD275</f>
        <v>0</v>
      </c>
      <c r="AD275" s="1">
        <f>'LA Data'!CE275</f>
        <v>0</v>
      </c>
      <c r="AE275" s="1">
        <f>('LA Data'!BX275-'LA Data'!CA275)*10^6</f>
        <v>0</v>
      </c>
      <c r="AF275" s="1">
        <v>0</v>
      </c>
      <c r="AG275" s="1"/>
    </row>
    <row r="276" spans="1:33" x14ac:dyDescent="0.25">
      <c r="A276" t="s">
        <v>535</v>
      </c>
      <c r="B276" t="s">
        <v>726</v>
      </c>
      <c r="C276" t="s">
        <v>747</v>
      </c>
      <c r="D276" t="s">
        <v>581</v>
      </c>
      <c r="E276" s="5">
        <v>0</v>
      </c>
      <c r="F276" s="1">
        <f t="shared" si="12"/>
        <v>0</v>
      </c>
      <c r="G276" s="1">
        <f>SUM(M276,O276,N276,P276,U276,V276,Q276,R276,S276,W276,T276)*I276+SUM(Y276,AA276,-AC276,-AE276)+(X276 * IF('LA Data'!V276=0,K276,1))</f>
        <v>23538782.239630602</v>
      </c>
      <c r="H276" s="1">
        <f>SUM(M276,O276,N276,P276,U276,V276,Q276,R276,S276,W276,T276)*J276+SUM(Z276,AB276,-AD276,-AF276)+(X276 * IF('LA Data'!V276=0,L276,1))</f>
        <v>23538782.239630602</v>
      </c>
      <c r="I276" s="6">
        <f>'LA Data'!BV276</f>
        <v>0.49</v>
      </c>
      <c r="J276" s="6">
        <f>'LA Data'!BY276</f>
        <v>0.49</v>
      </c>
      <c r="K276" s="6">
        <f t="shared" si="13"/>
        <v>0.5</v>
      </c>
      <c r="L276" s="6">
        <f t="shared" si="14"/>
        <v>0.5</v>
      </c>
      <c r="M276" s="1">
        <f>'LA Data'!C276</f>
        <v>106831343</v>
      </c>
      <c r="N276" s="1">
        <f>-('LA Data'!E276 - 'LA Data'!$D276) * 'LA Data'!$BU276</f>
        <v>3997234.5749999997</v>
      </c>
      <c r="O276" s="1">
        <f>-'LA Data'!D276</f>
        <v>14371</v>
      </c>
      <c r="P276" s="1">
        <f>-('LA Data'!F276+'LA Data'!G276) * 0.5</f>
        <v>530</v>
      </c>
      <c r="Q276" s="1">
        <f>-'LA Data'!L276-'LA Data'!M276</f>
        <v>15040</v>
      </c>
      <c r="R276" s="1">
        <f>-'LA Data'!N276-'LA Data'!O276</f>
        <v>0</v>
      </c>
      <c r="S276" s="1">
        <f>-'LA Data'!P276-'LA Data'!Q276</f>
        <v>0</v>
      </c>
      <c r="T276" s="1">
        <f>-'LA Data'!T276-'LA Data'!U276</f>
        <v>0</v>
      </c>
      <c r="U276" s="1">
        <f>-'LA Data'!H276-'LA Data'!I276</f>
        <v>600000</v>
      </c>
      <c r="V276" s="1">
        <f>-'LA Data'!J276-'LA Data'!K276</f>
        <v>4300000</v>
      </c>
      <c r="W276" s="1">
        <f>-'LA Data'!R276-'LA Data'!S276</f>
        <v>0</v>
      </c>
      <c r="X276" s="1">
        <f>-((('LA Data'!X276-'LA Data'!W276)*'LA Data'!BU276+'LA Data'!W276+'LA Data'!Y276*0.5+'LA Data'!AA276+'LA Data'!AC276+'LA Data'!AE276+'LA Data'!AG276+'LA Data'!AI276+'LA Data'!AK276) + ('LA Data'!Z276*0.5+'LA Data'!AB276+'LA Data'!AD276+'LA Data'!AF276+'LA Data'!AH276+'LA Data'!AJ276+'LA Data'!AL276))</f>
        <v>0</v>
      </c>
      <c r="Y276" s="1">
        <f>'LA Data'!BW276*10^6</f>
        <v>-29333565.862119399</v>
      </c>
      <c r="Z276" s="1">
        <f>'LA Data'!BZ276*10^6</f>
        <v>-29333565.862119399</v>
      </c>
      <c r="AA276" s="1">
        <f>'LA Data'!CB276</f>
        <v>0</v>
      </c>
      <c r="AB276" s="1">
        <f>'LA Data'!CC276</f>
        <v>0</v>
      </c>
      <c r="AC276" s="1">
        <f>'LA Data'!CD276</f>
        <v>3849326</v>
      </c>
      <c r="AD276" s="1">
        <f>'LA Data'!CE276</f>
        <v>3849326</v>
      </c>
      <c r="AE276" s="1">
        <f>('LA Data'!BX276-'LA Data'!CA276)*10^6</f>
        <v>0</v>
      </c>
      <c r="AF276" s="1">
        <v>0</v>
      </c>
      <c r="AG276" s="1"/>
    </row>
    <row r="277" spans="1:33" x14ac:dyDescent="0.25">
      <c r="A277" t="s">
        <v>537</v>
      </c>
      <c r="B277" t="s">
        <v>536</v>
      </c>
      <c r="C277" t="s">
        <v>642</v>
      </c>
      <c r="D277" t="s">
        <v>594</v>
      </c>
      <c r="E277" s="5">
        <v>0</v>
      </c>
      <c r="F277" s="1">
        <f t="shared" si="12"/>
        <v>0</v>
      </c>
      <c r="G277" s="1">
        <f>SUM(M277,O277,N277,P277,U277,V277,Q277,R277,S277,W277,T277)*I277+SUM(Y277,AA277,-AC277,-AE277)+(X277 * IF('LA Data'!V277=0,K277,1))</f>
        <v>2013199.2449587705</v>
      </c>
      <c r="H277" s="1">
        <f>SUM(M277,O277,N277,P277,U277,V277,Q277,R277,S277,W277,T277)*J277+SUM(Z277,AB277,-AD277,-AF277)+(X277 * IF('LA Data'!V277=0,L277,1))</f>
        <v>2013199.2449587705</v>
      </c>
      <c r="I277" s="6">
        <f>'LA Data'!BV277</f>
        <v>0.4</v>
      </c>
      <c r="J277" s="6">
        <f>'LA Data'!BY277</f>
        <v>0.4</v>
      </c>
      <c r="K277" s="6">
        <f t="shared" si="13"/>
        <v>0.5</v>
      </c>
      <c r="L277" s="6">
        <f t="shared" si="14"/>
        <v>0.5</v>
      </c>
      <c r="M277" s="1">
        <f>'LA Data'!C277</f>
        <v>10496884</v>
      </c>
      <c r="N277" s="1">
        <f>-('LA Data'!E277 - 'LA Data'!$D277) * 'LA Data'!$BU277</f>
        <v>2092880.7400000002</v>
      </c>
      <c r="O277" s="1">
        <f>-'LA Data'!D277</f>
        <v>5978</v>
      </c>
      <c r="P277" s="1">
        <f>-('LA Data'!F277+'LA Data'!G277) * 0.5</f>
        <v>20777.5</v>
      </c>
      <c r="Q277" s="1">
        <f>-'LA Data'!L277-'LA Data'!M277</f>
        <v>25651</v>
      </c>
      <c r="R277" s="1">
        <f>-'LA Data'!N277-'LA Data'!O277</f>
        <v>0</v>
      </c>
      <c r="S277" s="1">
        <f>-'LA Data'!P277-'LA Data'!Q277</f>
        <v>0</v>
      </c>
      <c r="T277" s="1">
        <f>-'LA Data'!T277-'LA Data'!U277</f>
        <v>0</v>
      </c>
      <c r="U277" s="1">
        <f>-'LA Data'!H277-'LA Data'!I277</f>
        <v>149277</v>
      </c>
      <c r="V277" s="1">
        <f>-'LA Data'!J277-'LA Data'!K277</f>
        <v>1283071</v>
      </c>
      <c r="W277" s="1">
        <f>-'LA Data'!R277-'LA Data'!S277</f>
        <v>0</v>
      </c>
      <c r="X277" s="1">
        <f>-((('LA Data'!X277-'LA Data'!W277)*'LA Data'!BU277+'LA Data'!W277+'LA Data'!Y277*0.5+'LA Data'!AA277+'LA Data'!AC277+'LA Data'!AE277+'LA Data'!AG277+'LA Data'!AI277+'LA Data'!AK277) + ('LA Data'!Z277*0.5+'LA Data'!AB277+'LA Data'!AD277+'LA Data'!AF277+'LA Data'!AH277+'LA Data'!AJ277+'LA Data'!AL277))</f>
        <v>0</v>
      </c>
      <c r="Y277" s="1">
        <f>'LA Data'!BW277*10^6</f>
        <v>-3616608.45104123</v>
      </c>
      <c r="Z277" s="1">
        <f>'LA Data'!BZ277*10^6</f>
        <v>-3616608.45104123</v>
      </c>
      <c r="AA277" s="1">
        <f>'LA Data'!CB277</f>
        <v>0</v>
      </c>
      <c r="AB277" s="1">
        <f>'LA Data'!CC277</f>
        <v>0</v>
      </c>
      <c r="AC277" s="1">
        <f>'LA Data'!CD277</f>
        <v>0</v>
      </c>
      <c r="AD277" s="1">
        <f>'LA Data'!CE277</f>
        <v>0</v>
      </c>
      <c r="AE277" s="1">
        <f>('LA Data'!BX277-'LA Data'!CA277)*10^6</f>
        <v>0</v>
      </c>
      <c r="AF277" s="1">
        <v>0</v>
      </c>
      <c r="AG277" s="1"/>
    </row>
    <row r="278" spans="1:33" x14ac:dyDescent="0.25">
      <c r="A278" t="s">
        <v>539</v>
      </c>
      <c r="B278" t="s">
        <v>538</v>
      </c>
      <c r="C278" t="s">
        <v>657</v>
      </c>
      <c r="D278" t="s">
        <v>614</v>
      </c>
      <c r="E278" s="5">
        <v>0</v>
      </c>
      <c r="F278" s="1">
        <f t="shared" si="12"/>
        <v>0</v>
      </c>
      <c r="G278" s="1">
        <f>SUM(M278,O278,N278,P278,U278,V278,Q278,R278,S278,W278,T278)*I278+SUM(Y278,AA278,-AC278,-AE278)+(X278 * IF('LA Data'!V278=0,K278,1))</f>
        <v>6080859.3469430022</v>
      </c>
      <c r="H278" s="1">
        <f>SUM(M278,O278,N278,P278,U278,V278,Q278,R278,S278,W278,T278)*J278+SUM(Z278,AB278,-AD278,-AF278)+(X278 * IF('LA Data'!V278=0,L278,1))</f>
        <v>6080859.3469430022</v>
      </c>
      <c r="I278" s="6">
        <f>'LA Data'!BV278</f>
        <v>0.4</v>
      </c>
      <c r="J278" s="6">
        <f>'LA Data'!BY278</f>
        <v>0.4</v>
      </c>
      <c r="K278" s="6">
        <f t="shared" si="13"/>
        <v>0.5</v>
      </c>
      <c r="L278" s="6">
        <f t="shared" si="14"/>
        <v>0.5</v>
      </c>
      <c r="M278" s="1">
        <f>'LA Data'!C278</f>
        <v>36997041</v>
      </c>
      <c r="N278" s="1">
        <f>-('LA Data'!E278 - 'LA Data'!$D278) * 'LA Data'!$BU278</f>
        <v>3031099.3600000003</v>
      </c>
      <c r="O278" s="1">
        <f>-'LA Data'!D278</f>
        <v>20</v>
      </c>
      <c r="P278" s="1">
        <f>-('LA Data'!F278+'LA Data'!G278) * 0.5</f>
        <v>1696.5</v>
      </c>
      <c r="Q278" s="1">
        <f>-'LA Data'!L278-'LA Data'!M278</f>
        <v>4566</v>
      </c>
      <c r="R278" s="1">
        <f>-'LA Data'!N278-'LA Data'!O278</f>
        <v>0</v>
      </c>
      <c r="S278" s="1">
        <f>-'LA Data'!P278-'LA Data'!Q278</f>
        <v>0</v>
      </c>
      <c r="T278" s="1">
        <f>-'LA Data'!T278-'LA Data'!U278</f>
        <v>0</v>
      </c>
      <c r="U278" s="1">
        <f>-'LA Data'!H278-'LA Data'!I278</f>
        <v>348451</v>
      </c>
      <c r="V278" s="1">
        <f>-'LA Data'!J278-'LA Data'!K278</f>
        <v>1748096</v>
      </c>
      <c r="W278" s="1">
        <f>-'LA Data'!R278-'LA Data'!S278</f>
        <v>0</v>
      </c>
      <c r="X278" s="1">
        <f>-((('LA Data'!X278-'LA Data'!W278)*'LA Data'!BU278+'LA Data'!W278+'LA Data'!Y278*0.5+'LA Data'!AA278+'LA Data'!AC278+'LA Data'!AE278+'LA Data'!AG278+'LA Data'!AI278+'LA Data'!AK278) + ('LA Data'!Z278*0.5+'LA Data'!AB278+'LA Data'!AD278+'LA Data'!AF278+'LA Data'!AH278+'LA Data'!AJ278+'LA Data'!AL278))</f>
        <v>0</v>
      </c>
      <c r="Y278" s="1">
        <f>'LA Data'!BW278*10^6</f>
        <v>-10771528.597057</v>
      </c>
      <c r="Z278" s="1">
        <f>'LA Data'!BZ278*10^6</f>
        <v>-10771528.597057</v>
      </c>
      <c r="AA278" s="1">
        <f>'LA Data'!CB278</f>
        <v>0</v>
      </c>
      <c r="AB278" s="1">
        <f>'LA Data'!CC278</f>
        <v>0</v>
      </c>
      <c r="AC278" s="1">
        <f>'LA Data'!CD278</f>
        <v>0</v>
      </c>
      <c r="AD278" s="1">
        <f>'LA Data'!CE278</f>
        <v>0</v>
      </c>
      <c r="AE278" s="1">
        <f>('LA Data'!BX278-'LA Data'!CA278)*10^6</f>
        <v>0</v>
      </c>
      <c r="AF278" s="1">
        <v>0</v>
      </c>
      <c r="AG278" s="1"/>
    </row>
    <row r="279" spans="1:33" x14ac:dyDescent="0.25">
      <c r="A279" t="s">
        <v>541</v>
      </c>
      <c r="B279" t="s">
        <v>540</v>
      </c>
      <c r="C279" t="s">
        <v>661</v>
      </c>
      <c r="D279" t="s">
        <v>747</v>
      </c>
      <c r="E279" s="5">
        <v>0</v>
      </c>
      <c r="F279" s="1">
        <f t="shared" si="12"/>
        <v>0</v>
      </c>
      <c r="G279" s="1">
        <f>SUM(M279,O279,N279,P279,U279,V279,Q279,R279,S279,W279,T279)*I279+SUM(Y279,AA279,-AC279,-AE279)+(X279 * IF('LA Data'!V279=0,K279,1))</f>
        <v>5146763.6410793616</v>
      </c>
      <c r="H279" s="1">
        <f>SUM(M279,O279,N279,P279,U279,V279,Q279,R279,S279,W279,T279)*J279+SUM(Z279,AB279,-AD279,-AF279)+(X279 * IF('LA Data'!V279=0,L279,1))</f>
        <v>5146763.6410793616</v>
      </c>
      <c r="I279" s="6">
        <f>'LA Data'!BV279</f>
        <v>0.4</v>
      </c>
      <c r="J279" s="6">
        <f>'LA Data'!BY279</f>
        <v>0.4</v>
      </c>
      <c r="K279" s="6">
        <f t="shared" si="13"/>
        <v>0.5</v>
      </c>
      <c r="L279" s="6">
        <f t="shared" si="14"/>
        <v>0.5</v>
      </c>
      <c r="M279" s="1">
        <f>'LA Data'!C279</f>
        <v>19735797</v>
      </c>
      <c r="N279" s="1">
        <f>-('LA Data'!E279 - 'LA Data'!$D279) * 'LA Data'!$BU279</f>
        <v>2138435.64</v>
      </c>
      <c r="O279" s="1">
        <f>-'LA Data'!D279</f>
        <v>13772</v>
      </c>
      <c r="P279" s="1">
        <f>-('LA Data'!F279+'LA Data'!G279) * 0.5</f>
        <v>22831.5</v>
      </c>
      <c r="Q279" s="1">
        <f>-'LA Data'!L279-'LA Data'!M279</f>
        <v>10267</v>
      </c>
      <c r="R279" s="1">
        <f>-'LA Data'!N279-'LA Data'!O279</f>
        <v>0</v>
      </c>
      <c r="S279" s="1">
        <f>-'LA Data'!P279-'LA Data'!Q279</f>
        <v>0</v>
      </c>
      <c r="T279" s="1">
        <f>-'LA Data'!T279-'LA Data'!U279</f>
        <v>0</v>
      </c>
      <c r="U279" s="1">
        <f>-'LA Data'!H279-'LA Data'!I279</f>
        <v>153096</v>
      </c>
      <c r="V279" s="1">
        <f>-'LA Data'!J279-'LA Data'!K279</f>
        <v>825335</v>
      </c>
      <c r="W279" s="1">
        <f>-'LA Data'!R279-'LA Data'!S279</f>
        <v>0</v>
      </c>
      <c r="X279" s="1">
        <f>-((('LA Data'!X279-'LA Data'!W279)*'LA Data'!BU279+'LA Data'!W279+'LA Data'!Y279*0.5+'LA Data'!AA279+'LA Data'!AC279+'LA Data'!AE279+'LA Data'!AG279+'LA Data'!AI279+'LA Data'!AK279) + ('LA Data'!Z279*0.5+'LA Data'!AB279+'LA Data'!AD279+'LA Data'!AF279+'LA Data'!AH279+'LA Data'!AJ279+'LA Data'!AL279))</f>
        <v>0</v>
      </c>
      <c r="Y279" s="1">
        <f>'LA Data'!BW279*10^6</f>
        <v>-4013050.0149206398</v>
      </c>
      <c r="Z279" s="1">
        <f>'LA Data'!BZ279*10^6</f>
        <v>-4013050.0149206398</v>
      </c>
      <c r="AA279" s="1">
        <f>'LA Data'!CB279</f>
        <v>0</v>
      </c>
      <c r="AB279" s="1">
        <f>'LA Data'!CC279</f>
        <v>0</v>
      </c>
      <c r="AC279" s="1">
        <f>'LA Data'!CD279</f>
        <v>0</v>
      </c>
      <c r="AD279" s="1">
        <f>'LA Data'!CE279</f>
        <v>0</v>
      </c>
      <c r="AE279" s="1">
        <f>('LA Data'!BX279-'LA Data'!CA279)*10^6</f>
        <v>0</v>
      </c>
      <c r="AF279" s="1">
        <v>0</v>
      </c>
      <c r="AG279" s="1"/>
    </row>
    <row r="280" spans="1:33" x14ac:dyDescent="0.25">
      <c r="A280" t="s">
        <v>543</v>
      </c>
      <c r="B280" t="s">
        <v>542</v>
      </c>
      <c r="C280" t="s">
        <v>747</v>
      </c>
      <c r="D280" t="s">
        <v>622</v>
      </c>
      <c r="E280" s="5">
        <v>0</v>
      </c>
      <c r="F280" s="1">
        <f t="shared" si="12"/>
        <v>0</v>
      </c>
      <c r="G280" s="1">
        <f>SUM(M280,O280,N280,P280,U280,V280,Q280,R280,S280,W280,T280)*I280+SUM(Y280,AA280,-AC280,-AE280)+(X280 * IF('LA Data'!V280=0,K280,1))</f>
        <v>78346732.6406212</v>
      </c>
      <c r="H280" s="1">
        <f>SUM(M280,O280,N280,P280,U280,V280,Q280,R280,S280,W280,T280)*J280+SUM(Z280,AB280,-AD280,-AF280)+(X280 * IF('LA Data'!V280=0,L280,1))</f>
        <v>78346732.6406212</v>
      </c>
      <c r="I280" s="6">
        <f>'LA Data'!BV280</f>
        <v>0.49</v>
      </c>
      <c r="J280" s="6">
        <f>'LA Data'!BY280</f>
        <v>0.49</v>
      </c>
      <c r="K280" s="6">
        <f t="shared" si="13"/>
        <v>0.5</v>
      </c>
      <c r="L280" s="6">
        <f t="shared" si="14"/>
        <v>0.5</v>
      </c>
      <c r="M280" s="1">
        <f>'LA Data'!C280</f>
        <v>251360972</v>
      </c>
      <c r="N280" s="1">
        <f>-('LA Data'!E280 - 'LA Data'!$D280) * 'LA Data'!$BU280</f>
        <v>8688067.8920000009</v>
      </c>
      <c r="O280" s="1">
        <f>-'LA Data'!D280</f>
        <v>0</v>
      </c>
      <c r="P280" s="1">
        <f>-('LA Data'!F280+'LA Data'!G280) * 0.5</f>
        <v>63027</v>
      </c>
      <c r="Q280" s="1">
        <f>-'LA Data'!L280-'LA Data'!M280</f>
        <v>5002</v>
      </c>
      <c r="R280" s="1">
        <f>-'LA Data'!N280-'LA Data'!O280</f>
        <v>0</v>
      </c>
      <c r="S280" s="1">
        <f>-'LA Data'!P280-'LA Data'!Q280</f>
        <v>0</v>
      </c>
      <c r="T280" s="1">
        <f>-'LA Data'!T280-'LA Data'!U280</f>
        <v>0</v>
      </c>
      <c r="U280" s="1">
        <f>-'LA Data'!H280-'LA Data'!I280</f>
        <v>1430423</v>
      </c>
      <c r="V280" s="1">
        <f>-'LA Data'!J280-'LA Data'!K280</f>
        <v>6710475</v>
      </c>
      <c r="W280" s="1">
        <f>-'LA Data'!R280-'LA Data'!S280</f>
        <v>0</v>
      </c>
      <c r="X280" s="1">
        <f>-((('LA Data'!X280-'LA Data'!W280)*'LA Data'!BU280+'LA Data'!W280+'LA Data'!Y280*0.5+'LA Data'!AA280+'LA Data'!AC280+'LA Data'!AE280+'LA Data'!AG280+'LA Data'!AI280+'LA Data'!AK280) + ('LA Data'!Z280*0.5+'LA Data'!AB280+'LA Data'!AD280+'LA Data'!AF280+'LA Data'!AH280+'LA Data'!AJ280+'LA Data'!AL280))</f>
        <v>419569.45600000001</v>
      </c>
      <c r="Y280" s="1">
        <f>'LA Data'!BW280*10^6</f>
        <v>-37820433.592458799</v>
      </c>
      <c r="Z280" s="1">
        <f>'LA Data'!BZ280*10^6</f>
        <v>-37820433.592458799</v>
      </c>
      <c r="AA280" s="1">
        <f>'LA Data'!CB280</f>
        <v>0</v>
      </c>
      <c r="AB280" s="1">
        <f>'LA Data'!CC280</f>
        <v>0</v>
      </c>
      <c r="AC280" s="1">
        <f>'LA Data'!CD280</f>
        <v>15698807</v>
      </c>
      <c r="AD280" s="1">
        <f>'LA Data'!CE280</f>
        <v>15698807</v>
      </c>
      <c r="AE280" s="1">
        <f>('LA Data'!BX280-'LA Data'!CA280)*10^6</f>
        <v>0</v>
      </c>
      <c r="AF280" s="1">
        <v>0</v>
      </c>
      <c r="AG280" s="1"/>
    </row>
    <row r="281" spans="1:33" x14ac:dyDescent="0.25">
      <c r="A281" t="s">
        <v>545</v>
      </c>
      <c r="B281" t="s">
        <v>544</v>
      </c>
      <c r="C281" t="s">
        <v>667</v>
      </c>
      <c r="D281" t="s">
        <v>747</v>
      </c>
      <c r="E281" s="5">
        <v>0</v>
      </c>
      <c r="F281" s="1">
        <f t="shared" si="12"/>
        <v>0</v>
      </c>
      <c r="G281" s="1">
        <f>SUM(M281,O281,N281,P281,U281,V281,Q281,R281,S281,W281,T281)*I281+SUM(Y281,AA281,-AC281,-AE281)+(X281 * IF('LA Data'!V281=0,K281,1))</f>
        <v>7760917.7972577009</v>
      </c>
      <c r="H281" s="1">
        <f>SUM(M281,O281,N281,P281,U281,V281,Q281,R281,S281,W281,T281)*J281+SUM(Z281,AB281,-AD281,-AF281)+(X281 * IF('LA Data'!V281=0,L281,1))</f>
        <v>7760917.7972577009</v>
      </c>
      <c r="I281" s="6">
        <f>'LA Data'!BV281</f>
        <v>0.4</v>
      </c>
      <c r="J281" s="6">
        <f>'LA Data'!BY281</f>
        <v>0.4</v>
      </c>
      <c r="K281" s="6">
        <f t="shared" si="13"/>
        <v>0.5</v>
      </c>
      <c r="L281" s="6">
        <f t="shared" si="14"/>
        <v>0.5</v>
      </c>
      <c r="M281" s="1">
        <f>'LA Data'!C281</f>
        <v>48376295</v>
      </c>
      <c r="N281" s="1">
        <f>-('LA Data'!E281 - 'LA Data'!$D281) * 'LA Data'!$BU281</f>
        <v>3162091.8</v>
      </c>
      <c r="O281" s="1">
        <f>-'LA Data'!D281</f>
        <v>0</v>
      </c>
      <c r="P281" s="1">
        <f>-('LA Data'!F281+'LA Data'!G281) * 0.5</f>
        <v>18232</v>
      </c>
      <c r="Q281" s="1">
        <f>-'LA Data'!L281-'LA Data'!M281</f>
        <v>11816</v>
      </c>
      <c r="R281" s="1">
        <f>-'LA Data'!N281-'LA Data'!O281</f>
        <v>0</v>
      </c>
      <c r="S281" s="1">
        <f>-'LA Data'!P281-'LA Data'!Q281</f>
        <v>0</v>
      </c>
      <c r="T281" s="1">
        <f>-'LA Data'!T281-'LA Data'!U281</f>
        <v>0</v>
      </c>
      <c r="U281" s="1">
        <f>-'LA Data'!H281-'LA Data'!I281</f>
        <v>645951</v>
      </c>
      <c r="V281" s="1">
        <f>-'LA Data'!J281-'LA Data'!K281</f>
        <v>3342520</v>
      </c>
      <c r="W281" s="1">
        <f>-'LA Data'!R281-'LA Data'!S281</f>
        <v>0</v>
      </c>
      <c r="X281" s="1">
        <f>-((('LA Data'!X281-'LA Data'!W281)*'LA Data'!BU281+'LA Data'!W281+'LA Data'!Y281*0.5+'LA Data'!AA281+'LA Data'!AC281+'LA Data'!AE281+'LA Data'!AG281+'LA Data'!AI281+'LA Data'!AK281) + ('LA Data'!Z281*0.5+'LA Data'!AB281+'LA Data'!AD281+'LA Data'!AF281+'LA Data'!AH281+'LA Data'!AJ281+'LA Data'!AL281))</f>
        <v>0</v>
      </c>
      <c r="Y281" s="1">
        <f>'LA Data'!BW281*10^6</f>
        <v>-14461844.522742299</v>
      </c>
      <c r="Z281" s="1">
        <f>'LA Data'!BZ281*10^6</f>
        <v>-14461844.522742299</v>
      </c>
      <c r="AA281" s="1">
        <f>'LA Data'!CB281</f>
        <v>0</v>
      </c>
      <c r="AB281" s="1">
        <f>'LA Data'!CC281</f>
        <v>0</v>
      </c>
      <c r="AC281" s="1">
        <f>'LA Data'!CD281</f>
        <v>0</v>
      </c>
      <c r="AD281" s="1">
        <f>'LA Data'!CE281</f>
        <v>0</v>
      </c>
      <c r="AE281" s="1">
        <f>('LA Data'!BX281-'LA Data'!CA281)*10^6</f>
        <v>0</v>
      </c>
      <c r="AF281" s="1">
        <v>0</v>
      </c>
      <c r="AG281" s="1"/>
    </row>
    <row r="282" spans="1:33" x14ac:dyDescent="0.25">
      <c r="A282" t="s">
        <v>547</v>
      </c>
      <c r="B282" t="s">
        <v>546</v>
      </c>
      <c r="C282" t="s">
        <v>671</v>
      </c>
      <c r="D282" t="s">
        <v>747</v>
      </c>
      <c r="E282" s="5">
        <v>0</v>
      </c>
      <c r="F282" s="1">
        <f t="shared" si="12"/>
        <v>0</v>
      </c>
      <c r="G282" s="1">
        <f>SUM(M282,O282,N282,P282,U282,V282,Q282,R282,S282,W282,T282)*I282+SUM(Y282,AA282,-AC282,-AE282)+(X282 * IF('LA Data'!V282=0,K282,1))</f>
        <v>10646488.0302279</v>
      </c>
      <c r="H282" s="1">
        <f>SUM(M282,O282,N282,P282,U282,V282,Q282,R282,S282,W282,T282)*J282+SUM(Z282,AB282,-AD282,-AF282)+(X282 * IF('LA Data'!V282=0,L282,1))</f>
        <v>10646488.0302279</v>
      </c>
      <c r="I282" s="6">
        <f>'LA Data'!BV282</f>
        <v>0.4</v>
      </c>
      <c r="J282" s="6">
        <f>'LA Data'!BY282</f>
        <v>0.4</v>
      </c>
      <c r="K282" s="6">
        <f t="shared" si="13"/>
        <v>0.5</v>
      </c>
      <c r="L282" s="6">
        <f t="shared" si="14"/>
        <v>0.5</v>
      </c>
      <c r="M282" s="1">
        <f>'LA Data'!C282</f>
        <v>83551574</v>
      </c>
      <c r="N282" s="1">
        <f>-('LA Data'!E282 - 'LA Data'!$D282) * 'LA Data'!$BU282</f>
        <v>4218322.4109999994</v>
      </c>
      <c r="O282" s="1">
        <f>-'LA Data'!D282</f>
        <v>0</v>
      </c>
      <c r="P282" s="1">
        <f>-('LA Data'!F282+'LA Data'!G282) * 0.5</f>
        <v>32117</v>
      </c>
      <c r="Q282" s="1">
        <f>-'LA Data'!L282-'LA Data'!M282</f>
        <v>27370</v>
      </c>
      <c r="R282" s="1">
        <f>-'LA Data'!N282-'LA Data'!O282</f>
        <v>0</v>
      </c>
      <c r="S282" s="1">
        <f>-'LA Data'!P282-'LA Data'!Q282</f>
        <v>0</v>
      </c>
      <c r="T282" s="1">
        <f>-'LA Data'!T282-'LA Data'!U282</f>
        <v>0</v>
      </c>
      <c r="U282" s="1">
        <f>-'LA Data'!H282-'LA Data'!I282</f>
        <v>886632</v>
      </c>
      <c r="V282" s="1">
        <f>-'LA Data'!J282-'LA Data'!K282</f>
        <v>4852213</v>
      </c>
      <c r="W282" s="1">
        <f>-'LA Data'!R282-'LA Data'!S282</f>
        <v>0</v>
      </c>
      <c r="X282" s="1">
        <f>-((('LA Data'!X282-'LA Data'!W282)*'LA Data'!BU282+'LA Data'!W282+'LA Data'!Y282*0.5+'LA Data'!AA282+'LA Data'!AC282+'LA Data'!AE282+'LA Data'!AG282+'LA Data'!AI282+'LA Data'!AK282) + ('LA Data'!Z282*0.5+'LA Data'!AB282+'LA Data'!AD282+'LA Data'!AF282+'LA Data'!AH282+'LA Data'!AJ282+'LA Data'!AL282))</f>
        <v>5739.1859999999997</v>
      </c>
      <c r="Y282" s="1">
        <f>'LA Data'!BW282*10^6</f>
        <v>-26786542.520172101</v>
      </c>
      <c r="Z282" s="1">
        <f>'LA Data'!BZ282*10^6</f>
        <v>-26786542.520172101</v>
      </c>
      <c r="AA282" s="1">
        <f>'LA Data'!CB282</f>
        <v>0</v>
      </c>
      <c r="AB282" s="1">
        <f>'LA Data'!CC282</f>
        <v>0</v>
      </c>
      <c r="AC282" s="1">
        <f>'LA Data'!CD282</f>
        <v>0</v>
      </c>
      <c r="AD282" s="1">
        <f>'LA Data'!CE282</f>
        <v>0</v>
      </c>
      <c r="AE282" s="1">
        <f>('LA Data'!BX282-'LA Data'!CA282)*10^6</f>
        <v>0</v>
      </c>
      <c r="AF282" s="1">
        <v>0</v>
      </c>
      <c r="AG282" s="1"/>
    </row>
    <row r="283" spans="1:33" x14ac:dyDescent="0.25">
      <c r="A283" t="s">
        <v>549</v>
      </c>
      <c r="B283" t="s">
        <v>548</v>
      </c>
      <c r="C283" t="s">
        <v>649</v>
      </c>
      <c r="D283" t="s">
        <v>747</v>
      </c>
      <c r="E283" s="5">
        <v>0</v>
      </c>
      <c r="F283" s="1">
        <f t="shared" si="12"/>
        <v>0</v>
      </c>
      <c r="G283" s="1">
        <f>SUM(M283,O283,N283,P283,U283,V283,Q283,R283,S283,W283,T283)*I283+SUM(Y283,AA283,-AC283,-AE283)+(X283 * IF('LA Data'!V283=0,K283,1))</f>
        <v>92056057.138942957</v>
      </c>
      <c r="H283" s="1">
        <f>SUM(M283,O283,N283,P283,U283,V283,Q283,R283,S283,W283,T283)*J283+SUM(Z283,AB283,-AD283,-AF283)+(X283 * IF('LA Data'!V283=0,L283,1))</f>
        <v>92056057.138942957</v>
      </c>
      <c r="I283" s="6">
        <f>'LA Data'!BV283</f>
        <v>0.3</v>
      </c>
      <c r="J283" s="6">
        <f>'LA Data'!BY283</f>
        <v>0.3</v>
      </c>
      <c r="K283" s="6">
        <f t="shared" si="13"/>
        <v>0.66999999999999993</v>
      </c>
      <c r="L283" s="6">
        <f t="shared" si="14"/>
        <v>0.5</v>
      </c>
      <c r="M283" s="1">
        <f>'LA Data'!C283</f>
        <v>2045552680</v>
      </c>
      <c r="N283" s="1">
        <f>-('LA Data'!E283 - 'LA Data'!$D283) * 'LA Data'!$BU283</f>
        <v>4967273.568</v>
      </c>
      <c r="O283" s="1">
        <f>-'LA Data'!D283</f>
        <v>0</v>
      </c>
      <c r="P283" s="1">
        <f>-('LA Data'!F283+'LA Data'!G283) * 0.5</f>
        <v>0</v>
      </c>
      <c r="Q283" s="1">
        <f>-'LA Data'!L283-'LA Data'!M283</f>
        <v>123353</v>
      </c>
      <c r="R283" s="1">
        <f>-'LA Data'!N283-'LA Data'!O283</f>
        <v>0</v>
      </c>
      <c r="S283" s="1">
        <f>-'LA Data'!P283-'LA Data'!Q283</f>
        <v>0</v>
      </c>
      <c r="T283" s="1">
        <f>-'LA Data'!T283-'LA Data'!U283</f>
        <v>0</v>
      </c>
      <c r="U283" s="1">
        <f>-'LA Data'!H283-'LA Data'!I283</f>
        <v>1091517</v>
      </c>
      <c r="V283" s="1">
        <f>-'LA Data'!J283-'LA Data'!K283</f>
        <v>102135162</v>
      </c>
      <c r="W283" s="1">
        <f>-'LA Data'!R283-'LA Data'!S283</f>
        <v>0</v>
      </c>
      <c r="X283" s="1">
        <f>-((('LA Data'!X283-'LA Data'!W283)*'LA Data'!BU283+'LA Data'!W283+'LA Data'!Y283*0.5+'LA Data'!AA283+'LA Data'!AC283+'LA Data'!AE283+'LA Data'!AG283+'LA Data'!AI283+'LA Data'!AK283) + ('LA Data'!Z283*0.5+'LA Data'!AB283+'LA Data'!AD283+'LA Data'!AF283+'LA Data'!AH283+'LA Data'!AJ283+'LA Data'!AL283))</f>
        <v>0</v>
      </c>
      <c r="Y283" s="1">
        <f>'LA Data'!BW283*10^6</f>
        <v>-603044620.53145695</v>
      </c>
      <c r="Z283" s="1">
        <f>'LA Data'!BZ283*10^6</f>
        <v>-603044620.53145695</v>
      </c>
      <c r="AA283" s="1">
        <f>'LA Data'!CB283</f>
        <v>48939682</v>
      </c>
      <c r="AB283" s="1">
        <f>'LA Data'!CC283</f>
        <v>48939682</v>
      </c>
      <c r="AC283" s="1">
        <f>'LA Data'!CD283</f>
        <v>0</v>
      </c>
      <c r="AD283" s="1">
        <f>'LA Data'!CE283</f>
        <v>0</v>
      </c>
      <c r="AE283" s="1">
        <f>('LA Data'!BX283-'LA Data'!CA283)*10^6</f>
        <v>0</v>
      </c>
      <c r="AF283" s="1">
        <v>0</v>
      </c>
      <c r="AG283" s="1"/>
    </row>
    <row r="284" spans="1:33" x14ac:dyDescent="0.25">
      <c r="A284" t="s">
        <v>551</v>
      </c>
      <c r="B284" t="s">
        <v>550</v>
      </c>
      <c r="C284" t="s">
        <v>747</v>
      </c>
      <c r="D284" t="s">
        <v>590</v>
      </c>
      <c r="E284" s="5">
        <v>0</v>
      </c>
      <c r="F284" s="1">
        <f t="shared" si="12"/>
        <v>0</v>
      </c>
      <c r="G284" s="1">
        <f>SUM(M284,O284,N284,P284,U284,V284,Q284,R284,S284,W284,T284)*I284+SUM(Y284,AA284,-AC284,-AE284)+(X284 * IF('LA Data'!V284=0,K284,1))</f>
        <v>52459566.101319045</v>
      </c>
      <c r="H284" s="1">
        <f>SUM(M284,O284,N284,P284,U284,V284,Q284,R284,S284,W284,T284)*J284+SUM(Z284,AB284,-AD284,-AF284)+(X284 * IF('LA Data'!V284=0,L284,1))</f>
        <v>52459566.101319045</v>
      </c>
      <c r="I284" s="6">
        <f>'LA Data'!BV284</f>
        <v>0.49</v>
      </c>
      <c r="J284" s="6">
        <f>'LA Data'!BY284</f>
        <v>0.49</v>
      </c>
      <c r="K284" s="6">
        <f t="shared" si="13"/>
        <v>0.5</v>
      </c>
      <c r="L284" s="6">
        <f t="shared" si="14"/>
        <v>0.5</v>
      </c>
      <c r="M284" s="1">
        <f>'LA Data'!C284</f>
        <v>92971335</v>
      </c>
      <c r="N284" s="1">
        <f>-('LA Data'!E284 - 'LA Data'!$D284) * 'LA Data'!$BU284</f>
        <v>10703955.84</v>
      </c>
      <c r="O284" s="1">
        <f>-'LA Data'!D284</f>
        <v>3743</v>
      </c>
      <c r="P284" s="1">
        <f>-('LA Data'!F284+'LA Data'!G284) * 0.5</f>
        <v>60520.5</v>
      </c>
      <c r="Q284" s="1">
        <f>-'LA Data'!L284-'LA Data'!M284</f>
        <v>51113</v>
      </c>
      <c r="R284" s="1">
        <f>-'LA Data'!N284-'LA Data'!O284</f>
        <v>0</v>
      </c>
      <c r="S284" s="1">
        <f>-'LA Data'!P284-'LA Data'!Q284</f>
        <v>0</v>
      </c>
      <c r="T284" s="1">
        <f>-'LA Data'!T284-'LA Data'!U284</f>
        <v>0</v>
      </c>
      <c r="U284" s="1">
        <f>-'LA Data'!H284-'LA Data'!I284</f>
        <v>742521</v>
      </c>
      <c r="V284" s="1">
        <f>-'LA Data'!J284-'LA Data'!K284</f>
        <v>8820044</v>
      </c>
      <c r="W284" s="1">
        <f>-'LA Data'!R284-'LA Data'!S284</f>
        <v>0</v>
      </c>
      <c r="X284" s="1">
        <f>-((('LA Data'!X284-'LA Data'!W284)*'LA Data'!BU284+'LA Data'!W284+'LA Data'!Y284*0.5+'LA Data'!AA284+'LA Data'!AC284+'LA Data'!AE284+'LA Data'!AG284+'LA Data'!AI284+'LA Data'!AK284) + ('LA Data'!Z284*0.5+'LA Data'!AB284+'LA Data'!AD284+'LA Data'!AF284+'LA Data'!AH284+'LA Data'!AJ284+'LA Data'!AL284))</f>
        <v>0</v>
      </c>
      <c r="Y284" s="1">
        <f>'LA Data'!BW284*10^6</f>
        <v>-2482121.7452809596</v>
      </c>
      <c r="Z284" s="1">
        <f>'LA Data'!BZ284*10^6</f>
        <v>-2482121.7452809596</v>
      </c>
      <c r="AA284" s="1">
        <f>'LA Data'!CB284</f>
        <v>0</v>
      </c>
      <c r="AB284" s="1">
        <f>'LA Data'!CC284</f>
        <v>0</v>
      </c>
      <c r="AC284" s="1">
        <f>'LA Data'!CD284</f>
        <v>601396</v>
      </c>
      <c r="AD284" s="1">
        <f>'LA Data'!CE284</f>
        <v>601396</v>
      </c>
      <c r="AE284" s="1">
        <f>('LA Data'!BX284-'LA Data'!CA284)*10^6</f>
        <v>0</v>
      </c>
      <c r="AF284" s="1">
        <v>0</v>
      </c>
      <c r="AG284" s="1"/>
    </row>
    <row r="285" spans="1:33" x14ac:dyDescent="0.25">
      <c r="A285" t="s">
        <v>553</v>
      </c>
      <c r="B285" t="s">
        <v>552</v>
      </c>
      <c r="C285" t="s">
        <v>747</v>
      </c>
      <c r="D285" t="s">
        <v>604</v>
      </c>
      <c r="E285" s="5" t="s">
        <v>742</v>
      </c>
      <c r="F285" s="1">
        <f t="shared" si="12"/>
        <v>9773919.0690622628</v>
      </c>
      <c r="G285" s="1">
        <f>SUM(M285,O285,N285,P285,U285,V285,Q285,R285,S285,W285,T285)*I285+SUM(Y285,AA285,-AC285,-AE285)+(X285 * IF('LA Data'!V285=0,K285,1))</f>
        <v>96402635.420347571</v>
      </c>
      <c r="H285" s="1">
        <f>SUM(M285,O285,N285,P285,U285,V285,Q285,R285,S285,W285,T285)*J285+SUM(Z285,AB285,-AD285,-AF285)+(X285 * IF('LA Data'!V285=0,L285,1))</f>
        <v>86628716.351285309</v>
      </c>
      <c r="I285" s="6">
        <f>'LA Data'!BV285</f>
        <v>0.99</v>
      </c>
      <c r="J285" s="6">
        <f>'LA Data'!BY285</f>
        <v>0.49</v>
      </c>
      <c r="K285" s="6">
        <f t="shared" si="13"/>
        <v>1</v>
      </c>
      <c r="L285" s="6">
        <f t="shared" si="14"/>
        <v>0.5</v>
      </c>
      <c r="M285" s="1">
        <f>'LA Data'!C285</f>
        <v>89467190</v>
      </c>
      <c r="N285" s="1">
        <f>-('LA Data'!E285 - 'LA Data'!$D285) * 'LA Data'!$BU285</f>
        <v>8475153.0150000006</v>
      </c>
      <c r="O285" s="1">
        <f>-'LA Data'!D285</f>
        <v>24459</v>
      </c>
      <c r="P285" s="1">
        <f>-('LA Data'!F285+'LA Data'!G285) * 0.5</f>
        <v>0</v>
      </c>
      <c r="Q285" s="1">
        <f>-'LA Data'!L285-'LA Data'!M285</f>
        <v>14840</v>
      </c>
      <c r="R285" s="1">
        <f>-'LA Data'!N285-'LA Data'!O285</f>
        <v>0</v>
      </c>
      <c r="S285" s="1">
        <f>-'LA Data'!P285-'LA Data'!Q285</f>
        <v>4741</v>
      </c>
      <c r="T285" s="1">
        <f>-'LA Data'!T285-'LA Data'!U285</f>
        <v>0</v>
      </c>
      <c r="U285" s="1">
        <f>-'LA Data'!H285-'LA Data'!I285</f>
        <v>572516</v>
      </c>
      <c r="V285" s="1">
        <f>-'LA Data'!J285-'LA Data'!K285</f>
        <v>4654106</v>
      </c>
      <c r="W285" s="1">
        <f>-'LA Data'!R285-'LA Data'!S285</f>
        <v>0</v>
      </c>
      <c r="X285" s="1">
        <f>-((('LA Data'!X285-'LA Data'!W285)*'LA Data'!BU285+'LA Data'!W285+'LA Data'!Y285*0.5+'LA Data'!AA285+'LA Data'!AC285+'LA Data'!AE285+'LA Data'!AG285+'LA Data'!AI285+'LA Data'!AK285) + ('LA Data'!Z285*0.5+'LA Data'!AB285+'LA Data'!AD285+'LA Data'!AF285+'LA Data'!AH285+'LA Data'!AJ285+'LA Data'!AL285))</f>
        <v>0</v>
      </c>
      <c r="Y285" s="1">
        <f>'LA Data'!BW285*10^6</f>
        <v>45271584.124468699</v>
      </c>
      <c r="Z285" s="1">
        <f>'LA Data'!BZ285*10^6</f>
        <v>36054343.8939353</v>
      </c>
      <c r="AA285" s="1">
        <f>'LA Data'!CB285</f>
        <v>0</v>
      </c>
      <c r="AB285" s="1">
        <f>'LA Data'!CC285</f>
        <v>0</v>
      </c>
      <c r="AC285" s="1">
        <f>'LA Data'!CD285</f>
        <v>0</v>
      </c>
      <c r="AD285" s="1">
        <f>'LA Data'!CE285</f>
        <v>0</v>
      </c>
      <c r="AE285" s="1">
        <f>('LA Data'!BX285-'LA Data'!CA285)*10^6</f>
        <v>51049823.668971114</v>
      </c>
      <c r="AF285" s="1">
        <v>0</v>
      </c>
      <c r="AG285" s="1"/>
    </row>
    <row r="286" spans="1:33" x14ac:dyDescent="0.25">
      <c r="A286" t="s">
        <v>554</v>
      </c>
      <c r="B286" t="s">
        <v>727</v>
      </c>
      <c r="C286" t="s">
        <v>747</v>
      </c>
      <c r="D286" t="s">
        <v>596</v>
      </c>
      <c r="E286" s="5">
        <v>0</v>
      </c>
      <c r="F286" s="1">
        <f t="shared" si="12"/>
        <v>0</v>
      </c>
      <c r="G286" s="1">
        <f>SUM(M286,O286,N286,P286,U286,V286,Q286,R286,S286,W286,T286)*I286+SUM(Y286,AA286,-AC286,-AE286)+(X286 * IF('LA Data'!V286=0,K286,1))</f>
        <v>74143213.0856172</v>
      </c>
      <c r="H286" s="1">
        <f>SUM(M286,O286,N286,P286,U286,V286,Q286,R286,S286,W286,T286)*J286+SUM(Z286,AB286,-AD286,-AF286)+(X286 * IF('LA Data'!V286=0,L286,1))</f>
        <v>74143213.0856172</v>
      </c>
      <c r="I286" s="6">
        <f>'LA Data'!BV286</f>
        <v>0.49</v>
      </c>
      <c r="J286" s="6">
        <f>'LA Data'!BY286</f>
        <v>0.49</v>
      </c>
      <c r="K286" s="6">
        <f t="shared" si="13"/>
        <v>0.5</v>
      </c>
      <c r="L286" s="6">
        <f t="shared" si="14"/>
        <v>0.5</v>
      </c>
      <c r="M286" s="1">
        <f>'LA Data'!C286</f>
        <v>178701486</v>
      </c>
      <c r="N286" s="1">
        <f>-('LA Data'!E286 - 'LA Data'!$D286) * 'LA Data'!$BU286</f>
        <v>13621888.765000001</v>
      </c>
      <c r="O286" s="1">
        <f>-'LA Data'!D286</f>
        <v>44013</v>
      </c>
      <c r="P286" s="1">
        <f>-('LA Data'!F286+'LA Data'!G286) * 0.5</f>
        <v>111041</v>
      </c>
      <c r="Q286" s="1">
        <f>-'LA Data'!L286-'LA Data'!M286</f>
        <v>78576</v>
      </c>
      <c r="R286" s="1">
        <f>-'LA Data'!N286-'LA Data'!O286</f>
        <v>0</v>
      </c>
      <c r="S286" s="1">
        <f>-'LA Data'!P286-'LA Data'!Q286</f>
        <v>0</v>
      </c>
      <c r="T286" s="1">
        <f>-'LA Data'!T286-'LA Data'!U286</f>
        <v>0</v>
      </c>
      <c r="U286" s="1">
        <f>-'LA Data'!H286-'LA Data'!I286</f>
        <v>2168064</v>
      </c>
      <c r="V286" s="1">
        <f>-'LA Data'!J286-'LA Data'!K286</f>
        <v>7990359</v>
      </c>
      <c r="W286" s="1">
        <f>-'LA Data'!R286-'LA Data'!S286</f>
        <v>0</v>
      </c>
      <c r="X286" s="1">
        <f>-((('LA Data'!X286-'LA Data'!W286)*'LA Data'!BU286+'LA Data'!W286+'LA Data'!Y286*0.5+'LA Data'!AA286+'LA Data'!AC286+'LA Data'!AE286+'LA Data'!AG286+'LA Data'!AI286+'LA Data'!AK286) + ('LA Data'!Z286*0.5+'LA Data'!AB286+'LA Data'!AD286+'LA Data'!AF286+'LA Data'!AH286+'LA Data'!AJ286+'LA Data'!AL286))</f>
        <v>0</v>
      </c>
      <c r="Y286" s="1">
        <f>'LA Data'!BW286*10^6</f>
        <v>-21372136.519232798</v>
      </c>
      <c r="Z286" s="1">
        <f>'LA Data'!BZ286*10^6</f>
        <v>-21372136.519232798</v>
      </c>
      <c r="AA286" s="1">
        <f>'LA Data'!CB286</f>
        <v>0</v>
      </c>
      <c r="AB286" s="1">
        <f>'LA Data'!CC286</f>
        <v>0</v>
      </c>
      <c r="AC286" s="1">
        <f>'LA Data'!CD286</f>
        <v>3815210</v>
      </c>
      <c r="AD286" s="1">
        <f>'LA Data'!CE286</f>
        <v>3815210</v>
      </c>
      <c r="AE286" s="1">
        <f>('LA Data'!BX286-'LA Data'!CA286)*10^6</f>
        <v>0</v>
      </c>
      <c r="AF286" s="1">
        <v>0</v>
      </c>
      <c r="AG286" s="1"/>
    </row>
    <row r="287" spans="1:33" x14ac:dyDescent="0.25">
      <c r="A287" t="s">
        <v>556</v>
      </c>
      <c r="B287" t="s">
        <v>555</v>
      </c>
      <c r="C287" t="s">
        <v>651</v>
      </c>
      <c r="D287" t="s">
        <v>606</v>
      </c>
      <c r="E287" s="5">
        <v>0</v>
      </c>
      <c r="F287" s="1">
        <f t="shared" si="12"/>
        <v>0</v>
      </c>
      <c r="G287" s="1">
        <f>SUM(M287,O287,N287,P287,U287,V287,Q287,R287,S287,W287,T287)*I287+SUM(Y287,AA287,-AC287,-AE287)+(X287 * IF('LA Data'!V287=0,K287,1))</f>
        <v>8053205.1131219044</v>
      </c>
      <c r="H287" s="1">
        <f>SUM(M287,O287,N287,P287,U287,V287,Q287,R287,S287,W287,T287)*J287+SUM(Z287,AB287,-AD287,-AF287)+(X287 * IF('LA Data'!V287=0,L287,1))</f>
        <v>8053205.1131219044</v>
      </c>
      <c r="I287" s="6">
        <f>'LA Data'!BV287</f>
        <v>0.4</v>
      </c>
      <c r="J287" s="6">
        <f>'LA Data'!BY287</f>
        <v>0.4</v>
      </c>
      <c r="K287" s="6">
        <f t="shared" si="13"/>
        <v>0.5</v>
      </c>
      <c r="L287" s="6">
        <f t="shared" si="14"/>
        <v>0.5</v>
      </c>
      <c r="M287" s="1">
        <f>'LA Data'!C287</f>
        <v>70230760</v>
      </c>
      <c r="N287" s="1">
        <f>-('LA Data'!E287 - 'LA Data'!$D287) * 'LA Data'!$BU287</f>
        <v>3499798.4699999997</v>
      </c>
      <c r="O287" s="1">
        <f>-'LA Data'!D287</f>
        <v>7507</v>
      </c>
      <c r="P287" s="1">
        <f>-('LA Data'!F287+'LA Data'!G287) * 0.5</f>
        <v>4534.5</v>
      </c>
      <c r="Q287" s="1">
        <f>-'LA Data'!L287-'LA Data'!M287</f>
        <v>18593</v>
      </c>
      <c r="R287" s="1">
        <f>-'LA Data'!N287-'LA Data'!O287</f>
        <v>7236</v>
      </c>
      <c r="S287" s="1">
        <f>-'LA Data'!P287-'LA Data'!Q287</f>
        <v>0</v>
      </c>
      <c r="T287" s="1">
        <f>-'LA Data'!T287-'LA Data'!U287</f>
        <v>0</v>
      </c>
      <c r="U287" s="1">
        <f>-'LA Data'!H287-'LA Data'!I287</f>
        <v>835309</v>
      </c>
      <c r="V287" s="1">
        <f>-'LA Data'!J287-'LA Data'!K287</f>
        <v>3415539</v>
      </c>
      <c r="W287" s="1">
        <f>-'LA Data'!R287-'LA Data'!S287</f>
        <v>0</v>
      </c>
      <c r="X287" s="1">
        <f>-((('LA Data'!X287-'LA Data'!W287)*'LA Data'!BU287+'LA Data'!W287+'LA Data'!Y287*0.5+'LA Data'!AA287+'LA Data'!AC287+'LA Data'!AE287+'LA Data'!AG287+'LA Data'!AI287+'LA Data'!AK287) + ('LA Data'!Z287*0.5+'LA Data'!AB287+'LA Data'!AD287+'LA Data'!AF287+'LA Data'!AH287+'LA Data'!AJ287+'LA Data'!AL287))</f>
        <v>0</v>
      </c>
      <c r="Y287" s="1">
        <f>'LA Data'!BW287*10^6</f>
        <v>-23154505.674878098</v>
      </c>
      <c r="Z287" s="1">
        <f>'LA Data'!BZ287*10^6</f>
        <v>-23154505.674878098</v>
      </c>
      <c r="AA287" s="1">
        <f>'LA Data'!CB287</f>
        <v>0</v>
      </c>
      <c r="AB287" s="1">
        <f>'LA Data'!CC287</f>
        <v>0</v>
      </c>
      <c r="AC287" s="1">
        <f>'LA Data'!CD287</f>
        <v>0</v>
      </c>
      <c r="AD287" s="1">
        <f>'LA Data'!CE287</f>
        <v>0</v>
      </c>
      <c r="AE287" s="1">
        <f>('LA Data'!BX287-'LA Data'!CA287)*10^6</f>
        <v>0</v>
      </c>
      <c r="AF287" s="1">
        <v>0</v>
      </c>
      <c r="AG287" s="1"/>
    </row>
    <row r="288" spans="1:33" x14ac:dyDescent="0.25">
      <c r="A288" t="s">
        <v>557</v>
      </c>
      <c r="B288" t="s">
        <v>728</v>
      </c>
      <c r="C288" t="s">
        <v>747</v>
      </c>
      <c r="D288" t="s">
        <v>581</v>
      </c>
      <c r="E288" s="5">
        <v>0</v>
      </c>
      <c r="F288" s="1">
        <f t="shared" si="12"/>
        <v>0</v>
      </c>
      <c r="G288" s="1">
        <f>SUM(M288,O288,N288,P288,U288,V288,Q288,R288,S288,W288,T288)*I288+SUM(Y288,AA288,-AC288,-AE288)+(X288 * IF('LA Data'!V288=0,K288,1))</f>
        <v>12730464.672042292</v>
      </c>
      <c r="H288" s="1">
        <f>SUM(M288,O288,N288,P288,U288,V288,Q288,R288,S288,W288,T288)*J288+SUM(Z288,AB288,-AD288,-AF288)+(X288 * IF('LA Data'!V288=0,L288,1))</f>
        <v>12730464.672042292</v>
      </c>
      <c r="I288" s="6">
        <f>'LA Data'!BV288</f>
        <v>0.49</v>
      </c>
      <c r="J288" s="6">
        <f>'LA Data'!BY288</f>
        <v>0.49</v>
      </c>
      <c r="K288" s="6">
        <f t="shared" si="13"/>
        <v>0.5</v>
      </c>
      <c r="L288" s="6">
        <f t="shared" si="14"/>
        <v>0.5</v>
      </c>
      <c r="M288" s="1">
        <f>'LA Data'!C288</f>
        <v>82762112</v>
      </c>
      <c r="N288" s="1">
        <f>-('LA Data'!E288 - 'LA Data'!$D288) * 'LA Data'!$BU288</f>
        <v>2780501.5409999997</v>
      </c>
      <c r="O288" s="1">
        <f>-'LA Data'!D288</f>
        <v>0</v>
      </c>
      <c r="P288" s="1">
        <f>-('LA Data'!F288+'LA Data'!G288) * 0.5</f>
        <v>6412</v>
      </c>
      <c r="Q288" s="1">
        <f>-'LA Data'!L288-'LA Data'!M288</f>
        <v>31924</v>
      </c>
      <c r="R288" s="1">
        <f>-'LA Data'!N288-'LA Data'!O288</f>
        <v>0</v>
      </c>
      <c r="S288" s="1">
        <f>-'LA Data'!P288-'LA Data'!Q288</f>
        <v>276846</v>
      </c>
      <c r="T288" s="1">
        <f>-'LA Data'!T288-'LA Data'!U288</f>
        <v>0</v>
      </c>
      <c r="U288" s="1">
        <f>-'LA Data'!H288-'LA Data'!I288</f>
        <v>435099</v>
      </c>
      <c r="V288" s="1">
        <f>-'LA Data'!J288-'LA Data'!K288</f>
        <v>5845545</v>
      </c>
      <c r="W288" s="1">
        <f>-'LA Data'!R288-'LA Data'!S288</f>
        <v>0</v>
      </c>
      <c r="X288" s="1">
        <f>-((('LA Data'!X288-'LA Data'!W288)*'LA Data'!BU288+'LA Data'!W288+'LA Data'!Y288*0.5+'LA Data'!AA288+'LA Data'!AC288+'LA Data'!AE288+'LA Data'!AG288+'LA Data'!AI288+'LA Data'!AK288) + ('LA Data'!Z288*0.5+'LA Data'!AB288+'LA Data'!AD288+'LA Data'!AF288+'LA Data'!AH288+'LA Data'!AJ288+'LA Data'!AL288))</f>
        <v>0</v>
      </c>
      <c r="Y288" s="1">
        <f>'LA Data'!BW288*10^6</f>
        <v>-33124902.703047704</v>
      </c>
      <c r="Z288" s="1">
        <f>'LA Data'!BZ288*10^6</f>
        <v>-33124902.703047704</v>
      </c>
      <c r="AA288" s="1">
        <f>'LA Data'!CB288</f>
        <v>707532</v>
      </c>
      <c r="AB288" s="1">
        <f>'LA Data'!CC288</f>
        <v>707532</v>
      </c>
      <c r="AC288" s="1">
        <f>'LA Data'!CD288</f>
        <v>0</v>
      </c>
      <c r="AD288" s="1">
        <f>'LA Data'!CE288</f>
        <v>0</v>
      </c>
      <c r="AE288" s="1">
        <f>('LA Data'!BX288-'LA Data'!CA288)*10^6</f>
        <v>0</v>
      </c>
      <c r="AF288" s="1">
        <v>0</v>
      </c>
      <c r="AG288" s="1"/>
    </row>
    <row r="289" spans="1:66" x14ac:dyDescent="0.25">
      <c r="A289" t="s">
        <v>559</v>
      </c>
      <c r="B289" t="s">
        <v>558</v>
      </c>
      <c r="C289" t="s">
        <v>747</v>
      </c>
      <c r="D289" t="s">
        <v>618</v>
      </c>
      <c r="E289" s="5" t="s">
        <v>746</v>
      </c>
      <c r="F289" s="1">
        <f t="shared" si="12"/>
        <v>5564081.9306843579</v>
      </c>
      <c r="G289" s="1">
        <f>SUM(M289,O289,N289,P289,U289,V289,Q289,R289,S289,W289,T289)*I289+SUM(Y289,AA289,-AC289,-AE289)+(X289 * IF('LA Data'!V289=0,K289,1))</f>
        <v>100200084.86716677</v>
      </c>
      <c r="H289" s="1">
        <f>SUM(M289,O289,N289,P289,U289,V289,Q289,R289,S289,W289,T289)*J289+SUM(Z289,AB289,-AD289,-AF289)+(X289 * IF('LA Data'!V289=0,L289,1))</f>
        <v>94636002.936482415</v>
      </c>
      <c r="I289" s="6">
        <f>'LA Data'!BV289</f>
        <v>0.99</v>
      </c>
      <c r="J289" s="6">
        <f>'LA Data'!BY289</f>
        <v>0.49</v>
      </c>
      <c r="K289" s="6">
        <f t="shared" si="13"/>
        <v>1</v>
      </c>
      <c r="L289" s="6">
        <f t="shared" si="14"/>
        <v>0.5</v>
      </c>
      <c r="M289" s="1">
        <f>'LA Data'!C289</f>
        <v>71827377</v>
      </c>
      <c r="N289" s="1">
        <f>-('LA Data'!E289 - 'LA Data'!$D289) * 'LA Data'!$BU289</f>
        <v>7319639.7000000002</v>
      </c>
      <c r="O289" s="1">
        <f>-'LA Data'!D289</f>
        <v>26992</v>
      </c>
      <c r="P289" s="1">
        <f>-('LA Data'!F289+'LA Data'!G289) * 0.5</f>
        <v>0</v>
      </c>
      <c r="Q289" s="1">
        <f>-'LA Data'!L289-'LA Data'!M289</f>
        <v>12937</v>
      </c>
      <c r="R289" s="1">
        <f>-'LA Data'!N289-'LA Data'!O289</f>
        <v>0</v>
      </c>
      <c r="S289" s="1">
        <f>-'LA Data'!P289-'LA Data'!Q289</f>
        <v>0</v>
      </c>
      <c r="T289" s="1">
        <f>-'LA Data'!T289-'LA Data'!U289</f>
        <v>0</v>
      </c>
      <c r="U289" s="1">
        <f>-'LA Data'!H289-'LA Data'!I289</f>
        <v>514114</v>
      </c>
      <c r="V289" s="1">
        <f>-'LA Data'!J289-'LA Data'!K289</f>
        <v>2999167</v>
      </c>
      <c r="W289" s="1">
        <f>-'LA Data'!R289-'LA Data'!S289</f>
        <v>0</v>
      </c>
      <c r="X289" s="1">
        <f>-((('LA Data'!X289-'LA Data'!W289)*'LA Data'!BU289+'LA Data'!W289+'LA Data'!Y289*0.5+'LA Data'!AA289+'LA Data'!AC289+'LA Data'!AE289+'LA Data'!AG289+'LA Data'!AI289+'LA Data'!AK289) + ('LA Data'!Z289*0.5+'LA Data'!AB289+'LA Data'!AD289+'LA Data'!AF289+'LA Data'!AH289+'LA Data'!AJ289+'LA Data'!AL289))</f>
        <v>292081.72600000002</v>
      </c>
      <c r="Y289" s="1">
        <f>'LA Data'!BW289*10^6</f>
        <v>65982822.260687798</v>
      </c>
      <c r="Z289" s="1">
        <f>'LA Data'!BZ289*10^6</f>
        <v>53820810.127482407</v>
      </c>
      <c r="AA289" s="1">
        <f>'LA Data'!CB289</f>
        <v>0</v>
      </c>
      <c r="AB289" s="1">
        <f>'LA Data'!CC289</f>
        <v>0</v>
      </c>
      <c r="AC289" s="1">
        <f>'LA Data'!CD289</f>
        <v>0</v>
      </c>
      <c r="AD289" s="1">
        <f>'LA Data'!CE289</f>
        <v>0</v>
      </c>
      <c r="AE289" s="1">
        <f>('LA Data'!BX289-'LA Data'!CA289)*10^6</f>
        <v>47948043.552521013</v>
      </c>
      <c r="AF289" s="1">
        <v>0</v>
      </c>
      <c r="AG289" s="1"/>
    </row>
    <row r="290" spans="1:66" x14ac:dyDescent="0.25">
      <c r="A290" t="s">
        <v>561</v>
      </c>
      <c r="B290" t="s">
        <v>560</v>
      </c>
      <c r="C290" t="s">
        <v>673</v>
      </c>
      <c r="D290" t="s">
        <v>747</v>
      </c>
      <c r="E290" s="5">
        <v>0</v>
      </c>
      <c r="F290" s="1">
        <f t="shared" si="12"/>
        <v>0</v>
      </c>
      <c r="G290" s="1">
        <f>SUM(M290,O290,N290,P290,U290,V290,Q290,R290,S290,W290,T290)*I290+SUM(Y290,AA290,-AC290,-AE290)+(X290 * IF('LA Data'!V290=0,K290,1))</f>
        <v>4784788.8384478986</v>
      </c>
      <c r="H290" s="1">
        <f>SUM(M290,O290,N290,P290,U290,V290,Q290,R290,S290,W290,T290)*J290+SUM(Z290,AB290,-AD290,-AF290)+(X290 * IF('LA Data'!V290=0,L290,1))</f>
        <v>4784788.8384478986</v>
      </c>
      <c r="I290" s="6">
        <f>'LA Data'!BV290</f>
        <v>0.4</v>
      </c>
      <c r="J290" s="6">
        <f>'LA Data'!BY290</f>
        <v>0.4</v>
      </c>
      <c r="K290" s="6">
        <f t="shared" si="13"/>
        <v>0.5</v>
      </c>
      <c r="L290" s="6">
        <f t="shared" si="14"/>
        <v>0.5</v>
      </c>
      <c r="M290" s="1">
        <f>'LA Data'!C290</f>
        <v>56927085</v>
      </c>
      <c r="N290" s="1">
        <f>-('LA Data'!E290 - 'LA Data'!$D290) * 'LA Data'!$BU290</f>
        <v>1675166.274</v>
      </c>
      <c r="O290" s="1">
        <f>-'LA Data'!D290</f>
        <v>0</v>
      </c>
      <c r="P290" s="1">
        <f>-('LA Data'!F290+'LA Data'!G290) * 0.5</f>
        <v>0</v>
      </c>
      <c r="Q290" s="1">
        <f>-'LA Data'!L290-'LA Data'!M290</f>
        <v>5377</v>
      </c>
      <c r="R290" s="1">
        <f>-'LA Data'!N290-'LA Data'!O290</f>
        <v>0</v>
      </c>
      <c r="S290" s="1">
        <f>-'LA Data'!P290-'LA Data'!Q290</f>
        <v>0</v>
      </c>
      <c r="T290" s="1">
        <f>-'LA Data'!T290-'LA Data'!U290</f>
        <v>0</v>
      </c>
      <c r="U290" s="1">
        <f>-'LA Data'!H290-'LA Data'!I290</f>
        <v>494631</v>
      </c>
      <c r="V290" s="1">
        <f>-'LA Data'!J290-'LA Data'!K290</f>
        <v>2379663</v>
      </c>
      <c r="W290" s="1">
        <f>-'LA Data'!R290-'LA Data'!S290</f>
        <v>0</v>
      </c>
      <c r="X290" s="1">
        <f>-((('LA Data'!X290-'LA Data'!W290)*'LA Data'!BU290+'LA Data'!W290+'LA Data'!Y290*0.5+'LA Data'!AA290+'LA Data'!AC290+'LA Data'!AE290+'LA Data'!AG290+'LA Data'!AI290+'LA Data'!AK290) + ('LA Data'!Z290*0.5+'LA Data'!AB290+'LA Data'!AD290+'LA Data'!AF290+'LA Data'!AH290+'LA Data'!AJ290+'LA Data'!AL290))</f>
        <v>0</v>
      </c>
      <c r="Y290" s="1">
        <f>'LA Data'!BW290*10^6</f>
        <v>-19807980.071152102</v>
      </c>
      <c r="Z290" s="1">
        <f>'LA Data'!BZ290*10^6</f>
        <v>-19807980.071152102</v>
      </c>
      <c r="AA290" s="1">
        <f>'LA Data'!CB290</f>
        <v>0</v>
      </c>
      <c r="AB290" s="1">
        <f>'LA Data'!CC290</f>
        <v>0</v>
      </c>
      <c r="AC290" s="1">
        <f>'LA Data'!CD290</f>
        <v>0</v>
      </c>
      <c r="AD290" s="1">
        <f>'LA Data'!CE290</f>
        <v>0</v>
      </c>
      <c r="AE290" s="1">
        <f>('LA Data'!BX290-'LA Data'!CA290)*10^6</f>
        <v>0</v>
      </c>
      <c r="AF290" s="1">
        <v>0</v>
      </c>
      <c r="AG290" s="1"/>
    </row>
    <row r="291" spans="1:66" x14ac:dyDescent="0.25">
      <c r="A291" t="s">
        <v>562</v>
      </c>
      <c r="B291" t="s">
        <v>729</v>
      </c>
      <c r="C291" t="s">
        <v>747</v>
      </c>
      <c r="D291" t="s">
        <v>581</v>
      </c>
      <c r="E291" s="5">
        <v>0</v>
      </c>
      <c r="F291" s="1">
        <f t="shared" si="12"/>
        <v>0</v>
      </c>
      <c r="G291" s="1">
        <f>SUM(M291,O291,N291,P291,U291,V291,Q291,R291,S291,W291,T291)*I291+SUM(Y291,AA291,-AC291,-AE291)+(X291 * IF('LA Data'!V291=0,K291,1))</f>
        <v>16990063.969665498</v>
      </c>
      <c r="H291" s="1">
        <f>SUM(M291,O291,N291,P291,U291,V291,Q291,R291,S291,W291,T291)*J291+SUM(Z291,AB291,-AD291,-AF291)+(X291 * IF('LA Data'!V291=0,L291,1))</f>
        <v>16990063.969665498</v>
      </c>
      <c r="I291" s="6">
        <f>'LA Data'!BV291</f>
        <v>0.49</v>
      </c>
      <c r="J291" s="6">
        <f>'LA Data'!BY291</f>
        <v>0.49</v>
      </c>
      <c r="K291" s="6">
        <f t="shared" si="13"/>
        <v>0.5</v>
      </c>
      <c r="L291" s="6">
        <f t="shared" si="14"/>
        <v>0.5</v>
      </c>
      <c r="M291" s="1">
        <f>'LA Data'!C291</f>
        <v>81334472</v>
      </c>
      <c r="N291" s="1">
        <f>-('LA Data'!E291 - 'LA Data'!$D291) * 'LA Data'!$BU291</f>
        <v>2781903.3359999997</v>
      </c>
      <c r="O291" s="1">
        <f>-'LA Data'!D291</f>
        <v>13406</v>
      </c>
      <c r="P291" s="1">
        <f>-('LA Data'!F291+'LA Data'!G291) * 0.5</f>
        <v>0</v>
      </c>
      <c r="Q291" s="1">
        <f>-'LA Data'!L291-'LA Data'!M291</f>
        <v>12962</v>
      </c>
      <c r="R291" s="1">
        <f>-'LA Data'!N291-'LA Data'!O291</f>
        <v>0</v>
      </c>
      <c r="S291" s="1">
        <f>-'LA Data'!P291-'LA Data'!Q291</f>
        <v>135893</v>
      </c>
      <c r="T291" s="1">
        <f>-'LA Data'!T291-'LA Data'!U291</f>
        <v>0</v>
      </c>
      <c r="U291" s="1">
        <f>-'LA Data'!H291-'LA Data'!I291</f>
        <v>404817</v>
      </c>
      <c r="V291" s="1">
        <f>-'LA Data'!J291-'LA Data'!K291</f>
        <v>3123553</v>
      </c>
      <c r="W291" s="1">
        <f>-'LA Data'!R291-'LA Data'!S291</f>
        <v>0</v>
      </c>
      <c r="X291" s="1">
        <f>-((('LA Data'!X291-'LA Data'!W291)*'LA Data'!BU291+'LA Data'!W291+'LA Data'!Y291*0.5+'LA Data'!AA291+'LA Data'!AC291+'LA Data'!AE291+'LA Data'!AG291+'LA Data'!AI291+'LA Data'!AK291) + ('LA Data'!Z291*0.5+'LA Data'!AB291+'LA Data'!AD291+'LA Data'!AF291+'LA Data'!AH291+'LA Data'!AJ291+'LA Data'!AL291))</f>
        <v>0</v>
      </c>
      <c r="Y291" s="1">
        <f>'LA Data'!BW291*10^6</f>
        <v>-24425281.134974502</v>
      </c>
      <c r="Z291" s="1">
        <f>'LA Data'!BZ291*10^6</f>
        <v>-24425281.134974502</v>
      </c>
      <c r="AA291" s="1">
        <f>'LA Data'!CB291</f>
        <v>0</v>
      </c>
      <c r="AB291" s="1">
        <f>'LA Data'!CC291</f>
        <v>0</v>
      </c>
      <c r="AC291" s="1">
        <f>'LA Data'!CD291</f>
        <v>1610088</v>
      </c>
      <c r="AD291" s="1">
        <f>'LA Data'!CE291</f>
        <v>1610088</v>
      </c>
      <c r="AE291" s="1">
        <f>('LA Data'!BX291-'LA Data'!CA291)*10^6</f>
        <v>0</v>
      </c>
      <c r="AF291" s="1">
        <v>0</v>
      </c>
      <c r="AG291" s="1"/>
    </row>
    <row r="292" spans="1:66" x14ac:dyDescent="0.25">
      <c r="A292" t="s">
        <v>564</v>
      </c>
      <c r="B292" t="s">
        <v>563</v>
      </c>
      <c r="C292" t="s">
        <v>747</v>
      </c>
      <c r="D292" t="s">
        <v>634</v>
      </c>
      <c r="E292" s="5" t="s">
        <v>741</v>
      </c>
      <c r="F292" s="1">
        <f t="shared" si="12"/>
        <v>1709190.1251599193</v>
      </c>
      <c r="G292" s="1">
        <f>SUM(M292,O292,N292,P292,U292,V292,Q292,R292,S292,W292,T292)*I292+SUM(Y292,AA292,-AC292,-AE292)+(X292 * IF('LA Data'!V292=0,K292,1))</f>
        <v>90390969.17474851</v>
      </c>
      <c r="H292" s="1">
        <f>SUM(M292,O292,N292,P292,U292,V292,Q292,R292,S292,W292,T292)*J292+SUM(Z292,AB292,-AD292,-AF292)+(X292 * IF('LA Data'!V292=0,L292,1))</f>
        <v>88681779.049588591</v>
      </c>
      <c r="I292" s="6">
        <f>'LA Data'!BV292</f>
        <v>0.99</v>
      </c>
      <c r="J292" s="6">
        <f>'LA Data'!BY292</f>
        <v>0.49</v>
      </c>
      <c r="K292" s="6">
        <f t="shared" si="13"/>
        <v>1</v>
      </c>
      <c r="L292" s="6">
        <f t="shared" si="14"/>
        <v>0.5</v>
      </c>
      <c r="M292" s="1">
        <f>'LA Data'!C292</f>
        <v>79937902</v>
      </c>
      <c r="N292" s="1">
        <f>-('LA Data'!E292 - 'LA Data'!$D292) * 'LA Data'!$BU292</f>
        <v>7711759.1280000005</v>
      </c>
      <c r="O292" s="1">
        <f>-'LA Data'!D292</f>
        <v>5890</v>
      </c>
      <c r="P292" s="1">
        <f>-('LA Data'!F292+'LA Data'!G292) * 0.5</f>
        <v>0</v>
      </c>
      <c r="Q292" s="1">
        <f>-'LA Data'!L292-'LA Data'!M292</f>
        <v>13822</v>
      </c>
      <c r="R292" s="1">
        <f>-'LA Data'!N292-'LA Data'!O292</f>
        <v>29970</v>
      </c>
      <c r="S292" s="1">
        <f>-'LA Data'!P292-'LA Data'!Q292</f>
        <v>28856</v>
      </c>
      <c r="T292" s="1">
        <f>-'LA Data'!T292-'LA Data'!U292</f>
        <v>0</v>
      </c>
      <c r="U292" s="1">
        <f>-'LA Data'!H292-'LA Data'!I292</f>
        <v>1329232</v>
      </c>
      <c r="V292" s="1">
        <f>-'LA Data'!J292-'LA Data'!K292</f>
        <v>2772444</v>
      </c>
      <c r="W292" s="1">
        <f>-'LA Data'!R292-'LA Data'!S292</f>
        <v>0</v>
      </c>
      <c r="X292" s="1">
        <f>-((('LA Data'!X292-'LA Data'!W292)*'LA Data'!BU292+'LA Data'!W292+'LA Data'!Y292*0.5+'LA Data'!AA292+'LA Data'!AC292+'LA Data'!AE292+'LA Data'!AG292+'LA Data'!AI292+'LA Data'!AK292) + ('LA Data'!Z292*0.5+'LA Data'!AB292+'LA Data'!AD292+'LA Data'!AF292+'LA Data'!AH292+'LA Data'!AJ292+'LA Data'!AL292))</f>
        <v>0</v>
      </c>
      <c r="Y292" s="1">
        <f>'LA Data'!BW292*10^6</f>
        <v>27949744.603588201</v>
      </c>
      <c r="Z292" s="1">
        <f>'LA Data'!BZ292*10^6</f>
        <v>43685140.236868598</v>
      </c>
      <c r="AA292" s="1">
        <f>'LA Data'!CB292</f>
        <v>0</v>
      </c>
      <c r="AB292" s="1">
        <f>'LA Data'!CC292</f>
        <v>0</v>
      </c>
      <c r="AC292" s="1">
        <f>'LA Data'!CD292</f>
        <v>0</v>
      </c>
      <c r="AD292" s="1">
        <f>'LA Data'!CE292</f>
        <v>0</v>
      </c>
      <c r="AE292" s="1">
        <f>('LA Data'!BX292-'LA Data'!CA292)*10^6</f>
        <v>28470351.805559702</v>
      </c>
      <c r="AF292" s="1">
        <v>0</v>
      </c>
      <c r="AG292" s="1"/>
    </row>
    <row r="293" spans="1:66" x14ac:dyDescent="0.25">
      <c r="A293" t="s">
        <v>566</v>
      </c>
      <c r="B293" t="s">
        <v>565</v>
      </c>
      <c r="C293" t="s">
        <v>681</v>
      </c>
      <c r="D293" t="s">
        <v>608</v>
      </c>
      <c r="E293" s="5">
        <v>0</v>
      </c>
      <c r="F293" s="1">
        <f t="shared" si="12"/>
        <v>0</v>
      </c>
      <c r="G293" s="1">
        <f>SUM(M293,O293,N293,P293,U293,V293,Q293,R293,S293,W293,T293)*I293+SUM(Y293,AA293,-AC293,-AE293)+(X293 * IF('LA Data'!V293=0,K293,1))</f>
        <v>4636671.1878420003</v>
      </c>
      <c r="H293" s="1">
        <f>SUM(M293,O293,N293,P293,U293,V293,Q293,R293,S293,W293,T293)*J293+SUM(Z293,AB293,-AD293,-AF293)+(X293 * IF('LA Data'!V293=0,L293,1))</f>
        <v>4636671.1878420003</v>
      </c>
      <c r="I293" s="6">
        <f>'LA Data'!BV293</f>
        <v>0.4</v>
      </c>
      <c r="J293" s="6">
        <f>'LA Data'!BY293</f>
        <v>0.4</v>
      </c>
      <c r="K293" s="6">
        <f t="shared" si="13"/>
        <v>0.5</v>
      </c>
      <c r="L293" s="6">
        <f t="shared" si="14"/>
        <v>0.5</v>
      </c>
      <c r="M293" s="1">
        <f>'LA Data'!C293</f>
        <v>42079007</v>
      </c>
      <c r="N293" s="1">
        <f>-('LA Data'!E293 - 'LA Data'!$D293) * 'LA Data'!$BU293</f>
        <v>2531720.9419999998</v>
      </c>
      <c r="O293" s="1">
        <f>-'LA Data'!D293</f>
        <v>15871</v>
      </c>
      <c r="P293" s="1">
        <f>-('LA Data'!F293+'LA Data'!G293) * 0.5</f>
        <v>0</v>
      </c>
      <c r="Q293" s="1">
        <f>-'LA Data'!L293-'LA Data'!M293</f>
        <v>14496</v>
      </c>
      <c r="R293" s="1">
        <f>-'LA Data'!N293-'LA Data'!O293</f>
        <v>0</v>
      </c>
      <c r="S293" s="1">
        <f>-'LA Data'!P293-'LA Data'!Q293</f>
        <v>832</v>
      </c>
      <c r="T293" s="1">
        <f>-'LA Data'!T293-'LA Data'!U293</f>
        <v>0</v>
      </c>
      <c r="U293" s="1">
        <f>-'LA Data'!H293-'LA Data'!I293</f>
        <v>257756</v>
      </c>
      <c r="V293" s="1">
        <f>-'LA Data'!J293-'LA Data'!K293</f>
        <v>2158926</v>
      </c>
      <c r="W293" s="1">
        <f>-'LA Data'!R293-'LA Data'!S293</f>
        <v>0</v>
      </c>
      <c r="X293" s="1">
        <f>-((('LA Data'!X293-'LA Data'!W293)*'LA Data'!BU293+'LA Data'!W293+'LA Data'!Y293*0.5+'LA Data'!AA293+'LA Data'!AC293+'LA Data'!AE293+'LA Data'!AG293+'LA Data'!AI293+'LA Data'!AK293) + ('LA Data'!Z293*0.5+'LA Data'!AB293+'LA Data'!AD293+'LA Data'!AF293+'LA Data'!AH293+'LA Data'!AJ293+'LA Data'!AL293))</f>
        <v>0</v>
      </c>
      <c r="Y293" s="1">
        <f>'LA Data'!BW293*10^6</f>
        <v>-14186772.388958</v>
      </c>
      <c r="Z293" s="1">
        <f>'LA Data'!BZ293*10^6</f>
        <v>-14186772.388958</v>
      </c>
      <c r="AA293" s="1">
        <f>'LA Data'!CB293</f>
        <v>0</v>
      </c>
      <c r="AB293" s="1">
        <f>'LA Data'!CC293</f>
        <v>0</v>
      </c>
      <c r="AC293" s="1">
        <f>'LA Data'!CD293</f>
        <v>0</v>
      </c>
      <c r="AD293" s="1">
        <f>'LA Data'!CE293</f>
        <v>0</v>
      </c>
      <c r="AE293" s="1">
        <f>('LA Data'!BX293-'LA Data'!CA293)*10^6</f>
        <v>0</v>
      </c>
      <c r="AF293" s="1">
        <v>0</v>
      </c>
      <c r="AG293" s="1"/>
    </row>
    <row r="294" spans="1:66" x14ac:dyDescent="0.25">
      <c r="A294" t="s">
        <v>568</v>
      </c>
      <c r="B294" t="s">
        <v>567</v>
      </c>
      <c r="C294" t="s">
        <v>679</v>
      </c>
      <c r="D294" t="s">
        <v>747</v>
      </c>
      <c r="E294" s="5">
        <v>0</v>
      </c>
      <c r="F294" s="1">
        <f t="shared" si="12"/>
        <v>0</v>
      </c>
      <c r="G294" s="1">
        <f>SUM(M294,O294,N294,P294,U294,V294,Q294,R294,S294,W294,T294)*I294+SUM(Y294,AA294,-AC294,-AE294)+(X294 * IF('LA Data'!V294=0,K294,1))</f>
        <v>3099111.8040310033</v>
      </c>
      <c r="H294" s="1">
        <f>SUM(M294,O294,N294,P294,U294,V294,Q294,R294,S294,W294,T294)*J294+SUM(Z294,AB294,-AD294,-AF294)+(X294 * IF('LA Data'!V294=0,L294,1))</f>
        <v>3099111.8040310033</v>
      </c>
      <c r="I294" s="6">
        <f>'LA Data'!BV294</f>
        <v>0.4</v>
      </c>
      <c r="J294" s="6">
        <f>'LA Data'!BY294</f>
        <v>0.4</v>
      </c>
      <c r="K294" s="6">
        <f t="shared" si="13"/>
        <v>0.5</v>
      </c>
      <c r="L294" s="6">
        <f t="shared" si="14"/>
        <v>0.5</v>
      </c>
      <c r="M294" s="1">
        <f>'LA Data'!C294</f>
        <v>30046955</v>
      </c>
      <c r="N294" s="1">
        <f>-('LA Data'!E294 - 'LA Data'!$D294) * 'LA Data'!$BU294</f>
        <v>2797141.568</v>
      </c>
      <c r="O294" s="1">
        <f>-'LA Data'!D294</f>
        <v>0</v>
      </c>
      <c r="P294" s="1">
        <f>-('LA Data'!F294+'LA Data'!G294) * 0.5</f>
        <v>0</v>
      </c>
      <c r="Q294" s="1">
        <f>-'LA Data'!L294-'LA Data'!M294</f>
        <v>10978</v>
      </c>
      <c r="R294" s="1">
        <f>-'LA Data'!N294-'LA Data'!O294</f>
        <v>0</v>
      </c>
      <c r="S294" s="1">
        <f>-'LA Data'!P294-'LA Data'!Q294</f>
        <v>0</v>
      </c>
      <c r="T294" s="1">
        <f>-'LA Data'!T294-'LA Data'!U294</f>
        <v>0</v>
      </c>
      <c r="U294" s="1">
        <f>-'LA Data'!H294-'LA Data'!I294</f>
        <v>279361</v>
      </c>
      <c r="V294" s="1">
        <f>-'LA Data'!J294-'LA Data'!K294</f>
        <v>1684063</v>
      </c>
      <c r="W294" s="1">
        <f>-'LA Data'!R294-'LA Data'!S294</f>
        <v>0</v>
      </c>
      <c r="X294" s="1">
        <f>-((('LA Data'!X294-'LA Data'!W294)*'LA Data'!BU294+'LA Data'!W294+'LA Data'!Y294*0.5+'LA Data'!AA294+'LA Data'!AC294+'LA Data'!AE294+'LA Data'!AG294+'LA Data'!AI294+'LA Data'!AK294) + ('LA Data'!Z294*0.5+'LA Data'!AB294+'LA Data'!AD294+'LA Data'!AF294+'LA Data'!AH294+'LA Data'!AJ294+'LA Data'!AL294))</f>
        <v>0</v>
      </c>
      <c r="Y294" s="1">
        <f>'LA Data'!BW294*10^6</f>
        <v>-10592627.623168999</v>
      </c>
      <c r="Z294" s="1">
        <f>'LA Data'!BZ294*10^6</f>
        <v>-10592627.623168999</v>
      </c>
      <c r="AA294" s="1">
        <f>'LA Data'!CB294</f>
        <v>0</v>
      </c>
      <c r="AB294" s="1">
        <f>'LA Data'!CC294</f>
        <v>0</v>
      </c>
      <c r="AC294" s="1">
        <f>'LA Data'!CD294</f>
        <v>235660</v>
      </c>
      <c r="AD294" s="1">
        <f>'LA Data'!CE294</f>
        <v>235660</v>
      </c>
      <c r="AE294" s="1">
        <f>('LA Data'!BX294-'LA Data'!CA294)*10^6</f>
        <v>0</v>
      </c>
      <c r="AF294" s="1">
        <v>0</v>
      </c>
      <c r="AG294" s="1"/>
    </row>
    <row r="295" spans="1:66" x14ac:dyDescent="0.25">
      <c r="A295" t="s">
        <v>570</v>
      </c>
      <c r="B295" t="s">
        <v>569</v>
      </c>
      <c r="C295" t="s">
        <v>681</v>
      </c>
      <c r="D295" t="s">
        <v>608</v>
      </c>
      <c r="E295" s="5">
        <v>0</v>
      </c>
      <c r="F295" s="1">
        <f t="shared" si="12"/>
        <v>0</v>
      </c>
      <c r="G295" s="1">
        <f>SUM(M295,O295,N295,P295,U295,V295,Q295,R295,S295,W295,T295)*I295+SUM(Y295,AA295,-AC295,-AE295)+(X295 * IF('LA Data'!V295=0,K295,1))</f>
        <v>8376177.7319545001</v>
      </c>
      <c r="H295" s="1">
        <f>SUM(M295,O295,N295,P295,U295,V295,Q295,R295,S295,W295,T295)*J295+SUM(Z295,AB295,-AD295,-AF295)+(X295 * IF('LA Data'!V295=0,L295,1))</f>
        <v>8376177.7319545001</v>
      </c>
      <c r="I295" s="6">
        <f>'LA Data'!BV295</f>
        <v>0.4</v>
      </c>
      <c r="J295" s="6">
        <f>'LA Data'!BY295</f>
        <v>0.4</v>
      </c>
      <c r="K295" s="6">
        <f t="shared" si="13"/>
        <v>0.5</v>
      </c>
      <c r="L295" s="6">
        <f t="shared" si="14"/>
        <v>0.5</v>
      </c>
      <c r="M295" s="1">
        <f>'LA Data'!C295</f>
        <v>54335206</v>
      </c>
      <c r="N295" s="1">
        <f>-('LA Data'!E295 - 'LA Data'!$D295) * 'LA Data'!$BU295</f>
        <v>4238551.0650000004</v>
      </c>
      <c r="O295" s="1">
        <f>-'LA Data'!D295</f>
        <v>17867</v>
      </c>
      <c r="P295" s="1">
        <f>-('LA Data'!F295+'LA Data'!G295) * 0.5</f>
        <v>24776</v>
      </c>
      <c r="Q295" s="1">
        <f>-'LA Data'!L295-'LA Data'!M295</f>
        <v>27499</v>
      </c>
      <c r="R295" s="1">
        <f>-'LA Data'!N295-'LA Data'!O295</f>
        <v>0</v>
      </c>
      <c r="S295" s="1">
        <f>-'LA Data'!P295-'LA Data'!Q295</f>
        <v>555</v>
      </c>
      <c r="T295" s="1">
        <f>-'LA Data'!T295-'LA Data'!U295</f>
        <v>0</v>
      </c>
      <c r="U295" s="1">
        <f>-'LA Data'!H295-'LA Data'!I295</f>
        <v>849695</v>
      </c>
      <c r="V295" s="1">
        <f>-'LA Data'!J295-'LA Data'!K295</f>
        <v>3172605</v>
      </c>
      <c r="W295" s="1">
        <f>-'LA Data'!R295-'LA Data'!S295</f>
        <v>0</v>
      </c>
      <c r="X295" s="1">
        <f>-((('LA Data'!X295-'LA Data'!W295)*'LA Data'!BU295+'LA Data'!W295+'LA Data'!Y295*0.5+'LA Data'!AA295+'LA Data'!AC295+'LA Data'!AE295+'LA Data'!AG295+'LA Data'!AI295+'LA Data'!AK295) + ('LA Data'!Z295*0.5+'LA Data'!AB295+'LA Data'!AD295+'LA Data'!AF295+'LA Data'!AH295+'LA Data'!AJ295+'LA Data'!AL295))</f>
        <v>0</v>
      </c>
      <c r="Y295" s="1">
        <f>'LA Data'!BW295*10^6</f>
        <v>-16690523.894045502</v>
      </c>
      <c r="Z295" s="1">
        <f>'LA Data'!BZ295*10^6</f>
        <v>-16690523.894045502</v>
      </c>
      <c r="AA295" s="1">
        <f>'LA Data'!CB295</f>
        <v>0</v>
      </c>
      <c r="AB295" s="1">
        <f>'LA Data'!CC295</f>
        <v>0</v>
      </c>
      <c r="AC295" s="1">
        <f>'LA Data'!CD295</f>
        <v>0</v>
      </c>
      <c r="AD295" s="1">
        <f>'LA Data'!CE295</f>
        <v>0</v>
      </c>
      <c r="AE295" s="1">
        <f>('LA Data'!BX295-'LA Data'!CA295)*10^6</f>
        <v>0</v>
      </c>
      <c r="AF295" s="1">
        <v>0</v>
      </c>
      <c r="AG295" s="1"/>
    </row>
    <row r="296" spans="1:66" x14ac:dyDescent="0.25">
      <c r="A296" t="s">
        <v>572</v>
      </c>
      <c r="B296" t="s">
        <v>571</v>
      </c>
      <c r="C296" t="s">
        <v>657</v>
      </c>
      <c r="D296" t="s">
        <v>614</v>
      </c>
      <c r="E296" s="5">
        <v>0</v>
      </c>
      <c r="F296" s="1">
        <f t="shared" si="12"/>
        <v>0</v>
      </c>
      <c r="G296" s="1">
        <f>SUM(M296,O296,N296,P296,U296,V296,Q296,R296,S296,W296,T296)*I296+SUM(Y296,AA296,-AC296,-AE296)+(X296 * IF('LA Data'!V296=0,K296,1))</f>
        <v>5456057.1852554809</v>
      </c>
      <c r="H296" s="1">
        <f>SUM(M296,O296,N296,P296,U296,V296,Q296,R296,S296,W296,T296)*J296+SUM(Z296,AB296,-AD296,-AF296)+(X296 * IF('LA Data'!V296=0,L296,1))</f>
        <v>5456057.1852554809</v>
      </c>
      <c r="I296" s="6">
        <f>'LA Data'!BV296</f>
        <v>0.4</v>
      </c>
      <c r="J296" s="6">
        <f>'LA Data'!BY296</f>
        <v>0.4</v>
      </c>
      <c r="K296" s="6">
        <f t="shared" si="13"/>
        <v>0.5</v>
      </c>
      <c r="L296" s="6">
        <f t="shared" si="14"/>
        <v>0.5</v>
      </c>
      <c r="M296" s="1">
        <f>'LA Data'!C296</f>
        <v>27852525</v>
      </c>
      <c r="N296" s="1">
        <f>-('LA Data'!E296 - 'LA Data'!$D296) * 'LA Data'!$BU296</f>
        <v>3790702.74</v>
      </c>
      <c r="O296" s="1">
        <f>-'LA Data'!D296</f>
        <v>2329</v>
      </c>
      <c r="P296" s="1">
        <f>-('LA Data'!F296+'LA Data'!G296) * 0.5</f>
        <v>102.5</v>
      </c>
      <c r="Q296" s="1">
        <f>-'LA Data'!L296-'LA Data'!M296</f>
        <v>35978</v>
      </c>
      <c r="R296" s="1">
        <f>-'LA Data'!N296-'LA Data'!O296</f>
        <v>0</v>
      </c>
      <c r="S296" s="1">
        <f>-'LA Data'!P296-'LA Data'!Q296</f>
        <v>0</v>
      </c>
      <c r="T296" s="1">
        <f>-'LA Data'!T296-'LA Data'!U296</f>
        <v>0</v>
      </c>
      <c r="U296" s="1">
        <f>-'LA Data'!H296-'LA Data'!I296</f>
        <v>409036</v>
      </c>
      <c r="V296" s="1">
        <f>-'LA Data'!J296-'LA Data'!K296</f>
        <v>2480467</v>
      </c>
      <c r="W296" s="1">
        <f>-'LA Data'!R296-'LA Data'!S296</f>
        <v>0</v>
      </c>
      <c r="X296" s="1">
        <f>-((('LA Data'!X296-'LA Data'!W296)*'LA Data'!BU296+'LA Data'!W296+'LA Data'!Y296*0.5+'LA Data'!AA296+'LA Data'!AC296+'LA Data'!AE296+'LA Data'!AG296+'LA Data'!AI296+'LA Data'!AK296) + ('LA Data'!Z296*0.5+'LA Data'!AB296+'LA Data'!AD296+'LA Data'!AF296+'LA Data'!AH296+'LA Data'!AJ296+'LA Data'!AL296))</f>
        <v>39362.240000000005</v>
      </c>
      <c r="Y296" s="1">
        <f>'LA Data'!BW296*10^6</f>
        <v>-8411761.1507445201</v>
      </c>
      <c r="Z296" s="1">
        <f>'LA Data'!BZ296*10^6</f>
        <v>-8411761.1507445201</v>
      </c>
      <c r="AA296" s="1">
        <f>'LA Data'!CB296</f>
        <v>0</v>
      </c>
      <c r="AB296" s="1">
        <f>'LA Data'!CC296</f>
        <v>0</v>
      </c>
      <c r="AC296" s="1">
        <f>'LA Data'!CD296</f>
        <v>0</v>
      </c>
      <c r="AD296" s="1">
        <f>'LA Data'!CE296</f>
        <v>0</v>
      </c>
      <c r="AE296" s="1">
        <f>('LA Data'!BX296-'LA Data'!CA296)*10^6</f>
        <v>0</v>
      </c>
      <c r="AF296" s="1">
        <v>0</v>
      </c>
      <c r="AG296" s="1"/>
    </row>
    <row r="297" spans="1:66" x14ac:dyDescent="0.25">
      <c r="A297" t="s">
        <v>574</v>
      </c>
      <c r="B297" t="s">
        <v>573</v>
      </c>
      <c r="C297" t="s">
        <v>681</v>
      </c>
      <c r="D297" t="s">
        <v>608</v>
      </c>
      <c r="E297" s="5">
        <v>0</v>
      </c>
      <c r="F297" s="1">
        <f t="shared" si="12"/>
        <v>0</v>
      </c>
      <c r="G297" s="1">
        <f>SUM(M297,O297,N297,P297,U297,V297,Q297,R297,S297,W297,T297)*I297+SUM(Y297,AA297,-AC297,-AE297)+(X297 * IF('LA Data'!V297=0,K297,1))</f>
        <v>4370361.2808112707</v>
      </c>
      <c r="H297" s="1">
        <f>SUM(M297,O297,N297,P297,U297,V297,Q297,R297,S297,W297,T297)*J297+SUM(Z297,AB297,-AD297,-AF297)+(X297 * IF('LA Data'!V297=0,L297,1))</f>
        <v>4370361.2808112707</v>
      </c>
      <c r="I297" s="6">
        <f>'LA Data'!BV297</f>
        <v>0.4</v>
      </c>
      <c r="J297" s="6">
        <f>'LA Data'!BY297</f>
        <v>0.4</v>
      </c>
      <c r="K297" s="6">
        <f t="shared" si="13"/>
        <v>0.5</v>
      </c>
      <c r="L297" s="6">
        <f t="shared" si="14"/>
        <v>0.5</v>
      </c>
      <c r="M297" s="1">
        <f>'LA Data'!C297</f>
        <v>29210865</v>
      </c>
      <c r="N297" s="1">
        <f>-('LA Data'!E297 - 'LA Data'!$D297) * 'LA Data'!$BU297</f>
        <v>2602929.4680000003</v>
      </c>
      <c r="O297" s="1">
        <f>-'LA Data'!D297</f>
        <v>0</v>
      </c>
      <c r="P297" s="1">
        <f>-('LA Data'!F297+'LA Data'!G297) * 0.5</f>
        <v>7348</v>
      </c>
      <c r="Q297" s="1">
        <f>-'LA Data'!L297-'LA Data'!M297</f>
        <v>10754</v>
      </c>
      <c r="R297" s="1">
        <f>-'LA Data'!N297-'LA Data'!O297</f>
        <v>0</v>
      </c>
      <c r="S297" s="1">
        <f>-'LA Data'!P297-'LA Data'!Q297</f>
        <v>1248</v>
      </c>
      <c r="T297" s="1">
        <f>-'LA Data'!T297-'LA Data'!U297</f>
        <v>0</v>
      </c>
      <c r="U297" s="1">
        <f>-'LA Data'!H297-'LA Data'!I297</f>
        <v>595780</v>
      </c>
      <c r="V297" s="1">
        <f>-'LA Data'!J297-'LA Data'!K297</f>
        <v>2333042</v>
      </c>
      <c r="W297" s="1">
        <f>-'LA Data'!R297-'LA Data'!S297</f>
        <v>0</v>
      </c>
      <c r="X297" s="1">
        <f>-((('LA Data'!X297-'LA Data'!W297)*'LA Data'!BU297+'LA Data'!W297+'LA Data'!Y297*0.5+'LA Data'!AA297+'LA Data'!AC297+'LA Data'!AE297+'LA Data'!AG297+'LA Data'!AI297+'LA Data'!AK297) + ('LA Data'!Z297*0.5+'LA Data'!AB297+'LA Data'!AD297+'LA Data'!AF297+'LA Data'!AH297+'LA Data'!AJ297+'LA Data'!AL297))</f>
        <v>0</v>
      </c>
      <c r="Y297" s="1">
        <f>'LA Data'!BW297*10^6</f>
        <v>-9534425.3063887302</v>
      </c>
      <c r="Z297" s="1">
        <f>'LA Data'!BZ297*10^6</f>
        <v>-9534425.3063887302</v>
      </c>
      <c r="AA297" s="1">
        <f>'LA Data'!CB297</f>
        <v>0</v>
      </c>
      <c r="AB297" s="1">
        <f>'LA Data'!CC297</f>
        <v>0</v>
      </c>
      <c r="AC297" s="1">
        <f>'LA Data'!CD297</f>
        <v>0</v>
      </c>
      <c r="AD297" s="1">
        <f>'LA Data'!CE297</f>
        <v>0</v>
      </c>
      <c r="AE297" s="1">
        <f>('LA Data'!BX297-'LA Data'!CA297)*10^6</f>
        <v>0</v>
      </c>
      <c r="AF297" s="1">
        <v>0</v>
      </c>
      <c r="AG297" s="1"/>
    </row>
    <row r="298" spans="1:66" x14ac:dyDescent="0.25">
      <c r="A298" t="s">
        <v>575</v>
      </c>
      <c r="B298" t="s">
        <v>730</v>
      </c>
      <c r="C298" t="s">
        <v>747</v>
      </c>
      <c r="D298" t="s">
        <v>620</v>
      </c>
      <c r="E298" s="5">
        <v>0</v>
      </c>
      <c r="F298" s="1">
        <f t="shared" si="12"/>
        <v>0</v>
      </c>
      <c r="G298" s="1">
        <f>SUM(M298,O298,N298,P298,U298,V298,Q298,R298,S298,W298,T298)*I298+SUM(Y298,AA298,-AC298,-AE298)+(X298 * IF('LA Data'!V298=0,K298,1))</f>
        <v>35569397.003330193</v>
      </c>
      <c r="H298" s="1">
        <f>SUM(M298,O298,N298,P298,U298,V298,Q298,R298,S298,W298,T298)*J298+SUM(Z298,AB298,-AD298,-AF298)+(X298 * IF('LA Data'!V298=0,L298,1))</f>
        <v>35569397.003330193</v>
      </c>
      <c r="I298" s="6">
        <f>'LA Data'!BV298</f>
        <v>0.49</v>
      </c>
      <c r="J298" s="6">
        <f>'LA Data'!BY298</f>
        <v>0.49</v>
      </c>
      <c r="K298" s="6">
        <f t="shared" si="13"/>
        <v>0.5</v>
      </c>
      <c r="L298" s="6">
        <f t="shared" si="14"/>
        <v>0.5</v>
      </c>
      <c r="M298" s="1">
        <f>'LA Data'!C298</f>
        <v>96872875</v>
      </c>
      <c r="N298" s="1">
        <f>-('LA Data'!E298 - 'LA Data'!$D298) * 'LA Data'!$BU298</f>
        <v>4835463.7740000002</v>
      </c>
      <c r="O298" s="1">
        <f>-'LA Data'!D298</f>
        <v>50000</v>
      </c>
      <c r="P298" s="1">
        <f>-('LA Data'!F298+'LA Data'!G298) * 0.5</f>
        <v>1172.5</v>
      </c>
      <c r="Q298" s="1">
        <f>-'LA Data'!L298-'LA Data'!M298</f>
        <v>29548</v>
      </c>
      <c r="R298" s="1">
        <f>-'LA Data'!N298-'LA Data'!O298</f>
        <v>0</v>
      </c>
      <c r="S298" s="1">
        <f>-'LA Data'!P298-'LA Data'!Q298</f>
        <v>0</v>
      </c>
      <c r="T298" s="1">
        <f>-'LA Data'!T298-'LA Data'!U298</f>
        <v>0</v>
      </c>
      <c r="U298" s="1">
        <f>-'LA Data'!H298-'LA Data'!I298</f>
        <v>550656</v>
      </c>
      <c r="V298" s="1">
        <f>-'LA Data'!J298-'LA Data'!K298</f>
        <v>6944081</v>
      </c>
      <c r="W298" s="1">
        <f>-'LA Data'!R298-'LA Data'!S298</f>
        <v>0</v>
      </c>
      <c r="X298" s="1">
        <f>-((('LA Data'!X298-'LA Data'!W298)*'LA Data'!BU298+'LA Data'!W298+'LA Data'!Y298*0.5+'LA Data'!AA298+'LA Data'!AC298+'LA Data'!AE298+'LA Data'!AG298+'LA Data'!AI298+'LA Data'!AK298) + ('LA Data'!Z298*0.5+'LA Data'!AB298+'LA Data'!AD298+'LA Data'!AF298+'LA Data'!AH298+'LA Data'!AJ298+'LA Data'!AL298))</f>
        <v>33829.01</v>
      </c>
      <c r="Y298" s="1">
        <f>'LA Data'!BW298*10^6</f>
        <v>-18013492.180929799</v>
      </c>
      <c r="Z298" s="1">
        <f>'LA Data'!BZ298*10^6</f>
        <v>-18013492.180929799</v>
      </c>
      <c r="AA298" s="1">
        <f>'LA Data'!CB298</f>
        <v>0</v>
      </c>
      <c r="AB298" s="1">
        <f>'LA Data'!CC298</f>
        <v>0</v>
      </c>
      <c r="AC298" s="1">
        <f>'LA Data'!CD298</f>
        <v>0</v>
      </c>
      <c r="AD298" s="1">
        <f>'LA Data'!CE298</f>
        <v>0</v>
      </c>
      <c r="AE298" s="1">
        <f>('LA Data'!BX298-'LA Data'!CA298)*10^6</f>
        <v>0</v>
      </c>
      <c r="AF298" s="1">
        <v>0</v>
      </c>
      <c r="AG298" s="1"/>
    </row>
    <row r="299" spans="1:66" x14ac:dyDescent="0.25">
      <c r="E299" s="5"/>
      <c r="I299" s="6"/>
      <c r="J299" s="6"/>
      <c r="K299" s="1"/>
      <c r="L299" s="1"/>
      <c r="M299" s="1"/>
      <c r="N299" s="1"/>
      <c r="O299" s="1"/>
      <c r="P299" s="1"/>
      <c r="Q299" s="1"/>
      <c r="R299" s="1"/>
      <c r="S299" s="1"/>
      <c r="T299" s="1"/>
      <c r="U299" s="1"/>
      <c r="V299" s="1"/>
      <c r="W299" s="1"/>
      <c r="X299" s="1"/>
      <c r="Y299" s="1"/>
      <c r="Z299" s="1"/>
      <c r="AA299" s="1"/>
      <c r="AB299" s="1"/>
      <c r="AC299" s="1"/>
      <c r="AD299" s="1"/>
      <c r="AE299" s="1"/>
      <c r="AF299" s="1"/>
      <c r="AG299" s="1"/>
      <c r="BL299" s="3"/>
      <c r="BN299" s="3"/>
    </row>
    <row r="300" spans="1:66" x14ac:dyDescent="0.25">
      <c r="A300" t="s">
        <v>39</v>
      </c>
      <c r="E300" s="5"/>
      <c r="I300" s="6"/>
      <c r="J300" s="6"/>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66" x14ac:dyDescent="0.25">
      <c r="A301" t="s">
        <v>638</v>
      </c>
      <c r="B301" t="s">
        <v>637</v>
      </c>
      <c r="E301" s="5">
        <v>0</v>
      </c>
      <c r="F301" s="1">
        <f t="shared" ref="F301:F323" si="15">G301-H301</f>
        <v>0</v>
      </c>
      <c r="G301" s="1">
        <f>SUM(M301,O301,N301,P301,U301,V301,Q301,R301,S301,W301,T301)*I301+SUM(Y301,AA301,-AC301,-AE301)</f>
        <v>80037567.143422991</v>
      </c>
      <c r="H301" s="1">
        <f>SUM(M301,O301,N301,P301,U301,V301,Q301,R301,S301,W301,T301)*J301+SUM(Z301,AB301,-AD301,-AF301)</f>
        <v>80037567.143422991</v>
      </c>
      <c r="I301" s="6">
        <f>'LA Data'!BV301</f>
        <v>0.09</v>
      </c>
      <c r="J301" s="6">
        <f>'LA Data'!BY301</f>
        <v>0.09</v>
      </c>
      <c r="K301" s="1"/>
      <c r="L301" s="1"/>
      <c r="M301" s="1">
        <f t="shared" ref="M301:W310" si="16">SUMIF($C$3:$C$298,$A301,M$3:M$298)</f>
        <v>397730162</v>
      </c>
      <c r="N301" s="1">
        <f t="shared" si="16"/>
        <v>14433501.814999999</v>
      </c>
      <c r="O301" s="1">
        <f t="shared" si="16"/>
        <v>29741</v>
      </c>
      <c r="P301" s="1">
        <f t="shared" si="16"/>
        <v>96142.5</v>
      </c>
      <c r="Q301" s="1">
        <f t="shared" si="16"/>
        <v>63004</v>
      </c>
      <c r="R301" s="1">
        <f t="shared" si="16"/>
        <v>0</v>
      </c>
      <c r="S301" s="1">
        <f t="shared" si="16"/>
        <v>0</v>
      </c>
      <c r="T301" s="1">
        <f t="shared" si="16"/>
        <v>0</v>
      </c>
      <c r="U301" s="1">
        <f t="shared" si="16"/>
        <v>2875875</v>
      </c>
      <c r="V301" s="1">
        <f t="shared" si="16"/>
        <v>11479125</v>
      </c>
      <c r="W301" s="1">
        <f t="shared" si="16"/>
        <v>0</v>
      </c>
      <c r="X301" s="1"/>
      <c r="Y301" s="1">
        <f>'LA Data'!BW301*10^6</f>
        <v>41633887.525072999</v>
      </c>
      <c r="Z301" s="1">
        <f>'LA Data'!BZ301*10^6</f>
        <v>41633887.525072999</v>
      </c>
      <c r="AA301" s="1">
        <f>'LA Data'!CB301</f>
        <v>0</v>
      </c>
      <c r="AB301" s="1">
        <f>'LA Data'!CC301</f>
        <v>0</v>
      </c>
      <c r="AC301" s="1">
        <f>'LA Data'!CD301</f>
        <v>0</v>
      </c>
      <c r="AD301" s="1">
        <f>'LA Data'!CE301</f>
        <v>0</v>
      </c>
      <c r="AE301" s="1">
        <f>('LA Data'!BX301-'LA Data'!CA301)*10^6</f>
        <v>0</v>
      </c>
      <c r="AF301" s="1">
        <v>0</v>
      </c>
      <c r="AG301" s="1"/>
      <c r="BL301" s="3"/>
    </row>
    <row r="302" spans="1:66" x14ac:dyDescent="0.25">
      <c r="A302" t="s">
        <v>640</v>
      </c>
      <c r="B302" t="s">
        <v>639</v>
      </c>
      <c r="E302" s="5">
        <v>0</v>
      </c>
      <c r="F302" s="1">
        <f t="shared" si="15"/>
        <v>0</v>
      </c>
      <c r="G302" s="1">
        <f t="shared" ref="G302:G323" si="17">SUM(M302,O302,N302,P302,U302,V302,Q302,R302,S302,W302,T302)*I302+SUM(Y302,AA302,-AC302,-AE302)</f>
        <v>128631834.83304802</v>
      </c>
      <c r="H302" s="1">
        <f t="shared" ref="H302:H323" si="18">SUM(M302,O302,N302,P302,U302,V302,Q302,R302,S302,W302,T302)*J302+SUM(Z302,AB302,-AD302,-AF302)</f>
        <v>128631834.83304802</v>
      </c>
      <c r="I302" s="6">
        <f>'LA Data'!BV302</f>
        <v>0.09</v>
      </c>
      <c r="J302" s="6">
        <f>'LA Data'!BY302</f>
        <v>0.09</v>
      </c>
      <c r="K302" s="1"/>
      <c r="L302" s="1"/>
      <c r="M302" s="1">
        <f t="shared" si="16"/>
        <v>248221018</v>
      </c>
      <c r="N302" s="1">
        <f t="shared" si="16"/>
        <v>23681931.920000002</v>
      </c>
      <c r="O302" s="1">
        <f t="shared" si="16"/>
        <v>6337</v>
      </c>
      <c r="P302" s="1">
        <f t="shared" si="16"/>
        <v>90154.5</v>
      </c>
      <c r="Q302" s="1">
        <f t="shared" si="16"/>
        <v>97848</v>
      </c>
      <c r="R302" s="1">
        <f t="shared" si="16"/>
        <v>0</v>
      </c>
      <c r="S302" s="1">
        <f t="shared" si="16"/>
        <v>0</v>
      </c>
      <c r="T302" s="1">
        <f t="shared" si="16"/>
        <v>0</v>
      </c>
      <c r="U302" s="1">
        <f t="shared" si="16"/>
        <v>1607327</v>
      </c>
      <c r="V302" s="1">
        <f t="shared" si="16"/>
        <v>11708391</v>
      </c>
      <c r="W302" s="1">
        <f t="shared" si="16"/>
        <v>0</v>
      </c>
      <c r="X302" s="1"/>
      <c r="Y302" s="1">
        <f>'LA Data'!BW302*10^6</f>
        <v>102944664.16524801</v>
      </c>
      <c r="Z302" s="1">
        <f>'LA Data'!BZ302*10^6</f>
        <v>102944664.16524801</v>
      </c>
      <c r="AA302" s="1">
        <f>'LA Data'!CB302</f>
        <v>0</v>
      </c>
      <c r="AB302" s="1">
        <f>'LA Data'!CC302</f>
        <v>0</v>
      </c>
      <c r="AC302" s="1">
        <f>'LA Data'!CD302</f>
        <v>0</v>
      </c>
      <c r="AD302" s="1">
        <f>'LA Data'!CE302</f>
        <v>0</v>
      </c>
      <c r="AE302" s="1">
        <f>('LA Data'!BX302-'LA Data'!CA302)*10^6</f>
        <v>0</v>
      </c>
      <c r="AF302" s="1">
        <v>0</v>
      </c>
      <c r="AG302" s="1"/>
      <c r="BL302" s="3"/>
    </row>
    <row r="303" spans="1:66" x14ac:dyDescent="0.25">
      <c r="A303" t="s">
        <v>642</v>
      </c>
      <c r="B303" t="s">
        <v>641</v>
      </c>
      <c r="E303" s="5">
        <v>0</v>
      </c>
      <c r="F303" s="1">
        <f t="shared" si="15"/>
        <v>0</v>
      </c>
      <c r="G303" s="1">
        <f t="shared" si="17"/>
        <v>116056179.4537712</v>
      </c>
      <c r="H303" s="1">
        <f t="shared" si="18"/>
        <v>116056179.4537712</v>
      </c>
      <c r="I303" s="6">
        <f>'LA Data'!BV303</f>
        <v>0.09</v>
      </c>
      <c r="J303" s="6">
        <f>'LA Data'!BY303</f>
        <v>0.09</v>
      </c>
      <c r="K303" s="1"/>
      <c r="L303" s="1"/>
      <c r="M303" s="1">
        <f t="shared" si="16"/>
        <v>260732430</v>
      </c>
      <c r="N303" s="1">
        <f t="shared" si="16"/>
        <v>33397183.594999999</v>
      </c>
      <c r="O303" s="1">
        <f t="shared" si="16"/>
        <v>49879</v>
      </c>
      <c r="P303" s="1">
        <f t="shared" si="16"/>
        <v>196752</v>
      </c>
      <c r="Q303" s="1">
        <f t="shared" si="16"/>
        <v>244602</v>
      </c>
      <c r="R303" s="1">
        <f t="shared" si="16"/>
        <v>65339</v>
      </c>
      <c r="S303" s="1">
        <f t="shared" si="16"/>
        <v>53054</v>
      </c>
      <c r="T303" s="1">
        <f t="shared" si="16"/>
        <v>0</v>
      </c>
      <c r="U303" s="1">
        <f t="shared" si="16"/>
        <v>3089313</v>
      </c>
      <c r="V303" s="1">
        <f t="shared" si="16"/>
        <v>22129744</v>
      </c>
      <c r="W303" s="1">
        <f t="shared" si="16"/>
        <v>0</v>
      </c>
      <c r="X303" s="1"/>
      <c r="Y303" s="1">
        <f>'LA Data'!BW303*10^6</f>
        <v>87259932.760221198</v>
      </c>
      <c r="Z303" s="1">
        <f>'LA Data'!BZ303*10^6</f>
        <v>87259932.760221198</v>
      </c>
      <c r="AA303" s="1">
        <f>'LA Data'!CB303</f>
        <v>0</v>
      </c>
      <c r="AB303" s="1">
        <f>'LA Data'!CC303</f>
        <v>0</v>
      </c>
      <c r="AC303" s="1">
        <f>'LA Data'!CD303</f>
        <v>0</v>
      </c>
      <c r="AD303" s="1">
        <f>'LA Data'!CE303</f>
        <v>0</v>
      </c>
      <c r="AE303" s="1">
        <f>('LA Data'!BX303-'LA Data'!CA303)*10^6</f>
        <v>0</v>
      </c>
      <c r="AF303" s="1">
        <v>0</v>
      </c>
      <c r="AG303" s="1"/>
    </row>
    <row r="304" spans="1:66" x14ac:dyDescent="0.25">
      <c r="A304" t="s">
        <v>644</v>
      </c>
      <c r="B304" t="s">
        <v>643</v>
      </c>
      <c r="E304" s="5">
        <v>0</v>
      </c>
      <c r="F304" s="1">
        <f t="shared" si="15"/>
        <v>0</v>
      </c>
      <c r="G304" s="1">
        <f t="shared" si="17"/>
        <v>83977882.755992204</v>
      </c>
      <c r="H304" s="1">
        <f t="shared" si="18"/>
        <v>83977882.755992204</v>
      </c>
      <c r="I304" s="6">
        <f>'LA Data'!BV304</f>
        <v>0.09</v>
      </c>
      <c r="J304" s="6">
        <f>'LA Data'!BY304</f>
        <v>0.09</v>
      </c>
      <c r="K304" s="1"/>
      <c r="L304" s="1"/>
      <c r="M304" s="1">
        <f t="shared" si="16"/>
        <v>148489292</v>
      </c>
      <c r="N304" s="1">
        <f t="shared" si="16"/>
        <v>17174257.961999997</v>
      </c>
      <c r="O304" s="1">
        <f t="shared" si="16"/>
        <v>7343</v>
      </c>
      <c r="P304" s="1">
        <f t="shared" si="16"/>
        <v>62879.5</v>
      </c>
      <c r="Q304" s="1">
        <f t="shared" si="16"/>
        <v>87385</v>
      </c>
      <c r="R304" s="1">
        <f t="shared" si="16"/>
        <v>0</v>
      </c>
      <c r="S304" s="1">
        <f t="shared" si="16"/>
        <v>10000</v>
      </c>
      <c r="T304" s="1">
        <f t="shared" si="16"/>
        <v>0</v>
      </c>
      <c r="U304" s="1">
        <f t="shared" si="16"/>
        <v>1859032</v>
      </c>
      <c r="V304" s="1">
        <f t="shared" si="16"/>
        <v>11164288</v>
      </c>
      <c r="W304" s="1">
        <f t="shared" si="16"/>
        <v>0</v>
      </c>
      <c r="X304" s="1"/>
      <c r="Y304" s="1">
        <f>'LA Data'!BW304*10^6</f>
        <v>67880979.784412205</v>
      </c>
      <c r="Z304" s="1">
        <f>'LA Data'!BZ304*10^6</f>
        <v>67880979.784412205</v>
      </c>
      <c r="AA304" s="1">
        <f>'LA Data'!CB304</f>
        <v>0</v>
      </c>
      <c r="AB304" s="1">
        <f>'LA Data'!CC304</f>
        <v>0</v>
      </c>
      <c r="AC304" s="1">
        <f>'LA Data'!CD304</f>
        <v>0</v>
      </c>
      <c r="AD304" s="1">
        <f>'LA Data'!CE304</f>
        <v>0</v>
      </c>
      <c r="AE304" s="1">
        <f>('LA Data'!BX304-'LA Data'!CA304)*10^6</f>
        <v>0</v>
      </c>
      <c r="AF304" s="1">
        <v>0</v>
      </c>
      <c r="AG304" s="1"/>
    </row>
    <row r="305" spans="1:33" x14ac:dyDescent="0.25">
      <c r="A305" t="s">
        <v>646</v>
      </c>
      <c r="B305" t="s">
        <v>645</v>
      </c>
      <c r="E305" s="5">
        <v>0</v>
      </c>
      <c r="F305" s="1">
        <f t="shared" si="15"/>
        <v>0</v>
      </c>
      <c r="G305" s="1">
        <f t="shared" si="17"/>
        <v>200215562.95653799</v>
      </c>
      <c r="H305" s="1">
        <f t="shared" si="18"/>
        <v>200215562.95653799</v>
      </c>
      <c r="I305" s="6">
        <f>'LA Data'!BV305</f>
        <v>0.09</v>
      </c>
      <c r="J305" s="6">
        <f>'LA Data'!BY305</f>
        <v>0.09</v>
      </c>
      <c r="K305" s="1"/>
      <c r="L305" s="1"/>
      <c r="M305" s="1">
        <f t="shared" si="16"/>
        <v>559893934</v>
      </c>
      <c r="N305" s="1">
        <f t="shared" si="16"/>
        <v>40864768.238999993</v>
      </c>
      <c r="O305" s="1">
        <f t="shared" si="16"/>
        <v>103352</v>
      </c>
      <c r="P305" s="1">
        <f t="shared" si="16"/>
        <v>91721</v>
      </c>
      <c r="Q305" s="1">
        <f t="shared" si="16"/>
        <v>166260</v>
      </c>
      <c r="R305" s="1">
        <f t="shared" si="16"/>
        <v>0</v>
      </c>
      <c r="S305" s="1">
        <f t="shared" si="16"/>
        <v>5760</v>
      </c>
      <c r="T305" s="1">
        <f t="shared" si="16"/>
        <v>0</v>
      </c>
      <c r="U305" s="1">
        <f t="shared" si="16"/>
        <v>6816577</v>
      </c>
      <c r="V305" s="1">
        <f t="shared" si="16"/>
        <v>29941474</v>
      </c>
      <c r="W305" s="1">
        <f t="shared" si="16"/>
        <v>0</v>
      </c>
      <c r="X305" s="1"/>
      <c r="Y305" s="1">
        <f>'LA Data'!BW305*10^6</f>
        <v>142806016.795028</v>
      </c>
      <c r="Z305" s="1">
        <f>'LA Data'!BZ305*10^6</f>
        <v>142806016.795028</v>
      </c>
      <c r="AA305" s="1">
        <f>'LA Data'!CB305</f>
        <v>0</v>
      </c>
      <c r="AB305" s="1">
        <f>'LA Data'!CC305</f>
        <v>0</v>
      </c>
      <c r="AC305" s="1">
        <f>'LA Data'!CD305</f>
        <v>0</v>
      </c>
      <c r="AD305" s="1">
        <f>'LA Data'!CE305</f>
        <v>0</v>
      </c>
      <c r="AE305" s="1">
        <f>('LA Data'!BX305-'LA Data'!CA305)*10^6</f>
        <v>0</v>
      </c>
      <c r="AF305" s="1">
        <v>0</v>
      </c>
      <c r="AG305" s="1"/>
    </row>
    <row r="306" spans="1:33" x14ac:dyDescent="0.25">
      <c r="A306" t="s">
        <v>648</v>
      </c>
      <c r="B306" t="s">
        <v>647</v>
      </c>
      <c r="E306" s="5">
        <v>0</v>
      </c>
      <c r="F306" s="1">
        <f t="shared" si="15"/>
        <v>0</v>
      </c>
      <c r="G306" s="1">
        <f t="shared" si="17"/>
        <v>87583610.301461399</v>
      </c>
      <c r="H306" s="1">
        <f t="shared" si="18"/>
        <v>87583610.301461399</v>
      </c>
      <c r="I306" s="6">
        <f>'LA Data'!BV306</f>
        <v>0.1</v>
      </c>
      <c r="J306" s="6">
        <f>'LA Data'!BY306</f>
        <v>0.1</v>
      </c>
      <c r="K306" s="1"/>
      <c r="L306" s="1"/>
      <c r="M306" s="1">
        <f t="shared" si="16"/>
        <v>263845902</v>
      </c>
      <c r="N306" s="1">
        <f t="shared" si="16"/>
        <v>17308263.734999999</v>
      </c>
      <c r="O306" s="1">
        <f t="shared" si="16"/>
        <v>30002</v>
      </c>
      <c r="P306" s="1">
        <f t="shared" si="16"/>
        <v>46245.5</v>
      </c>
      <c r="Q306" s="1">
        <f t="shared" si="16"/>
        <v>72104</v>
      </c>
      <c r="R306" s="1">
        <f t="shared" si="16"/>
        <v>0</v>
      </c>
      <c r="S306" s="1">
        <f t="shared" si="16"/>
        <v>21000</v>
      </c>
      <c r="T306" s="1">
        <f t="shared" si="16"/>
        <v>0</v>
      </c>
      <c r="U306" s="1">
        <f t="shared" si="16"/>
        <v>4390969</v>
      </c>
      <c r="V306" s="1">
        <f t="shared" si="16"/>
        <v>13948582</v>
      </c>
      <c r="W306" s="1">
        <f t="shared" si="16"/>
        <v>0</v>
      </c>
      <c r="X306" s="1"/>
      <c r="Y306" s="1">
        <f>'LA Data'!BW306*10^6</f>
        <v>57617303.477961399</v>
      </c>
      <c r="Z306" s="1">
        <f>'LA Data'!BZ306*10^6</f>
        <v>57617303.477961399</v>
      </c>
      <c r="AA306" s="1">
        <f>'LA Data'!CB306</f>
        <v>0</v>
      </c>
      <c r="AB306" s="1">
        <f>'LA Data'!CC306</f>
        <v>0</v>
      </c>
      <c r="AC306" s="1">
        <f>'LA Data'!CD306</f>
        <v>0</v>
      </c>
      <c r="AD306" s="1">
        <f>'LA Data'!CE306</f>
        <v>0</v>
      </c>
      <c r="AE306" s="1">
        <f>('LA Data'!BX306-'LA Data'!CA306)*10^6</f>
        <v>0</v>
      </c>
      <c r="AF306" s="1">
        <v>0</v>
      </c>
      <c r="AG306" s="1"/>
    </row>
    <row r="307" spans="1:33" x14ac:dyDescent="0.25">
      <c r="A307" t="s">
        <v>651</v>
      </c>
      <c r="B307" t="s">
        <v>650</v>
      </c>
      <c r="E307" s="5">
        <v>0</v>
      </c>
      <c r="F307" s="1">
        <f t="shared" si="15"/>
        <v>0</v>
      </c>
      <c r="G307" s="1">
        <f t="shared" si="17"/>
        <v>139183370.64446229</v>
      </c>
      <c r="H307" s="1">
        <f t="shared" si="18"/>
        <v>139183370.64446229</v>
      </c>
      <c r="I307" s="6">
        <f>'LA Data'!BV307</f>
        <v>0.09</v>
      </c>
      <c r="J307" s="6">
        <f>'LA Data'!BY307</f>
        <v>0.09</v>
      </c>
      <c r="K307" s="1"/>
      <c r="L307" s="1"/>
      <c r="M307" s="1">
        <f t="shared" si="16"/>
        <v>616204764</v>
      </c>
      <c r="N307" s="1">
        <f t="shared" si="16"/>
        <v>31715871.037999999</v>
      </c>
      <c r="O307" s="1">
        <f t="shared" si="16"/>
        <v>72672</v>
      </c>
      <c r="P307" s="1">
        <f t="shared" si="16"/>
        <v>61159</v>
      </c>
      <c r="Q307" s="1">
        <f t="shared" si="16"/>
        <v>118656</v>
      </c>
      <c r="R307" s="1">
        <f t="shared" si="16"/>
        <v>7236</v>
      </c>
      <c r="S307" s="1">
        <f t="shared" si="16"/>
        <v>52775</v>
      </c>
      <c r="T307" s="1">
        <f t="shared" si="16"/>
        <v>0</v>
      </c>
      <c r="U307" s="1">
        <f t="shared" si="16"/>
        <v>5634374</v>
      </c>
      <c r="V307" s="1">
        <f t="shared" si="16"/>
        <v>27507844</v>
      </c>
      <c r="W307" s="1">
        <f t="shared" si="16"/>
        <v>38000</v>
      </c>
      <c r="X307" s="1"/>
      <c r="Y307" s="1">
        <f>'LA Data'!BW307*10^6</f>
        <v>77856169.051042303</v>
      </c>
      <c r="Z307" s="1">
        <f>'LA Data'!BZ307*10^6</f>
        <v>77856169.051042303</v>
      </c>
      <c r="AA307" s="1">
        <f>'LA Data'!CB307</f>
        <v>0</v>
      </c>
      <c r="AB307" s="1">
        <f>'LA Data'!CC307</f>
        <v>0</v>
      </c>
      <c r="AC307" s="1">
        <f>'LA Data'!CD307</f>
        <v>0</v>
      </c>
      <c r="AD307" s="1">
        <f>'LA Data'!CE307</f>
        <v>0</v>
      </c>
      <c r="AE307" s="1">
        <f>('LA Data'!BX307-'LA Data'!CA307)*10^6</f>
        <v>0</v>
      </c>
      <c r="AF307" s="1">
        <v>0</v>
      </c>
      <c r="AG307" s="1"/>
    </row>
    <row r="308" spans="1:33" x14ac:dyDescent="0.25">
      <c r="A308" t="s">
        <v>681</v>
      </c>
      <c r="B308" t="s">
        <v>680</v>
      </c>
      <c r="E308" s="5">
        <v>0</v>
      </c>
      <c r="F308" s="1">
        <f t="shared" si="15"/>
        <v>0</v>
      </c>
      <c r="G308" s="1">
        <f t="shared" si="17"/>
        <v>72521627.086384892</v>
      </c>
      <c r="H308" s="1">
        <f t="shared" si="18"/>
        <v>72521627.086384892</v>
      </c>
      <c r="I308" s="6">
        <f>'LA Data'!BV308</f>
        <v>0.09</v>
      </c>
      <c r="J308" s="6">
        <f>'LA Data'!BY308</f>
        <v>0.09</v>
      </c>
      <c r="K308" s="1"/>
      <c r="L308" s="1"/>
      <c r="M308" s="1">
        <f t="shared" si="16"/>
        <v>212046862</v>
      </c>
      <c r="N308" s="1">
        <f t="shared" si="16"/>
        <v>17291085.729000002</v>
      </c>
      <c r="O308" s="1">
        <f t="shared" si="16"/>
        <v>43792</v>
      </c>
      <c r="P308" s="1">
        <f t="shared" si="16"/>
        <v>50892.5</v>
      </c>
      <c r="Q308" s="1">
        <f t="shared" si="16"/>
        <v>67128</v>
      </c>
      <c r="R308" s="1">
        <f t="shared" si="16"/>
        <v>0</v>
      </c>
      <c r="S308" s="1">
        <f t="shared" si="16"/>
        <v>2635</v>
      </c>
      <c r="T308" s="1">
        <f t="shared" si="16"/>
        <v>0</v>
      </c>
      <c r="U308" s="1">
        <f t="shared" si="16"/>
        <v>3134105</v>
      </c>
      <c r="V308" s="1">
        <f t="shared" si="16"/>
        <v>12132837</v>
      </c>
      <c r="W308" s="1">
        <f t="shared" si="16"/>
        <v>0</v>
      </c>
      <c r="X308" s="1"/>
      <c r="Y308" s="1">
        <f>'LA Data'!BW308*10^6</f>
        <v>50492386.735774897</v>
      </c>
      <c r="Z308" s="1">
        <f>'LA Data'!BZ308*10^6</f>
        <v>50492386.735774897</v>
      </c>
      <c r="AA308" s="1">
        <f>'LA Data'!CB308</f>
        <v>0</v>
      </c>
      <c r="AB308" s="1">
        <f>'LA Data'!CC308</f>
        <v>0</v>
      </c>
      <c r="AC308" s="1">
        <f>'LA Data'!CD308</f>
        <v>0</v>
      </c>
      <c r="AD308" s="1">
        <f>'LA Data'!CE308</f>
        <v>0</v>
      </c>
      <c r="AE308" s="1">
        <f>('LA Data'!BX308-'LA Data'!CA308)*10^6</f>
        <v>0</v>
      </c>
      <c r="AF308" s="1">
        <v>0</v>
      </c>
      <c r="AG308" s="1"/>
    </row>
    <row r="309" spans="1:33" x14ac:dyDescent="0.25">
      <c r="A309" t="s">
        <v>653</v>
      </c>
      <c r="B309" t="s">
        <v>652</v>
      </c>
      <c r="E309" s="5">
        <v>0</v>
      </c>
      <c r="F309" s="1">
        <f t="shared" si="15"/>
        <v>0</v>
      </c>
      <c r="G309" s="1">
        <f t="shared" si="17"/>
        <v>141892499.6866734</v>
      </c>
      <c r="H309" s="1">
        <f t="shared" si="18"/>
        <v>141892499.6866734</v>
      </c>
      <c r="I309" s="6">
        <f>'LA Data'!BV309</f>
        <v>0.1</v>
      </c>
      <c r="J309" s="6">
        <f>'LA Data'!BY309</f>
        <v>0.1</v>
      </c>
      <c r="K309" s="1"/>
      <c r="L309" s="1"/>
      <c r="M309" s="1">
        <f t="shared" si="16"/>
        <v>630439293</v>
      </c>
      <c r="N309" s="1">
        <f t="shared" si="16"/>
        <v>23331726.408999998</v>
      </c>
      <c r="O309" s="1">
        <f t="shared" si="16"/>
        <v>5614</v>
      </c>
      <c r="P309" s="1">
        <f t="shared" si="16"/>
        <v>38811</v>
      </c>
      <c r="Q309" s="1">
        <f t="shared" si="16"/>
        <v>51532</v>
      </c>
      <c r="R309" s="1">
        <f t="shared" si="16"/>
        <v>0</v>
      </c>
      <c r="S309" s="1">
        <f t="shared" si="16"/>
        <v>205971</v>
      </c>
      <c r="T309" s="1">
        <f t="shared" si="16"/>
        <v>0</v>
      </c>
      <c r="U309" s="1">
        <f t="shared" si="16"/>
        <v>8401336</v>
      </c>
      <c r="V309" s="1">
        <f t="shared" si="16"/>
        <v>31313385</v>
      </c>
      <c r="W309" s="1">
        <f t="shared" si="16"/>
        <v>7861520</v>
      </c>
      <c r="X309" s="1"/>
      <c r="Y309" s="1">
        <f>'LA Data'!BW309*10^6</f>
        <v>71727580.845773399</v>
      </c>
      <c r="Z309" s="1">
        <f>'LA Data'!BZ309*10^6</f>
        <v>71727580.845773399</v>
      </c>
      <c r="AA309" s="1">
        <f>'LA Data'!CB309</f>
        <v>0</v>
      </c>
      <c r="AB309" s="1">
        <f>'LA Data'!CC309</f>
        <v>0</v>
      </c>
      <c r="AC309" s="1">
        <f>'LA Data'!CD309</f>
        <v>0</v>
      </c>
      <c r="AD309" s="1">
        <f>'LA Data'!CE309</f>
        <v>0</v>
      </c>
      <c r="AE309" s="1">
        <f>('LA Data'!BX309-'LA Data'!CA309)*10^6</f>
        <v>0</v>
      </c>
      <c r="AF309" s="1">
        <v>0</v>
      </c>
      <c r="AG309" s="1"/>
    </row>
    <row r="310" spans="1:33" x14ac:dyDescent="0.25">
      <c r="A310" t="s">
        <v>655</v>
      </c>
      <c r="B310" t="s">
        <v>654</v>
      </c>
      <c r="E310" s="5">
        <v>0</v>
      </c>
      <c r="F310" s="1">
        <f t="shared" si="15"/>
        <v>0</v>
      </c>
      <c r="G310" s="1">
        <f t="shared" si="17"/>
        <v>216621883.15711901</v>
      </c>
      <c r="H310" s="1">
        <f t="shared" si="18"/>
        <v>216621883.15711901</v>
      </c>
      <c r="I310" s="6">
        <f>'LA Data'!BV310</f>
        <v>0.09</v>
      </c>
      <c r="J310" s="6">
        <f>'LA Data'!BY310</f>
        <v>0.09</v>
      </c>
      <c r="K310" s="1"/>
      <c r="L310" s="1"/>
      <c r="M310" s="1">
        <f t="shared" si="16"/>
        <v>667745793</v>
      </c>
      <c r="N310" s="1">
        <f t="shared" si="16"/>
        <v>40987316.609999999</v>
      </c>
      <c r="O310" s="1">
        <f t="shared" si="16"/>
        <v>85859</v>
      </c>
      <c r="P310" s="1">
        <f t="shared" si="16"/>
        <v>75861</v>
      </c>
      <c r="Q310" s="1">
        <f t="shared" si="16"/>
        <v>192384</v>
      </c>
      <c r="R310" s="1">
        <f t="shared" si="16"/>
        <v>0</v>
      </c>
      <c r="S310" s="1">
        <f t="shared" si="16"/>
        <v>18455</v>
      </c>
      <c r="T310" s="1">
        <f t="shared" si="16"/>
        <v>0</v>
      </c>
      <c r="U310" s="1">
        <f t="shared" si="16"/>
        <v>7202508</v>
      </c>
      <c r="V310" s="1">
        <f t="shared" si="16"/>
        <v>33849042</v>
      </c>
      <c r="W310" s="1">
        <f t="shared" si="16"/>
        <v>0</v>
      </c>
      <c r="X310" s="1"/>
      <c r="Y310" s="1">
        <f>'LA Data'!BW310*10^6</f>
        <v>149107733.48221901</v>
      </c>
      <c r="Z310" s="1">
        <f>'LA Data'!BZ310*10^6</f>
        <v>149107733.48221901</v>
      </c>
      <c r="AA310" s="1">
        <f>'LA Data'!CB310</f>
        <v>0</v>
      </c>
      <c r="AB310" s="1">
        <f>'LA Data'!CC310</f>
        <v>0</v>
      </c>
      <c r="AC310" s="1">
        <f>'LA Data'!CD310</f>
        <v>0</v>
      </c>
      <c r="AD310" s="1">
        <f>'LA Data'!CE310</f>
        <v>0</v>
      </c>
      <c r="AE310" s="1">
        <f>('LA Data'!BX310-'LA Data'!CA310)*10^6</f>
        <v>0</v>
      </c>
      <c r="AF310" s="1">
        <v>0</v>
      </c>
      <c r="AG310" s="1"/>
    </row>
    <row r="311" spans="1:33" x14ac:dyDescent="0.25">
      <c r="A311" t="s">
        <v>657</v>
      </c>
      <c r="B311" t="s">
        <v>656</v>
      </c>
      <c r="E311" s="5">
        <v>0</v>
      </c>
      <c r="F311" s="1">
        <f t="shared" si="15"/>
        <v>0</v>
      </c>
      <c r="G311" s="1">
        <f t="shared" si="17"/>
        <v>212925452.47408098</v>
      </c>
      <c r="H311" s="1">
        <f t="shared" si="18"/>
        <v>212925452.47408098</v>
      </c>
      <c r="I311" s="6">
        <f>'LA Data'!BV311</f>
        <v>0.09</v>
      </c>
      <c r="J311" s="6">
        <f>'LA Data'!BY311</f>
        <v>0.09</v>
      </c>
      <c r="K311" s="1"/>
      <c r="L311" s="1"/>
      <c r="M311" s="1">
        <f t="shared" ref="M311:W323" si="19">SUMIF($C$3:$C$298,$A311,M$3:M$298)</f>
        <v>399272197</v>
      </c>
      <c r="N311" s="1">
        <f t="shared" si="19"/>
        <v>37793368.182999998</v>
      </c>
      <c r="O311" s="1">
        <f t="shared" si="19"/>
        <v>69780</v>
      </c>
      <c r="P311" s="1">
        <f t="shared" si="19"/>
        <v>46338</v>
      </c>
      <c r="Q311" s="1">
        <f t="shared" si="19"/>
        <v>104818</v>
      </c>
      <c r="R311" s="1">
        <f t="shared" si="19"/>
        <v>0</v>
      </c>
      <c r="S311" s="1">
        <f t="shared" si="19"/>
        <v>51198</v>
      </c>
      <c r="T311" s="1">
        <f t="shared" si="19"/>
        <v>0</v>
      </c>
      <c r="U311" s="1">
        <f t="shared" si="19"/>
        <v>4037287</v>
      </c>
      <c r="V311" s="1">
        <f t="shared" si="19"/>
        <v>21398308</v>
      </c>
      <c r="W311" s="1">
        <f t="shared" si="19"/>
        <v>0</v>
      </c>
      <c r="X311" s="1"/>
      <c r="Y311" s="1">
        <f>'LA Data'!BW311*10^6</f>
        <v>171275855.99761099</v>
      </c>
      <c r="Z311" s="1">
        <f>'LA Data'!BZ311*10^6</f>
        <v>171275855.99761099</v>
      </c>
      <c r="AA311" s="1">
        <f>'LA Data'!CB311</f>
        <v>0</v>
      </c>
      <c r="AB311" s="1">
        <f>'LA Data'!CC311</f>
        <v>0</v>
      </c>
      <c r="AC311" s="1">
        <f>'LA Data'!CD311</f>
        <v>0</v>
      </c>
      <c r="AD311" s="1">
        <f>'LA Data'!CE311</f>
        <v>0</v>
      </c>
      <c r="AE311" s="1">
        <f>('LA Data'!BX311-'LA Data'!CA311)*10^6</f>
        <v>0</v>
      </c>
      <c r="AF311" s="1">
        <v>0</v>
      </c>
      <c r="AG311" s="1"/>
    </row>
    <row r="312" spans="1:33" x14ac:dyDescent="0.25">
      <c r="A312" t="s">
        <v>659</v>
      </c>
      <c r="B312" t="s">
        <v>658</v>
      </c>
      <c r="E312" s="5">
        <v>0</v>
      </c>
      <c r="F312" s="1">
        <f t="shared" si="15"/>
        <v>0</v>
      </c>
      <c r="G312" s="1">
        <f t="shared" si="17"/>
        <v>78154290.127999097</v>
      </c>
      <c r="H312" s="1">
        <f t="shared" si="18"/>
        <v>78154290.127999097</v>
      </c>
      <c r="I312" s="6">
        <f>'LA Data'!BV312</f>
        <v>0.09</v>
      </c>
      <c r="J312" s="6">
        <f>'LA Data'!BY312</f>
        <v>0.09</v>
      </c>
      <c r="K312" s="1"/>
      <c r="L312" s="1"/>
      <c r="M312" s="1">
        <f t="shared" si="19"/>
        <v>360553931</v>
      </c>
      <c r="N312" s="1">
        <f t="shared" si="19"/>
        <v>18262206.061999999</v>
      </c>
      <c r="O312" s="1">
        <f t="shared" si="19"/>
        <v>31190</v>
      </c>
      <c r="P312" s="1">
        <f t="shared" si="19"/>
        <v>42352</v>
      </c>
      <c r="Q312" s="1">
        <f t="shared" si="19"/>
        <v>37150</v>
      </c>
      <c r="R312" s="1">
        <f t="shared" si="19"/>
        <v>0</v>
      </c>
      <c r="S312" s="1">
        <f t="shared" si="19"/>
        <v>1807721</v>
      </c>
      <c r="T312" s="1">
        <f t="shared" si="19"/>
        <v>0</v>
      </c>
      <c r="U312" s="1">
        <f t="shared" si="19"/>
        <v>1713304</v>
      </c>
      <c r="V312" s="1">
        <f t="shared" si="19"/>
        <v>9135523</v>
      </c>
      <c r="W312" s="1">
        <f t="shared" si="19"/>
        <v>0</v>
      </c>
      <c r="X312" s="1"/>
      <c r="Y312" s="1">
        <f>'LA Data'!BW312*10^6</f>
        <v>42911786.192419097</v>
      </c>
      <c r="Z312" s="1">
        <f>'LA Data'!BZ312*10^6</f>
        <v>42911786.192419097</v>
      </c>
      <c r="AA312" s="1">
        <f>'LA Data'!CB312</f>
        <v>0</v>
      </c>
      <c r="AB312" s="1">
        <f>'LA Data'!CC312</f>
        <v>0</v>
      </c>
      <c r="AC312" s="1">
        <f>'LA Data'!CD312</f>
        <v>0</v>
      </c>
      <c r="AD312" s="1">
        <f>'LA Data'!CE312</f>
        <v>0</v>
      </c>
      <c r="AE312" s="1">
        <f>('LA Data'!BX312-'LA Data'!CA312)*10^6</f>
        <v>0</v>
      </c>
      <c r="AF312" s="1">
        <v>0</v>
      </c>
      <c r="AG312" s="1"/>
    </row>
    <row r="313" spans="1:33" x14ac:dyDescent="0.25">
      <c r="A313" t="s">
        <v>661</v>
      </c>
      <c r="B313" t="s">
        <v>660</v>
      </c>
      <c r="E313" s="5">
        <v>0</v>
      </c>
      <c r="F313" s="1">
        <f t="shared" si="15"/>
        <v>0</v>
      </c>
      <c r="G313" s="1">
        <f t="shared" si="17"/>
        <v>126185792.7664374</v>
      </c>
      <c r="H313" s="1">
        <f t="shared" si="18"/>
        <v>126185792.7664374</v>
      </c>
      <c r="I313" s="6">
        <f>'LA Data'!BV313</f>
        <v>0.1</v>
      </c>
      <c r="J313" s="6">
        <f>'LA Data'!BY313</f>
        <v>0.1</v>
      </c>
      <c r="K313" s="1"/>
      <c r="L313" s="1"/>
      <c r="M313" s="1">
        <f t="shared" si="19"/>
        <v>225688576</v>
      </c>
      <c r="N313" s="1">
        <f t="shared" si="19"/>
        <v>20950552.537</v>
      </c>
      <c r="O313" s="1">
        <f t="shared" si="19"/>
        <v>96339</v>
      </c>
      <c r="P313" s="1">
        <f t="shared" si="19"/>
        <v>167787.5</v>
      </c>
      <c r="Q313" s="1">
        <f t="shared" si="19"/>
        <v>95805</v>
      </c>
      <c r="R313" s="1">
        <f t="shared" si="19"/>
        <v>0</v>
      </c>
      <c r="S313" s="1">
        <f t="shared" si="19"/>
        <v>0</v>
      </c>
      <c r="T313" s="1">
        <f t="shared" si="19"/>
        <v>0</v>
      </c>
      <c r="U313" s="1">
        <f t="shared" si="19"/>
        <v>1485532</v>
      </c>
      <c r="V313" s="1">
        <f t="shared" si="19"/>
        <v>13631169</v>
      </c>
      <c r="W313" s="1">
        <f t="shared" si="19"/>
        <v>0</v>
      </c>
      <c r="X313" s="1"/>
      <c r="Y313" s="1">
        <f>'LA Data'!BW313*10^6</f>
        <v>99974216.662737399</v>
      </c>
      <c r="Z313" s="1">
        <f>'LA Data'!BZ313*10^6</f>
        <v>99974216.662737399</v>
      </c>
      <c r="AA313" s="1">
        <f>'LA Data'!CB313</f>
        <v>0</v>
      </c>
      <c r="AB313" s="1">
        <f>'LA Data'!CC313</f>
        <v>0</v>
      </c>
      <c r="AC313" s="1">
        <f>'LA Data'!CD313</f>
        <v>0</v>
      </c>
      <c r="AD313" s="1">
        <f>'LA Data'!CE313</f>
        <v>0</v>
      </c>
      <c r="AE313" s="1">
        <f>('LA Data'!BX313-'LA Data'!CA313)*10^6</f>
        <v>0</v>
      </c>
      <c r="AF313" s="1">
        <v>0</v>
      </c>
      <c r="AG313" s="1"/>
    </row>
    <row r="314" spans="1:33" x14ac:dyDescent="0.25">
      <c r="A314" t="s">
        <v>663</v>
      </c>
      <c r="B314" t="s">
        <v>662</v>
      </c>
      <c r="E314" s="5">
        <v>0</v>
      </c>
      <c r="F314" s="1">
        <f t="shared" si="15"/>
        <v>0</v>
      </c>
      <c r="G314" s="1">
        <f t="shared" si="17"/>
        <v>173677206.53384504</v>
      </c>
      <c r="H314" s="1">
        <f t="shared" si="18"/>
        <v>173677206.53384504</v>
      </c>
      <c r="I314" s="6">
        <f>'LA Data'!BV314</f>
        <v>0.1</v>
      </c>
      <c r="J314" s="6">
        <f>'LA Data'!BY314</f>
        <v>0.1</v>
      </c>
      <c r="K314" s="1"/>
      <c r="L314" s="1"/>
      <c r="M314" s="1">
        <f t="shared" si="19"/>
        <v>287152927</v>
      </c>
      <c r="N314" s="1">
        <f t="shared" si="19"/>
        <v>26770696.520999998</v>
      </c>
      <c r="O314" s="1">
        <f t="shared" si="19"/>
        <v>91134</v>
      </c>
      <c r="P314" s="1">
        <f t="shared" si="19"/>
        <v>208889</v>
      </c>
      <c r="Q314" s="1">
        <f t="shared" si="19"/>
        <v>147136</v>
      </c>
      <c r="R314" s="1">
        <f t="shared" si="19"/>
        <v>4009</v>
      </c>
      <c r="S314" s="1">
        <f t="shared" si="19"/>
        <v>19480</v>
      </c>
      <c r="T314" s="1">
        <f t="shared" si="19"/>
        <v>0</v>
      </c>
      <c r="U314" s="1">
        <f t="shared" si="19"/>
        <v>2641416</v>
      </c>
      <c r="V314" s="1">
        <f t="shared" si="19"/>
        <v>21942471</v>
      </c>
      <c r="W314" s="1">
        <f t="shared" si="19"/>
        <v>0</v>
      </c>
      <c r="X314" s="1"/>
      <c r="Y314" s="1">
        <f>'LA Data'!BW314*10^6</f>
        <v>139779390.68174502</v>
      </c>
      <c r="Z314" s="1">
        <f>'LA Data'!BZ314*10^6</f>
        <v>139779390.68174502</v>
      </c>
      <c r="AA314" s="1">
        <f>'LA Data'!CB314</f>
        <v>0</v>
      </c>
      <c r="AB314" s="1">
        <f>'LA Data'!CC314</f>
        <v>0</v>
      </c>
      <c r="AC314" s="1">
        <f>'LA Data'!CD314</f>
        <v>0</v>
      </c>
      <c r="AD314" s="1">
        <f>'LA Data'!CE314</f>
        <v>0</v>
      </c>
      <c r="AE314" s="1">
        <f>('LA Data'!BX314-'LA Data'!CA314)*10^6</f>
        <v>0</v>
      </c>
      <c r="AF314" s="1">
        <v>0</v>
      </c>
      <c r="AG314" s="1"/>
    </row>
    <row r="315" spans="1:33" x14ac:dyDescent="0.25">
      <c r="A315" t="s">
        <v>665</v>
      </c>
      <c r="B315" t="s">
        <v>664</v>
      </c>
      <c r="E315" s="5">
        <v>0</v>
      </c>
      <c r="F315" s="1">
        <f t="shared" si="15"/>
        <v>0</v>
      </c>
      <c r="G315" s="1">
        <f t="shared" si="17"/>
        <v>124962038.05770731</v>
      </c>
      <c r="H315" s="1">
        <f t="shared" si="18"/>
        <v>124962038.05770731</v>
      </c>
      <c r="I315" s="6">
        <f>'LA Data'!BV315</f>
        <v>0.09</v>
      </c>
      <c r="J315" s="6">
        <f>'LA Data'!BY315</f>
        <v>0.09</v>
      </c>
      <c r="K315" s="1"/>
      <c r="L315" s="1"/>
      <c r="M315" s="1">
        <f t="shared" si="19"/>
        <v>273469990</v>
      </c>
      <c r="N315" s="1">
        <f t="shared" si="19"/>
        <v>19098714.519000001</v>
      </c>
      <c r="O315" s="1">
        <f t="shared" si="19"/>
        <v>34618</v>
      </c>
      <c r="P315" s="1">
        <f t="shared" si="19"/>
        <v>61536</v>
      </c>
      <c r="Q315" s="1">
        <f t="shared" si="19"/>
        <v>78681</v>
      </c>
      <c r="R315" s="1">
        <f t="shared" si="19"/>
        <v>0</v>
      </c>
      <c r="S315" s="1">
        <f t="shared" si="19"/>
        <v>6250</v>
      </c>
      <c r="T315" s="1">
        <f t="shared" si="19"/>
        <v>0</v>
      </c>
      <c r="U315" s="1">
        <f t="shared" si="19"/>
        <v>2401179</v>
      </c>
      <c r="V315" s="1">
        <f t="shared" si="19"/>
        <v>10302384</v>
      </c>
      <c r="W315" s="1">
        <f t="shared" si="19"/>
        <v>0</v>
      </c>
      <c r="X315" s="1"/>
      <c r="Y315" s="1">
        <f>'LA Data'!BW315*10^6</f>
        <v>97471236.330997303</v>
      </c>
      <c r="Z315" s="1">
        <f>'LA Data'!BZ315*10^6</f>
        <v>97471236.330997303</v>
      </c>
      <c r="AA315" s="1">
        <f>'LA Data'!CB315</f>
        <v>0</v>
      </c>
      <c r="AB315" s="1">
        <f>'LA Data'!CC315</f>
        <v>0</v>
      </c>
      <c r="AC315" s="1">
        <f>'LA Data'!CD315</f>
        <v>0</v>
      </c>
      <c r="AD315" s="1">
        <f>'LA Data'!CE315</f>
        <v>0</v>
      </c>
      <c r="AE315" s="1">
        <f>('LA Data'!BX315-'LA Data'!CA315)*10^6</f>
        <v>0</v>
      </c>
      <c r="AF315" s="1">
        <v>0</v>
      </c>
      <c r="AG315" s="1"/>
    </row>
    <row r="316" spans="1:33" x14ac:dyDescent="0.25">
      <c r="A316" t="s">
        <v>667</v>
      </c>
      <c r="B316" t="s">
        <v>666</v>
      </c>
      <c r="E316" s="5">
        <v>0</v>
      </c>
      <c r="F316" s="1">
        <f t="shared" si="15"/>
        <v>0</v>
      </c>
      <c r="G316" s="1">
        <f t="shared" si="17"/>
        <v>85760695.371059299</v>
      </c>
      <c r="H316" s="1">
        <f t="shared" si="18"/>
        <v>85760695.371059299</v>
      </c>
      <c r="I316" s="6">
        <f>'LA Data'!BV316</f>
        <v>0.1</v>
      </c>
      <c r="J316" s="6">
        <f>'LA Data'!BY316</f>
        <v>0.1</v>
      </c>
      <c r="K316" s="1"/>
      <c r="L316" s="1"/>
      <c r="M316" s="1">
        <f t="shared" si="19"/>
        <v>393186671</v>
      </c>
      <c r="N316" s="1">
        <f t="shared" si="19"/>
        <v>13618376.754999999</v>
      </c>
      <c r="O316" s="1">
        <f t="shared" si="19"/>
        <v>0</v>
      </c>
      <c r="P316" s="1">
        <f t="shared" si="19"/>
        <v>104740.5</v>
      </c>
      <c r="Q316" s="1">
        <f t="shared" si="19"/>
        <v>52656</v>
      </c>
      <c r="R316" s="1">
        <f t="shared" si="19"/>
        <v>0</v>
      </c>
      <c r="S316" s="1">
        <f t="shared" si="19"/>
        <v>288600</v>
      </c>
      <c r="T316" s="1">
        <f t="shared" si="19"/>
        <v>0</v>
      </c>
      <c r="U316" s="1">
        <f t="shared" si="19"/>
        <v>2739142</v>
      </c>
      <c r="V316" s="1">
        <f t="shared" si="19"/>
        <v>21015788</v>
      </c>
      <c r="W316" s="1">
        <f t="shared" si="19"/>
        <v>0</v>
      </c>
      <c r="X316" s="1"/>
      <c r="Y316" s="1">
        <f>'LA Data'!BW316*10^6</f>
        <v>42660097.9455593</v>
      </c>
      <c r="Z316" s="1">
        <f>'LA Data'!BZ316*10^6</f>
        <v>42660097.9455593</v>
      </c>
      <c r="AA316" s="1">
        <f>'LA Data'!CB316</f>
        <v>0</v>
      </c>
      <c r="AB316" s="1">
        <f>'LA Data'!CC316</f>
        <v>0</v>
      </c>
      <c r="AC316" s="1">
        <f>'LA Data'!CD316</f>
        <v>0</v>
      </c>
      <c r="AD316" s="1">
        <f>'LA Data'!CE316</f>
        <v>0</v>
      </c>
      <c r="AE316" s="1">
        <f>('LA Data'!BX316-'LA Data'!CA316)*10^6</f>
        <v>0</v>
      </c>
      <c r="AF316" s="1">
        <v>0</v>
      </c>
      <c r="AG316" s="1"/>
    </row>
    <row r="317" spans="1:33" x14ac:dyDescent="0.25">
      <c r="A317" t="s">
        <v>669</v>
      </c>
      <c r="B317" t="s">
        <v>668</v>
      </c>
      <c r="E317" s="5">
        <v>0</v>
      </c>
      <c r="F317" s="1">
        <f t="shared" si="15"/>
        <v>0</v>
      </c>
      <c r="G317" s="1">
        <f t="shared" si="17"/>
        <v>117206610.14431939</v>
      </c>
      <c r="H317" s="1">
        <f t="shared" si="18"/>
        <v>117206610.14431939</v>
      </c>
      <c r="I317" s="6">
        <f>'LA Data'!BV317</f>
        <v>0.09</v>
      </c>
      <c r="J317" s="6">
        <f>'LA Data'!BY317</f>
        <v>0.09</v>
      </c>
      <c r="K317" s="1"/>
      <c r="L317" s="1"/>
      <c r="M317" s="1">
        <f t="shared" si="19"/>
        <v>337811189</v>
      </c>
      <c r="N317" s="1">
        <f t="shared" si="19"/>
        <v>23245627.84</v>
      </c>
      <c r="O317" s="1">
        <f t="shared" si="19"/>
        <v>9232</v>
      </c>
      <c r="P317" s="1">
        <f t="shared" si="19"/>
        <v>31854.5</v>
      </c>
      <c r="Q317" s="1">
        <f t="shared" si="19"/>
        <v>48751</v>
      </c>
      <c r="R317" s="1">
        <f t="shared" si="19"/>
        <v>0</v>
      </c>
      <c r="S317" s="1">
        <f t="shared" si="19"/>
        <v>0</v>
      </c>
      <c r="T317" s="1">
        <f t="shared" si="19"/>
        <v>0</v>
      </c>
      <c r="U317" s="1">
        <f t="shared" si="19"/>
        <v>3133425</v>
      </c>
      <c r="V317" s="1">
        <f t="shared" si="19"/>
        <v>12814649</v>
      </c>
      <c r="W317" s="1">
        <f t="shared" si="19"/>
        <v>0</v>
      </c>
      <c r="X317" s="1"/>
      <c r="Y317" s="1">
        <f>'LA Data'!BW317*10^6</f>
        <v>83268084.593719393</v>
      </c>
      <c r="Z317" s="1">
        <f>'LA Data'!BZ317*10^6</f>
        <v>83268084.593719393</v>
      </c>
      <c r="AA317" s="1">
        <f>'LA Data'!CB317</f>
        <v>0</v>
      </c>
      <c r="AB317" s="1">
        <f>'LA Data'!CC317</f>
        <v>0</v>
      </c>
      <c r="AC317" s="1">
        <f>'LA Data'!CD317</f>
        <v>0</v>
      </c>
      <c r="AD317" s="1">
        <f>'LA Data'!CE317</f>
        <v>0</v>
      </c>
      <c r="AE317" s="1">
        <f>('LA Data'!BX317-'LA Data'!CA317)*10^6</f>
        <v>0</v>
      </c>
      <c r="AF317" s="1">
        <v>0</v>
      </c>
      <c r="AG317" s="1"/>
    </row>
    <row r="318" spans="1:33" x14ac:dyDescent="0.25">
      <c r="A318" t="s">
        <v>671</v>
      </c>
      <c r="B318" t="s">
        <v>670</v>
      </c>
      <c r="E318" s="5">
        <v>0</v>
      </c>
      <c r="F318" s="1">
        <f t="shared" si="15"/>
        <v>0</v>
      </c>
      <c r="G318" s="1">
        <f t="shared" si="17"/>
        <v>119915208.9753781</v>
      </c>
      <c r="H318" s="1">
        <f t="shared" si="18"/>
        <v>119915208.9753781</v>
      </c>
      <c r="I318" s="6">
        <f>'LA Data'!BV318</f>
        <v>0.1</v>
      </c>
      <c r="J318" s="6">
        <f>'LA Data'!BY318</f>
        <v>0.1</v>
      </c>
      <c r="K318" s="1"/>
      <c r="L318" s="1"/>
      <c r="M318" s="1">
        <f t="shared" si="19"/>
        <v>310192048</v>
      </c>
      <c r="N318" s="1">
        <f t="shared" si="19"/>
        <v>20236530.169</v>
      </c>
      <c r="O318" s="1">
        <f t="shared" si="19"/>
        <v>35651</v>
      </c>
      <c r="P318" s="1">
        <f t="shared" si="19"/>
        <v>171814</v>
      </c>
      <c r="Q318" s="1">
        <f t="shared" si="19"/>
        <v>130508</v>
      </c>
      <c r="R318" s="1">
        <f t="shared" si="19"/>
        <v>0</v>
      </c>
      <c r="S318" s="1">
        <f t="shared" si="19"/>
        <v>11100</v>
      </c>
      <c r="T318" s="1">
        <f t="shared" si="19"/>
        <v>0</v>
      </c>
      <c r="U318" s="1">
        <f t="shared" si="19"/>
        <v>2525591</v>
      </c>
      <c r="V318" s="1">
        <f t="shared" si="19"/>
        <v>13976426</v>
      </c>
      <c r="W318" s="1">
        <f t="shared" si="19"/>
        <v>0</v>
      </c>
      <c r="X318" s="1"/>
      <c r="Y318" s="1">
        <f>'LA Data'!BW318*10^6</f>
        <v>85187242.158478096</v>
      </c>
      <c r="Z318" s="1">
        <f>'LA Data'!BZ318*10^6</f>
        <v>85187242.158478096</v>
      </c>
      <c r="AA318" s="1">
        <f>'LA Data'!CB318</f>
        <v>0</v>
      </c>
      <c r="AB318" s="1">
        <f>'LA Data'!CC318</f>
        <v>0</v>
      </c>
      <c r="AC318" s="1">
        <f>'LA Data'!CD318</f>
        <v>0</v>
      </c>
      <c r="AD318" s="1">
        <f>'LA Data'!CE318</f>
        <v>0</v>
      </c>
      <c r="AE318" s="1">
        <f>('LA Data'!BX318-'LA Data'!CA318)*10^6</f>
        <v>0</v>
      </c>
      <c r="AF318" s="1">
        <v>0</v>
      </c>
      <c r="AG318" s="1"/>
    </row>
    <row r="319" spans="1:33" x14ac:dyDescent="0.25">
      <c r="A319" t="s">
        <v>673</v>
      </c>
      <c r="B319" t="s">
        <v>672</v>
      </c>
      <c r="E319" s="5">
        <v>0</v>
      </c>
      <c r="F319" s="1">
        <f t="shared" si="15"/>
        <v>0</v>
      </c>
      <c r="G319" s="1">
        <f t="shared" si="17"/>
        <v>130326379.1540993</v>
      </c>
      <c r="H319" s="1">
        <f t="shared" si="18"/>
        <v>130326379.1540993</v>
      </c>
      <c r="I319" s="6">
        <f>'LA Data'!BV319</f>
        <v>0.1</v>
      </c>
      <c r="J319" s="6">
        <f>'LA Data'!BY319</f>
        <v>0.1</v>
      </c>
      <c r="K319" s="1"/>
      <c r="L319" s="1"/>
      <c r="M319" s="1">
        <f t="shared" si="19"/>
        <v>564319551</v>
      </c>
      <c r="N319" s="1">
        <f t="shared" si="19"/>
        <v>25073582.581999999</v>
      </c>
      <c r="O319" s="1">
        <f t="shared" si="19"/>
        <v>35388</v>
      </c>
      <c r="P319" s="1">
        <f t="shared" si="19"/>
        <v>30918</v>
      </c>
      <c r="Q319" s="1">
        <f t="shared" si="19"/>
        <v>61702</v>
      </c>
      <c r="R319" s="1">
        <f t="shared" si="19"/>
        <v>0</v>
      </c>
      <c r="S319" s="1">
        <f t="shared" si="19"/>
        <v>14153</v>
      </c>
      <c r="T319" s="1">
        <f t="shared" si="19"/>
        <v>0</v>
      </c>
      <c r="U319" s="1">
        <f t="shared" si="19"/>
        <v>4405387</v>
      </c>
      <c r="V319" s="1">
        <f t="shared" si="19"/>
        <v>29527947</v>
      </c>
      <c r="W319" s="1">
        <f t="shared" si="19"/>
        <v>922749</v>
      </c>
      <c r="X319" s="1"/>
      <c r="Y319" s="1">
        <f>'LA Data'!BW319*10^6</f>
        <v>67887241.395899296</v>
      </c>
      <c r="Z319" s="1">
        <f>'LA Data'!BZ319*10^6</f>
        <v>67887241.395899296</v>
      </c>
      <c r="AA319" s="1">
        <f>'LA Data'!CB319</f>
        <v>0</v>
      </c>
      <c r="AB319" s="1">
        <f>'LA Data'!CC319</f>
        <v>0</v>
      </c>
      <c r="AC319" s="1">
        <f>'LA Data'!CD319</f>
        <v>0</v>
      </c>
      <c r="AD319" s="1">
        <f>'LA Data'!CE319</f>
        <v>0</v>
      </c>
      <c r="AE319" s="1">
        <f>('LA Data'!BX319-'LA Data'!CA319)*10^6</f>
        <v>0</v>
      </c>
      <c r="AF319" s="1">
        <v>0</v>
      </c>
      <c r="AG319" s="1"/>
    </row>
    <row r="320" spans="1:33" x14ac:dyDescent="0.25">
      <c r="A320" t="s">
        <v>675</v>
      </c>
      <c r="B320" t="s">
        <v>674</v>
      </c>
      <c r="E320" s="5">
        <v>0</v>
      </c>
      <c r="F320" s="1">
        <f t="shared" si="15"/>
        <v>0</v>
      </c>
      <c r="G320" s="1">
        <f t="shared" si="17"/>
        <v>80254533.284699202</v>
      </c>
      <c r="H320" s="1">
        <f t="shared" si="18"/>
        <v>80254533.284699202</v>
      </c>
      <c r="I320" s="6">
        <f>'LA Data'!BV320</f>
        <v>0.1</v>
      </c>
      <c r="J320" s="6">
        <f>'LA Data'!BY320</f>
        <v>0.1</v>
      </c>
      <c r="K320" s="1"/>
      <c r="L320" s="1"/>
      <c r="M320" s="1">
        <f t="shared" si="19"/>
        <v>346438657</v>
      </c>
      <c r="N320" s="1">
        <f t="shared" si="19"/>
        <v>15052581.293</v>
      </c>
      <c r="O320" s="1">
        <f t="shared" si="19"/>
        <v>0</v>
      </c>
      <c r="P320" s="1">
        <f t="shared" si="19"/>
        <v>29815.5</v>
      </c>
      <c r="Q320" s="1">
        <f t="shared" si="19"/>
        <v>38408</v>
      </c>
      <c r="R320" s="1">
        <f t="shared" si="19"/>
        <v>0</v>
      </c>
      <c r="S320" s="1">
        <f t="shared" si="19"/>
        <v>19728</v>
      </c>
      <c r="T320" s="1">
        <f t="shared" si="19"/>
        <v>0</v>
      </c>
      <c r="U320" s="1">
        <f t="shared" si="19"/>
        <v>2905976</v>
      </c>
      <c r="V320" s="1">
        <f t="shared" si="19"/>
        <v>13585297</v>
      </c>
      <c r="W320" s="1">
        <f t="shared" si="19"/>
        <v>0</v>
      </c>
      <c r="X320" s="1"/>
      <c r="Y320" s="1">
        <f>'LA Data'!BW320*10^6</f>
        <v>42447487.005399205</v>
      </c>
      <c r="Z320" s="1">
        <f>'LA Data'!BZ320*10^6</f>
        <v>42447487.005399205</v>
      </c>
      <c r="AA320" s="1">
        <f>'LA Data'!CB320</f>
        <v>0</v>
      </c>
      <c r="AB320" s="1">
        <f>'LA Data'!CC320</f>
        <v>0</v>
      </c>
      <c r="AC320" s="1">
        <f>'LA Data'!CD320</f>
        <v>0</v>
      </c>
      <c r="AD320" s="1">
        <f>'LA Data'!CE320</f>
        <v>0</v>
      </c>
      <c r="AE320" s="1">
        <f>('LA Data'!BX320-'LA Data'!CA320)*10^6</f>
        <v>0</v>
      </c>
      <c r="AF320" s="1">
        <v>0</v>
      </c>
      <c r="AG320" s="1"/>
    </row>
    <row r="321" spans="1:49" x14ac:dyDescent="0.25">
      <c r="A321" t="s">
        <v>679</v>
      </c>
      <c r="B321" t="s">
        <v>678</v>
      </c>
      <c r="E321" s="5">
        <v>0</v>
      </c>
      <c r="F321" s="1">
        <f t="shared" si="15"/>
        <v>0</v>
      </c>
      <c r="G321" s="1">
        <f t="shared" si="17"/>
        <v>92791969.805977404</v>
      </c>
      <c r="H321" s="1">
        <f t="shared" si="18"/>
        <v>92791969.805977404</v>
      </c>
      <c r="I321" s="6">
        <f>'LA Data'!BV321</f>
        <v>0.1</v>
      </c>
      <c r="J321" s="6">
        <f>'LA Data'!BY321</f>
        <v>0.1</v>
      </c>
      <c r="K321" s="1"/>
      <c r="L321" s="1"/>
      <c r="M321" s="1">
        <f t="shared" si="19"/>
        <v>397018837</v>
      </c>
      <c r="N321" s="1">
        <f t="shared" si="19"/>
        <v>21458109.756999999</v>
      </c>
      <c r="O321" s="1">
        <f t="shared" si="19"/>
        <v>52615</v>
      </c>
      <c r="P321" s="1">
        <f t="shared" si="19"/>
        <v>21074.5</v>
      </c>
      <c r="Q321" s="1">
        <f t="shared" si="19"/>
        <v>138761</v>
      </c>
      <c r="R321" s="1">
        <f t="shared" si="19"/>
        <v>27945</v>
      </c>
      <c r="S321" s="1">
        <f t="shared" si="19"/>
        <v>34688</v>
      </c>
      <c r="T321" s="1">
        <f t="shared" si="19"/>
        <v>0</v>
      </c>
      <c r="U321" s="1">
        <f t="shared" si="19"/>
        <v>4462569</v>
      </c>
      <c r="V321" s="1">
        <f t="shared" si="19"/>
        <v>16971085</v>
      </c>
      <c r="W321" s="1">
        <f t="shared" si="19"/>
        <v>0</v>
      </c>
      <c r="X321" s="1"/>
      <c r="Y321" s="1">
        <f>'LA Data'!BW321*10^6</f>
        <v>48773401.380277395</v>
      </c>
      <c r="Z321" s="1">
        <f>'LA Data'!BZ321*10^6</f>
        <v>48773401.380277395</v>
      </c>
      <c r="AA321" s="1">
        <f>'LA Data'!CB321</f>
        <v>0</v>
      </c>
      <c r="AB321" s="1">
        <f>'LA Data'!CC321</f>
        <v>0</v>
      </c>
      <c r="AC321" s="1">
        <f>'LA Data'!CD321</f>
        <v>0</v>
      </c>
      <c r="AD321" s="1">
        <f>'LA Data'!CE321</f>
        <v>0</v>
      </c>
      <c r="AE321" s="1">
        <f>('LA Data'!BX321-'LA Data'!CA321)*10^6</f>
        <v>0</v>
      </c>
      <c r="AF321" s="1">
        <v>0</v>
      </c>
      <c r="AG321" s="1"/>
    </row>
    <row r="322" spans="1:49" x14ac:dyDescent="0.25">
      <c r="A322" t="s">
        <v>649</v>
      </c>
      <c r="B322" t="s">
        <v>682</v>
      </c>
      <c r="E322" s="5" t="s">
        <v>745</v>
      </c>
      <c r="F322" s="1">
        <f t="shared" si="15"/>
        <v>89174303.618618488</v>
      </c>
      <c r="G322" s="1">
        <f t="shared" si="17"/>
        <v>1355999220.9778035</v>
      </c>
      <c r="H322" s="1">
        <f t="shared" si="18"/>
        <v>1266824917.359185</v>
      </c>
      <c r="I322" s="6">
        <f>'LA Data'!BV322</f>
        <v>0.37</v>
      </c>
      <c r="J322" s="6">
        <f>'LA Data'!BY322</f>
        <v>0.2</v>
      </c>
      <c r="K322" s="1"/>
      <c r="L322" s="1"/>
      <c r="M322" s="1">
        <f t="shared" si="19"/>
        <v>8730303475</v>
      </c>
      <c r="N322" s="1">
        <f t="shared" si="19"/>
        <v>186823828.58499998</v>
      </c>
      <c r="O322" s="1">
        <f t="shared" si="19"/>
        <v>353919</v>
      </c>
      <c r="P322" s="1">
        <f t="shared" si="19"/>
        <v>0</v>
      </c>
      <c r="Q322" s="1">
        <f t="shared" si="19"/>
        <v>336351</v>
      </c>
      <c r="R322" s="1">
        <f t="shared" si="19"/>
        <v>1602303</v>
      </c>
      <c r="S322" s="1">
        <f t="shared" si="19"/>
        <v>145014</v>
      </c>
      <c r="T322" s="1">
        <f t="shared" si="19"/>
        <v>0</v>
      </c>
      <c r="U322" s="1">
        <f t="shared" si="19"/>
        <v>30259716</v>
      </c>
      <c r="V322" s="1">
        <f t="shared" si="19"/>
        <v>448903481</v>
      </c>
      <c r="W322" s="1">
        <f t="shared" si="19"/>
        <v>1993416</v>
      </c>
      <c r="X322" s="1"/>
      <c r="Y322" s="1">
        <f>'LA Data'!BW322*10^6</f>
        <v>-833164587.71172595</v>
      </c>
      <c r="Z322" s="1">
        <f>'LA Data'!BZ322*10^6</f>
        <v>-577137903.35781503</v>
      </c>
      <c r="AA322" s="1">
        <f>'LA Data'!CB322</f>
        <v>0</v>
      </c>
      <c r="AB322" s="1">
        <f>'LA Data'!CC322</f>
        <v>0</v>
      </c>
      <c r="AC322" s="1">
        <f>'LA Data'!CD322</f>
        <v>36181480</v>
      </c>
      <c r="AD322" s="1">
        <f>'LA Data'!CE322</f>
        <v>36181480</v>
      </c>
      <c r="AE322" s="1">
        <f>('LA Data'!BX322-'LA Data'!CA322)*10^6</f>
        <v>1252921667.63692</v>
      </c>
      <c r="AF322" s="1">
        <v>0</v>
      </c>
      <c r="AG322" s="1"/>
    </row>
    <row r="323" spans="1:49" x14ac:dyDescent="0.25">
      <c r="A323" t="s">
        <v>677</v>
      </c>
      <c r="B323" t="s">
        <v>676</v>
      </c>
      <c r="E323" s="5" t="s">
        <v>740</v>
      </c>
      <c r="F323" s="1">
        <f t="shared" si="15"/>
        <v>707820.79861415923</v>
      </c>
      <c r="G323" s="1">
        <f t="shared" si="17"/>
        <v>707820.79861415923</v>
      </c>
      <c r="H323" s="1">
        <f t="shared" si="18"/>
        <v>0</v>
      </c>
      <c r="I323" s="6">
        <f>'LA Data'!BV323</f>
        <v>0.05</v>
      </c>
      <c r="J323" s="6">
        <f>'LA Data'!BY323</f>
        <v>0</v>
      </c>
      <c r="K323" s="1"/>
      <c r="L323" s="1"/>
      <c r="M323" s="1">
        <f t="shared" si="19"/>
        <v>441291778</v>
      </c>
      <c r="N323" s="1">
        <f t="shared" si="19"/>
        <v>18446922.631999999</v>
      </c>
      <c r="O323" s="1">
        <f t="shared" si="19"/>
        <v>36974</v>
      </c>
      <c r="P323" s="1">
        <f t="shared" si="19"/>
        <v>27527.5</v>
      </c>
      <c r="Q323" s="1">
        <f t="shared" si="19"/>
        <v>37377</v>
      </c>
      <c r="R323" s="1">
        <f t="shared" si="19"/>
        <v>22455</v>
      </c>
      <c r="S323" s="1">
        <f t="shared" si="19"/>
        <v>8553</v>
      </c>
      <c r="T323" s="1">
        <f t="shared" si="19"/>
        <v>0</v>
      </c>
      <c r="U323" s="1">
        <f t="shared" si="19"/>
        <v>4610831</v>
      </c>
      <c r="V323" s="1">
        <f t="shared" si="19"/>
        <v>16876209</v>
      </c>
      <c r="W323" s="1">
        <f t="shared" si="19"/>
        <v>0</v>
      </c>
      <c r="X323" s="1"/>
      <c r="Y323" s="1">
        <f>'LA Data'!BW323*10^6</f>
        <v>-9297110.5579858404</v>
      </c>
      <c r="Z323" s="1">
        <f>'LA Data'!BZ323*10^6</f>
        <v>0</v>
      </c>
      <c r="AA323" s="1">
        <f>'LA Data'!CB323</f>
        <v>0</v>
      </c>
      <c r="AB323" s="1">
        <f>'LA Data'!CC323</f>
        <v>0</v>
      </c>
      <c r="AC323" s="1">
        <f>'LA Data'!CD323</f>
        <v>0</v>
      </c>
      <c r="AD323" s="1">
        <f>'LA Data'!CE323</f>
        <v>0</v>
      </c>
      <c r="AE323" s="1">
        <f>('LA Data'!BX323-'LA Data'!CA323)*10^6</f>
        <v>14063000</v>
      </c>
      <c r="AF323" s="1">
        <v>0</v>
      </c>
      <c r="AG323" s="1"/>
    </row>
    <row r="324" spans="1:49" x14ac:dyDescent="0.25">
      <c r="B324" t="str">
        <f>" "</f>
        <v xml:space="preserve"> </v>
      </c>
      <c r="E324" s="5"/>
      <c r="F324" s="3"/>
      <c r="G324" s="3"/>
      <c r="H324" s="3"/>
      <c r="I324" s="6"/>
      <c r="J324" s="6"/>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49" x14ac:dyDescent="0.25">
      <c r="A325" t="s">
        <v>40</v>
      </c>
      <c r="E325" s="5"/>
      <c r="I325" s="6"/>
      <c r="J325" s="6"/>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49" x14ac:dyDescent="0.25">
      <c r="A326" t="s">
        <v>577</v>
      </c>
      <c r="B326" t="s">
        <v>576</v>
      </c>
      <c r="E326" s="5">
        <v>0</v>
      </c>
      <c r="F326" s="1">
        <f t="shared" ref="F326:F356" si="20">G326-H326</f>
        <v>0</v>
      </c>
      <c r="G326" s="1">
        <f t="shared" ref="G326" si="21">SUM(M326,O326,N326,P326,U326,V326,Q326,R326,S326,W326,T326)*I326+SUM(Y326,AA326,-AC326,-AE326)</f>
        <v>12261798.9091704</v>
      </c>
      <c r="H326" s="1">
        <f t="shared" ref="H326" si="22">SUM(M326,O326,N326,P326,U326,V326,Q326,R326,S326,W326,T326)*J326+SUM(Z326,AB326,-AD326,-AF326)</f>
        <v>12261798.9091704</v>
      </c>
      <c r="I326" s="6">
        <f>'LA Data'!BV326</f>
        <v>0.01</v>
      </c>
      <c r="J326" s="6">
        <f>'LA Data'!BY326</f>
        <v>0.01</v>
      </c>
      <c r="K326" s="1"/>
      <c r="L326" s="1"/>
      <c r="M326" s="1">
        <f t="shared" ref="M326:W335" si="23">SUMIF($D$3:$D$298,$A326,M$3:M$298)</f>
        <v>511625421</v>
      </c>
      <c r="N326" s="1">
        <f t="shared" si="23"/>
        <v>23130681.728</v>
      </c>
      <c r="O326" s="1">
        <f t="shared" si="23"/>
        <v>46502</v>
      </c>
      <c r="P326" s="1">
        <f t="shared" si="23"/>
        <v>29810.5</v>
      </c>
      <c r="Q326" s="1">
        <f t="shared" si="23"/>
        <v>53293</v>
      </c>
      <c r="R326" s="1">
        <f t="shared" si="23"/>
        <v>22455</v>
      </c>
      <c r="S326" s="1">
        <f t="shared" si="23"/>
        <v>8553</v>
      </c>
      <c r="T326" s="1">
        <f t="shared" si="23"/>
        <v>0</v>
      </c>
      <c r="U326" s="1">
        <f t="shared" si="23"/>
        <v>5660028</v>
      </c>
      <c r="V326" s="1">
        <f t="shared" si="23"/>
        <v>20605239</v>
      </c>
      <c r="W326" s="1">
        <f t="shared" si="23"/>
        <v>0</v>
      </c>
      <c r="X326" s="1"/>
      <c r="Y326" s="1">
        <f>'LA Data'!BW326*10^6</f>
        <v>6649979.0768903997</v>
      </c>
      <c r="Z326" s="1">
        <f>'LA Data'!BZ326*10^6</f>
        <v>6649979.0768903997</v>
      </c>
      <c r="AA326" s="1">
        <f>'LA Data'!CB326</f>
        <v>0</v>
      </c>
      <c r="AB326" s="1">
        <f>'LA Data'!CC326</f>
        <v>0</v>
      </c>
      <c r="AC326" s="1">
        <f>'LA Data'!CD326</f>
        <v>0</v>
      </c>
      <c r="AD326" s="1">
        <f>'LA Data'!CE326</f>
        <v>0</v>
      </c>
      <c r="AE326" s="1">
        <f>('LA Data'!BX326-'LA Data'!CA326)*10^6</f>
        <v>0</v>
      </c>
      <c r="AF326" s="1">
        <v>0</v>
      </c>
      <c r="AG326" s="1"/>
      <c r="AW326" s="3"/>
    </row>
    <row r="327" spans="1:49" x14ac:dyDescent="0.25">
      <c r="A327" t="s">
        <v>579</v>
      </c>
      <c r="B327" t="s">
        <v>578</v>
      </c>
      <c r="E327" s="5">
        <v>0</v>
      </c>
      <c r="F327" s="1">
        <f t="shared" si="20"/>
        <v>0</v>
      </c>
      <c r="G327" s="1">
        <f t="shared" ref="G327:G356" si="24">SUM(M327,O327,N327,P327,U327,V327,Q327,R327,S327,W327,T327)*I327+SUM(Y327,AA327,-AC327,-AE327)</f>
        <v>7319627.3383220509</v>
      </c>
      <c r="H327" s="1">
        <f t="shared" ref="H327:H356" si="25">SUM(M327,O327,N327,P327,U327,V327,Q327,R327,S327,W327,T327)*J327+SUM(Z327,AB327,-AD327,-AF327)</f>
        <v>7319627.3383220509</v>
      </c>
      <c r="I327" s="6">
        <f>'LA Data'!BV327</f>
        <v>0.01</v>
      </c>
      <c r="J327" s="6">
        <f>'LA Data'!BY327</f>
        <v>0.01</v>
      </c>
      <c r="K327" s="1"/>
      <c r="L327" s="1"/>
      <c r="M327" s="1">
        <f t="shared" si="23"/>
        <v>311570796</v>
      </c>
      <c r="N327" s="1">
        <f t="shared" si="23"/>
        <v>14913978.299999999</v>
      </c>
      <c r="O327" s="1">
        <f t="shared" si="23"/>
        <v>42778</v>
      </c>
      <c r="P327" s="1">
        <f t="shared" si="23"/>
        <v>44693</v>
      </c>
      <c r="Q327" s="1">
        <f t="shared" si="23"/>
        <v>32371</v>
      </c>
      <c r="R327" s="1">
        <f t="shared" si="23"/>
        <v>0</v>
      </c>
      <c r="S327" s="1">
        <f t="shared" si="23"/>
        <v>204945</v>
      </c>
      <c r="T327" s="1">
        <f t="shared" si="23"/>
        <v>0</v>
      </c>
      <c r="U327" s="1">
        <f t="shared" si="23"/>
        <v>3633497</v>
      </c>
      <c r="V327" s="1">
        <f t="shared" si="23"/>
        <v>10301334</v>
      </c>
      <c r="W327" s="1">
        <f t="shared" si="23"/>
        <v>0</v>
      </c>
      <c r="X327" s="1"/>
      <c r="Y327" s="1">
        <f>'LA Data'!BW327*10^6</f>
        <v>3912183.41532205</v>
      </c>
      <c r="Z327" s="1">
        <f>'LA Data'!BZ327*10^6</f>
        <v>3912183.41532205</v>
      </c>
      <c r="AA327" s="1">
        <f>'LA Data'!CB327</f>
        <v>0</v>
      </c>
      <c r="AB327" s="1">
        <f>'LA Data'!CC327</f>
        <v>0</v>
      </c>
      <c r="AC327" s="1">
        <f>'LA Data'!CD327</f>
        <v>0</v>
      </c>
      <c r="AD327" s="1">
        <f>'LA Data'!CE327</f>
        <v>0</v>
      </c>
      <c r="AE327" s="1">
        <f>('LA Data'!BX327-'LA Data'!CA327)*10^6</f>
        <v>0</v>
      </c>
      <c r="AF327" s="1">
        <v>0</v>
      </c>
      <c r="AG327" s="1"/>
      <c r="AW327" s="3"/>
    </row>
    <row r="328" spans="1:49" x14ac:dyDescent="0.25">
      <c r="A328" t="s">
        <v>581</v>
      </c>
      <c r="B328" t="s">
        <v>580</v>
      </c>
      <c r="E328" s="5">
        <v>0</v>
      </c>
      <c r="F328" s="1">
        <f t="shared" si="20"/>
        <v>0</v>
      </c>
      <c r="G328" s="1">
        <f t="shared" si="24"/>
        <v>8543477.4450008608</v>
      </c>
      <c r="H328" s="1">
        <f t="shared" si="25"/>
        <v>8543477.4450008608</v>
      </c>
      <c r="I328" s="6">
        <f>'LA Data'!BV328</f>
        <v>0.01</v>
      </c>
      <c r="J328" s="6">
        <f>'LA Data'!BY328</f>
        <v>0.01</v>
      </c>
      <c r="K328" s="1"/>
      <c r="L328" s="1"/>
      <c r="M328" s="1">
        <f t="shared" si="23"/>
        <v>610564294</v>
      </c>
      <c r="N328" s="1">
        <f t="shared" si="23"/>
        <v>15851909.726999998</v>
      </c>
      <c r="O328" s="1">
        <f t="shared" si="23"/>
        <v>27777</v>
      </c>
      <c r="P328" s="1">
        <f t="shared" si="23"/>
        <v>6942</v>
      </c>
      <c r="Q328" s="1">
        <f t="shared" si="23"/>
        <v>65568</v>
      </c>
      <c r="R328" s="1">
        <f t="shared" si="23"/>
        <v>0</v>
      </c>
      <c r="S328" s="1">
        <f t="shared" si="23"/>
        <v>412739</v>
      </c>
      <c r="T328" s="1">
        <f t="shared" si="23"/>
        <v>0</v>
      </c>
      <c r="U328" s="1">
        <f t="shared" si="23"/>
        <v>3245557</v>
      </c>
      <c r="V328" s="1">
        <f t="shared" si="23"/>
        <v>26395946</v>
      </c>
      <c r="W328" s="1">
        <f t="shared" si="23"/>
        <v>0</v>
      </c>
      <c r="X328" s="1"/>
      <c r="Y328" s="1">
        <f>'LA Data'!BW328*10^6</f>
        <v>1977770.1177308599</v>
      </c>
      <c r="Z328" s="1">
        <f>'LA Data'!BZ328*10^6</f>
        <v>1977770.1177308599</v>
      </c>
      <c r="AA328" s="1">
        <f>'LA Data'!CB328</f>
        <v>0</v>
      </c>
      <c r="AB328" s="1">
        <f>'LA Data'!CC328</f>
        <v>0</v>
      </c>
      <c r="AC328" s="1">
        <f>'LA Data'!CD328</f>
        <v>0</v>
      </c>
      <c r="AD328" s="1">
        <f>'LA Data'!CE328</f>
        <v>0</v>
      </c>
      <c r="AE328" s="1">
        <f>('LA Data'!BX328-'LA Data'!CA328)*10^6</f>
        <v>0</v>
      </c>
      <c r="AF328" s="1">
        <v>0</v>
      </c>
      <c r="AG328" s="1"/>
      <c r="AW328" s="3"/>
    </row>
    <row r="329" spans="1:49" x14ac:dyDescent="0.25">
      <c r="A329" t="s">
        <v>583</v>
      </c>
      <c r="B329" t="s">
        <v>582</v>
      </c>
      <c r="E329" s="5">
        <v>0</v>
      </c>
      <c r="F329" s="1">
        <f t="shared" si="20"/>
        <v>0</v>
      </c>
      <c r="G329" s="1">
        <f t="shared" si="24"/>
        <v>6453176.3841422908</v>
      </c>
      <c r="H329" s="1">
        <f t="shared" si="25"/>
        <v>6453176.3841422908</v>
      </c>
      <c r="I329" s="6">
        <f>'LA Data'!BV329</f>
        <v>0.01</v>
      </c>
      <c r="J329" s="6">
        <f>'LA Data'!BY329</f>
        <v>0.01</v>
      </c>
      <c r="K329" s="1"/>
      <c r="L329" s="1"/>
      <c r="M329" s="1">
        <f t="shared" si="23"/>
        <v>445066688</v>
      </c>
      <c r="N329" s="1">
        <f t="shared" si="23"/>
        <v>16654242.852</v>
      </c>
      <c r="O329" s="1">
        <f t="shared" si="23"/>
        <v>101189</v>
      </c>
      <c r="P329" s="1">
        <f t="shared" si="23"/>
        <v>62818</v>
      </c>
      <c r="Q329" s="1">
        <f t="shared" si="23"/>
        <v>47952</v>
      </c>
      <c r="R329" s="1">
        <f t="shared" si="23"/>
        <v>0</v>
      </c>
      <c r="S329" s="1">
        <f t="shared" si="23"/>
        <v>0</v>
      </c>
      <c r="T329" s="1">
        <f t="shared" si="23"/>
        <v>0</v>
      </c>
      <c r="U329" s="1">
        <f t="shared" si="23"/>
        <v>3750610</v>
      </c>
      <c r="V329" s="1">
        <f t="shared" si="23"/>
        <v>17624735</v>
      </c>
      <c r="W329" s="1">
        <f t="shared" si="23"/>
        <v>536317</v>
      </c>
      <c r="X329" s="1"/>
      <c r="Y329" s="1">
        <f>'LA Data'!BW329*10^6</f>
        <v>1614730.8656222902</v>
      </c>
      <c r="Z329" s="1">
        <f>'LA Data'!BZ329*10^6</f>
        <v>1614730.8656222902</v>
      </c>
      <c r="AA329" s="1">
        <f>'LA Data'!CB329</f>
        <v>0</v>
      </c>
      <c r="AB329" s="1">
        <f>'LA Data'!CC329</f>
        <v>0</v>
      </c>
      <c r="AC329" s="1">
        <f>'LA Data'!CD329</f>
        <v>0</v>
      </c>
      <c r="AD329" s="1">
        <f>'LA Data'!CE329</f>
        <v>0</v>
      </c>
      <c r="AE329" s="1">
        <f>('LA Data'!BX329-'LA Data'!CA329)*10^6</f>
        <v>0</v>
      </c>
      <c r="AF329" s="1">
        <v>0</v>
      </c>
      <c r="AG329" s="1"/>
      <c r="AW329" s="3"/>
    </row>
    <row r="330" spans="1:49" x14ac:dyDescent="0.25">
      <c r="A330" t="s">
        <v>585</v>
      </c>
      <c r="B330" t="s">
        <v>584</v>
      </c>
      <c r="E330" s="5">
        <v>0</v>
      </c>
      <c r="F330" s="1">
        <f t="shared" si="20"/>
        <v>0</v>
      </c>
      <c r="G330" s="1">
        <f t="shared" si="24"/>
        <v>7879663.3163641999</v>
      </c>
      <c r="H330" s="1">
        <f t="shared" si="25"/>
        <v>7879663.3163641999</v>
      </c>
      <c r="I330" s="6">
        <f>'LA Data'!BV330</f>
        <v>0.01</v>
      </c>
      <c r="J330" s="6">
        <f>'LA Data'!BY330</f>
        <v>0.01</v>
      </c>
      <c r="K330" s="1"/>
      <c r="L330" s="1"/>
      <c r="M330" s="1">
        <f t="shared" si="23"/>
        <v>518586711</v>
      </c>
      <c r="N330" s="1">
        <f t="shared" si="23"/>
        <v>19580318.476999998</v>
      </c>
      <c r="O330" s="1">
        <f t="shared" si="23"/>
        <v>42898</v>
      </c>
      <c r="P330" s="1">
        <f t="shared" si="23"/>
        <v>99411</v>
      </c>
      <c r="Q330" s="1">
        <f t="shared" si="23"/>
        <v>76377</v>
      </c>
      <c r="R330" s="1">
        <f t="shared" si="23"/>
        <v>0</v>
      </c>
      <c r="S330" s="1">
        <f t="shared" si="23"/>
        <v>48606</v>
      </c>
      <c r="T330" s="1">
        <f t="shared" si="23"/>
        <v>0</v>
      </c>
      <c r="U330" s="1">
        <f t="shared" si="23"/>
        <v>3858409</v>
      </c>
      <c r="V330" s="1">
        <f t="shared" si="23"/>
        <v>15384923</v>
      </c>
      <c r="W330" s="1">
        <f t="shared" si="23"/>
        <v>0</v>
      </c>
      <c r="X330" s="1"/>
      <c r="Y330" s="1">
        <f>'LA Data'!BW330*10^6</f>
        <v>2302886.7815942001</v>
      </c>
      <c r="Z330" s="1">
        <f>'LA Data'!BZ330*10^6</f>
        <v>2302886.7815942001</v>
      </c>
      <c r="AA330" s="1">
        <f>'LA Data'!CB330</f>
        <v>0</v>
      </c>
      <c r="AB330" s="1">
        <f>'LA Data'!CC330</f>
        <v>0</v>
      </c>
      <c r="AC330" s="1">
        <f>'LA Data'!CD330</f>
        <v>0</v>
      </c>
      <c r="AD330" s="1">
        <f>'LA Data'!CE330</f>
        <v>0</v>
      </c>
      <c r="AE330" s="1">
        <f>('LA Data'!BX330-'LA Data'!CA330)*10^6</f>
        <v>0</v>
      </c>
      <c r="AF330" s="1">
        <v>0</v>
      </c>
      <c r="AG330" s="1"/>
      <c r="AW330" s="3"/>
    </row>
    <row r="331" spans="1:49" x14ac:dyDescent="0.25">
      <c r="A331" t="s">
        <v>587</v>
      </c>
      <c r="B331" t="s">
        <v>586</v>
      </c>
      <c r="E331" s="5">
        <v>0</v>
      </c>
      <c r="F331" s="1">
        <f t="shared" si="20"/>
        <v>0</v>
      </c>
      <c r="G331" s="1">
        <f t="shared" si="24"/>
        <v>11051971.8283084</v>
      </c>
      <c r="H331" s="1">
        <f t="shared" si="25"/>
        <v>11051971.8283084</v>
      </c>
      <c r="I331" s="6">
        <f>'LA Data'!BV331</f>
        <v>0.01</v>
      </c>
      <c r="J331" s="6">
        <f>'LA Data'!BY331</f>
        <v>0.01</v>
      </c>
      <c r="K331" s="1"/>
      <c r="L331" s="1"/>
      <c r="M331" s="1">
        <f t="shared" si="23"/>
        <v>494928814</v>
      </c>
      <c r="N331" s="1">
        <f t="shared" si="23"/>
        <v>28086005.804000001</v>
      </c>
      <c r="O331" s="1">
        <f t="shared" si="23"/>
        <v>54588</v>
      </c>
      <c r="P331" s="1">
        <f t="shared" si="23"/>
        <v>16852</v>
      </c>
      <c r="Q331" s="1">
        <f t="shared" si="23"/>
        <v>53903</v>
      </c>
      <c r="R331" s="1">
        <f t="shared" si="23"/>
        <v>0</v>
      </c>
      <c r="S331" s="1">
        <f t="shared" si="23"/>
        <v>3685</v>
      </c>
      <c r="T331" s="1">
        <f t="shared" si="23"/>
        <v>0</v>
      </c>
      <c r="U331" s="1">
        <f t="shared" si="23"/>
        <v>2990825</v>
      </c>
      <c r="V331" s="1">
        <f t="shared" si="23"/>
        <v>17758035</v>
      </c>
      <c r="W331" s="1">
        <f t="shared" si="23"/>
        <v>0</v>
      </c>
      <c r="X331" s="1"/>
      <c r="Y331" s="1">
        <f>'LA Data'!BW331*10^6</f>
        <v>5613044.7502683997</v>
      </c>
      <c r="Z331" s="1">
        <f>'LA Data'!BZ331*10^6</f>
        <v>5613044.7502683997</v>
      </c>
      <c r="AA331" s="1">
        <f>'LA Data'!CB331</f>
        <v>0</v>
      </c>
      <c r="AB331" s="1">
        <f>'LA Data'!CC331</f>
        <v>0</v>
      </c>
      <c r="AC331" s="1">
        <f>'LA Data'!CD331</f>
        <v>0</v>
      </c>
      <c r="AD331" s="1">
        <f>'LA Data'!CE331</f>
        <v>0</v>
      </c>
      <c r="AE331" s="1">
        <f>('LA Data'!BX331-'LA Data'!CA331)*10^6</f>
        <v>0</v>
      </c>
      <c r="AF331" s="1">
        <v>0</v>
      </c>
      <c r="AG331" s="1"/>
      <c r="AW331" s="3"/>
    </row>
    <row r="332" spans="1:49" x14ac:dyDescent="0.25">
      <c r="A332" t="s">
        <v>589</v>
      </c>
      <c r="B332" t="s">
        <v>588</v>
      </c>
      <c r="E332" s="5">
        <v>0</v>
      </c>
      <c r="F332" s="1">
        <f t="shared" si="20"/>
        <v>0</v>
      </c>
      <c r="G332" s="1">
        <f t="shared" si="24"/>
        <v>10428698.60935208</v>
      </c>
      <c r="H332" s="1">
        <f t="shared" si="25"/>
        <v>10428698.60935208</v>
      </c>
      <c r="I332" s="6">
        <f>'LA Data'!BV332</f>
        <v>0.01</v>
      </c>
      <c r="J332" s="6">
        <f>'LA Data'!BY332</f>
        <v>0.01</v>
      </c>
      <c r="K332" s="1"/>
      <c r="L332" s="1"/>
      <c r="M332" s="1">
        <f t="shared" si="23"/>
        <v>202163467</v>
      </c>
      <c r="N332" s="1">
        <f t="shared" si="23"/>
        <v>12275686.521000002</v>
      </c>
      <c r="O332" s="1">
        <f t="shared" si="23"/>
        <v>27803</v>
      </c>
      <c r="P332" s="1">
        <f t="shared" si="23"/>
        <v>496</v>
      </c>
      <c r="Q332" s="1">
        <f t="shared" si="23"/>
        <v>31884</v>
      </c>
      <c r="R332" s="1">
        <f t="shared" si="23"/>
        <v>0</v>
      </c>
      <c r="S332" s="1">
        <f t="shared" si="23"/>
        <v>0</v>
      </c>
      <c r="T332" s="1">
        <f t="shared" si="23"/>
        <v>0</v>
      </c>
      <c r="U332" s="1">
        <f t="shared" si="23"/>
        <v>1142977</v>
      </c>
      <c r="V332" s="1">
        <f t="shared" si="23"/>
        <v>6178869</v>
      </c>
      <c r="W332" s="1">
        <f t="shared" si="23"/>
        <v>0</v>
      </c>
      <c r="X332" s="1"/>
      <c r="Y332" s="1">
        <f>'LA Data'!BW332*10^6</f>
        <v>8210486.7841420807</v>
      </c>
      <c r="Z332" s="1">
        <f>'LA Data'!BZ332*10^6</f>
        <v>8210486.7841420807</v>
      </c>
      <c r="AA332" s="1">
        <f>'LA Data'!CB332</f>
        <v>0</v>
      </c>
      <c r="AB332" s="1">
        <f>'LA Data'!CC332</f>
        <v>0</v>
      </c>
      <c r="AC332" s="1">
        <f>'LA Data'!CD332</f>
        <v>0</v>
      </c>
      <c r="AD332" s="1">
        <f>'LA Data'!CE332</f>
        <v>0</v>
      </c>
      <c r="AE332" s="1">
        <f>('LA Data'!BX332-'LA Data'!CA332)*10^6</f>
        <v>0</v>
      </c>
      <c r="AF332" s="1">
        <v>0</v>
      </c>
      <c r="AG332" s="1"/>
      <c r="AW332" s="3"/>
    </row>
    <row r="333" spans="1:49" x14ac:dyDescent="0.25">
      <c r="A333" t="s">
        <v>592</v>
      </c>
      <c r="B333" t="s">
        <v>591</v>
      </c>
      <c r="E333" s="5">
        <v>0</v>
      </c>
      <c r="F333" s="1">
        <f t="shared" si="20"/>
        <v>0</v>
      </c>
      <c r="G333" s="1">
        <f t="shared" si="24"/>
        <v>10617533.1474247</v>
      </c>
      <c r="H333" s="1">
        <f t="shared" si="25"/>
        <v>10617533.1474247</v>
      </c>
      <c r="I333" s="6">
        <f>'LA Data'!BV333</f>
        <v>0.01</v>
      </c>
      <c r="J333" s="6">
        <f>'LA Data'!BY333</f>
        <v>0.01</v>
      </c>
      <c r="K333" s="1"/>
      <c r="L333" s="1"/>
      <c r="M333" s="1">
        <f t="shared" si="23"/>
        <v>345837806</v>
      </c>
      <c r="N333" s="1">
        <f t="shared" si="23"/>
        <v>29364268.859999999</v>
      </c>
      <c r="O333" s="1">
        <f t="shared" si="23"/>
        <v>6337</v>
      </c>
      <c r="P333" s="1">
        <f t="shared" si="23"/>
        <v>90154.5</v>
      </c>
      <c r="Q333" s="1">
        <f t="shared" si="23"/>
        <v>101553</v>
      </c>
      <c r="R333" s="1">
        <f t="shared" si="23"/>
        <v>0</v>
      </c>
      <c r="S333" s="1">
        <f t="shared" si="23"/>
        <v>0</v>
      </c>
      <c r="T333" s="1">
        <f t="shared" si="23"/>
        <v>0</v>
      </c>
      <c r="U333" s="1">
        <f t="shared" si="23"/>
        <v>2253327</v>
      </c>
      <c r="V333" s="1">
        <f t="shared" si="23"/>
        <v>15358681</v>
      </c>
      <c r="W333" s="1">
        <f t="shared" si="23"/>
        <v>0</v>
      </c>
      <c r="X333" s="1"/>
      <c r="Y333" s="1">
        <f>'LA Data'!BW333*10^6</f>
        <v>6687411.8738246998</v>
      </c>
      <c r="Z333" s="1">
        <f>'LA Data'!BZ333*10^6</f>
        <v>6687411.8738246998</v>
      </c>
      <c r="AA333" s="1">
        <f>'LA Data'!CB333</f>
        <v>0</v>
      </c>
      <c r="AB333" s="1">
        <f>'LA Data'!CC333</f>
        <v>0</v>
      </c>
      <c r="AC333" s="1">
        <f>'LA Data'!CD333</f>
        <v>0</v>
      </c>
      <c r="AD333" s="1">
        <f>'LA Data'!CE333</f>
        <v>0</v>
      </c>
      <c r="AE333" s="1">
        <f>('LA Data'!BX333-'LA Data'!CA333)*10^6</f>
        <v>0</v>
      </c>
      <c r="AF333" s="1">
        <v>0</v>
      </c>
      <c r="AG333" s="1"/>
      <c r="AW333" s="3"/>
    </row>
    <row r="334" spans="1:49" x14ac:dyDescent="0.25">
      <c r="A334" t="s">
        <v>598</v>
      </c>
      <c r="B334" t="s">
        <v>597</v>
      </c>
      <c r="E334" s="5">
        <v>0</v>
      </c>
      <c r="F334" s="1">
        <f t="shared" si="20"/>
        <v>0</v>
      </c>
      <c r="G334" s="1">
        <f t="shared" si="24"/>
        <v>8097036.3871089499</v>
      </c>
      <c r="H334" s="1">
        <f t="shared" si="25"/>
        <v>8097036.3871089499</v>
      </c>
      <c r="I334" s="6">
        <f>'LA Data'!BV334</f>
        <v>0.01</v>
      </c>
      <c r="J334" s="6">
        <f>'LA Data'!BY334</f>
        <v>0.01</v>
      </c>
      <c r="K334" s="1"/>
      <c r="L334" s="1"/>
      <c r="M334" s="1">
        <f t="shared" si="23"/>
        <v>163418318</v>
      </c>
      <c r="N334" s="1">
        <f t="shared" si="23"/>
        <v>14699368.294000002</v>
      </c>
      <c r="O334" s="1">
        <f t="shared" si="23"/>
        <v>69519</v>
      </c>
      <c r="P334" s="1">
        <f t="shared" si="23"/>
        <v>71161.5</v>
      </c>
      <c r="Q334" s="1">
        <f t="shared" si="23"/>
        <v>26277</v>
      </c>
      <c r="R334" s="1">
        <f t="shared" si="23"/>
        <v>0</v>
      </c>
      <c r="S334" s="1">
        <f t="shared" si="23"/>
        <v>87236</v>
      </c>
      <c r="T334" s="1">
        <f t="shared" si="23"/>
        <v>0</v>
      </c>
      <c r="U334" s="1">
        <f t="shared" si="23"/>
        <v>821529</v>
      </c>
      <c r="V334" s="1">
        <f t="shared" si="23"/>
        <v>7311589</v>
      </c>
      <c r="W334" s="1">
        <f t="shared" si="23"/>
        <v>0</v>
      </c>
      <c r="X334" s="1"/>
      <c r="Y334" s="1">
        <f>'LA Data'!BW334*10^6</f>
        <v>6231986.4091689503</v>
      </c>
      <c r="Z334" s="1">
        <f>'LA Data'!BZ334*10^6</f>
        <v>6231986.4091689503</v>
      </c>
      <c r="AA334" s="1">
        <f>'LA Data'!CB334</f>
        <v>0</v>
      </c>
      <c r="AB334" s="1">
        <f>'LA Data'!CC334</f>
        <v>0</v>
      </c>
      <c r="AC334" s="1">
        <f>'LA Data'!CD334</f>
        <v>0</v>
      </c>
      <c r="AD334" s="1">
        <f>'LA Data'!CE334</f>
        <v>0</v>
      </c>
      <c r="AE334" s="1">
        <f>('LA Data'!BX334-'LA Data'!CA334)*10^6</f>
        <v>0</v>
      </c>
      <c r="AF334" s="1">
        <v>0</v>
      </c>
      <c r="AG334" s="1"/>
      <c r="AW334" s="3"/>
    </row>
    <row r="335" spans="1:49" x14ac:dyDescent="0.25">
      <c r="A335" t="s">
        <v>600</v>
      </c>
      <c r="B335" t="s">
        <v>599</v>
      </c>
      <c r="E335" s="5">
        <v>0</v>
      </c>
      <c r="F335" s="1">
        <f t="shared" si="20"/>
        <v>0</v>
      </c>
      <c r="G335" s="1">
        <f t="shared" si="24"/>
        <v>8896576.6658518203</v>
      </c>
      <c r="H335" s="1">
        <f t="shared" si="25"/>
        <v>8896576.6658518203</v>
      </c>
      <c r="I335" s="6">
        <f>'LA Data'!BV335</f>
        <v>0.01</v>
      </c>
      <c r="J335" s="6">
        <f>'LA Data'!BY335</f>
        <v>0.01</v>
      </c>
      <c r="K335" s="1"/>
      <c r="L335" s="1"/>
      <c r="M335" s="1">
        <f t="shared" si="23"/>
        <v>271997466</v>
      </c>
      <c r="N335" s="1">
        <f t="shared" si="23"/>
        <v>25546279.932000004</v>
      </c>
      <c r="O335" s="1">
        <f t="shared" si="23"/>
        <v>62943</v>
      </c>
      <c r="P335" s="1">
        <f t="shared" si="23"/>
        <v>62879.5</v>
      </c>
      <c r="Q335" s="1">
        <f t="shared" si="23"/>
        <v>98356</v>
      </c>
      <c r="R335" s="1">
        <f t="shared" si="23"/>
        <v>0</v>
      </c>
      <c r="S335" s="1">
        <f t="shared" si="23"/>
        <v>57259</v>
      </c>
      <c r="T335" s="1">
        <f t="shared" si="23"/>
        <v>0</v>
      </c>
      <c r="U335" s="1">
        <f t="shared" si="23"/>
        <v>2831294</v>
      </c>
      <c r="V335" s="1">
        <f t="shared" si="23"/>
        <v>22735477</v>
      </c>
      <c r="W335" s="1">
        <f t="shared" si="23"/>
        <v>0</v>
      </c>
      <c r="X335" s="1"/>
      <c r="Y335" s="1">
        <f>'LA Data'!BW335*10^6</f>
        <v>5662657.1215318209</v>
      </c>
      <c r="Z335" s="1">
        <f>'LA Data'!BZ335*10^6</f>
        <v>5662657.1215318209</v>
      </c>
      <c r="AA335" s="1">
        <f>'LA Data'!CB335</f>
        <v>0</v>
      </c>
      <c r="AB335" s="1">
        <f>'LA Data'!CC335</f>
        <v>0</v>
      </c>
      <c r="AC335" s="1">
        <f>'LA Data'!CD335</f>
        <v>0</v>
      </c>
      <c r="AD335" s="1">
        <f>'LA Data'!CE335</f>
        <v>0</v>
      </c>
      <c r="AE335" s="1">
        <f>('LA Data'!BX335-'LA Data'!CA335)*10^6</f>
        <v>0</v>
      </c>
      <c r="AF335" s="1">
        <v>0</v>
      </c>
      <c r="AG335" s="1"/>
      <c r="AW335" s="3"/>
    </row>
    <row r="336" spans="1:49" x14ac:dyDescent="0.25">
      <c r="A336" t="s">
        <v>602</v>
      </c>
      <c r="B336" t="s">
        <v>601</v>
      </c>
      <c r="E336" s="5">
        <v>0</v>
      </c>
      <c r="F336" s="1">
        <f t="shared" si="20"/>
        <v>0</v>
      </c>
      <c r="G336" s="1">
        <f t="shared" si="24"/>
        <v>19091051.863996401</v>
      </c>
      <c r="H336" s="1">
        <f t="shared" si="25"/>
        <v>19091051.863996401</v>
      </c>
      <c r="I336" s="6">
        <f>'LA Data'!BV336</f>
        <v>0.01</v>
      </c>
      <c r="J336" s="6">
        <f>'LA Data'!BY336</f>
        <v>0.01</v>
      </c>
      <c r="K336" s="1"/>
      <c r="L336" s="1"/>
      <c r="M336" s="1">
        <f t="shared" ref="M336:W345" si="26">SUMIF($D$3:$D$298,$A336,M$3:M$298)</f>
        <v>746157018</v>
      </c>
      <c r="N336" s="1">
        <f t="shared" si="26"/>
        <v>49740073.544999994</v>
      </c>
      <c r="O336" s="1">
        <f t="shared" si="26"/>
        <v>119508</v>
      </c>
      <c r="P336" s="1">
        <f t="shared" si="26"/>
        <v>91721</v>
      </c>
      <c r="Q336" s="1">
        <f t="shared" si="26"/>
        <v>183513</v>
      </c>
      <c r="R336" s="1">
        <f t="shared" si="26"/>
        <v>0</v>
      </c>
      <c r="S336" s="1">
        <f t="shared" si="26"/>
        <v>5760</v>
      </c>
      <c r="T336" s="1">
        <f t="shared" si="26"/>
        <v>0</v>
      </c>
      <c r="U336" s="1">
        <f t="shared" si="26"/>
        <v>8309610</v>
      </c>
      <c r="V336" s="1">
        <f t="shared" si="26"/>
        <v>36975054</v>
      </c>
      <c r="W336" s="1">
        <f t="shared" si="26"/>
        <v>0</v>
      </c>
      <c r="X336" s="1"/>
      <c r="Y336" s="1">
        <f>'LA Data'!BW336*10^6</f>
        <v>10675229.2885464</v>
      </c>
      <c r="Z336" s="1">
        <f>'LA Data'!BZ336*10^6</f>
        <v>10675229.2885464</v>
      </c>
      <c r="AA336" s="1">
        <f>'LA Data'!CB336</f>
        <v>0</v>
      </c>
      <c r="AB336" s="1">
        <f>'LA Data'!CC336</f>
        <v>0</v>
      </c>
      <c r="AC336" s="1">
        <f>'LA Data'!CD336</f>
        <v>0</v>
      </c>
      <c r="AD336" s="1">
        <f>'LA Data'!CE336</f>
        <v>0</v>
      </c>
      <c r="AE336" s="1">
        <f>('LA Data'!BX336-'LA Data'!CA336)*10^6</f>
        <v>0</v>
      </c>
      <c r="AF336" s="1">
        <v>0</v>
      </c>
      <c r="AG336" s="1"/>
      <c r="AW336" s="3"/>
    </row>
    <row r="337" spans="1:49" x14ac:dyDescent="0.25">
      <c r="A337" t="s">
        <v>608</v>
      </c>
      <c r="B337" t="s">
        <v>607</v>
      </c>
      <c r="E337" s="5">
        <v>0</v>
      </c>
      <c r="F337" s="1">
        <f t="shared" si="20"/>
        <v>0</v>
      </c>
      <c r="G337" s="1">
        <f t="shared" si="24"/>
        <v>6613724.9622571506</v>
      </c>
      <c r="H337" s="1">
        <f t="shared" si="25"/>
        <v>6613724.9622571506</v>
      </c>
      <c r="I337" s="6">
        <f>'LA Data'!BV337</f>
        <v>0.01</v>
      </c>
      <c r="J337" s="6">
        <f>'LA Data'!BY337</f>
        <v>0.01</v>
      </c>
      <c r="K337" s="1"/>
      <c r="L337" s="1"/>
      <c r="M337" s="1">
        <f t="shared" si="26"/>
        <v>259453961</v>
      </c>
      <c r="N337" s="1">
        <f t="shared" si="26"/>
        <v>23585532.894000001</v>
      </c>
      <c r="O337" s="1">
        <f t="shared" si="26"/>
        <v>43792</v>
      </c>
      <c r="P337" s="1">
        <f t="shared" si="26"/>
        <v>133003</v>
      </c>
      <c r="Q337" s="1">
        <f t="shared" si="26"/>
        <v>95060</v>
      </c>
      <c r="R337" s="1">
        <f t="shared" si="26"/>
        <v>0</v>
      </c>
      <c r="S337" s="1">
        <f t="shared" si="26"/>
        <v>2635</v>
      </c>
      <c r="T337" s="1">
        <f t="shared" si="26"/>
        <v>0</v>
      </c>
      <c r="U337" s="1">
        <f t="shared" si="26"/>
        <v>4070426</v>
      </c>
      <c r="V337" s="1">
        <f t="shared" si="26"/>
        <v>16531511</v>
      </c>
      <c r="W337" s="1">
        <f t="shared" si="26"/>
        <v>0</v>
      </c>
      <c r="X337" s="1"/>
      <c r="Y337" s="1">
        <f>'LA Data'!BW337*10^6</f>
        <v>3574565.7533171503</v>
      </c>
      <c r="Z337" s="1">
        <f>'LA Data'!BZ337*10^6</f>
        <v>3574565.7533171503</v>
      </c>
      <c r="AA337" s="1">
        <f>'LA Data'!CB337</f>
        <v>0</v>
      </c>
      <c r="AB337" s="1">
        <f>'LA Data'!CC337</f>
        <v>0</v>
      </c>
      <c r="AC337" s="1">
        <f>'LA Data'!CD337</f>
        <v>0</v>
      </c>
      <c r="AD337" s="1">
        <f>'LA Data'!CE337</f>
        <v>0</v>
      </c>
      <c r="AE337" s="1">
        <f>('LA Data'!BX337-'LA Data'!CA337)*10^6</f>
        <v>0</v>
      </c>
      <c r="AF337" s="1">
        <v>0</v>
      </c>
      <c r="AG337" s="1"/>
      <c r="AW337" s="3"/>
    </row>
    <row r="338" spans="1:49" x14ac:dyDescent="0.25">
      <c r="A338" t="s">
        <v>610</v>
      </c>
      <c r="B338" t="s">
        <v>609</v>
      </c>
      <c r="E338" s="5">
        <v>0</v>
      </c>
      <c r="F338" s="1">
        <f t="shared" si="20"/>
        <v>0</v>
      </c>
      <c r="G338" s="1">
        <f t="shared" si="24"/>
        <v>14684406.095054299</v>
      </c>
      <c r="H338" s="1">
        <f t="shared" si="25"/>
        <v>14684406.095054299</v>
      </c>
      <c r="I338" s="6">
        <f>'LA Data'!BV338</f>
        <v>0.01</v>
      </c>
      <c r="J338" s="6">
        <f>'LA Data'!BY338</f>
        <v>0.01</v>
      </c>
      <c r="K338" s="1"/>
      <c r="L338" s="1"/>
      <c r="M338" s="1">
        <f t="shared" si="26"/>
        <v>351986122</v>
      </c>
      <c r="N338" s="1">
        <f t="shared" si="26"/>
        <v>24834875.912000004</v>
      </c>
      <c r="O338" s="1">
        <f t="shared" si="26"/>
        <v>51193</v>
      </c>
      <c r="P338" s="1">
        <f t="shared" si="26"/>
        <v>55001.5</v>
      </c>
      <c r="Q338" s="1">
        <f t="shared" si="26"/>
        <v>128600</v>
      </c>
      <c r="R338" s="1">
        <f t="shared" si="26"/>
        <v>0</v>
      </c>
      <c r="S338" s="1">
        <f t="shared" si="26"/>
        <v>107178</v>
      </c>
      <c r="T338" s="1">
        <f t="shared" si="26"/>
        <v>0</v>
      </c>
      <c r="U338" s="1">
        <f t="shared" si="26"/>
        <v>1443857</v>
      </c>
      <c r="V338" s="1">
        <f t="shared" si="26"/>
        <v>14521573</v>
      </c>
      <c r="W338" s="1">
        <f t="shared" si="26"/>
        <v>0</v>
      </c>
      <c r="X338" s="1"/>
      <c r="Y338" s="1">
        <f>'LA Data'!BW338*10^6</f>
        <v>10753122.090934299</v>
      </c>
      <c r="Z338" s="1">
        <f>'LA Data'!BZ338*10^6</f>
        <v>10753122.090934299</v>
      </c>
      <c r="AA338" s="1">
        <f>'LA Data'!CB338</f>
        <v>0</v>
      </c>
      <c r="AB338" s="1">
        <f>'LA Data'!CC338</f>
        <v>0</v>
      </c>
      <c r="AC338" s="1">
        <f>'LA Data'!CD338</f>
        <v>0</v>
      </c>
      <c r="AD338" s="1">
        <f>'LA Data'!CE338</f>
        <v>0</v>
      </c>
      <c r="AE338" s="1">
        <f>('LA Data'!BX338-'LA Data'!CA338)*10^6</f>
        <v>0</v>
      </c>
      <c r="AF338" s="1">
        <v>0</v>
      </c>
      <c r="AG338" s="1"/>
      <c r="AW338" s="3"/>
    </row>
    <row r="339" spans="1:49" x14ac:dyDescent="0.25">
      <c r="A339" t="s">
        <v>612</v>
      </c>
      <c r="B339" t="s">
        <v>611</v>
      </c>
      <c r="E339" s="5">
        <v>0</v>
      </c>
      <c r="F339" s="1">
        <f t="shared" si="20"/>
        <v>0</v>
      </c>
      <c r="G339" s="1">
        <f t="shared" si="24"/>
        <v>17690176.414073531</v>
      </c>
      <c r="H339" s="1">
        <f t="shared" si="25"/>
        <v>17690176.414073531</v>
      </c>
      <c r="I339" s="6">
        <f>'LA Data'!BV339</f>
        <v>0.01</v>
      </c>
      <c r="J339" s="6">
        <f>'LA Data'!BY339</f>
        <v>0.01</v>
      </c>
      <c r="K339" s="1"/>
      <c r="L339" s="1"/>
      <c r="M339" s="1">
        <f t="shared" si="26"/>
        <v>776096468</v>
      </c>
      <c r="N339" s="1">
        <f t="shared" si="26"/>
        <v>46545803.693999998</v>
      </c>
      <c r="O339" s="1">
        <f t="shared" si="26"/>
        <v>85859</v>
      </c>
      <c r="P339" s="1">
        <f t="shared" si="26"/>
        <v>77356</v>
      </c>
      <c r="Q339" s="1">
        <f t="shared" si="26"/>
        <v>216960</v>
      </c>
      <c r="R339" s="1">
        <f t="shared" si="26"/>
        <v>0</v>
      </c>
      <c r="S339" s="1">
        <f t="shared" si="26"/>
        <v>18455</v>
      </c>
      <c r="T339" s="1">
        <f t="shared" si="26"/>
        <v>0</v>
      </c>
      <c r="U339" s="1">
        <f t="shared" si="26"/>
        <v>8472975</v>
      </c>
      <c r="V339" s="1">
        <f t="shared" si="26"/>
        <v>37843788</v>
      </c>
      <c r="W339" s="1">
        <f t="shared" si="26"/>
        <v>0</v>
      </c>
      <c r="X339" s="1"/>
      <c r="Y339" s="1">
        <f>'LA Data'!BW339*10^6</f>
        <v>8996599.7671335302</v>
      </c>
      <c r="Z339" s="1">
        <f>'LA Data'!BZ339*10^6</f>
        <v>8996599.7671335302</v>
      </c>
      <c r="AA339" s="1">
        <f>'LA Data'!CB339</f>
        <v>0</v>
      </c>
      <c r="AB339" s="1">
        <f>'LA Data'!CC339</f>
        <v>0</v>
      </c>
      <c r="AC339" s="1">
        <f>'LA Data'!CD339</f>
        <v>0</v>
      </c>
      <c r="AD339" s="1">
        <f>'LA Data'!CE339</f>
        <v>0</v>
      </c>
      <c r="AE339" s="1">
        <f>('LA Data'!BX339-'LA Data'!CA339)*10^6</f>
        <v>0</v>
      </c>
      <c r="AF339" s="1">
        <v>0</v>
      </c>
      <c r="AG339" s="1"/>
      <c r="AW339" s="3"/>
    </row>
    <row r="340" spans="1:49" x14ac:dyDescent="0.25">
      <c r="A340" t="s">
        <v>614</v>
      </c>
      <c r="B340" t="s">
        <v>613</v>
      </c>
      <c r="E340" s="5">
        <v>0</v>
      </c>
      <c r="F340" s="1">
        <f t="shared" si="20"/>
        <v>0</v>
      </c>
      <c r="G340" s="1">
        <f t="shared" si="24"/>
        <v>17883415.7486936</v>
      </c>
      <c r="H340" s="1">
        <f t="shared" si="25"/>
        <v>17883415.7486936</v>
      </c>
      <c r="I340" s="6">
        <f>'LA Data'!BV340</f>
        <v>0.01</v>
      </c>
      <c r="J340" s="6">
        <f>'LA Data'!BY340</f>
        <v>0.01</v>
      </c>
      <c r="K340" s="1"/>
      <c r="L340" s="1"/>
      <c r="M340" s="1">
        <f t="shared" si="26"/>
        <v>485240618</v>
      </c>
      <c r="N340" s="1">
        <f t="shared" si="26"/>
        <v>49587313.328000009</v>
      </c>
      <c r="O340" s="1">
        <f t="shared" si="26"/>
        <v>102780</v>
      </c>
      <c r="P340" s="1">
        <f t="shared" si="26"/>
        <v>48034.5</v>
      </c>
      <c r="Q340" s="1">
        <f t="shared" si="26"/>
        <v>124763</v>
      </c>
      <c r="R340" s="1">
        <f t="shared" si="26"/>
        <v>0</v>
      </c>
      <c r="S340" s="1">
        <f t="shared" si="26"/>
        <v>51198</v>
      </c>
      <c r="T340" s="1">
        <f t="shared" si="26"/>
        <v>0</v>
      </c>
      <c r="U340" s="1">
        <f t="shared" si="26"/>
        <v>5049931</v>
      </c>
      <c r="V340" s="1">
        <f t="shared" si="26"/>
        <v>27330910</v>
      </c>
      <c r="W340" s="1">
        <f t="shared" si="26"/>
        <v>0</v>
      </c>
      <c r="X340" s="1"/>
      <c r="Y340" s="1">
        <f>'LA Data'!BW340*10^6</f>
        <v>12208060.2704136</v>
      </c>
      <c r="Z340" s="1">
        <f>'LA Data'!BZ340*10^6</f>
        <v>12208060.2704136</v>
      </c>
      <c r="AA340" s="1">
        <f>'LA Data'!CB340</f>
        <v>0</v>
      </c>
      <c r="AB340" s="1">
        <f>'LA Data'!CC340</f>
        <v>0</v>
      </c>
      <c r="AC340" s="1">
        <f>'LA Data'!CD340</f>
        <v>0</v>
      </c>
      <c r="AD340" s="1">
        <f>'LA Data'!CE340</f>
        <v>0</v>
      </c>
      <c r="AE340" s="1">
        <f>('LA Data'!BX340-'LA Data'!CA340)*10^6</f>
        <v>0</v>
      </c>
      <c r="AF340" s="1">
        <v>0</v>
      </c>
      <c r="AG340" s="1"/>
      <c r="AW340" s="3"/>
    </row>
    <row r="341" spans="1:49" x14ac:dyDescent="0.25">
      <c r="A341" t="s">
        <v>616</v>
      </c>
      <c r="B341" t="s">
        <v>615</v>
      </c>
      <c r="E341" s="5">
        <v>0</v>
      </c>
      <c r="F341" s="1">
        <f t="shared" si="20"/>
        <v>0</v>
      </c>
      <c r="G341" s="1">
        <f t="shared" si="24"/>
        <v>11165444.95793356</v>
      </c>
      <c r="H341" s="1">
        <f t="shared" si="25"/>
        <v>11165444.95793356</v>
      </c>
      <c r="I341" s="6">
        <f>'LA Data'!BV341</f>
        <v>0.01</v>
      </c>
      <c r="J341" s="6">
        <f>'LA Data'!BY341</f>
        <v>0.01</v>
      </c>
      <c r="K341" s="1"/>
      <c r="L341" s="1"/>
      <c r="M341" s="1">
        <f t="shared" si="26"/>
        <v>485788665</v>
      </c>
      <c r="N341" s="1">
        <f t="shared" si="26"/>
        <v>31272302.909999996</v>
      </c>
      <c r="O341" s="1">
        <f t="shared" si="26"/>
        <v>66919</v>
      </c>
      <c r="P341" s="1">
        <f t="shared" si="26"/>
        <v>49874.5</v>
      </c>
      <c r="Q341" s="1">
        <f t="shared" si="26"/>
        <v>60735</v>
      </c>
      <c r="R341" s="1">
        <f t="shared" si="26"/>
        <v>0</v>
      </c>
      <c r="S341" s="1">
        <f t="shared" si="26"/>
        <v>1815580</v>
      </c>
      <c r="T341" s="1">
        <f t="shared" si="26"/>
        <v>0</v>
      </c>
      <c r="U341" s="1">
        <f t="shared" si="26"/>
        <v>3104677</v>
      </c>
      <c r="V341" s="1">
        <f t="shared" si="26"/>
        <v>15926126</v>
      </c>
      <c r="W341" s="1">
        <f t="shared" si="26"/>
        <v>0</v>
      </c>
      <c r="X341" s="1"/>
      <c r="Y341" s="1">
        <f>'LA Data'!BW341*10^6</f>
        <v>5784596.1638335595</v>
      </c>
      <c r="Z341" s="1">
        <f>'LA Data'!BZ341*10^6</f>
        <v>5784596.1638335595</v>
      </c>
      <c r="AA341" s="1">
        <f>'LA Data'!CB341</f>
        <v>0</v>
      </c>
      <c r="AB341" s="1">
        <f>'LA Data'!CC341</f>
        <v>0</v>
      </c>
      <c r="AC341" s="1">
        <f>'LA Data'!CD341</f>
        <v>0</v>
      </c>
      <c r="AD341" s="1">
        <f>'LA Data'!CE341</f>
        <v>0</v>
      </c>
      <c r="AE341" s="1">
        <f>('LA Data'!BX341-'LA Data'!CA341)*10^6</f>
        <v>0</v>
      </c>
      <c r="AF341" s="1">
        <v>0</v>
      </c>
      <c r="AG341" s="1"/>
      <c r="AW341" s="3"/>
    </row>
    <row r="342" spans="1:49" x14ac:dyDescent="0.25">
      <c r="A342" t="s">
        <v>622</v>
      </c>
      <c r="B342" t="s">
        <v>621</v>
      </c>
      <c r="E342" s="5">
        <v>0</v>
      </c>
      <c r="F342" s="1">
        <f t="shared" si="20"/>
        <v>0</v>
      </c>
      <c r="G342" s="1">
        <f t="shared" si="24"/>
        <v>7459835.3230309207</v>
      </c>
      <c r="H342" s="1">
        <f t="shared" si="25"/>
        <v>7459835.3230309207</v>
      </c>
      <c r="I342" s="6">
        <f>'LA Data'!BV342</f>
        <v>0.01</v>
      </c>
      <c r="J342" s="6">
        <f>'LA Data'!BY342</f>
        <v>0.01</v>
      </c>
      <c r="K342" s="1"/>
      <c r="L342" s="1"/>
      <c r="M342" s="1">
        <f t="shared" si="26"/>
        <v>446226278</v>
      </c>
      <c r="N342" s="1">
        <f t="shared" si="26"/>
        <v>17356499.936000001</v>
      </c>
      <c r="O342" s="1">
        <f t="shared" si="26"/>
        <v>8498</v>
      </c>
      <c r="P342" s="1">
        <f t="shared" si="26"/>
        <v>71286</v>
      </c>
      <c r="Q342" s="1">
        <f t="shared" si="26"/>
        <v>28892</v>
      </c>
      <c r="R342" s="1">
        <f t="shared" si="26"/>
        <v>0</v>
      </c>
      <c r="S342" s="1">
        <f t="shared" si="26"/>
        <v>0</v>
      </c>
      <c r="T342" s="1">
        <f t="shared" si="26"/>
        <v>0</v>
      </c>
      <c r="U342" s="1">
        <f t="shared" si="26"/>
        <v>2699740</v>
      </c>
      <c r="V342" s="1">
        <f t="shared" si="26"/>
        <v>9638576</v>
      </c>
      <c r="W342" s="1">
        <f t="shared" si="26"/>
        <v>0</v>
      </c>
      <c r="X342" s="1"/>
      <c r="Y342" s="1">
        <f>'LA Data'!BW342*10^6</f>
        <v>2699537.6236709203</v>
      </c>
      <c r="Z342" s="1">
        <f>'LA Data'!BZ342*10^6</f>
        <v>2699537.6236709203</v>
      </c>
      <c r="AA342" s="1">
        <f>'LA Data'!CB342</f>
        <v>0</v>
      </c>
      <c r="AB342" s="1">
        <f>'LA Data'!CC342</f>
        <v>0</v>
      </c>
      <c r="AC342" s="1">
        <f>'LA Data'!CD342</f>
        <v>0</v>
      </c>
      <c r="AD342" s="1">
        <f>'LA Data'!CE342</f>
        <v>0</v>
      </c>
      <c r="AE342" s="1">
        <f>('LA Data'!BX342-'LA Data'!CA342)*10^6</f>
        <v>0</v>
      </c>
      <c r="AF342" s="1">
        <v>0</v>
      </c>
      <c r="AG342" s="1"/>
      <c r="AW342" s="3"/>
    </row>
    <row r="343" spans="1:49" x14ac:dyDescent="0.25">
      <c r="A343" t="s">
        <v>624</v>
      </c>
      <c r="B343" t="s">
        <v>623</v>
      </c>
      <c r="E343" s="5">
        <v>0</v>
      </c>
      <c r="F343" s="1">
        <f t="shared" si="20"/>
        <v>0</v>
      </c>
      <c r="G343" s="1">
        <f t="shared" si="24"/>
        <v>12614652.43467471</v>
      </c>
      <c r="H343" s="1">
        <f t="shared" si="25"/>
        <v>12614652.43467471</v>
      </c>
      <c r="I343" s="6">
        <f>'LA Data'!BV343</f>
        <v>0.01</v>
      </c>
      <c r="J343" s="6">
        <f>'LA Data'!BY343</f>
        <v>0.01</v>
      </c>
      <c r="K343" s="1"/>
      <c r="L343" s="1"/>
      <c r="M343" s="1">
        <f t="shared" si="26"/>
        <v>406623507</v>
      </c>
      <c r="N343" s="1">
        <f t="shared" si="26"/>
        <v>25887768.384</v>
      </c>
      <c r="O343" s="1">
        <f t="shared" si="26"/>
        <v>62595</v>
      </c>
      <c r="P343" s="1">
        <f t="shared" si="26"/>
        <v>61536</v>
      </c>
      <c r="Q343" s="1">
        <f t="shared" si="26"/>
        <v>78681</v>
      </c>
      <c r="R343" s="1">
        <f t="shared" si="26"/>
        <v>0</v>
      </c>
      <c r="S343" s="1">
        <f t="shared" si="26"/>
        <v>6250</v>
      </c>
      <c r="T343" s="1">
        <f t="shared" si="26"/>
        <v>0</v>
      </c>
      <c r="U343" s="1">
        <f t="shared" si="26"/>
        <v>3285508</v>
      </c>
      <c r="V343" s="1">
        <f t="shared" si="26"/>
        <v>17481391</v>
      </c>
      <c r="W343" s="1">
        <f t="shared" si="26"/>
        <v>0</v>
      </c>
      <c r="X343" s="1"/>
      <c r="Y343" s="1">
        <f>'LA Data'!BW343*10^6</f>
        <v>8079780.0708347103</v>
      </c>
      <c r="Z343" s="1">
        <f>'LA Data'!BZ343*10^6</f>
        <v>8079780.0708347103</v>
      </c>
      <c r="AA343" s="1">
        <f>'LA Data'!CB343</f>
        <v>0</v>
      </c>
      <c r="AB343" s="1">
        <f>'LA Data'!CC343</f>
        <v>0</v>
      </c>
      <c r="AC343" s="1">
        <f>'LA Data'!CD343</f>
        <v>0</v>
      </c>
      <c r="AD343" s="1">
        <f>'LA Data'!CE343</f>
        <v>0</v>
      </c>
      <c r="AE343" s="1">
        <f>('LA Data'!BX343-'LA Data'!CA343)*10^6</f>
        <v>0</v>
      </c>
      <c r="AF343" s="1">
        <v>0</v>
      </c>
      <c r="AG343" s="1"/>
      <c r="AW343" s="3"/>
    </row>
    <row r="344" spans="1:49" x14ac:dyDescent="0.25">
      <c r="A344" t="s">
        <v>626</v>
      </c>
      <c r="B344" t="s">
        <v>625</v>
      </c>
      <c r="E344" s="5">
        <v>0</v>
      </c>
      <c r="F344" s="1">
        <f t="shared" si="20"/>
        <v>0</v>
      </c>
      <c r="G344" s="1">
        <f t="shared" si="24"/>
        <v>4607192.3026887802</v>
      </c>
      <c r="H344" s="1">
        <f t="shared" si="25"/>
        <v>4607192.3026887802</v>
      </c>
      <c r="I344" s="6">
        <f>'LA Data'!BV344</f>
        <v>0.01</v>
      </c>
      <c r="J344" s="6">
        <f>'LA Data'!BY344</f>
        <v>0.01</v>
      </c>
      <c r="K344" s="1"/>
      <c r="L344" s="1"/>
      <c r="M344" s="1">
        <f t="shared" si="26"/>
        <v>171157407</v>
      </c>
      <c r="N344" s="1">
        <f t="shared" si="26"/>
        <v>14927616.098999999</v>
      </c>
      <c r="O344" s="1">
        <f t="shared" si="26"/>
        <v>32936</v>
      </c>
      <c r="P344" s="1">
        <f t="shared" si="26"/>
        <v>18808.5</v>
      </c>
      <c r="Q344" s="1">
        <f t="shared" si="26"/>
        <v>47457</v>
      </c>
      <c r="R344" s="1">
        <f t="shared" si="26"/>
        <v>0</v>
      </c>
      <c r="S344" s="1">
        <f t="shared" si="26"/>
        <v>20000</v>
      </c>
      <c r="T344" s="1">
        <f t="shared" si="26"/>
        <v>0</v>
      </c>
      <c r="U344" s="1">
        <f t="shared" si="26"/>
        <v>1885450</v>
      </c>
      <c r="V344" s="1">
        <f t="shared" si="26"/>
        <v>11869032</v>
      </c>
      <c r="W344" s="1">
        <f t="shared" si="26"/>
        <v>0</v>
      </c>
      <c r="X344" s="1"/>
      <c r="Y344" s="1">
        <f>'LA Data'!BW344*10^6</f>
        <v>2607605.2366987802</v>
      </c>
      <c r="Z344" s="1">
        <f>'LA Data'!BZ344*10^6</f>
        <v>2607605.2366987802</v>
      </c>
      <c r="AA344" s="1">
        <f>'LA Data'!CB344</f>
        <v>0</v>
      </c>
      <c r="AB344" s="1">
        <f>'LA Data'!CC344</f>
        <v>0</v>
      </c>
      <c r="AC344" s="1">
        <f>'LA Data'!CD344</f>
        <v>0</v>
      </c>
      <c r="AD344" s="1">
        <f>'LA Data'!CE344</f>
        <v>0</v>
      </c>
      <c r="AE344" s="1">
        <f>('LA Data'!BX344-'LA Data'!CA344)*10^6</f>
        <v>0</v>
      </c>
      <c r="AF344" s="1">
        <v>0</v>
      </c>
      <c r="AG344" s="1"/>
      <c r="AW344" s="3"/>
    </row>
    <row r="345" spans="1:49" x14ac:dyDescent="0.25">
      <c r="A345" t="s">
        <v>630</v>
      </c>
      <c r="B345" t="s">
        <v>629</v>
      </c>
      <c r="E345" s="5">
        <v>0</v>
      </c>
      <c r="F345" s="1">
        <f t="shared" si="20"/>
        <v>0</v>
      </c>
      <c r="G345" s="1">
        <f t="shared" si="24"/>
        <v>11429616.454574089</v>
      </c>
      <c r="H345" s="1">
        <f t="shared" si="25"/>
        <v>11429616.454574089</v>
      </c>
      <c r="I345" s="6">
        <f>'LA Data'!BV345</f>
        <v>0.01</v>
      </c>
      <c r="J345" s="6">
        <f>'LA Data'!BY345</f>
        <v>0.01</v>
      </c>
      <c r="K345" s="1"/>
      <c r="L345" s="1"/>
      <c r="M345" s="1">
        <f t="shared" si="26"/>
        <v>434199926</v>
      </c>
      <c r="N345" s="1">
        <f t="shared" si="26"/>
        <v>30791857.940000001</v>
      </c>
      <c r="O345" s="1">
        <f t="shared" si="26"/>
        <v>9232</v>
      </c>
      <c r="P345" s="1">
        <f t="shared" si="26"/>
        <v>31854.5</v>
      </c>
      <c r="Q345" s="1">
        <f t="shared" si="26"/>
        <v>62068</v>
      </c>
      <c r="R345" s="1">
        <f t="shared" si="26"/>
        <v>0</v>
      </c>
      <c r="S345" s="1">
        <f t="shared" si="26"/>
        <v>0</v>
      </c>
      <c r="T345" s="1">
        <f t="shared" si="26"/>
        <v>0</v>
      </c>
      <c r="U345" s="1">
        <f t="shared" si="26"/>
        <v>3886916</v>
      </c>
      <c r="V345" s="1">
        <f t="shared" si="26"/>
        <v>17216186</v>
      </c>
      <c r="W345" s="1">
        <f t="shared" si="26"/>
        <v>0</v>
      </c>
      <c r="X345" s="1"/>
      <c r="Y345" s="1">
        <f>'LA Data'!BW345*10^6</f>
        <v>6567636.0501740901</v>
      </c>
      <c r="Z345" s="1">
        <f>'LA Data'!BZ345*10^6</f>
        <v>6567636.0501740901</v>
      </c>
      <c r="AA345" s="1">
        <f>'LA Data'!CB345</f>
        <v>0</v>
      </c>
      <c r="AB345" s="1">
        <f>'LA Data'!CC345</f>
        <v>0</v>
      </c>
      <c r="AC345" s="1">
        <f>'LA Data'!CD345</f>
        <v>0</v>
      </c>
      <c r="AD345" s="1">
        <f>'LA Data'!CE345</f>
        <v>0</v>
      </c>
      <c r="AE345" s="1">
        <f>('LA Data'!BX345-'LA Data'!CA345)*10^6</f>
        <v>0</v>
      </c>
      <c r="AF345" s="1">
        <v>0</v>
      </c>
      <c r="AG345" s="1"/>
      <c r="AW345" s="3"/>
    </row>
    <row r="346" spans="1:49" x14ac:dyDescent="0.25">
      <c r="A346" t="s">
        <v>590</v>
      </c>
      <c r="B346" t="s">
        <v>744</v>
      </c>
      <c r="E346" s="5">
        <v>0</v>
      </c>
      <c r="F346" s="1">
        <f t="shared" si="20"/>
        <v>0</v>
      </c>
      <c r="G346" s="1">
        <f t="shared" si="24"/>
        <v>6538147.9987663496</v>
      </c>
      <c r="H346" s="1">
        <f t="shared" si="25"/>
        <v>6538147.9987663496</v>
      </c>
      <c r="I346" s="6">
        <f>'LA Data'!BV346</f>
        <v>0.01</v>
      </c>
      <c r="J346" s="6">
        <f>'LA Data'!BY346</f>
        <v>0.01</v>
      </c>
      <c r="K346" s="1"/>
      <c r="L346" s="1"/>
      <c r="M346" s="1">
        <f t="shared" ref="M346:W356" si="27">SUMIF($D$3:$D$298,$A346,M$3:M$298)</f>
        <v>206216193</v>
      </c>
      <c r="N346" s="1">
        <f t="shared" si="27"/>
        <v>19402320.983999997</v>
      </c>
      <c r="O346" s="1">
        <f t="shared" si="27"/>
        <v>36508</v>
      </c>
      <c r="P346" s="1">
        <f t="shared" si="27"/>
        <v>127431.5</v>
      </c>
      <c r="Q346" s="1">
        <f t="shared" si="27"/>
        <v>90403</v>
      </c>
      <c r="R346" s="1">
        <f t="shared" si="27"/>
        <v>0</v>
      </c>
      <c r="S346" s="1">
        <f t="shared" si="27"/>
        <v>20033</v>
      </c>
      <c r="T346" s="1">
        <f t="shared" si="27"/>
        <v>0</v>
      </c>
      <c r="U346" s="1">
        <f t="shared" si="27"/>
        <v>1193100</v>
      </c>
      <c r="V346" s="1">
        <f t="shared" si="27"/>
        <v>14683126</v>
      </c>
      <c r="W346" s="1">
        <f t="shared" si="27"/>
        <v>0</v>
      </c>
      <c r="X346" s="1"/>
      <c r="Y346" s="1">
        <f>'LA Data'!BW346*10^6</f>
        <v>4120456.8439263501</v>
      </c>
      <c r="Z346" s="1">
        <f>'LA Data'!BZ346*10^6</f>
        <v>4120456.8439263501</v>
      </c>
      <c r="AA346" s="1">
        <f>'LA Data'!CB346</f>
        <v>0</v>
      </c>
      <c r="AB346" s="1">
        <f>'LA Data'!CC346</f>
        <v>0</v>
      </c>
      <c r="AC346" s="1">
        <f>'LA Data'!CD346</f>
        <v>0</v>
      </c>
      <c r="AD346" s="1">
        <f>'LA Data'!CE346</f>
        <v>0</v>
      </c>
      <c r="AE346" s="1">
        <f>('LA Data'!BX346-'LA Data'!CA346)*10^6</f>
        <v>0</v>
      </c>
      <c r="AF346" s="1">
        <v>0</v>
      </c>
      <c r="AG346" s="1"/>
      <c r="AW346" s="3"/>
    </row>
    <row r="347" spans="1:49" x14ac:dyDescent="0.25">
      <c r="A347" t="s">
        <v>618</v>
      </c>
      <c r="B347" t="s">
        <v>617</v>
      </c>
      <c r="E347" s="5">
        <v>0</v>
      </c>
      <c r="F347" s="1">
        <f t="shared" si="20"/>
        <v>0</v>
      </c>
      <c r="G347" s="1">
        <f t="shared" si="24"/>
        <v>22796484.873171501</v>
      </c>
      <c r="H347" s="1">
        <f t="shared" si="25"/>
        <v>22796484.873171501</v>
      </c>
      <c r="I347" s="6">
        <f>'LA Data'!BV347</f>
        <v>0.01</v>
      </c>
      <c r="J347" s="6">
        <f>'LA Data'!BY347</f>
        <v>0.01</v>
      </c>
      <c r="K347" s="1"/>
      <c r="L347" s="1"/>
      <c r="M347" s="1">
        <f t="shared" si="27"/>
        <v>481301286</v>
      </c>
      <c r="N347" s="1">
        <f t="shared" si="27"/>
        <v>31915405.719999999</v>
      </c>
      <c r="O347" s="1">
        <f t="shared" si="27"/>
        <v>46603</v>
      </c>
      <c r="P347" s="1">
        <f t="shared" si="27"/>
        <v>0</v>
      </c>
      <c r="Q347" s="1">
        <f t="shared" si="27"/>
        <v>31285</v>
      </c>
      <c r="R347" s="1">
        <f t="shared" si="27"/>
        <v>0</v>
      </c>
      <c r="S347" s="1">
        <f t="shared" si="27"/>
        <v>0</v>
      </c>
      <c r="T347" s="1">
        <f t="shared" si="27"/>
        <v>0</v>
      </c>
      <c r="U347" s="1">
        <f t="shared" si="27"/>
        <v>2927622</v>
      </c>
      <c r="V347" s="1">
        <f t="shared" si="27"/>
        <v>23286610</v>
      </c>
      <c r="W347" s="1">
        <f t="shared" si="27"/>
        <v>0</v>
      </c>
      <c r="X347" s="1"/>
      <c r="Y347" s="1">
        <f>'LA Data'!BW347*10^6</f>
        <v>17401396.755971499</v>
      </c>
      <c r="Z347" s="1">
        <f>'LA Data'!BZ347*10^6</f>
        <v>17401396.755971499</v>
      </c>
      <c r="AA347" s="1">
        <f>'LA Data'!CB347</f>
        <v>0</v>
      </c>
      <c r="AB347" s="1">
        <f>'LA Data'!CC347</f>
        <v>0</v>
      </c>
      <c r="AC347" s="1">
        <f>'LA Data'!CD347</f>
        <v>0</v>
      </c>
      <c r="AD347" s="1">
        <f>'LA Data'!CE347</f>
        <v>0</v>
      </c>
      <c r="AE347" s="1">
        <f>('LA Data'!BX347-'LA Data'!CA347)*10^6</f>
        <v>0</v>
      </c>
      <c r="AF347" s="1">
        <v>0</v>
      </c>
      <c r="AG347" s="1"/>
      <c r="AW347" s="3"/>
    </row>
    <row r="348" spans="1:49" x14ac:dyDescent="0.25">
      <c r="A348" t="s">
        <v>628</v>
      </c>
      <c r="B348" t="s">
        <v>627</v>
      </c>
      <c r="E348" s="5">
        <v>0</v>
      </c>
      <c r="F348" s="1">
        <f t="shared" si="20"/>
        <v>0</v>
      </c>
      <c r="G348" s="1">
        <f t="shared" si="24"/>
        <v>17993298.342163399</v>
      </c>
      <c r="H348" s="1">
        <f t="shared" si="25"/>
        <v>17993298.342163399</v>
      </c>
      <c r="I348" s="6">
        <f>'LA Data'!BV348</f>
        <v>0.01</v>
      </c>
      <c r="J348" s="6">
        <f>'LA Data'!BY348</f>
        <v>0.01</v>
      </c>
      <c r="K348" s="1"/>
      <c r="L348" s="1"/>
      <c r="M348" s="1">
        <f t="shared" si="27"/>
        <v>465163888</v>
      </c>
      <c r="N348" s="1">
        <f t="shared" si="27"/>
        <v>33650569.307000004</v>
      </c>
      <c r="O348" s="1">
        <f t="shared" si="27"/>
        <v>44252</v>
      </c>
      <c r="P348" s="1">
        <f t="shared" si="27"/>
        <v>15065</v>
      </c>
      <c r="Q348" s="1">
        <f t="shared" si="27"/>
        <v>21408</v>
      </c>
      <c r="R348" s="1">
        <f t="shared" si="27"/>
        <v>0</v>
      </c>
      <c r="S348" s="1">
        <f t="shared" si="27"/>
        <v>92240</v>
      </c>
      <c r="T348" s="1">
        <f t="shared" si="27"/>
        <v>0</v>
      </c>
      <c r="U348" s="1">
        <f t="shared" si="27"/>
        <v>3237920</v>
      </c>
      <c r="V348" s="1">
        <f t="shared" si="27"/>
        <v>22484449</v>
      </c>
      <c r="W348" s="1">
        <f t="shared" si="27"/>
        <v>0</v>
      </c>
      <c r="X348" s="1"/>
      <c r="Y348" s="1">
        <f>'LA Data'!BW348*10^6</f>
        <v>12746200.4290934</v>
      </c>
      <c r="Z348" s="1">
        <f>'LA Data'!BZ348*10^6</f>
        <v>12746200.4290934</v>
      </c>
      <c r="AA348" s="1">
        <f>'LA Data'!CB348</f>
        <v>0</v>
      </c>
      <c r="AB348" s="1">
        <f>'LA Data'!CC348</f>
        <v>0</v>
      </c>
      <c r="AC348" s="1">
        <f>'LA Data'!CD348</f>
        <v>0</v>
      </c>
      <c r="AD348" s="1">
        <f>'LA Data'!CE348</f>
        <v>0</v>
      </c>
      <c r="AE348" s="1">
        <f>('LA Data'!BX348-'LA Data'!CA348)*10^6</f>
        <v>0</v>
      </c>
      <c r="AF348" s="1">
        <v>0</v>
      </c>
      <c r="AG348" s="1"/>
      <c r="AW348" s="3"/>
    </row>
    <row r="349" spans="1:49" x14ac:dyDescent="0.25">
      <c r="A349" t="s">
        <v>632</v>
      </c>
      <c r="B349" t="s">
        <v>631</v>
      </c>
      <c r="E349" s="5">
        <v>0</v>
      </c>
      <c r="F349" s="1">
        <f t="shared" si="20"/>
        <v>0</v>
      </c>
      <c r="G349" s="1">
        <f t="shared" si="24"/>
        <v>17241211.147512197</v>
      </c>
      <c r="H349" s="1">
        <f t="shared" si="25"/>
        <v>17241211.147512197</v>
      </c>
      <c r="I349" s="6">
        <f>'LA Data'!BV349</f>
        <v>0.01</v>
      </c>
      <c r="J349" s="6">
        <f>'LA Data'!BY349</f>
        <v>0.01</v>
      </c>
      <c r="K349" s="1"/>
      <c r="L349" s="1"/>
      <c r="M349" s="1">
        <f t="shared" si="27"/>
        <v>391843881</v>
      </c>
      <c r="N349" s="1">
        <f t="shared" si="27"/>
        <v>26869084.289999999</v>
      </c>
      <c r="O349" s="1">
        <f t="shared" si="27"/>
        <v>33194</v>
      </c>
      <c r="P349" s="1">
        <f t="shared" si="27"/>
        <v>4497.5</v>
      </c>
      <c r="Q349" s="1">
        <f t="shared" si="27"/>
        <v>39542</v>
      </c>
      <c r="R349" s="1">
        <f t="shared" si="27"/>
        <v>97943</v>
      </c>
      <c r="S349" s="1">
        <f t="shared" si="27"/>
        <v>2500</v>
      </c>
      <c r="T349" s="1">
        <f t="shared" si="27"/>
        <v>0</v>
      </c>
      <c r="U349" s="1">
        <f t="shared" si="27"/>
        <v>2095743</v>
      </c>
      <c r="V349" s="1">
        <f t="shared" si="27"/>
        <v>16578789</v>
      </c>
      <c r="W349" s="1">
        <f t="shared" si="27"/>
        <v>0</v>
      </c>
      <c r="X349" s="1"/>
      <c r="Y349" s="1">
        <f>'LA Data'!BW349*10^6</f>
        <v>12865559.409612199</v>
      </c>
      <c r="Z349" s="1">
        <f>'LA Data'!BZ349*10^6</f>
        <v>12865559.409612199</v>
      </c>
      <c r="AA349" s="1">
        <f>'LA Data'!CB349</f>
        <v>0</v>
      </c>
      <c r="AB349" s="1">
        <f>'LA Data'!CC349</f>
        <v>0</v>
      </c>
      <c r="AC349" s="1">
        <f>'LA Data'!CD349</f>
        <v>0</v>
      </c>
      <c r="AD349" s="1">
        <f>'LA Data'!CE349</f>
        <v>0</v>
      </c>
      <c r="AE349" s="1">
        <f>('LA Data'!BX349-'LA Data'!CA349)*10^6</f>
        <v>0</v>
      </c>
      <c r="AF349" s="1">
        <v>0</v>
      </c>
      <c r="AG349" s="1"/>
      <c r="AW349" s="3"/>
    </row>
    <row r="350" spans="1:49" x14ac:dyDescent="0.25">
      <c r="A350" t="s">
        <v>634</v>
      </c>
      <c r="B350" t="s">
        <v>633</v>
      </c>
      <c r="E350" s="5">
        <v>0</v>
      </c>
      <c r="F350" s="1">
        <f t="shared" si="20"/>
        <v>0</v>
      </c>
      <c r="G350" s="1">
        <f t="shared" si="24"/>
        <v>38162108.865522102</v>
      </c>
      <c r="H350" s="1">
        <f t="shared" si="25"/>
        <v>38162108.865522102</v>
      </c>
      <c r="I350" s="6">
        <f>'LA Data'!BV350</f>
        <v>0.01</v>
      </c>
      <c r="J350" s="6">
        <f>'LA Data'!BY350</f>
        <v>0.01</v>
      </c>
      <c r="K350" s="1"/>
      <c r="L350" s="1"/>
      <c r="M350" s="1">
        <f t="shared" si="27"/>
        <v>1080387862</v>
      </c>
      <c r="N350" s="1">
        <f t="shared" si="27"/>
        <v>73177974.856000006</v>
      </c>
      <c r="O350" s="1">
        <f t="shared" si="27"/>
        <v>85047</v>
      </c>
      <c r="P350" s="1">
        <f t="shared" si="27"/>
        <v>0</v>
      </c>
      <c r="Q350" s="1">
        <f t="shared" si="27"/>
        <v>37801</v>
      </c>
      <c r="R350" s="1">
        <f t="shared" si="27"/>
        <v>82386</v>
      </c>
      <c r="S350" s="1">
        <f t="shared" si="27"/>
        <v>31601</v>
      </c>
      <c r="T350" s="1">
        <f t="shared" si="27"/>
        <v>0</v>
      </c>
      <c r="U350" s="1">
        <f t="shared" si="27"/>
        <v>10945280</v>
      </c>
      <c r="V350" s="1">
        <f t="shared" si="27"/>
        <v>48158451</v>
      </c>
      <c r="W350" s="1">
        <f t="shared" si="27"/>
        <v>0</v>
      </c>
      <c r="X350" s="1"/>
      <c r="Y350" s="1">
        <f>'LA Data'!BW350*10^6</f>
        <v>26033044.8369621</v>
      </c>
      <c r="Z350" s="1">
        <f>'LA Data'!BZ350*10^6</f>
        <v>26033044.8369621</v>
      </c>
      <c r="AA350" s="1">
        <f>'LA Data'!CB350</f>
        <v>0</v>
      </c>
      <c r="AB350" s="1">
        <f>'LA Data'!CC350</f>
        <v>0</v>
      </c>
      <c r="AC350" s="1">
        <f>'LA Data'!CD350</f>
        <v>0</v>
      </c>
      <c r="AD350" s="1">
        <f>'LA Data'!CE350</f>
        <v>0</v>
      </c>
      <c r="AE350" s="1">
        <f>('LA Data'!BX350-'LA Data'!CA350)*10^6</f>
        <v>0</v>
      </c>
      <c r="AF350" s="1">
        <v>0</v>
      </c>
      <c r="AG350" s="1"/>
      <c r="AW350" s="3"/>
    </row>
    <row r="351" spans="1:49" x14ac:dyDescent="0.25">
      <c r="A351" t="s">
        <v>636</v>
      </c>
      <c r="B351" t="s">
        <v>635</v>
      </c>
      <c r="E351" s="5">
        <v>0</v>
      </c>
      <c r="F351" s="1">
        <f t="shared" si="20"/>
        <v>0</v>
      </c>
      <c r="G351" s="1">
        <f t="shared" si="24"/>
        <v>28357707.821012598</v>
      </c>
      <c r="H351" s="1">
        <f t="shared" si="25"/>
        <v>28357707.821012598</v>
      </c>
      <c r="I351" s="6">
        <f>'LA Data'!BV351</f>
        <v>0.01</v>
      </c>
      <c r="J351" s="6">
        <f>'LA Data'!BY351</f>
        <v>0.01</v>
      </c>
      <c r="K351" s="1"/>
      <c r="L351" s="1"/>
      <c r="M351" s="1">
        <f t="shared" si="27"/>
        <v>849164827</v>
      </c>
      <c r="N351" s="1">
        <f t="shared" si="27"/>
        <v>73500342.981000006</v>
      </c>
      <c r="O351" s="1">
        <f t="shared" si="27"/>
        <v>101485</v>
      </c>
      <c r="P351" s="1">
        <f t="shared" si="27"/>
        <v>17096.5</v>
      </c>
      <c r="Q351" s="1">
        <f t="shared" si="27"/>
        <v>49498</v>
      </c>
      <c r="R351" s="1">
        <f t="shared" si="27"/>
        <v>256688</v>
      </c>
      <c r="S351" s="1">
        <f t="shared" si="27"/>
        <v>17500</v>
      </c>
      <c r="T351" s="1">
        <f t="shared" si="27"/>
        <v>0</v>
      </c>
      <c r="U351" s="1">
        <f t="shared" si="27"/>
        <v>6697150</v>
      </c>
      <c r="V351" s="1">
        <f t="shared" si="27"/>
        <v>35480757</v>
      </c>
      <c r="W351" s="1">
        <f t="shared" si="27"/>
        <v>194250</v>
      </c>
      <c r="X351" s="1"/>
      <c r="Y351" s="1">
        <f>'LA Data'!BW351*10^6</f>
        <v>18702911.876202598</v>
      </c>
      <c r="Z351" s="1">
        <f>'LA Data'!BZ351*10^6</f>
        <v>18702911.876202598</v>
      </c>
      <c r="AA351" s="1">
        <f>'LA Data'!CB351</f>
        <v>0</v>
      </c>
      <c r="AB351" s="1">
        <f>'LA Data'!CC351</f>
        <v>0</v>
      </c>
      <c r="AC351" s="1">
        <f>'LA Data'!CD351</f>
        <v>0</v>
      </c>
      <c r="AD351" s="1">
        <f>'LA Data'!CE351</f>
        <v>0</v>
      </c>
      <c r="AE351" s="1">
        <f>('LA Data'!BX351-'LA Data'!CA351)*10^6</f>
        <v>0</v>
      </c>
      <c r="AF351" s="1">
        <v>0</v>
      </c>
      <c r="AG351" s="1"/>
      <c r="AW351" s="3"/>
    </row>
    <row r="352" spans="1:49" x14ac:dyDescent="0.25">
      <c r="A352" t="s">
        <v>594</v>
      </c>
      <c r="B352" t="s">
        <v>593</v>
      </c>
      <c r="E352" s="5">
        <v>0</v>
      </c>
      <c r="F352" s="1">
        <f t="shared" si="20"/>
        <v>0</v>
      </c>
      <c r="G352" s="1">
        <f t="shared" si="24"/>
        <v>18313870.749206498</v>
      </c>
      <c r="H352" s="1">
        <f t="shared" si="25"/>
        <v>18313870.749206498</v>
      </c>
      <c r="I352" s="6">
        <f>'LA Data'!BV352</f>
        <v>0.01</v>
      </c>
      <c r="J352" s="6">
        <f>'LA Data'!BY352</f>
        <v>0.01</v>
      </c>
      <c r="K352" s="1"/>
      <c r="L352" s="1"/>
      <c r="M352" s="1">
        <f t="shared" si="27"/>
        <v>576315541</v>
      </c>
      <c r="N352" s="1">
        <f t="shared" si="27"/>
        <v>62036346.736999996</v>
      </c>
      <c r="O352" s="1">
        <f t="shared" si="27"/>
        <v>316372</v>
      </c>
      <c r="P352" s="1">
        <f t="shared" si="27"/>
        <v>339823.5</v>
      </c>
      <c r="Q352" s="1">
        <f t="shared" si="27"/>
        <v>388114</v>
      </c>
      <c r="R352" s="1">
        <f t="shared" si="27"/>
        <v>65339</v>
      </c>
      <c r="S352" s="1">
        <f t="shared" si="27"/>
        <v>64137</v>
      </c>
      <c r="T352" s="1">
        <f t="shared" si="27"/>
        <v>0</v>
      </c>
      <c r="U352" s="1">
        <f t="shared" si="27"/>
        <v>6522887</v>
      </c>
      <c r="V352" s="1">
        <f t="shared" si="27"/>
        <v>43534698</v>
      </c>
      <c r="W352" s="1">
        <f t="shared" si="27"/>
        <v>0</v>
      </c>
      <c r="X352" s="1"/>
      <c r="Y352" s="1">
        <f>'LA Data'!BW352*10^6</f>
        <v>11418038.1668365</v>
      </c>
      <c r="Z352" s="1">
        <f>'LA Data'!BZ352*10^6</f>
        <v>11418038.1668365</v>
      </c>
      <c r="AA352" s="1">
        <f>'LA Data'!CB352</f>
        <v>0</v>
      </c>
      <c r="AB352" s="1">
        <f>'LA Data'!CC352</f>
        <v>0</v>
      </c>
      <c r="AC352" s="1">
        <f>'LA Data'!CD352</f>
        <v>0</v>
      </c>
      <c r="AD352" s="1">
        <f>'LA Data'!CE352</f>
        <v>0</v>
      </c>
      <c r="AE352" s="1">
        <f>('LA Data'!BX352-'LA Data'!CA352)*10^6</f>
        <v>0</v>
      </c>
      <c r="AF352" s="1">
        <v>0</v>
      </c>
      <c r="AG352" s="1"/>
      <c r="AW352" s="3"/>
    </row>
    <row r="353" spans="1:49" x14ac:dyDescent="0.25">
      <c r="A353" t="s">
        <v>596</v>
      </c>
      <c r="B353" t="s">
        <v>595</v>
      </c>
      <c r="E353" s="5">
        <v>0</v>
      </c>
      <c r="F353" s="1">
        <f t="shared" si="20"/>
        <v>0</v>
      </c>
      <c r="G353" s="1">
        <f t="shared" si="24"/>
        <v>11992525.745143361</v>
      </c>
      <c r="H353" s="1">
        <f t="shared" si="25"/>
        <v>11992525.745143361</v>
      </c>
      <c r="I353" s="6">
        <f>'LA Data'!BV353</f>
        <v>0.01</v>
      </c>
      <c r="J353" s="6">
        <f>'LA Data'!BY353</f>
        <v>0.01</v>
      </c>
      <c r="K353" s="1"/>
      <c r="L353" s="1"/>
      <c r="M353" s="1">
        <f t="shared" si="27"/>
        <v>550048664</v>
      </c>
      <c r="N353" s="1">
        <f t="shared" si="27"/>
        <v>44990004.876000002</v>
      </c>
      <c r="O353" s="1">
        <f t="shared" si="27"/>
        <v>63979</v>
      </c>
      <c r="P353" s="1">
        <f t="shared" si="27"/>
        <v>199259.5</v>
      </c>
      <c r="Q353" s="1">
        <f t="shared" si="27"/>
        <v>249457</v>
      </c>
      <c r="R353" s="1">
        <f t="shared" si="27"/>
        <v>0</v>
      </c>
      <c r="S353" s="1">
        <f t="shared" si="27"/>
        <v>21219</v>
      </c>
      <c r="T353" s="1">
        <f t="shared" si="27"/>
        <v>0</v>
      </c>
      <c r="U353" s="1">
        <f t="shared" si="27"/>
        <v>6540487</v>
      </c>
      <c r="V353" s="1">
        <f t="shared" si="27"/>
        <v>35249082</v>
      </c>
      <c r="W353" s="1">
        <f t="shared" si="27"/>
        <v>0</v>
      </c>
      <c r="X353" s="1"/>
      <c r="Y353" s="1">
        <f>'LA Data'!BW353*10^6</f>
        <v>5618904.2213833602</v>
      </c>
      <c r="Z353" s="1">
        <f>'LA Data'!BZ353*10^6</f>
        <v>5618904.2213833602</v>
      </c>
      <c r="AA353" s="1">
        <f>'LA Data'!CB353</f>
        <v>0</v>
      </c>
      <c r="AB353" s="1">
        <f>'LA Data'!CC353</f>
        <v>0</v>
      </c>
      <c r="AC353" s="1">
        <f>'LA Data'!CD353</f>
        <v>0</v>
      </c>
      <c r="AD353" s="1">
        <f>'LA Data'!CE353</f>
        <v>0</v>
      </c>
      <c r="AE353" s="1">
        <f>('LA Data'!BX353-'LA Data'!CA353)*10^6</f>
        <v>0</v>
      </c>
      <c r="AF353" s="1">
        <v>0</v>
      </c>
      <c r="AG353" s="1"/>
      <c r="AW353" s="3"/>
    </row>
    <row r="354" spans="1:49" x14ac:dyDescent="0.25">
      <c r="A354" t="s">
        <v>606</v>
      </c>
      <c r="B354" t="s">
        <v>605</v>
      </c>
      <c r="E354" s="5">
        <v>0</v>
      </c>
      <c r="F354" s="1">
        <f t="shared" si="20"/>
        <v>0</v>
      </c>
      <c r="G354" s="1">
        <f t="shared" si="24"/>
        <v>19044654.798254929</v>
      </c>
      <c r="H354" s="1">
        <f t="shared" si="25"/>
        <v>19044654.798254929</v>
      </c>
      <c r="I354" s="6">
        <f>'LA Data'!BV354</f>
        <v>0.01</v>
      </c>
      <c r="J354" s="6">
        <f>'LA Data'!BY354</f>
        <v>0.01</v>
      </c>
      <c r="K354" s="1"/>
      <c r="L354" s="1"/>
      <c r="M354" s="1">
        <f t="shared" si="27"/>
        <v>857434227</v>
      </c>
      <c r="N354" s="1">
        <f t="shared" si="27"/>
        <v>46656759.411999993</v>
      </c>
      <c r="O354" s="1">
        <f t="shared" si="27"/>
        <v>101703</v>
      </c>
      <c r="P354" s="1">
        <f t="shared" si="27"/>
        <v>61857.5</v>
      </c>
      <c r="Q354" s="1">
        <f t="shared" si="27"/>
        <v>223298</v>
      </c>
      <c r="R354" s="1">
        <f t="shared" si="27"/>
        <v>32436</v>
      </c>
      <c r="S354" s="1">
        <f t="shared" si="27"/>
        <v>63015</v>
      </c>
      <c r="T354" s="1">
        <f t="shared" si="27"/>
        <v>0</v>
      </c>
      <c r="U354" s="1">
        <f t="shared" si="27"/>
        <v>7417211</v>
      </c>
      <c r="V354" s="1">
        <f t="shared" si="27"/>
        <v>40498497</v>
      </c>
      <c r="W354" s="1">
        <f t="shared" si="27"/>
        <v>38000</v>
      </c>
      <c r="X354" s="1"/>
      <c r="Y354" s="1">
        <f>'LA Data'!BW354*10^6</f>
        <v>9519384.7591349296</v>
      </c>
      <c r="Z354" s="1">
        <f>'LA Data'!BZ354*10^6</f>
        <v>9519384.7591349296</v>
      </c>
      <c r="AA354" s="1">
        <f>'LA Data'!CB354</f>
        <v>0</v>
      </c>
      <c r="AB354" s="1">
        <f>'LA Data'!CC354</f>
        <v>0</v>
      </c>
      <c r="AC354" s="1">
        <f>'LA Data'!CD354</f>
        <v>0</v>
      </c>
      <c r="AD354" s="1">
        <f>'LA Data'!CE354</f>
        <v>0</v>
      </c>
      <c r="AE354" s="1">
        <f>('LA Data'!BX354-'LA Data'!CA354)*10^6</f>
        <v>0</v>
      </c>
      <c r="AF354" s="1">
        <v>0</v>
      </c>
      <c r="AG354" s="1"/>
      <c r="AW354" s="3"/>
    </row>
    <row r="355" spans="1:49" x14ac:dyDescent="0.25">
      <c r="A355" t="s">
        <v>604</v>
      </c>
      <c r="B355" t="s">
        <v>603</v>
      </c>
      <c r="E355" s="5" t="s">
        <v>742</v>
      </c>
      <c r="F355" s="1">
        <f t="shared" si="20"/>
        <v>-8.9406967163085938E-8</v>
      </c>
      <c r="G355" s="1">
        <f t="shared" si="24"/>
        <v>36645205.010187916</v>
      </c>
      <c r="H355" s="1">
        <f t="shared" si="25"/>
        <v>36645205.010188006</v>
      </c>
      <c r="I355" s="6">
        <f>'LA Data'!BV355</f>
        <v>0.01</v>
      </c>
      <c r="J355" s="6">
        <f>'LA Data'!BY355</f>
        <v>0.01</v>
      </c>
      <c r="K355" s="1"/>
      <c r="L355" s="1"/>
      <c r="M355" s="1">
        <f t="shared" si="27"/>
        <v>1185999703</v>
      </c>
      <c r="N355" s="1">
        <f t="shared" si="27"/>
        <v>82298680.044999987</v>
      </c>
      <c r="O355" s="1">
        <f t="shared" si="27"/>
        <v>65526</v>
      </c>
      <c r="P355" s="1">
        <f t="shared" si="27"/>
        <v>3393</v>
      </c>
      <c r="Q355" s="1">
        <f t="shared" si="27"/>
        <v>62283</v>
      </c>
      <c r="R355" s="1">
        <f t="shared" si="27"/>
        <v>0</v>
      </c>
      <c r="S355" s="1">
        <f t="shared" si="27"/>
        <v>93218</v>
      </c>
      <c r="T355" s="1">
        <f t="shared" si="27"/>
        <v>0</v>
      </c>
      <c r="U355" s="1">
        <f t="shared" si="27"/>
        <v>9363542</v>
      </c>
      <c r="V355" s="1">
        <f t="shared" si="27"/>
        <v>49545351</v>
      </c>
      <c r="W355" s="1">
        <f t="shared" si="27"/>
        <v>506160</v>
      </c>
      <c r="X355" s="1"/>
      <c r="Y355" s="1">
        <f>'LA Data'!BW355*10^6</f>
        <v>87731353.674245104</v>
      </c>
      <c r="Z355" s="1">
        <f>'LA Data'!BZ355*10^6</f>
        <v>23365826.449738003</v>
      </c>
      <c r="AA355" s="1">
        <f>'LA Data'!CB355</f>
        <v>0</v>
      </c>
      <c r="AB355" s="1">
        <f>'LA Data'!CC355</f>
        <v>0</v>
      </c>
      <c r="AC355" s="1">
        <f>'LA Data'!CD355</f>
        <v>0</v>
      </c>
      <c r="AD355" s="1">
        <f>'LA Data'!CE355</f>
        <v>0</v>
      </c>
      <c r="AE355" s="1">
        <f>('LA Data'!BX355-'LA Data'!CA355)*10^6</f>
        <v>64365527.22450719</v>
      </c>
      <c r="AF355" s="1">
        <v>0</v>
      </c>
      <c r="AG355" s="1"/>
      <c r="AW355" s="3"/>
    </row>
    <row r="356" spans="1:49" x14ac:dyDescent="0.25">
      <c r="A356" t="s">
        <v>620</v>
      </c>
      <c r="B356" t="s">
        <v>619</v>
      </c>
      <c r="E356" s="5">
        <v>0</v>
      </c>
      <c r="F356" s="1">
        <f t="shared" si="20"/>
        <v>0</v>
      </c>
      <c r="G356" s="1">
        <f t="shared" si="24"/>
        <v>7077981.7828845698</v>
      </c>
      <c r="H356" s="1">
        <f t="shared" si="25"/>
        <v>7077981.7828845698</v>
      </c>
      <c r="I356" s="6">
        <f>'LA Data'!BV356</f>
        <v>0.01</v>
      </c>
      <c r="J356" s="6">
        <f>'LA Data'!BY356</f>
        <v>0.01</v>
      </c>
      <c r="K356" s="1"/>
      <c r="L356" s="1"/>
      <c r="M356" s="1">
        <f t="shared" si="27"/>
        <v>307961809</v>
      </c>
      <c r="N356" s="1">
        <f t="shared" si="27"/>
        <v>32717163.774</v>
      </c>
      <c r="O356" s="1">
        <f t="shared" si="27"/>
        <v>146000</v>
      </c>
      <c r="P356" s="1">
        <f t="shared" si="27"/>
        <v>183671.5</v>
      </c>
      <c r="Q356" s="1">
        <f t="shared" si="27"/>
        <v>151721</v>
      </c>
      <c r="R356" s="1">
        <f t="shared" si="27"/>
        <v>0</v>
      </c>
      <c r="S356" s="1">
        <f t="shared" si="27"/>
        <v>275000</v>
      </c>
      <c r="T356" s="1">
        <f t="shared" si="27"/>
        <v>0</v>
      </c>
      <c r="U356" s="1">
        <f t="shared" si="27"/>
        <v>2807856</v>
      </c>
      <c r="V356" s="1">
        <f t="shared" si="27"/>
        <v>24899034</v>
      </c>
      <c r="W356" s="1">
        <f t="shared" si="27"/>
        <v>0</v>
      </c>
      <c r="X356" s="1"/>
      <c r="Y356" s="1">
        <f>'LA Data'!BW356*10^6</f>
        <v>3386559.2301445701</v>
      </c>
      <c r="Z356" s="1">
        <f>'LA Data'!BZ356*10^6</f>
        <v>3386559.2301445701</v>
      </c>
      <c r="AA356" s="1">
        <f>'LA Data'!CB356</f>
        <v>0</v>
      </c>
      <c r="AB356" s="1">
        <f>'LA Data'!CC356</f>
        <v>0</v>
      </c>
      <c r="AC356" s="1">
        <f>'LA Data'!CD356</f>
        <v>0</v>
      </c>
      <c r="AD356" s="1">
        <f>'LA Data'!CE356</f>
        <v>0</v>
      </c>
      <c r="AE356" s="1">
        <f>('LA Data'!BX356-'LA Data'!CA356)*10^6</f>
        <v>0</v>
      </c>
      <c r="AF356" s="1">
        <v>0</v>
      </c>
      <c r="AG356" s="1"/>
    </row>
    <row r="358" spans="1:49" x14ac:dyDescent="0.25">
      <c r="A358" t="s">
        <v>984</v>
      </c>
    </row>
    <row r="359" spans="1:49" x14ac:dyDescent="0.25">
      <c r="A359" t="s">
        <v>985</v>
      </c>
    </row>
    <row r="360" spans="1:49" x14ac:dyDescent="0.25">
      <c r="A360" t="s">
        <v>939</v>
      </c>
    </row>
  </sheetData>
  <phoneticPr fontId="23" type="noConversion"/>
  <pageMargins left="0.7" right="0.7" top="0.75" bottom="0.75" header="0.3" footer="0.3"/>
  <pageSetup orientation="portrait" horizontalDpi="300" verticalDpi="300" r:id="rId1"/>
  <headerFooter>
    <oddHeader>&amp;C&amp;"Aptos"&amp;10&amp;K000000 OFFICIAL&amp;1#_x000D_</oddHeader>
    <oddFooter>&amp;C_x000D_&amp;1#&amp;"Aptos"&amp;10&amp;K000000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4CC21-E671-4910-9EDA-FBAF8D578880}">
  <dimension ref="A1:C12"/>
  <sheetViews>
    <sheetView workbookViewId="0"/>
  </sheetViews>
  <sheetFormatPr defaultRowHeight="15" x14ac:dyDescent="0.25"/>
  <cols>
    <col min="1" max="1" width="36.42578125" customWidth="1"/>
    <col min="2" max="2" width="17.42578125" bestFit="1" customWidth="1"/>
    <col min="7" max="7" width="10.42578125" bestFit="1" customWidth="1"/>
  </cols>
  <sheetData>
    <row r="1" spans="1:3" x14ac:dyDescent="0.25">
      <c r="B1" t="s">
        <v>884</v>
      </c>
      <c r="C1" t="s">
        <v>759</v>
      </c>
    </row>
    <row r="2" spans="1:3" x14ac:dyDescent="0.25">
      <c r="A2" s="2" t="s">
        <v>987</v>
      </c>
      <c r="B2" s="1">
        <v>17982872524</v>
      </c>
      <c r="C2" t="s">
        <v>761</v>
      </c>
    </row>
    <row r="3" spans="1:3" x14ac:dyDescent="0.25">
      <c r="A3" s="2" t="s">
        <v>903</v>
      </c>
      <c r="B3" s="1">
        <v>38198004742.415993</v>
      </c>
      <c r="C3" t="s">
        <v>761</v>
      </c>
    </row>
    <row r="4" spans="1:3" ht="30" x14ac:dyDescent="0.25">
      <c r="A4" s="2" t="s">
        <v>988</v>
      </c>
      <c r="B4" s="61">
        <v>329404683</v>
      </c>
      <c r="C4" t="s">
        <v>761</v>
      </c>
    </row>
    <row r="5" spans="1:3" ht="30" x14ac:dyDescent="0.25">
      <c r="A5" s="2" t="s">
        <v>910</v>
      </c>
      <c r="B5" s="61">
        <v>-566324933</v>
      </c>
      <c r="C5" t="s">
        <v>760</v>
      </c>
    </row>
    <row r="6" spans="1:3" ht="30" x14ac:dyDescent="0.25">
      <c r="A6" s="2" t="s">
        <v>911</v>
      </c>
      <c r="B6" s="1">
        <v>21699993</v>
      </c>
      <c r="C6" t="s">
        <v>760</v>
      </c>
    </row>
    <row r="7" spans="1:3" ht="45" x14ac:dyDescent="0.25">
      <c r="A7" s="2" t="s">
        <v>904</v>
      </c>
      <c r="B7" s="1">
        <v>1814145736</v>
      </c>
      <c r="C7" t="s">
        <v>762</v>
      </c>
    </row>
    <row r="8" spans="1:3" ht="30" x14ac:dyDescent="0.25">
      <c r="A8" s="2" t="s">
        <v>913</v>
      </c>
      <c r="B8" s="1">
        <v>137000000</v>
      </c>
      <c r="C8" t="s">
        <v>909</v>
      </c>
    </row>
    <row r="9" spans="1:3" ht="30" x14ac:dyDescent="0.25">
      <c r="A9" s="2" t="s">
        <v>905</v>
      </c>
      <c r="B9" s="62">
        <f>139.3/134.2</f>
        <v>1.0380029806259317</v>
      </c>
      <c r="C9" t="s">
        <v>764</v>
      </c>
    </row>
    <row r="10" spans="1:3" ht="60" x14ac:dyDescent="0.25">
      <c r="A10" s="2" t="s">
        <v>906</v>
      </c>
      <c r="B10" s="1">
        <v>3724103221</v>
      </c>
      <c r="C10" t="s">
        <v>765</v>
      </c>
    </row>
    <row r="11" spans="1:3" ht="45" x14ac:dyDescent="0.25">
      <c r="A11" s="2" t="s">
        <v>907</v>
      </c>
      <c r="B11" s="1">
        <v>53186454</v>
      </c>
      <c r="C11" t="s">
        <v>765</v>
      </c>
    </row>
    <row r="12" spans="1:3" ht="30" x14ac:dyDescent="0.25">
      <c r="A12" s="2" t="s">
        <v>962</v>
      </c>
      <c r="B12" s="1">
        <v>243479334</v>
      </c>
      <c r="C12" t="s">
        <v>954</v>
      </c>
    </row>
  </sheetData>
  <phoneticPr fontId="23" type="noConversion"/>
  <pageMargins left="0.7" right="0.7" top="0.75" bottom="0.75" header="0.3" footer="0.3"/>
  <headerFooter>
    <oddHeader>&amp;C&amp;"Aptos"&amp;10&amp;K000000 OFFICIAL&amp;1#_x000D_</oddHeader>
    <oddFooter>&amp;C_x000D_&amp;1#&amp;"Aptos"&amp;10&amp;K000000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52DD-4F2F-42D3-A3C3-8FD71EC755B6}">
  <dimension ref="A1:CG356"/>
  <sheetViews>
    <sheetView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2" max="2" width="36.5703125" customWidth="1"/>
    <col min="74" max="82" width="10.5703125" customWidth="1"/>
    <col min="83" max="83" width="11.140625" bestFit="1" customWidth="1"/>
    <col min="85" max="85" width="12" style="15" bestFit="1" customWidth="1"/>
  </cols>
  <sheetData>
    <row r="1" spans="1:85" x14ac:dyDescent="0.25">
      <c r="A1" t="s">
        <v>763</v>
      </c>
      <c r="C1" t="s">
        <v>765</v>
      </c>
      <c r="D1" t="s">
        <v>765</v>
      </c>
      <c r="E1" t="s">
        <v>765</v>
      </c>
      <c r="F1" t="s">
        <v>765</v>
      </c>
      <c r="G1" t="s">
        <v>765</v>
      </c>
      <c r="H1" t="s">
        <v>765</v>
      </c>
      <c r="I1" t="s">
        <v>765</v>
      </c>
      <c r="J1" t="s">
        <v>765</v>
      </c>
      <c r="K1" t="s">
        <v>765</v>
      </c>
      <c r="L1" t="s">
        <v>765</v>
      </c>
      <c r="M1" t="s">
        <v>765</v>
      </c>
      <c r="N1" t="s">
        <v>765</v>
      </c>
      <c r="O1" t="s">
        <v>765</v>
      </c>
      <c r="P1" t="s">
        <v>765</v>
      </c>
      <c r="Q1" t="s">
        <v>765</v>
      </c>
      <c r="R1" t="s">
        <v>765</v>
      </c>
      <c r="S1" t="s">
        <v>765</v>
      </c>
      <c r="T1" t="s">
        <v>765</v>
      </c>
      <c r="U1" t="s">
        <v>765</v>
      </c>
      <c r="V1" t="s">
        <v>765</v>
      </c>
      <c r="W1" t="s">
        <v>765</v>
      </c>
      <c r="X1" t="s">
        <v>765</v>
      </c>
      <c r="Y1" t="s">
        <v>765</v>
      </c>
      <c r="Z1" t="s">
        <v>765</v>
      </c>
      <c r="AA1" t="s">
        <v>765</v>
      </c>
      <c r="AB1" t="s">
        <v>765</v>
      </c>
      <c r="AC1" t="s">
        <v>765</v>
      </c>
      <c r="AD1" t="s">
        <v>765</v>
      </c>
      <c r="AE1" t="s">
        <v>765</v>
      </c>
      <c r="AF1" t="s">
        <v>765</v>
      </c>
      <c r="AG1" t="s">
        <v>765</v>
      </c>
      <c r="AH1" t="s">
        <v>765</v>
      </c>
      <c r="AI1" t="s">
        <v>765</v>
      </c>
      <c r="AJ1" t="s">
        <v>765</v>
      </c>
      <c r="AK1" t="s">
        <v>765</v>
      </c>
      <c r="AL1" t="s">
        <v>765</v>
      </c>
      <c r="AM1" t="s">
        <v>954</v>
      </c>
      <c r="AN1" t="s">
        <v>954</v>
      </c>
      <c r="AO1" t="s">
        <v>954</v>
      </c>
      <c r="AP1" t="s">
        <v>954</v>
      </c>
      <c r="AQ1" t="s">
        <v>954</v>
      </c>
      <c r="AR1" t="s">
        <v>954</v>
      </c>
      <c r="AS1" t="s">
        <v>954</v>
      </c>
      <c r="AT1" t="s">
        <v>954</v>
      </c>
      <c r="AU1" t="s">
        <v>954</v>
      </c>
      <c r="AV1" t="s">
        <v>954</v>
      </c>
      <c r="AW1" t="s">
        <v>954</v>
      </c>
      <c r="AX1" t="s">
        <v>954</v>
      </c>
      <c r="AY1" t="s">
        <v>954</v>
      </c>
      <c r="AZ1" t="s">
        <v>954</v>
      </c>
      <c r="BA1" t="s">
        <v>954</v>
      </c>
      <c r="BB1" t="s">
        <v>954</v>
      </c>
      <c r="BC1" t="s">
        <v>954</v>
      </c>
      <c r="BD1" t="s">
        <v>954</v>
      </c>
      <c r="BE1" t="s">
        <v>954</v>
      </c>
      <c r="BF1" t="s">
        <v>954</v>
      </c>
      <c r="BG1" t="s">
        <v>954</v>
      </c>
      <c r="BH1" t="s">
        <v>954</v>
      </c>
      <c r="BI1" t="s">
        <v>954</v>
      </c>
      <c r="BJ1" t="s">
        <v>954</v>
      </c>
      <c r="BK1" t="s">
        <v>954</v>
      </c>
      <c r="BL1" t="s">
        <v>954</v>
      </c>
      <c r="BM1" t="s">
        <v>954</v>
      </c>
      <c r="BN1" t="s">
        <v>954</v>
      </c>
      <c r="BO1" t="s">
        <v>954</v>
      </c>
      <c r="BP1" t="s">
        <v>954</v>
      </c>
      <c r="BQ1" t="s">
        <v>954</v>
      </c>
      <c r="BR1" t="s">
        <v>954</v>
      </c>
      <c r="BS1" t="s">
        <v>954</v>
      </c>
      <c r="BT1" t="s">
        <v>954</v>
      </c>
      <c r="BU1" t="s">
        <v>777</v>
      </c>
      <c r="BV1" t="s">
        <v>919</v>
      </c>
      <c r="BW1" t="s">
        <v>919</v>
      </c>
      <c r="BX1" t="s">
        <v>919</v>
      </c>
      <c r="BY1" t="s">
        <v>908</v>
      </c>
      <c r="BZ1" t="s">
        <v>908</v>
      </c>
      <c r="CA1" t="s">
        <v>908</v>
      </c>
      <c r="CB1" t="s">
        <v>918</v>
      </c>
      <c r="CC1" t="s">
        <v>918</v>
      </c>
      <c r="CD1" t="s">
        <v>918</v>
      </c>
      <c r="CE1" t="s">
        <v>918</v>
      </c>
    </row>
    <row r="2" spans="1:85" x14ac:dyDescent="0.25">
      <c r="A2" t="s">
        <v>766</v>
      </c>
      <c r="B2" t="s">
        <v>767</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t="s">
        <v>28</v>
      </c>
      <c r="AC2" t="s">
        <v>29</v>
      </c>
      <c r="AD2" t="s">
        <v>30</v>
      </c>
      <c r="AE2" t="s">
        <v>31</v>
      </c>
      <c r="AF2" t="s">
        <v>32</v>
      </c>
      <c r="AG2" t="s">
        <v>33</v>
      </c>
      <c r="AH2" t="s">
        <v>34</v>
      </c>
      <c r="AI2" t="s">
        <v>35</v>
      </c>
      <c r="AJ2" t="s">
        <v>36</v>
      </c>
      <c r="AK2" t="s">
        <v>37</v>
      </c>
      <c r="AL2" t="s">
        <v>38</v>
      </c>
      <c r="AM2" t="s">
        <v>796</v>
      </c>
      <c r="AN2" t="s">
        <v>797</v>
      </c>
      <c r="AO2" t="s">
        <v>810</v>
      </c>
      <c r="AP2" t="s">
        <v>4</v>
      </c>
      <c r="AQ2" t="s">
        <v>23</v>
      </c>
      <c r="AR2" t="s">
        <v>811</v>
      </c>
      <c r="AS2" t="s">
        <v>6</v>
      </c>
      <c r="AT2" t="s">
        <v>25</v>
      </c>
      <c r="AU2" t="s">
        <v>7</v>
      </c>
      <c r="AV2" t="s">
        <v>26</v>
      </c>
      <c r="AW2" t="s">
        <v>12</v>
      </c>
      <c r="AX2" t="s">
        <v>31</v>
      </c>
      <c r="AY2" t="s">
        <v>13</v>
      </c>
      <c r="AZ2" t="s">
        <v>32</v>
      </c>
      <c r="BA2" t="s">
        <v>798</v>
      </c>
      <c r="BB2" t="s">
        <v>799</v>
      </c>
      <c r="BC2" t="s">
        <v>800</v>
      </c>
      <c r="BD2" t="s">
        <v>801</v>
      </c>
      <c r="BE2" t="s">
        <v>16</v>
      </c>
      <c r="BF2" t="s">
        <v>35</v>
      </c>
      <c r="BG2" t="s">
        <v>17</v>
      </c>
      <c r="BH2" t="s">
        <v>36</v>
      </c>
      <c r="BI2" t="s">
        <v>802</v>
      </c>
      <c r="BJ2" t="s">
        <v>803</v>
      </c>
      <c r="BK2" t="s">
        <v>805</v>
      </c>
      <c r="BL2" t="s">
        <v>804</v>
      </c>
      <c r="BM2" t="s">
        <v>806</v>
      </c>
      <c r="BN2" t="s">
        <v>807</v>
      </c>
      <c r="BO2" t="s">
        <v>808</v>
      </c>
      <c r="BP2" t="s">
        <v>809</v>
      </c>
      <c r="BQ2" t="s">
        <v>18</v>
      </c>
      <c r="BR2" t="s">
        <v>37</v>
      </c>
      <c r="BS2" t="s">
        <v>19</v>
      </c>
      <c r="BT2" t="s">
        <v>38</v>
      </c>
      <c r="BU2" t="s">
        <v>778</v>
      </c>
      <c r="BV2" t="s">
        <v>774</v>
      </c>
      <c r="BW2" t="s">
        <v>773</v>
      </c>
      <c r="BX2" t="s">
        <v>775</v>
      </c>
      <c r="BY2" t="s">
        <v>786</v>
      </c>
      <c r="BZ2" t="s">
        <v>787</v>
      </c>
      <c r="CA2" t="s">
        <v>776</v>
      </c>
      <c r="CB2" t="s">
        <v>880</v>
      </c>
      <c r="CC2" t="s">
        <v>879</v>
      </c>
      <c r="CD2" t="s">
        <v>921</v>
      </c>
      <c r="CE2" t="s">
        <v>922</v>
      </c>
      <c r="CG2" s="15" t="s">
        <v>881</v>
      </c>
    </row>
    <row r="3" spans="1:85" x14ac:dyDescent="0.25">
      <c r="A3" t="s">
        <v>42</v>
      </c>
      <c r="B3" t="s">
        <v>41</v>
      </c>
      <c r="C3">
        <v>20944560</v>
      </c>
      <c r="D3">
        <v>0</v>
      </c>
      <c r="E3">
        <v>-2336913</v>
      </c>
      <c r="F3">
        <v>0</v>
      </c>
      <c r="G3">
        <v>0</v>
      </c>
      <c r="H3">
        <v>-399949</v>
      </c>
      <c r="I3">
        <v>0</v>
      </c>
      <c r="J3">
        <v>-619029</v>
      </c>
      <c r="K3">
        <v>-559250</v>
      </c>
      <c r="L3">
        <v>-11389</v>
      </c>
      <c r="M3">
        <v>0</v>
      </c>
      <c r="N3">
        <v>0</v>
      </c>
      <c r="O3">
        <v>0</v>
      </c>
      <c r="P3">
        <v>0</v>
      </c>
      <c r="Q3">
        <v>0</v>
      </c>
      <c r="R3">
        <v>0</v>
      </c>
      <c r="S3">
        <v>0</v>
      </c>
      <c r="T3">
        <v>0</v>
      </c>
      <c r="U3">
        <v>0</v>
      </c>
      <c r="V3">
        <v>0</v>
      </c>
      <c r="W3">
        <v>0</v>
      </c>
      <c r="X3">
        <v>0</v>
      </c>
      <c r="Y3">
        <v>0</v>
      </c>
      <c r="Z3">
        <v>0</v>
      </c>
      <c r="AA3">
        <v>0</v>
      </c>
      <c r="AB3">
        <v>0</v>
      </c>
      <c r="AC3">
        <v>0</v>
      </c>
      <c r="AD3">
        <v>0</v>
      </c>
      <c r="AE3">
        <v>0</v>
      </c>
      <c r="AF3">
        <v>0</v>
      </c>
      <c r="AG3">
        <v>0</v>
      </c>
      <c r="AH3">
        <v>0</v>
      </c>
      <c r="AI3">
        <v>0</v>
      </c>
      <c r="AJ3">
        <v>0</v>
      </c>
      <c r="AK3">
        <v>0</v>
      </c>
      <c r="AL3">
        <v>0</v>
      </c>
      <c r="AM3">
        <v>-2226862</v>
      </c>
      <c r="AN3">
        <v>0</v>
      </c>
      <c r="AO3">
        <v>0</v>
      </c>
      <c r="AP3">
        <v>0</v>
      </c>
      <c r="AQ3">
        <v>0</v>
      </c>
      <c r="AR3">
        <v>0</v>
      </c>
      <c r="AS3">
        <v>0</v>
      </c>
      <c r="AT3">
        <v>0</v>
      </c>
      <c r="AU3">
        <v>0</v>
      </c>
      <c r="AV3">
        <v>0</v>
      </c>
      <c r="AW3">
        <v>0</v>
      </c>
      <c r="AX3">
        <v>0</v>
      </c>
      <c r="AY3">
        <v>-11390</v>
      </c>
      <c r="AZ3">
        <v>0</v>
      </c>
      <c r="BA3">
        <v>0</v>
      </c>
      <c r="BB3">
        <v>0</v>
      </c>
      <c r="BC3">
        <v>0</v>
      </c>
      <c r="BD3">
        <v>0</v>
      </c>
      <c r="BE3">
        <v>0</v>
      </c>
      <c r="BF3">
        <v>0</v>
      </c>
      <c r="BG3">
        <v>0</v>
      </c>
      <c r="BH3">
        <v>0</v>
      </c>
      <c r="BI3">
        <v>0</v>
      </c>
      <c r="BJ3">
        <v>0</v>
      </c>
      <c r="BK3">
        <v>0</v>
      </c>
      <c r="BL3">
        <v>0</v>
      </c>
      <c r="BM3">
        <v>0</v>
      </c>
      <c r="BN3">
        <v>0</v>
      </c>
      <c r="BO3">
        <v>0</v>
      </c>
      <c r="BP3">
        <v>0</v>
      </c>
      <c r="BQ3">
        <v>0</v>
      </c>
      <c r="BR3">
        <v>0</v>
      </c>
      <c r="BS3">
        <v>0</v>
      </c>
      <c r="BT3">
        <v>0</v>
      </c>
      <c r="BU3">
        <v>0.68600000000000005</v>
      </c>
      <c r="BV3">
        <v>0.4</v>
      </c>
      <c r="BW3" s="6">
        <v>-6.21423262228969</v>
      </c>
      <c r="BX3" s="6">
        <v>1.9354523034378499</v>
      </c>
      <c r="BY3" s="6">
        <v>0.4</v>
      </c>
      <c r="BZ3" s="6">
        <v>-6.21423262228969</v>
      </c>
      <c r="CA3" s="6">
        <v>1.9354523034378499</v>
      </c>
      <c r="CB3">
        <v>0</v>
      </c>
      <c r="CC3">
        <v>0</v>
      </c>
      <c r="CD3">
        <v>0</v>
      </c>
      <c r="CE3">
        <v>0</v>
      </c>
      <c r="CG3" s="16">
        <f t="shared" ref="CG3:CG66" si="0">(AM3+AO3-AP3-AR3) * BU3 * 0.5</f>
        <v>-763813.66600000008</v>
      </c>
    </row>
    <row r="4" spans="1:85" x14ac:dyDescent="0.25">
      <c r="A4" t="s">
        <v>44</v>
      </c>
      <c r="B4" t="s">
        <v>43</v>
      </c>
      <c r="C4">
        <v>38380429</v>
      </c>
      <c r="D4">
        <v>0</v>
      </c>
      <c r="E4">
        <v>-4775064</v>
      </c>
      <c r="F4">
        <v>-15955</v>
      </c>
      <c r="G4">
        <v>0</v>
      </c>
      <c r="H4">
        <v>-335248</v>
      </c>
      <c r="I4">
        <v>0</v>
      </c>
      <c r="J4">
        <v>-1366921</v>
      </c>
      <c r="K4">
        <v>-520146</v>
      </c>
      <c r="L4">
        <v>-4446</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-4741969</v>
      </c>
      <c r="AN4">
        <v>0</v>
      </c>
      <c r="AO4">
        <v>0</v>
      </c>
      <c r="AP4">
        <v>0</v>
      </c>
      <c r="AQ4">
        <v>0</v>
      </c>
      <c r="AR4">
        <v>0</v>
      </c>
      <c r="AS4">
        <v>-18472</v>
      </c>
      <c r="AT4">
        <v>0</v>
      </c>
      <c r="AU4">
        <v>0</v>
      </c>
      <c r="AV4">
        <v>0</v>
      </c>
      <c r="AW4">
        <v>-4446</v>
      </c>
      <c r="AX4">
        <v>0</v>
      </c>
      <c r="AY4">
        <v>0</v>
      </c>
      <c r="AZ4">
        <v>0</v>
      </c>
      <c r="BA4">
        <v>0</v>
      </c>
      <c r="BB4">
        <v>0</v>
      </c>
      <c r="BC4">
        <v>0</v>
      </c>
      <c r="BD4">
        <v>0</v>
      </c>
      <c r="BE4">
        <v>0</v>
      </c>
      <c r="BF4">
        <v>0</v>
      </c>
      <c r="BG4">
        <v>0</v>
      </c>
      <c r="BH4">
        <v>0</v>
      </c>
      <c r="BI4">
        <v>0</v>
      </c>
      <c r="BJ4">
        <v>0</v>
      </c>
      <c r="BK4">
        <v>0</v>
      </c>
      <c r="BL4">
        <v>0</v>
      </c>
      <c r="BM4">
        <v>0</v>
      </c>
      <c r="BN4">
        <v>0</v>
      </c>
      <c r="BO4">
        <v>0</v>
      </c>
      <c r="BP4">
        <v>0</v>
      </c>
      <c r="BQ4">
        <v>0</v>
      </c>
      <c r="BR4">
        <v>0</v>
      </c>
      <c r="BS4">
        <v>0</v>
      </c>
      <c r="BT4">
        <v>0</v>
      </c>
      <c r="BU4">
        <v>0.67500000000000004</v>
      </c>
      <c r="BV4">
        <v>0.4</v>
      </c>
      <c r="BW4" s="6">
        <v>-10.894145345817099</v>
      </c>
      <c r="BX4" s="6">
        <v>3.5150960581983401</v>
      </c>
      <c r="BY4" s="6">
        <v>0.4</v>
      </c>
      <c r="BZ4" s="6">
        <v>-10.894145345817099</v>
      </c>
      <c r="CA4" s="6">
        <v>3.5150960581983401</v>
      </c>
      <c r="CB4">
        <v>0</v>
      </c>
      <c r="CC4">
        <v>0</v>
      </c>
      <c r="CD4">
        <v>0</v>
      </c>
      <c r="CE4">
        <v>0</v>
      </c>
      <c r="CG4" s="16">
        <f t="shared" si="0"/>
        <v>-1600414.5375000001</v>
      </c>
    </row>
    <row r="5" spans="1:85" x14ac:dyDescent="0.25">
      <c r="A5" t="s">
        <v>46</v>
      </c>
      <c r="B5" t="s">
        <v>45</v>
      </c>
      <c r="C5">
        <v>41326976</v>
      </c>
      <c r="D5">
        <v>-20615</v>
      </c>
      <c r="E5">
        <v>-5391580</v>
      </c>
      <c r="F5">
        <v>0</v>
      </c>
      <c r="G5">
        <v>0</v>
      </c>
      <c r="H5">
        <v>-514824</v>
      </c>
      <c r="I5">
        <v>0</v>
      </c>
      <c r="J5">
        <v>-1653222</v>
      </c>
      <c r="K5">
        <v>-1067171</v>
      </c>
      <c r="L5">
        <v>-50995</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-5394956</v>
      </c>
      <c r="AN5">
        <v>0</v>
      </c>
      <c r="AO5">
        <v>0</v>
      </c>
      <c r="AP5">
        <v>-30942</v>
      </c>
      <c r="AQ5">
        <v>0</v>
      </c>
      <c r="AR5">
        <v>0</v>
      </c>
      <c r="AS5">
        <v>0</v>
      </c>
      <c r="AT5">
        <v>0</v>
      </c>
      <c r="AU5">
        <v>0</v>
      </c>
      <c r="AV5">
        <v>0</v>
      </c>
      <c r="AW5">
        <v>-50672</v>
      </c>
      <c r="AX5">
        <v>0</v>
      </c>
      <c r="AY5">
        <v>0</v>
      </c>
      <c r="AZ5">
        <v>0</v>
      </c>
      <c r="BA5">
        <v>0</v>
      </c>
      <c r="BB5">
        <v>0</v>
      </c>
      <c r="BC5">
        <v>0</v>
      </c>
      <c r="BD5">
        <v>0</v>
      </c>
      <c r="BE5">
        <v>0</v>
      </c>
      <c r="BF5">
        <v>0</v>
      </c>
      <c r="BG5">
        <v>-6414</v>
      </c>
      <c r="BH5">
        <v>0</v>
      </c>
      <c r="BI5">
        <v>0</v>
      </c>
      <c r="BJ5">
        <v>0</v>
      </c>
      <c r="BK5">
        <v>0</v>
      </c>
      <c r="BL5">
        <v>0</v>
      </c>
      <c r="BM5">
        <v>0</v>
      </c>
      <c r="BN5">
        <v>0</v>
      </c>
      <c r="BO5">
        <v>0</v>
      </c>
      <c r="BP5">
        <v>0</v>
      </c>
      <c r="BQ5">
        <v>0</v>
      </c>
      <c r="BR5">
        <v>0</v>
      </c>
      <c r="BS5">
        <v>0</v>
      </c>
      <c r="BT5">
        <v>0</v>
      </c>
      <c r="BU5">
        <v>0.68100000000000005</v>
      </c>
      <c r="BV5">
        <v>0.4</v>
      </c>
      <c r="BW5" s="6">
        <v>-10.2109560841646</v>
      </c>
      <c r="BX5" s="6">
        <v>3.9954593681113</v>
      </c>
      <c r="BY5" s="6">
        <v>0.4</v>
      </c>
      <c r="BZ5" s="6">
        <v>-10.2109560841646</v>
      </c>
      <c r="CA5" s="6">
        <v>3.9954593681113</v>
      </c>
      <c r="CB5">
        <v>0</v>
      </c>
      <c r="CC5">
        <v>0</v>
      </c>
      <c r="CD5">
        <v>0</v>
      </c>
      <c r="CE5">
        <v>0</v>
      </c>
      <c r="CG5" s="16">
        <f t="shared" si="0"/>
        <v>-1826446.7670000002</v>
      </c>
    </row>
    <row r="6" spans="1:85" x14ac:dyDescent="0.25">
      <c r="A6" t="s">
        <v>48</v>
      </c>
      <c r="B6" t="s">
        <v>47</v>
      </c>
      <c r="C6">
        <v>51492993</v>
      </c>
      <c r="D6">
        <v>0</v>
      </c>
      <c r="E6">
        <v>-3921433</v>
      </c>
      <c r="F6">
        <v>-26269</v>
      </c>
      <c r="G6">
        <v>0</v>
      </c>
      <c r="H6">
        <v>-220855</v>
      </c>
      <c r="I6">
        <v>0</v>
      </c>
      <c r="J6">
        <v>-739964</v>
      </c>
      <c r="K6">
        <v>-491973</v>
      </c>
      <c r="L6">
        <v>-836</v>
      </c>
      <c r="M6">
        <v>0</v>
      </c>
      <c r="N6">
        <v>0</v>
      </c>
      <c r="O6">
        <v>0</v>
      </c>
      <c r="P6">
        <v>0</v>
      </c>
      <c r="Q6">
        <v>0</v>
      </c>
      <c r="R6">
        <v>0</v>
      </c>
      <c r="S6">
        <v>0</v>
      </c>
      <c r="T6">
        <v>0</v>
      </c>
      <c r="U6">
        <v>0</v>
      </c>
      <c r="V6">
        <v>0</v>
      </c>
      <c r="W6">
        <v>0</v>
      </c>
      <c r="X6">
        <v>0</v>
      </c>
      <c r="Y6">
        <v>0</v>
      </c>
      <c r="Z6">
        <v>0</v>
      </c>
      <c r="AA6">
        <v>0</v>
      </c>
      <c r="AB6">
        <v>0</v>
      </c>
      <c r="AC6">
        <v>0</v>
      </c>
      <c r="AD6">
        <v>0</v>
      </c>
      <c r="AE6">
        <v>0</v>
      </c>
      <c r="AF6">
        <v>0</v>
      </c>
      <c r="AG6">
        <v>0</v>
      </c>
      <c r="AH6">
        <v>0</v>
      </c>
      <c r="AI6">
        <v>0</v>
      </c>
      <c r="AJ6">
        <v>0</v>
      </c>
      <c r="AK6">
        <v>0</v>
      </c>
      <c r="AL6">
        <v>0</v>
      </c>
      <c r="AM6">
        <v>-3817895</v>
      </c>
      <c r="AN6">
        <v>0</v>
      </c>
      <c r="AO6">
        <v>0</v>
      </c>
      <c r="AP6">
        <v>0</v>
      </c>
      <c r="AQ6">
        <v>0</v>
      </c>
      <c r="AR6">
        <v>0</v>
      </c>
      <c r="AS6">
        <v>-25136</v>
      </c>
      <c r="AT6">
        <v>0</v>
      </c>
      <c r="AU6">
        <v>0</v>
      </c>
      <c r="AV6">
        <v>0</v>
      </c>
      <c r="AW6">
        <v>-856</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0</v>
      </c>
      <c r="BU6">
        <v>0.65400000000000003</v>
      </c>
      <c r="BV6">
        <v>0.4</v>
      </c>
      <c r="BW6" s="6">
        <v>-11.9920533689024</v>
      </c>
      <c r="BX6" s="6">
        <v>4.2832572882522397</v>
      </c>
      <c r="BY6" s="6">
        <v>0.4</v>
      </c>
      <c r="BZ6" s="6">
        <v>-11.9920533689024</v>
      </c>
      <c r="CA6" s="6">
        <v>4.2832572882522397</v>
      </c>
      <c r="CB6">
        <v>0</v>
      </c>
      <c r="CC6">
        <v>0</v>
      </c>
      <c r="CD6">
        <v>0</v>
      </c>
      <c r="CE6">
        <v>0</v>
      </c>
      <c r="CG6" s="16">
        <f t="shared" si="0"/>
        <v>-1248451.665</v>
      </c>
    </row>
    <row r="7" spans="1:85" x14ac:dyDescent="0.25">
      <c r="A7" t="s">
        <v>50</v>
      </c>
      <c r="B7" t="s">
        <v>49</v>
      </c>
      <c r="C7">
        <v>58118762</v>
      </c>
      <c r="D7">
        <v>-16975</v>
      </c>
      <c r="E7">
        <v>-5521295</v>
      </c>
      <c r="F7">
        <v>-19473</v>
      </c>
      <c r="G7">
        <v>0</v>
      </c>
      <c r="H7">
        <v>-700000</v>
      </c>
      <c r="I7">
        <v>0</v>
      </c>
      <c r="J7">
        <v>-1540678</v>
      </c>
      <c r="K7">
        <v>-1498269</v>
      </c>
      <c r="L7">
        <v>-4828</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c r="AL7">
        <v>0</v>
      </c>
      <c r="AM7">
        <v>-5179976</v>
      </c>
      <c r="AN7">
        <v>0</v>
      </c>
      <c r="AO7">
        <v>0</v>
      </c>
      <c r="AP7">
        <v>-14671</v>
      </c>
      <c r="AQ7">
        <v>0</v>
      </c>
      <c r="AR7">
        <v>0</v>
      </c>
      <c r="AS7">
        <v>-19473</v>
      </c>
      <c r="AT7">
        <v>0</v>
      </c>
      <c r="AU7">
        <v>0</v>
      </c>
      <c r="AV7">
        <v>0</v>
      </c>
      <c r="AW7">
        <v>-4828</v>
      </c>
      <c r="AX7">
        <v>0</v>
      </c>
      <c r="AY7">
        <v>0</v>
      </c>
      <c r="AZ7">
        <v>0</v>
      </c>
      <c r="BA7">
        <v>0</v>
      </c>
      <c r="BB7">
        <v>0</v>
      </c>
      <c r="BC7">
        <v>0</v>
      </c>
      <c r="BD7">
        <v>0</v>
      </c>
      <c r="BE7">
        <v>-16875</v>
      </c>
      <c r="BF7">
        <v>0</v>
      </c>
      <c r="BG7">
        <v>-5243</v>
      </c>
      <c r="BH7">
        <v>0</v>
      </c>
      <c r="BI7">
        <v>0</v>
      </c>
      <c r="BJ7">
        <v>0</v>
      </c>
      <c r="BK7">
        <v>0</v>
      </c>
      <c r="BL7">
        <v>0</v>
      </c>
      <c r="BM7">
        <v>0</v>
      </c>
      <c r="BN7">
        <v>0</v>
      </c>
      <c r="BO7">
        <v>0</v>
      </c>
      <c r="BP7">
        <v>0</v>
      </c>
      <c r="BQ7">
        <v>0</v>
      </c>
      <c r="BR7">
        <v>0</v>
      </c>
      <c r="BS7">
        <v>0</v>
      </c>
      <c r="BT7">
        <v>0</v>
      </c>
      <c r="BU7">
        <v>0.68100000000000005</v>
      </c>
      <c r="BV7">
        <v>0.4</v>
      </c>
      <c r="BW7" s="6">
        <v>-17.195934090243998</v>
      </c>
      <c r="BX7" s="6">
        <v>3.1455033214167401</v>
      </c>
      <c r="BY7" s="6">
        <v>0.4</v>
      </c>
      <c r="BZ7" s="6">
        <v>-17.195934090243998</v>
      </c>
      <c r="CA7" s="6">
        <v>3.1455033214167401</v>
      </c>
      <c r="CB7">
        <v>0</v>
      </c>
      <c r="CC7">
        <v>0</v>
      </c>
      <c r="CD7">
        <v>0</v>
      </c>
      <c r="CE7">
        <v>0</v>
      </c>
      <c r="CG7" s="16">
        <f t="shared" si="0"/>
        <v>-1758786.3525</v>
      </c>
    </row>
    <row r="8" spans="1:85" x14ac:dyDescent="0.25">
      <c r="A8" t="s">
        <v>52</v>
      </c>
      <c r="B8" t="s">
        <v>51</v>
      </c>
      <c r="C8">
        <v>25762468</v>
      </c>
      <c r="D8">
        <v>-9182</v>
      </c>
      <c r="E8">
        <v>-4227739</v>
      </c>
      <c r="F8">
        <v>-87058</v>
      </c>
      <c r="G8">
        <v>0</v>
      </c>
      <c r="H8">
        <v>-491348</v>
      </c>
      <c r="I8">
        <v>0</v>
      </c>
      <c r="J8">
        <v>-959229</v>
      </c>
      <c r="K8">
        <v>-446387</v>
      </c>
      <c r="L8">
        <v>-6824</v>
      </c>
      <c r="M8">
        <v>0</v>
      </c>
      <c r="N8">
        <v>0</v>
      </c>
      <c r="O8">
        <v>0</v>
      </c>
      <c r="P8">
        <v>0</v>
      </c>
      <c r="Q8">
        <v>0</v>
      </c>
      <c r="R8">
        <v>0</v>
      </c>
      <c r="S8">
        <v>0</v>
      </c>
      <c r="T8">
        <v>0</v>
      </c>
      <c r="U8">
        <v>0</v>
      </c>
      <c r="V8">
        <v>1610730</v>
      </c>
      <c r="W8">
        <v>0</v>
      </c>
      <c r="X8">
        <v>0</v>
      </c>
      <c r="Y8">
        <v>0</v>
      </c>
      <c r="Z8">
        <v>0</v>
      </c>
      <c r="AA8">
        <v>0</v>
      </c>
      <c r="AB8">
        <v>0</v>
      </c>
      <c r="AC8">
        <v>0</v>
      </c>
      <c r="AD8">
        <v>0</v>
      </c>
      <c r="AE8">
        <v>0</v>
      </c>
      <c r="AF8">
        <v>0</v>
      </c>
      <c r="AG8">
        <v>0</v>
      </c>
      <c r="AH8">
        <v>0</v>
      </c>
      <c r="AI8">
        <v>0</v>
      </c>
      <c r="AJ8">
        <v>0</v>
      </c>
      <c r="AK8">
        <v>0</v>
      </c>
      <c r="AL8">
        <v>0</v>
      </c>
      <c r="AM8">
        <v>-4018896</v>
      </c>
      <c r="AN8">
        <v>0</v>
      </c>
      <c r="AO8">
        <v>0</v>
      </c>
      <c r="AP8">
        <v>-13502</v>
      </c>
      <c r="AQ8">
        <v>0</v>
      </c>
      <c r="AR8">
        <v>0</v>
      </c>
      <c r="AS8">
        <v>-84314</v>
      </c>
      <c r="AT8">
        <v>0</v>
      </c>
      <c r="AU8">
        <v>0</v>
      </c>
      <c r="AV8">
        <v>0</v>
      </c>
      <c r="AW8">
        <v>-6824</v>
      </c>
      <c r="AX8">
        <v>0</v>
      </c>
      <c r="AY8">
        <v>0</v>
      </c>
      <c r="AZ8">
        <v>0</v>
      </c>
      <c r="BA8">
        <v>0</v>
      </c>
      <c r="BB8">
        <v>0</v>
      </c>
      <c r="BC8">
        <v>0</v>
      </c>
      <c r="BD8">
        <v>0</v>
      </c>
      <c r="BE8">
        <v>0</v>
      </c>
      <c r="BF8">
        <v>0</v>
      </c>
      <c r="BG8">
        <v>-14941</v>
      </c>
      <c r="BH8">
        <v>0</v>
      </c>
      <c r="BI8">
        <v>0</v>
      </c>
      <c r="BJ8">
        <v>-55001</v>
      </c>
      <c r="BK8">
        <v>0</v>
      </c>
      <c r="BL8">
        <v>0</v>
      </c>
      <c r="BM8">
        <v>0</v>
      </c>
      <c r="BN8">
        <v>0</v>
      </c>
      <c r="BO8">
        <v>0</v>
      </c>
      <c r="BP8">
        <v>0</v>
      </c>
      <c r="BQ8">
        <v>0</v>
      </c>
      <c r="BR8">
        <v>0</v>
      </c>
      <c r="BS8">
        <v>0</v>
      </c>
      <c r="BT8">
        <v>0</v>
      </c>
      <c r="BU8">
        <v>0.67300000000000004</v>
      </c>
      <c r="BV8">
        <v>0.4</v>
      </c>
      <c r="BW8" s="6">
        <v>-8.1849188347868598</v>
      </c>
      <c r="BX8" s="6">
        <v>2.32255554456657</v>
      </c>
      <c r="BY8" s="6">
        <v>0.4</v>
      </c>
      <c r="BZ8" s="6">
        <v>-8.1849188347868598</v>
      </c>
      <c r="CA8" s="6">
        <v>2.32255554456657</v>
      </c>
      <c r="CB8">
        <v>0</v>
      </c>
      <c r="CC8">
        <v>0</v>
      </c>
      <c r="CD8">
        <v>0</v>
      </c>
      <c r="CE8">
        <v>0</v>
      </c>
      <c r="CG8" s="16">
        <f t="shared" si="0"/>
        <v>-1347815.081</v>
      </c>
    </row>
    <row r="9" spans="1:85" x14ac:dyDescent="0.25">
      <c r="A9" t="s">
        <v>54</v>
      </c>
      <c r="B9" t="s">
        <v>53</v>
      </c>
      <c r="C9">
        <v>79767357</v>
      </c>
      <c r="D9">
        <v>-8608</v>
      </c>
      <c r="E9">
        <v>-5436590</v>
      </c>
      <c r="F9">
        <v>0</v>
      </c>
      <c r="G9">
        <v>0</v>
      </c>
      <c r="H9">
        <v>-850814</v>
      </c>
      <c r="I9">
        <v>0</v>
      </c>
      <c r="J9">
        <v>-2372369</v>
      </c>
      <c r="K9">
        <v>-1644279</v>
      </c>
      <c r="L9">
        <v>-3568</v>
      </c>
      <c r="M9">
        <v>0</v>
      </c>
      <c r="N9">
        <v>0</v>
      </c>
      <c r="O9">
        <v>0</v>
      </c>
      <c r="P9">
        <v>0</v>
      </c>
      <c r="Q9">
        <v>0</v>
      </c>
      <c r="R9">
        <v>0</v>
      </c>
      <c r="S9">
        <v>-598920</v>
      </c>
      <c r="T9">
        <v>0</v>
      </c>
      <c r="U9">
        <v>0</v>
      </c>
      <c r="V9">
        <v>0</v>
      </c>
      <c r="W9">
        <v>0</v>
      </c>
      <c r="X9">
        <v>0</v>
      </c>
      <c r="Y9">
        <v>0</v>
      </c>
      <c r="Z9">
        <v>0</v>
      </c>
      <c r="AA9">
        <v>0</v>
      </c>
      <c r="AB9">
        <v>0</v>
      </c>
      <c r="AC9">
        <v>0</v>
      </c>
      <c r="AD9">
        <v>0</v>
      </c>
      <c r="AE9">
        <v>0</v>
      </c>
      <c r="AF9">
        <v>0</v>
      </c>
      <c r="AG9">
        <v>0</v>
      </c>
      <c r="AH9">
        <v>0</v>
      </c>
      <c r="AI9">
        <v>0</v>
      </c>
      <c r="AJ9">
        <v>0</v>
      </c>
      <c r="AK9">
        <v>0</v>
      </c>
      <c r="AL9">
        <v>0</v>
      </c>
      <c r="AM9">
        <v>-5286559</v>
      </c>
      <c r="AN9">
        <v>0</v>
      </c>
      <c r="AO9">
        <v>0</v>
      </c>
      <c r="AP9">
        <v>-8069</v>
      </c>
      <c r="AQ9">
        <v>0</v>
      </c>
      <c r="AR9">
        <v>0</v>
      </c>
      <c r="AS9">
        <v>0</v>
      </c>
      <c r="AT9">
        <v>0</v>
      </c>
      <c r="AU9">
        <v>0</v>
      </c>
      <c r="AV9">
        <v>0</v>
      </c>
      <c r="AW9">
        <v>-3442</v>
      </c>
      <c r="AX9">
        <v>0</v>
      </c>
      <c r="AY9">
        <v>0</v>
      </c>
      <c r="AZ9">
        <v>0</v>
      </c>
      <c r="BA9">
        <v>0</v>
      </c>
      <c r="BB9">
        <v>0</v>
      </c>
      <c r="BC9">
        <v>0</v>
      </c>
      <c r="BD9">
        <v>0</v>
      </c>
      <c r="BE9">
        <v>0</v>
      </c>
      <c r="BF9">
        <v>0</v>
      </c>
      <c r="BG9">
        <v>-55131</v>
      </c>
      <c r="BH9">
        <v>0</v>
      </c>
      <c r="BI9">
        <v>0</v>
      </c>
      <c r="BJ9">
        <v>0</v>
      </c>
      <c r="BK9">
        <v>0</v>
      </c>
      <c r="BL9">
        <v>0</v>
      </c>
      <c r="BM9">
        <v>0</v>
      </c>
      <c r="BN9">
        <v>0</v>
      </c>
      <c r="BO9">
        <v>0</v>
      </c>
      <c r="BP9">
        <v>0</v>
      </c>
      <c r="BQ9">
        <v>0</v>
      </c>
      <c r="BR9">
        <v>0</v>
      </c>
      <c r="BS9">
        <v>-215541</v>
      </c>
      <c r="BT9">
        <v>0</v>
      </c>
      <c r="BU9">
        <v>0.77400000000000002</v>
      </c>
      <c r="BV9">
        <v>0.3</v>
      </c>
      <c r="BW9" s="6">
        <v>39.055838125463403</v>
      </c>
      <c r="BX9" s="6">
        <v>63.5968566565884</v>
      </c>
      <c r="BY9" s="6">
        <v>0.3</v>
      </c>
      <c r="BZ9" s="6">
        <v>39.055838125463403</v>
      </c>
      <c r="CA9" s="6">
        <v>63.5968566565884</v>
      </c>
      <c r="CB9">
        <v>0</v>
      </c>
      <c r="CC9">
        <v>0</v>
      </c>
      <c r="CD9">
        <v>0</v>
      </c>
      <c r="CE9">
        <v>0</v>
      </c>
      <c r="CG9" s="16">
        <f t="shared" si="0"/>
        <v>-2042775.6300000001</v>
      </c>
    </row>
    <row r="10" spans="1:85" x14ac:dyDescent="0.25">
      <c r="A10" t="s">
        <v>56</v>
      </c>
      <c r="B10" t="s">
        <v>55</v>
      </c>
      <c r="C10">
        <v>113535615</v>
      </c>
      <c r="D10">
        <v>0</v>
      </c>
      <c r="E10">
        <v>-8897884</v>
      </c>
      <c r="F10">
        <v>0</v>
      </c>
      <c r="G10">
        <v>0</v>
      </c>
      <c r="H10">
        <v>-594390</v>
      </c>
      <c r="I10">
        <v>0</v>
      </c>
      <c r="J10">
        <v>-7743835</v>
      </c>
      <c r="K10">
        <v>-3040745</v>
      </c>
      <c r="L10">
        <v>0</v>
      </c>
      <c r="M10">
        <v>0</v>
      </c>
      <c r="N10">
        <v>0</v>
      </c>
      <c r="O10">
        <v>0</v>
      </c>
      <c r="P10">
        <v>0</v>
      </c>
      <c r="Q10">
        <v>0</v>
      </c>
      <c r="R10">
        <v>0</v>
      </c>
      <c r="S10">
        <v>0</v>
      </c>
      <c r="T10">
        <v>0</v>
      </c>
      <c r="U10">
        <v>0</v>
      </c>
      <c r="V10">
        <v>0</v>
      </c>
      <c r="W10">
        <v>0</v>
      </c>
      <c r="X10">
        <v>-4325</v>
      </c>
      <c r="Y10">
        <v>0</v>
      </c>
      <c r="Z10">
        <v>0</v>
      </c>
      <c r="AA10">
        <v>0</v>
      </c>
      <c r="AB10">
        <v>0</v>
      </c>
      <c r="AC10">
        <v>-59327</v>
      </c>
      <c r="AD10">
        <v>-211899</v>
      </c>
      <c r="AE10">
        <v>0</v>
      </c>
      <c r="AF10">
        <v>0</v>
      </c>
      <c r="AG10">
        <v>0</v>
      </c>
      <c r="AH10">
        <v>0</v>
      </c>
      <c r="AI10">
        <v>0</v>
      </c>
      <c r="AJ10">
        <v>0</v>
      </c>
      <c r="AK10">
        <v>0</v>
      </c>
      <c r="AL10">
        <v>0</v>
      </c>
      <c r="AM10">
        <v>-8898835</v>
      </c>
      <c r="AN10">
        <v>-4325</v>
      </c>
      <c r="AO10">
        <v>0</v>
      </c>
      <c r="AP10">
        <v>0</v>
      </c>
      <c r="AQ10">
        <v>0</v>
      </c>
      <c r="AR10">
        <v>0</v>
      </c>
      <c r="AS10">
        <v>0</v>
      </c>
      <c r="AT10">
        <v>0</v>
      </c>
      <c r="AU10">
        <v>0</v>
      </c>
      <c r="AV10">
        <v>0</v>
      </c>
      <c r="AW10">
        <v>0</v>
      </c>
      <c r="AX10">
        <v>0</v>
      </c>
      <c r="AY10">
        <v>0</v>
      </c>
      <c r="AZ10">
        <v>0</v>
      </c>
      <c r="BA10">
        <v>0</v>
      </c>
      <c r="BB10">
        <v>0</v>
      </c>
      <c r="BC10">
        <v>0</v>
      </c>
      <c r="BD10">
        <v>0</v>
      </c>
      <c r="BE10">
        <v>0</v>
      </c>
      <c r="BF10">
        <v>0</v>
      </c>
      <c r="BG10">
        <v>0</v>
      </c>
      <c r="BH10">
        <v>0</v>
      </c>
      <c r="BI10">
        <v>0</v>
      </c>
      <c r="BJ10">
        <v>0</v>
      </c>
      <c r="BK10">
        <v>0</v>
      </c>
      <c r="BL10">
        <v>0</v>
      </c>
      <c r="BM10">
        <v>0</v>
      </c>
      <c r="BN10">
        <v>0</v>
      </c>
      <c r="BO10">
        <v>0</v>
      </c>
      <c r="BP10">
        <v>0</v>
      </c>
      <c r="BQ10">
        <v>0</v>
      </c>
      <c r="BR10">
        <v>0</v>
      </c>
      <c r="BS10">
        <v>0</v>
      </c>
      <c r="BT10">
        <v>0</v>
      </c>
      <c r="BU10">
        <v>0.77800000000000002</v>
      </c>
      <c r="BV10">
        <v>0.3</v>
      </c>
      <c r="BW10" s="6">
        <v>23.026447876054299</v>
      </c>
      <c r="BX10" s="6">
        <v>64.171417096407197</v>
      </c>
      <c r="BY10" s="6">
        <v>0.3</v>
      </c>
      <c r="BZ10" s="6">
        <v>23.026447876054299</v>
      </c>
      <c r="CA10" s="6">
        <v>64.171417096407197</v>
      </c>
      <c r="CB10">
        <v>0</v>
      </c>
      <c r="CC10">
        <v>0</v>
      </c>
      <c r="CD10">
        <v>0</v>
      </c>
      <c r="CE10">
        <v>0</v>
      </c>
      <c r="CG10" s="16">
        <f t="shared" si="0"/>
        <v>-3461646.8149999999</v>
      </c>
    </row>
    <row r="11" spans="1:85" x14ac:dyDescent="0.25">
      <c r="A11" t="s">
        <v>58</v>
      </c>
      <c r="B11" t="s">
        <v>57</v>
      </c>
      <c r="C11">
        <v>67014388</v>
      </c>
      <c r="D11">
        <v>-16316</v>
      </c>
      <c r="E11">
        <v>-8532459</v>
      </c>
      <c r="F11">
        <v>-5034</v>
      </c>
      <c r="G11">
        <v>0</v>
      </c>
      <c r="H11">
        <v>-768226</v>
      </c>
      <c r="I11">
        <v>0</v>
      </c>
      <c r="J11">
        <v>-1348710</v>
      </c>
      <c r="K11">
        <v>-654686</v>
      </c>
      <c r="L11">
        <v>-5731</v>
      </c>
      <c r="M11">
        <v>0</v>
      </c>
      <c r="N11">
        <v>0</v>
      </c>
      <c r="O11">
        <v>0</v>
      </c>
      <c r="P11">
        <v>-999</v>
      </c>
      <c r="Q11">
        <v>-999</v>
      </c>
      <c r="R11">
        <v>0</v>
      </c>
      <c r="S11">
        <v>0</v>
      </c>
      <c r="T11">
        <v>0</v>
      </c>
      <c r="U11">
        <v>0</v>
      </c>
      <c r="V11">
        <v>485461</v>
      </c>
      <c r="W11">
        <v>0</v>
      </c>
      <c r="X11">
        <v>0</v>
      </c>
      <c r="Y11">
        <v>0</v>
      </c>
      <c r="Z11">
        <v>0</v>
      </c>
      <c r="AA11">
        <v>0</v>
      </c>
      <c r="AB11">
        <v>0</v>
      </c>
      <c r="AC11">
        <v>0</v>
      </c>
      <c r="AD11">
        <v>0</v>
      </c>
      <c r="AE11">
        <v>0</v>
      </c>
      <c r="AF11">
        <v>0</v>
      </c>
      <c r="AG11">
        <v>0</v>
      </c>
      <c r="AH11">
        <v>0</v>
      </c>
      <c r="AI11">
        <v>0</v>
      </c>
      <c r="AJ11">
        <v>0</v>
      </c>
      <c r="AK11">
        <v>0</v>
      </c>
      <c r="AL11">
        <v>0</v>
      </c>
      <c r="AM11">
        <v>-8628902</v>
      </c>
      <c r="AN11">
        <v>0</v>
      </c>
      <c r="AO11">
        <v>0</v>
      </c>
      <c r="AP11">
        <v>-20529</v>
      </c>
      <c r="AQ11">
        <v>0</v>
      </c>
      <c r="AR11">
        <v>0</v>
      </c>
      <c r="AS11">
        <v>-5034</v>
      </c>
      <c r="AT11">
        <v>0</v>
      </c>
      <c r="AU11">
        <v>0</v>
      </c>
      <c r="AV11">
        <v>0</v>
      </c>
      <c r="AW11">
        <v>-5731</v>
      </c>
      <c r="AX11">
        <v>0</v>
      </c>
      <c r="AY11">
        <v>0</v>
      </c>
      <c r="AZ11">
        <v>0</v>
      </c>
      <c r="BA11">
        <v>0</v>
      </c>
      <c r="BB11">
        <v>0</v>
      </c>
      <c r="BC11">
        <v>0</v>
      </c>
      <c r="BD11">
        <v>0</v>
      </c>
      <c r="BE11">
        <v>-4036</v>
      </c>
      <c r="BF11">
        <v>0</v>
      </c>
      <c r="BG11">
        <v>0</v>
      </c>
      <c r="BH11">
        <v>0</v>
      </c>
      <c r="BI11">
        <v>0</v>
      </c>
      <c r="BJ11">
        <v>0</v>
      </c>
      <c r="BK11">
        <v>0</v>
      </c>
      <c r="BL11">
        <v>0</v>
      </c>
      <c r="BM11">
        <v>0</v>
      </c>
      <c r="BN11">
        <v>0</v>
      </c>
      <c r="BO11">
        <v>0</v>
      </c>
      <c r="BP11">
        <v>0</v>
      </c>
      <c r="BQ11">
        <v>0</v>
      </c>
      <c r="BR11">
        <v>0</v>
      </c>
      <c r="BS11">
        <v>0</v>
      </c>
      <c r="BT11">
        <v>0</v>
      </c>
      <c r="BU11">
        <v>0.65500000000000003</v>
      </c>
      <c r="BV11">
        <v>0.49</v>
      </c>
      <c r="BW11" s="6">
        <v>34.092019785495097</v>
      </c>
      <c r="BX11" s="6">
        <v>62.189214728150397</v>
      </c>
      <c r="BY11" s="6">
        <v>0.49</v>
      </c>
      <c r="BZ11" s="6">
        <v>34.092019785495097</v>
      </c>
      <c r="CA11" s="6">
        <v>62.189214728150397</v>
      </c>
      <c r="CB11">
        <v>0</v>
      </c>
      <c r="CC11">
        <v>0</v>
      </c>
      <c r="CD11">
        <v>0</v>
      </c>
      <c r="CE11">
        <v>0</v>
      </c>
      <c r="CG11" s="16">
        <f t="shared" si="0"/>
        <v>-2819242.1575000002</v>
      </c>
    </row>
    <row r="12" spans="1:85" x14ac:dyDescent="0.25">
      <c r="A12" t="s">
        <v>60</v>
      </c>
      <c r="B12" t="s">
        <v>59</v>
      </c>
      <c r="C12">
        <v>90268680</v>
      </c>
      <c r="D12">
        <v>0</v>
      </c>
      <c r="E12">
        <v>-5252758</v>
      </c>
      <c r="F12">
        <v>-3743</v>
      </c>
      <c r="G12">
        <v>0</v>
      </c>
      <c r="H12">
        <v>-1255095</v>
      </c>
      <c r="I12">
        <v>0</v>
      </c>
      <c r="J12">
        <v>-2669170</v>
      </c>
      <c r="K12">
        <v>-2539170</v>
      </c>
      <c r="L12">
        <v>-6351</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-4992884</v>
      </c>
      <c r="AN12">
        <v>0</v>
      </c>
      <c r="AO12">
        <v>0</v>
      </c>
      <c r="AP12">
        <v>0</v>
      </c>
      <c r="AQ12">
        <v>0</v>
      </c>
      <c r="AR12">
        <v>0</v>
      </c>
      <c r="AS12">
        <v>-3742</v>
      </c>
      <c r="AT12">
        <v>0</v>
      </c>
      <c r="AU12">
        <v>0</v>
      </c>
      <c r="AV12">
        <v>0</v>
      </c>
      <c r="AW12">
        <v>-6293</v>
      </c>
      <c r="AX12">
        <v>0</v>
      </c>
      <c r="AY12">
        <v>0</v>
      </c>
      <c r="AZ12">
        <v>0</v>
      </c>
      <c r="BA12">
        <v>0</v>
      </c>
      <c r="BB12">
        <v>0</v>
      </c>
      <c r="BC12">
        <v>0</v>
      </c>
      <c r="BD12">
        <v>0</v>
      </c>
      <c r="BE12">
        <v>0</v>
      </c>
      <c r="BF12">
        <v>0</v>
      </c>
      <c r="BG12">
        <v>0</v>
      </c>
      <c r="BH12">
        <v>0</v>
      </c>
      <c r="BI12">
        <v>0</v>
      </c>
      <c r="BJ12">
        <v>0</v>
      </c>
      <c r="BK12">
        <v>0</v>
      </c>
      <c r="BL12">
        <v>0</v>
      </c>
      <c r="BM12">
        <v>0</v>
      </c>
      <c r="BN12">
        <v>0</v>
      </c>
      <c r="BO12">
        <v>0</v>
      </c>
      <c r="BP12">
        <v>0</v>
      </c>
      <c r="BQ12">
        <v>0</v>
      </c>
      <c r="BR12">
        <v>0</v>
      </c>
      <c r="BS12">
        <v>0</v>
      </c>
      <c r="BT12">
        <v>0</v>
      </c>
      <c r="BU12">
        <v>0.746</v>
      </c>
      <c r="BV12">
        <v>0.4</v>
      </c>
      <c r="BW12" s="6">
        <v>-29.8849032335342</v>
      </c>
      <c r="BX12" s="6">
        <v>6.2747838614697802</v>
      </c>
      <c r="BY12" s="6">
        <v>0.4</v>
      </c>
      <c r="BZ12" s="6">
        <v>-29.8849032335342</v>
      </c>
      <c r="CA12" s="6">
        <v>6.2747838614697802</v>
      </c>
      <c r="CB12">
        <v>0</v>
      </c>
      <c r="CC12">
        <v>0</v>
      </c>
      <c r="CD12">
        <v>0</v>
      </c>
      <c r="CE12">
        <v>0</v>
      </c>
      <c r="CG12" s="16">
        <f t="shared" si="0"/>
        <v>-1862345.7320000001</v>
      </c>
    </row>
    <row r="13" spans="1:85" x14ac:dyDescent="0.25">
      <c r="A13" t="s">
        <v>62</v>
      </c>
      <c r="B13" t="s">
        <v>61</v>
      </c>
      <c r="C13">
        <v>83322861</v>
      </c>
      <c r="D13">
        <v>0</v>
      </c>
      <c r="E13">
        <v>-3336649</v>
      </c>
      <c r="F13">
        <v>-49165</v>
      </c>
      <c r="G13">
        <v>0</v>
      </c>
      <c r="H13">
        <v>-394481</v>
      </c>
      <c r="I13">
        <v>0</v>
      </c>
      <c r="J13">
        <v>-1836870</v>
      </c>
      <c r="K13">
        <v>-1594404</v>
      </c>
      <c r="L13">
        <v>-10545</v>
      </c>
      <c r="M13">
        <v>0</v>
      </c>
      <c r="N13">
        <v>0</v>
      </c>
      <c r="O13">
        <v>0</v>
      </c>
      <c r="P13">
        <v>0</v>
      </c>
      <c r="Q13">
        <v>0</v>
      </c>
      <c r="R13">
        <v>0</v>
      </c>
      <c r="S13">
        <v>0</v>
      </c>
      <c r="T13">
        <v>0</v>
      </c>
      <c r="U13">
        <v>0</v>
      </c>
      <c r="V13">
        <v>0</v>
      </c>
      <c r="W13">
        <v>0</v>
      </c>
      <c r="X13">
        <v>-79020</v>
      </c>
      <c r="Y13">
        <v>0</v>
      </c>
      <c r="Z13">
        <v>0</v>
      </c>
      <c r="AA13">
        <v>-10940</v>
      </c>
      <c r="AB13">
        <v>0</v>
      </c>
      <c r="AC13">
        <v>-2679</v>
      </c>
      <c r="AD13">
        <v>0</v>
      </c>
      <c r="AE13">
        <v>0</v>
      </c>
      <c r="AF13">
        <v>0</v>
      </c>
      <c r="AG13">
        <v>0</v>
      </c>
      <c r="AH13">
        <v>0</v>
      </c>
      <c r="AI13">
        <v>0</v>
      </c>
      <c r="AJ13">
        <v>0</v>
      </c>
      <c r="AK13">
        <v>0</v>
      </c>
      <c r="AL13">
        <v>0</v>
      </c>
      <c r="AM13">
        <v>-3243361</v>
      </c>
      <c r="AN13">
        <v>-79013</v>
      </c>
      <c r="AO13">
        <v>0</v>
      </c>
      <c r="AP13">
        <v>0</v>
      </c>
      <c r="AQ13">
        <v>0</v>
      </c>
      <c r="AR13">
        <v>0</v>
      </c>
      <c r="AS13">
        <v>-61425</v>
      </c>
      <c r="AT13">
        <v>0</v>
      </c>
      <c r="AU13">
        <v>0</v>
      </c>
      <c r="AV13">
        <v>0</v>
      </c>
      <c r="AW13">
        <v>-10545</v>
      </c>
      <c r="AX13">
        <v>0</v>
      </c>
      <c r="AY13">
        <v>0</v>
      </c>
      <c r="AZ13">
        <v>0</v>
      </c>
      <c r="BA13">
        <v>0</v>
      </c>
      <c r="BB13">
        <v>0</v>
      </c>
      <c r="BC13">
        <v>0</v>
      </c>
      <c r="BD13">
        <v>0</v>
      </c>
      <c r="BE13">
        <v>-3075</v>
      </c>
      <c r="BF13">
        <v>0</v>
      </c>
      <c r="BG13">
        <v>0</v>
      </c>
      <c r="BH13">
        <v>0</v>
      </c>
      <c r="BI13">
        <v>-70250</v>
      </c>
      <c r="BJ13">
        <v>-55000</v>
      </c>
      <c r="BK13">
        <v>0</v>
      </c>
      <c r="BL13">
        <v>0</v>
      </c>
      <c r="BM13">
        <v>0</v>
      </c>
      <c r="BN13">
        <v>0</v>
      </c>
      <c r="BO13">
        <v>0</v>
      </c>
      <c r="BP13">
        <v>0</v>
      </c>
      <c r="BQ13">
        <v>0</v>
      </c>
      <c r="BR13">
        <v>0</v>
      </c>
      <c r="BS13">
        <v>0</v>
      </c>
      <c r="BT13">
        <v>0</v>
      </c>
      <c r="BU13">
        <v>0.69799999999999995</v>
      </c>
      <c r="BV13">
        <v>0.4</v>
      </c>
      <c r="BW13" s="6">
        <v>-32.317640689921397</v>
      </c>
      <c r="BX13" s="6">
        <v>3.36812547350126</v>
      </c>
      <c r="BY13" s="6">
        <v>0.4</v>
      </c>
      <c r="BZ13" s="6">
        <v>-32.317640689921397</v>
      </c>
      <c r="CA13" s="6">
        <v>3.36812547350126</v>
      </c>
      <c r="CB13">
        <v>0</v>
      </c>
      <c r="CC13">
        <v>0</v>
      </c>
      <c r="CD13">
        <v>140733</v>
      </c>
      <c r="CE13">
        <v>140733</v>
      </c>
      <c r="CG13" s="16">
        <f t="shared" si="0"/>
        <v>-1131932.9889999998</v>
      </c>
    </row>
    <row r="14" spans="1:85" x14ac:dyDescent="0.25">
      <c r="A14" t="s">
        <v>64</v>
      </c>
      <c r="B14" t="s">
        <v>63</v>
      </c>
      <c r="C14">
        <v>53949317</v>
      </c>
      <c r="D14">
        <v>-13032</v>
      </c>
      <c r="E14">
        <v>-5096295</v>
      </c>
      <c r="F14">
        <v>-51451</v>
      </c>
      <c r="G14">
        <v>0</v>
      </c>
      <c r="H14">
        <v>-371920</v>
      </c>
      <c r="I14">
        <v>0</v>
      </c>
      <c r="J14">
        <v>-1171250</v>
      </c>
      <c r="K14">
        <v>-592466</v>
      </c>
      <c r="L14">
        <v>-25200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0</v>
      </c>
      <c r="AH14">
        <v>0</v>
      </c>
      <c r="AI14">
        <v>0</v>
      </c>
      <c r="AJ14">
        <v>0</v>
      </c>
      <c r="AK14">
        <v>0</v>
      </c>
      <c r="AL14">
        <v>0</v>
      </c>
      <c r="AM14">
        <v>-4970306</v>
      </c>
      <c r="AN14">
        <v>0</v>
      </c>
      <c r="AO14">
        <v>0</v>
      </c>
      <c r="AP14">
        <v>-15968</v>
      </c>
      <c r="AQ14">
        <v>0</v>
      </c>
      <c r="AR14">
        <v>0</v>
      </c>
      <c r="AS14">
        <v>-50461</v>
      </c>
      <c r="AT14">
        <v>0</v>
      </c>
      <c r="AU14">
        <v>0</v>
      </c>
      <c r="AV14">
        <v>0</v>
      </c>
      <c r="AW14">
        <v>-21494</v>
      </c>
      <c r="AX14">
        <v>0</v>
      </c>
      <c r="AY14">
        <v>0</v>
      </c>
      <c r="AZ14">
        <v>0</v>
      </c>
      <c r="BA14">
        <v>0</v>
      </c>
      <c r="BB14">
        <v>0</v>
      </c>
      <c r="BC14">
        <v>0</v>
      </c>
      <c r="BD14">
        <v>0</v>
      </c>
      <c r="BE14">
        <v>-3005</v>
      </c>
      <c r="BF14">
        <v>0</v>
      </c>
      <c r="BG14">
        <v>-2613</v>
      </c>
      <c r="BH14">
        <v>0</v>
      </c>
      <c r="BI14">
        <v>0</v>
      </c>
      <c r="BJ14">
        <v>0</v>
      </c>
      <c r="BK14">
        <v>0</v>
      </c>
      <c r="BL14">
        <v>0</v>
      </c>
      <c r="BM14">
        <v>0</v>
      </c>
      <c r="BN14">
        <v>0</v>
      </c>
      <c r="BO14">
        <v>0</v>
      </c>
      <c r="BP14">
        <v>0</v>
      </c>
      <c r="BQ14">
        <v>0</v>
      </c>
      <c r="BR14">
        <v>0</v>
      </c>
      <c r="BS14">
        <v>0</v>
      </c>
      <c r="BT14">
        <v>0</v>
      </c>
      <c r="BU14">
        <v>0.67300000000000004</v>
      </c>
      <c r="BV14">
        <v>0.4</v>
      </c>
      <c r="BW14" s="6">
        <v>-14.4897224491763</v>
      </c>
      <c r="BX14" s="6">
        <v>4.4491729423867401</v>
      </c>
      <c r="BY14" s="6">
        <v>0.4</v>
      </c>
      <c r="BZ14" s="6">
        <v>-14.4897224491763</v>
      </c>
      <c r="CA14" s="6">
        <v>4.4491729423867401</v>
      </c>
      <c r="CB14">
        <v>0</v>
      </c>
      <c r="CC14">
        <v>0</v>
      </c>
      <c r="CD14">
        <v>0</v>
      </c>
      <c r="CE14">
        <v>0</v>
      </c>
      <c r="CG14" s="16">
        <f t="shared" si="0"/>
        <v>-1667134.7370000002</v>
      </c>
    </row>
    <row r="15" spans="1:85" x14ac:dyDescent="0.25">
      <c r="A15" t="s">
        <v>65</v>
      </c>
      <c r="B15" t="s">
        <v>731</v>
      </c>
      <c r="C15">
        <v>70064832</v>
      </c>
      <c r="D15">
        <v>-9502</v>
      </c>
      <c r="E15">
        <v>-6639766</v>
      </c>
      <c r="F15">
        <v>-25028</v>
      </c>
      <c r="G15">
        <v>0</v>
      </c>
      <c r="H15">
        <v>-1145609</v>
      </c>
      <c r="I15">
        <v>0</v>
      </c>
      <c r="J15">
        <v>-2297164</v>
      </c>
      <c r="K15">
        <v>-1634958</v>
      </c>
      <c r="L15">
        <v>-14099</v>
      </c>
      <c r="M15">
        <v>0</v>
      </c>
      <c r="N15">
        <v>0</v>
      </c>
      <c r="O15">
        <v>0</v>
      </c>
      <c r="P15">
        <v>0</v>
      </c>
      <c r="Q15">
        <v>0</v>
      </c>
      <c r="R15">
        <v>0</v>
      </c>
      <c r="S15">
        <v>0</v>
      </c>
      <c r="T15">
        <v>0</v>
      </c>
      <c r="U15">
        <v>0</v>
      </c>
      <c r="V15">
        <v>1373468</v>
      </c>
      <c r="W15">
        <v>0</v>
      </c>
      <c r="X15">
        <v>-120162</v>
      </c>
      <c r="Y15">
        <v>0</v>
      </c>
      <c r="Z15">
        <v>0</v>
      </c>
      <c r="AA15">
        <v>0</v>
      </c>
      <c r="AB15">
        <v>0</v>
      </c>
      <c r="AC15">
        <v>-136157</v>
      </c>
      <c r="AD15">
        <v>-221889</v>
      </c>
      <c r="AE15">
        <v>0</v>
      </c>
      <c r="AF15">
        <v>0</v>
      </c>
      <c r="AG15">
        <v>0</v>
      </c>
      <c r="AH15">
        <v>0</v>
      </c>
      <c r="AI15">
        <v>0</v>
      </c>
      <c r="AJ15">
        <v>0</v>
      </c>
      <c r="AK15">
        <v>0</v>
      </c>
      <c r="AL15">
        <v>0</v>
      </c>
      <c r="AM15">
        <v>-6302714</v>
      </c>
      <c r="AN15">
        <v>-126654</v>
      </c>
      <c r="AO15">
        <v>0</v>
      </c>
      <c r="AP15">
        <v>-17120</v>
      </c>
      <c r="AQ15">
        <v>0</v>
      </c>
      <c r="AR15">
        <v>0</v>
      </c>
      <c r="AS15">
        <v>-27575</v>
      </c>
      <c r="AT15">
        <v>0</v>
      </c>
      <c r="AU15">
        <v>0</v>
      </c>
      <c r="AV15">
        <v>0</v>
      </c>
      <c r="AW15">
        <v>-14702</v>
      </c>
      <c r="AX15">
        <v>0</v>
      </c>
      <c r="AY15">
        <v>0</v>
      </c>
      <c r="AZ15">
        <v>0</v>
      </c>
      <c r="BA15">
        <v>0</v>
      </c>
      <c r="BB15">
        <v>0</v>
      </c>
      <c r="BC15">
        <v>0</v>
      </c>
      <c r="BD15">
        <v>0</v>
      </c>
      <c r="BE15">
        <v>0</v>
      </c>
      <c r="BF15">
        <v>0</v>
      </c>
      <c r="BG15">
        <v>0</v>
      </c>
      <c r="BH15">
        <v>0</v>
      </c>
      <c r="BI15">
        <v>-26697</v>
      </c>
      <c r="BJ15">
        <v>0</v>
      </c>
      <c r="BK15">
        <v>0</v>
      </c>
      <c r="BL15">
        <v>0</v>
      </c>
      <c r="BM15">
        <v>0</v>
      </c>
      <c r="BN15">
        <v>0</v>
      </c>
      <c r="BO15">
        <v>0</v>
      </c>
      <c r="BP15">
        <v>0</v>
      </c>
      <c r="BQ15">
        <v>0</v>
      </c>
      <c r="BR15">
        <v>0</v>
      </c>
      <c r="BS15">
        <v>0</v>
      </c>
      <c r="BT15">
        <v>0</v>
      </c>
      <c r="BU15">
        <v>0.68799999999999994</v>
      </c>
      <c r="BV15">
        <v>0.94</v>
      </c>
      <c r="BW15" s="6">
        <v>-42.956390886577701</v>
      </c>
      <c r="BX15" s="6">
        <v>27.1625238196469</v>
      </c>
      <c r="BY15" s="6">
        <v>0.49</v>
      </c>
      <c r="BZ15" s="6">
        <v>-10.6445552490653</v>
      </c>
      <c r="CA15" s="6">
        <v>25.906793906307101</v>
      </c>
      <c r="CB15">
        <v>0</v>
      </c>
      <c r="CC15">
        <v>0</v>
      </c>
      <c r="CD15">
        <v>0</v>
      </c>
      <c r="CE15">
        <v>810224</v>
      </c>
      <c r="CG15" s="16">
        <f t="shared" si="0"/>
        <v>-2162244.3359999997</v>
      </c>
    </row>
    <row r="16" spans="1:85" x14ac:dyDescent="0.25">
      <c r="A16" t="s">
        <v>66</v>
      </c>
      <c r="B16" t="s">
        <v>683</v>
      </c>
      <c r="C16">
        <v>89458026</v>
      </c>
      <c r="D16">
        <v>-39920</v>
      </c>
      <c r="E16">
        <v>-6371723</v>
      </c>
      <c r="F16">
        <v>-58906</v>
      </c>
      <c r="G16">
        <v>0</v>
      </c>
      <c r="H16">
        <v>-849118</v>
      </c>
      <c r="I16">
        <v>0</v>
      </c>
      <c r="J16">
        <v>-1531033</v>
      </c>
      <c r="K16">
        <v>-859568</v>
      </c>
      <c r="L16">
        <v>-12251</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-5995428</v>
      </c>
      <c r="AN16">
        <v>0</v>
      </c>
      <c r="AO16">
        <v>0</v>
      </c>
      <c r="AP16">
        <v>-31067</v>
      </c>
      <c r="AQ16">
        <v>0</v>
      </c>
      <c r="AR16">
        <v>0</v>
      </c>
      <c r="AS16">
        <v>-35753</v>
      </c>
      <c r="AT16">
        <v>0</v>
      </c>
      <c r="AU16">
        <v>0</v>
      </c>
      <c r="AV16">
        <v>0</v>
      </c>
      <c r="AW16">
        <v>-11904</v>
      </c>
      <c r="AX16">
        <v>0</v>
      </c>
      <c r="AY16">
        <v>0</v>
      </c>
      <c r="AZ16">
        <v>0</v>
      </c>
      <c r="BA16">
        <v>0</v>
      </c>
      <c r="BB16">
        <v>0</v>
      </c>
      <c r="BC16">
        <v>0</v>
      </c>
      <c r="BD16">
        <v>0</v>
      </c>
      <c r="BE16">
        <v>0</v>
      </c>
      <c r="BF16">
        <v>0</v>
      </c>
      <c r="BG16">
        <v>0</v>
      </c>
      <c r="BH16">
        <v>0</v>
      </c>
      <c r="BI16">
        <v>0</v>
      </c>
      <c r="BJ16">
        <v>0</v>
      </c>
      <c r="BK16">
        <v>0</v>
      </c>
      <c r="BL16">
        <v>0</v>
      </c>
      <c r="BM16">
        <v>0</v>
      </c>
      <c r="BN16">
        <v>0</v>
      </c>
      <c r="BO16">
        <v>0</v>
      </c>
      <c r="BP16">
        <v>0</v>
      </c>
      <c r="BQ16">
        <v>0</v>
      </c>
      <c r="BR16">
        <v>0</v>
      </c>
      <c r="BS16">
        <v>0</v>
      </c>
      <c r="BT16">
        <v>0</v>
      </c>
      <c r="BU16">
        <v>0.69399999999999995</v>
      </c>
      <c r="BV16">
        <v>0.49</v>
      </c>
      <c r="BW16" s="6">
        <v>-1.84332385549829</v>
      </c>
      <c r="BX16" s="6">
        <v>35.434059348266103</v>
      </c>
      <c r="BY16" s="6">
        <v>0.49</v>
      </c>
      <c r="BZ16" s="6">
        <v>-1.84332385549829</v>
      </c>
      <c r="CA16" s="6">
        <v>35.434059348266103</v>
      </c>
      <c r="CB16">
        <v>0</v>
      </c>
      <c r="CC16">
        <v>0</v>
      </c>
      <c r="CD16">
        <v>519788</v>
      </c>
      <c r="CE16">
        <v>519788</v>
      </c>
      <c r="CG16" s="16">
        <f t="shared" si="0"/>
        <v>-2069633.2669999998</v>
      </c>
    </row>
    <row r="17" spans="1:85" x14ac:dyDescent="0.25">
      <c r="A17" t="s">
        <v>68</v>
      </c>
      <c r="B17" t="s">
        <v>67</v>
      </c>
      <c r="C17">
        <v>95191126</v>
      </c>
      <c r="D17">
        <v>-3743</v>
      </c>
      <c r="E17">
        <v>-6930818</v>
      </c>
      <c r="F17">
        <v>0</v>
      </c>
      <c r="G17">
        <v>0</v>
      </c>
      <c r="H17">
        <v>-751784</v>
      </c>
      <c r="I17">
        <v>0</v>
      </c>
      <c r="J17">
        <v>-1977063</v>
      </c>
      <c r="K17">
        <v>-947441</v>
      </c>
      <c r="L17">
        <v>-10005</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-6665203</v>
      </c>
      <c r="AN17">
        <v>0</v>
      </c>
      <c r="AO17">
        <v>0</v>
      </c>
      <c r="AP17">
        <v>-3743</v>
      </c>
      <c r="AQ17">
        <v>0</v>
      </c>
      <c r="AR17">
        <v>0</v>
      </c>
      <c r="AS17">
        <v>0</v>
      </c>
      <c r="AT17">
        <v>0</v>
      </c>
      <c r="AU17">
        <v>0</v>
      </c>
      <c r="AV17">
        <v>0</v>
      </c>
      <c r="AW17">
        <v>-9534</v>
      </c>
      <c r="AX17">
        <v>0</v>
      </c>
      <c r="AY17">
        <v>0</v>
      </c>
      <c r="AZ17">
        <v>0</v>
      </c>
      <c r="BA17">
        <v>0</v>
      </c>
      <c r="BB17">
        <v>0</v>
      </c>
      <c r="BC17">
        <v>0</v>
      </c>
      <c r="BD17">
        <v>0</v>
      </c>
      <c r="BE17">
        <v>0</v>
      </c>
      <c r="BF17">
        <v>0</v>
      </c>
      <c r="BG17">
        <v>0</v>
      </c>
      <c r="BH17">
        <v>0</v>
      </c>
      <c r="BI17">
        <v>0</v>
      </c>
      <c r="BJ17">
        <v>0</v>
      </c>
      <c r="BK17">
        <v>0</v>
      </c>
      <c r="BL17">
        <v>0</v>
      </c>
      <c r="BM17">
        <v>0</v>
      </c>
      <c r="BN17">
        <v>0</v>
      </c>
      <c r="BO17">
        <v>0</v>
      </c>
      <c r="BP17">
        <v>0</v>
      </c>
      <c r="BQ17">
        <v>0</v>
      </c>
      <c r="BR17">
        <v>0</v>
      </c>
      <c r="BS17">
        <v>0</v>
      </c>
      <c r="BT17">
        <v>0</v>
      </c>
      <c r="BU17">
        <v>0.69599999999999995</v>
      </c>
      <c r="BV17">
        <v>0.3</v>
      </c>
      <c r="BW17" s="6">
        <v>15.1886573195994</v>
      </c>
      <c r="BX17" s="6">
        <v>40.4121397485507</v>
      </c>
      <c r="BY17" s="6">
        <v>0.3</v>
      </c>
      <c r="BZ17" s="6">
        <v>15.1886573195994</v>
      </c>
      <c r="CA17" s="6">
        <v>40.4121397485507</v>
      </c>
      <c r="CB17">
        <v>0</v>
      </c>
      <c r="CC17">
        <v>0</v>
      </c>
      <c r="CD17">
        <v>0</v>
      </c>
      <c r="CE17">
        <v>0</v>
      </c>
      <c r="CG17" s="16">
        <f t="shared" si="0"/>
        <v>-2318188.0799999996</v>
      </c>
    </row>
    <row r="18" spans="1:85" x14ac:dyDescent="0.25">
      <c r="A18" t="s">
        <v>70</v>
      </c>
      <c r="B18" t="s">
        <v>69</v>
      </c>
      <c r="C18">
        <v>447587986</v>
      </c>
      <c r="D18">
        <v>0</v>
      </c>
      <c r="E18">
        <v>-45723279</v>
      </c>
      <c r="F18">
        <v>0</v>
      </c>
      <c r="G18">
        <v>0</v>
      </c>
      <c r="H18">
        <v>-2506996</v>
      </c>
      <c r="I18">
        <v>0</v>
      </c>
      <c r="J18">
        <v>-14001887</v>
      </c>
      <c r="K18">
        <v>-10988529</v>
      </c>
      <c r="L18">
        <v>0</v>
      </c>
      <c r="M18">
        <v>0</v>
      </c>
      <c r="N18">
        <v>0</v>
      </c>
      <c r="O18">
        <v>0</v>
      </c>
      <c r="P18">
        <v>0</v>
      </c>
      <c r="Q18">
        <v>0</v>
      </c>
      <c r="R18">
        <v>0</v>
      </c>
      <c r="S18">
        <v>0</v>
      </c>
      <c r="T18">
        <v>0</v>
      </c>
      <c r="U18">
        <v>0</v>
      </c>
      <c r="V18">
        <v>22282238</v>
      </c>
      <c r="W18">
        <v>0</v>
      </c>
      <c r="X18">
        <v>-632960</v>
      </c>
      <c r="Y18">
        <v>0</v>
      </c>
      <c r="Z18">
        <v>0</v>
      </c>
      <c r="AA18">
        <v>-162440</v>
      </c>
      <c r="AB18">
        <v>0</v>
      </c>
      <c r="AC18">
        <v>-559783</v>
      </c>
      <c r="AD18">
        <v>-905291</v>
      </c>
      <c r="AE18">
        <v>0</v>
      </c>
      <c r="AF18">
        <v>0</v>
      </c>
      <c r="AG18">
        <v>0</v>
      </c>
      <c r="AH18">
        <v>0</v>
      </c>
      <c r="AI18">
        <v>0</v>
      </c>
      <c r="AJ18">
        <v>0</v>
      </c>
      <c r="AK18">
        <v>0</v>
      </c>
      <c r="AL18">
        <v>0</v>
      </c>
      <c r="AM18">
        <v>-42904629</v>
      </c>
      <c r="AN18">
        <v>-1000612</v>
      </c>
      <c r="AO18">
        <v>0</v>
      </c>
      <c r="AP18">
        <v>-72895</v>
      </c>
      <c r="AQ18">
        <v>0</v>
      </c>
      <c r="AR18">
        <v>0</v>
      </c>
      <c r="AS18">
        <v>0</v>
      </c>
      <c r="AT18">
        <v>0</v>
      </c>
      <c r="AU18">
        <v>0</v>
      </c>
      <c r="AV18">
        <v>0</v>
      </c>
      <c r="AW18">
        <v>-15671</v>
      </c>
      <c r="AX18">
        <v>0</v>
      </c>
      <c r="AY18">
        <v>0</v>
      </c>
      <c r="AZ18">
        <v>0</v>
      </c>
      <c r="BA18">
        <v>0</v>
      </c>
      <c r="BB18">
        <v>0</v>
      </c>
      <c r="BC18">
        <v>0</v>
      </c>
      <c r="BD18">
        <v>0</v>
      </c>
      <c r="BE18">
        <v>0</v>
      </c>
      <c r="BF18">
        <v>0</v>
      </c>
      <c r="BG18">
        <v>-11269</v>
      </c>
      <c r="BH18">
        <v>0</v>
      </c>
      <c r="BI18">
        <v>0</v>
      </c>
      <c r="BJ18">
        <v>0</v>
      </c>
      <c r="BK18">
        <v>0</v>
      </c>
      <c r="BL18">
        <v>0</v>
      </c>
      <c r="BM18">
        <v>0</v>
      </c>
      <c r="BN18">
        <v>0</v>
      </c>
      <c r="BO18">
        <v>0</v>
      </c>
      <c r="BP18">
        <v>0</v>
      </c>
      <c r="BQ18">
        <v>0</v>
      </c>
      <c r="BR18">
        <v>0</v>
      </c>
      <c r="BS18">
        <v>0</v>
      </c>
      <c r="BT18">
        <v>0</v>
      </c>
      <c r="BU18">
        <v>0.67600000000000005</v>
      </c>
      <c r="BV18">
        <v>0.99</v>
      </c>
      <c r="BW18" s="6">
        <v>75.301080388365094</v>
      </c>
      <c r="BX18" s="6">
        <v>533.55005544498601</v>
      </c>
      <c r="BY18" s="6">
        <v>0.49</v>
      </c>
      <c r="BZ18" s="6">
        <v>166.01482489391901</v>
      </c>
      <c r="CA18" s="6">
        <v>392.82492365931699</v>
      </c>
      <c r="CB18">
        <v>0</v>
      </c>
      <c r="CC18">
        <v>0</v>
      </c>
      <c r="CD18">
        <v>0</v>
      </c>
      <c r="CE18">
        <v>0</v>
      </c>
      <c r="CG18" s="16">
        <f t="shared" si="0"/>
        <v>-14477126.092</v>
      </c>
    </row>
    <row r="19" spans="1:85" x14ac:dyDescent="0.25">
      <c r="A19" t="s">
        <v>72</v>
      </c>
      <c r="B19" t="s">
        <v>71</v>
      </c>
      <c r="C19">
        <v>54808997</v>
      </c>
      <c r="D19">
        <v>-863</v>
      </c>
      <c r="E19">
        <v>-2733105</v>
      </c>
      <c r="F19">
        <v>0</v>
      </c>
      <c r="G19">
        <v>0</v>
      </c>
      <c r="H19">
        <v>-229181</v>
      </c>
      <c r="I19">
        <v>0</v>
      </c>
      <c r="J19">
        <v>-396435</v>
      </c>
      <c r="K19">
        <v>-491573</v>
      </c>
      <c r="L19">
        <v>-1672</v>
      </c>
      <c r="M19">
        <v>0</v>
      </c>
      <c r="N19">
        <v>0</v>
      </c>
      <c r="O19">
        <v>0</v>
      </c>
      <c r="P19">
        <v>-11103</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-2680592</v>
      </c>
      <c r="AN19">
        <v>0</v>
      </c>
      <c r="AO19">
        <v>0</v>
      </c>
      <c r="AP19">
        <v>-4684</v>
      </c>
      <c r="AQ19">
        <v>0</v>
      </c>
      <c r="AR19">
        <v>0</v>
      </c>
      <c r="AS19">
        <v>0</v>
      </c>
      <c r="AT19">
        <v>0</v>
      </c>
      <c r="AU19">
        <v>0</v>
      </c>
      <c r="AV19">
        <v>0</v>
      </c>
      <c r="AW19">
        <v>-1672</v>
      </c>
      <c r="AX19">
        <v>0</v>
      </c>
      <c r="AY19">
        <v>0</v>
      </c>
      <c r="AZ19">
        <v>0</v>
      </c>
      <c r="BA19">
        <v>0</v>
      </c>
      <c r="BB19">
        <v>0</v>
      </c>
      <c r="BC19">
        <v>0</v>
      </c>
      <c r="BD19">
        <v>0</v>
      </c>
      <c r="BE19">
        <v>-10613</v>
      </c>
      <c r="BF19">
        <v>0</v>
      </c>
      <c r="BG19">
        <v>0</v>
      </c>
      <c r="BH19">
        <v>0</v>
      </c>
      <c r="BI19">
        <v>0</v>
      </c>
      <c r="BJ19">
        <v>0</v>
      </c>
      <c r="BK19">
        <v>0</v>
      </c>
      <c r="BL19">
        <v>0</v>
      </c>
      <c r="BM19">
        <v>0</v>
      </c>
      <c r="BN19">
        <v>0</v>
      </c>
      <c r="BO19">
        <v>0</v>
      </c>
      <c r="BP19">
        <v>0</v>
      </c>
      <c r="BQ19">
        <v>0</v>
      </c>
      <c r="BR19">
        <v>0</v>
      </c>
      <c r="BS19">
        <v>0</v>
      </c>
      <c r="BT19">
        <v>0</v>
      </c>
      <c r="BU19">
        <v>0.68700000000000006</v>
      </c>
      <c r="BV19">
        <v>0.4</v>
      </c>
      <c r="BW19" s="6">
        <v>-14.909825810218299</v>
      </c>
      <c r="BX19" s="6">
        <v>2.4708506309090899</v>
      </c>
      <c r="BY19" s="6">
        <v>0.4</v>
      </c>
      <c r="BZ19" s="6">
        <v>-14.909825810218299</v>
      </c>
      <c r="CA19" s="6">
        <v>2.4708506309090899</v>
      </c>
      <c r="CB19">
        <v>0</v>
      </c>
      <c r="CC19">
        <v>0</v>
      </c>
      <c r="CD19">
        <v>0</v>
      </c>
      <c r="CE19">
        <v>0</v>
      </c>
      <c r="CG19" s="16">
        <f t="shared" si="0"/>
        <v>-919174.39800000004</v>
      </c>
    </row>
    <row r="20" spans="1:85" x14ac:dyDescent="0.25">
      <c r="A20" t="s">
        <v>73</v>
      </c>
      <c r="B20" t="s">
        <v>684</v>
      </c>
      <c r="C20">
        <v>46912904</v>
      </c>
      <c r="D20">
        <v>-33000</v>
      </c>
      <c r="E20">
        <v>-9757725</v>
      </c>
      <c r="F20">
        <v>-3393</v>
      </c>
      <c r="G20">
        <v>0</v>
      </c>
      <c r="H20">
        <v>-700000</v>
      </c>
      <c r="I20">
        <v>0</v>
      </c>
      <c r="J20">
        <v>-1293021</v>
      </c>
      <c r="K20">
        <v>-542457</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-9484510</v>
      </c>
      <c r="AN20">
        <v>0</v>
      </c>
      <c r="AO20">
        <v>0</v>
      </c>
      <c r="AP20">
        <v>-16224</v>
      </c>
      <c r="AQ20">
        <v>0</v>
      </c>
      <c r="AR20">
        <v>0</v>
      </c>
      <c r="AS20">
        <v>-3393</v>
      </c>
      <c r="AT20">
        <v>0</v>
      </c>
      <c r="AU20">
        <v>0</v>
      </c>
      <c r="AV20">
        <v>0</v>
      </c>
      <c r="AW20">
        <v>0</v>
      </c>
      <c r="AX20">
        <v>0</v>
      </c>
      <c r="AY20">
        <v>0</v>
      </c>
      <c r="AZ20">
        <v>0</v>
      </c>
      <c r="BA20">
        <v>0</v>
      </c>
      <c r="BB20">
        <v>0</v>
      </c>
      <c r="BC20">
        <v>0</v>
      </c>
      <c r="BD20">
        <v>0</v>
      </c>
      <c r="BE20">
        <v>0</v>
      </c>
      <c r="BF20">
        <v>0</v>
      </c>
      <c r="BG20">
        <v>0</v>
      </c>
      <c r="BH20">
        <v>0</v>
      </c>
      <c r="BI20">
        <v>0</v>
      </c>
      <c r="BJ20">
        <v>0</v>
      </c>
      <c r="BK20">
        <v>0</v>
      </c>
      <c r="BL20">
        <v>0</v>
      </c>
      <c r="BM20">
        <v>0</v>
      </c>
      <c r="BN20">
        <v>0</v>
      </c>
      <c r="BO20">
        <v>0</v>
      </c>
      <c r="BP20">
        <v>0</v>
      </c>
      <c r="BQ20">
        <v>0</v>
      </c>
      <c r="BR20">
        <v>0</v>
      </c>
      <c r="BS20">
        <v>0</v>
      </c>
      <c r="BT20">
        <v>0</v>
      </c>
      <c r="BU20">
        <v>0.629</v>
      </c>
      <c r="BV20">
        <v>0.49</v>
      </c>
      <c r="BW20" s="6">
        <v>26.445382154443099</v>
      </c>
      <c r="BX20" s="6">
        <v>48.484663353490298</v>
      </c>
      <c r="BY20" s="6">
        <v>0.49</v>
      </c>
      <c r="BZ20" s="6">
        <v>26.445382154443099</v>
      </c>
      <c r="CA20" s="6">
        <v>48.484663353490298</v>
      </c>
      <c r="CB20">
        <v>0</v>
      </c>
      <c r="CC20">
        <v>0</v>
      </c>
      <c r="CD20">
        <v>0</v>
      </c>
      <c r="CE20">
        <v>0</v>
      </c>
      <c r="CG20" s="16">
        <f t="shared" si="0"/>
        <v>-2977775.9470000002</v>
      </c>
    </row>
    <row r="21" spans="1:85" x14ac:dyDescent="0.25">
      <c r="A21" t="s">
        <v>74</v>
      </c>
      <c r="B21" t="s">
        <v>685</v>
      </c>
      <c r="C21">
        <v>39055517</v>
      </c>
      <c r="D21">
        <v>0</v>
      </c>
      <c r="E21">
        <v>-8870458</v>
      </c>
      <c r="F21">
        <v>0</v>
      </c>
      <c r="G21">
        <v>0</v>
      </c>
      <c r="H21">
        <v>-312644</v>
      </c>
      <c r="I21">
        <v>0</v>
      </c>
      <c r="J21">
        <v>-1980652</v>
      </c>
      <c r="K21">
        <v>-2116472</v>
      </c>
      <c r="L21">
        <v>-19945</v>
      </c>
      <c r="M21">
        <v>0</v>
      </c>
      <c r="N21">
        <v>0</v>
      </c>
      <c r="O21">
        <v>0</v>
      </c>
      <c r="P21">
        <v>0</v>
      </c>
      <c r="Q21">
        <v>0</v>
      </c>
      <c r="R21">
        <v>0</v>
      </c>
      <c r="S21">
        <v>0</v>
      </c>
      <c r="T21">
        <v>0</v>
      </c>
      <c r="U21">
        <v>0</v>
      </c>
      <c r="V21">
        <v>618854</v>
      </c>
      <c r="W21">
        <v>0</v>
      </c>
      <c r="X21">
        <v>-334579</v>
      </c>
      <c r="Y21">
        <v>0</v>
      </c>
      <c r="Z21">
        <v>0</v>
      </c>
      <c r="AA21">
        <v>-4683</v>
      </c>
      <c r="AB21">
        <v>0</v>
      </c>
      <c r="AC21">
        <v>-18794</v>
      </c>
      <c r="AD21">
        <v>-11766</v>
      </c>
      <c r="AE21">
        <v>0</v>
      </c>
      <c r="AF21">
        <v>0</v>
      </c>
      <c r="AG21">
        <v>0</v>
      </c>
      <c r="AH21">
        <v>0</v>
      </c>
      <c r="AI21">
        <v>0</v>
      </c>
      <c r="AJ21">
        <v>0</v>
      </c>
      <c r="AK21">
        <v>0</v>
      </c>
      <c r="AL21">
        <v>0</v>
      </c>
      <c r="AM21">
        <v>-8702352</v>
      </c>
      <c r="AN21">
        <v>-338039</v>
      </c>
      <c r="AO21">
        <v>0</v>
      </c>
      <c r="AP21">
        <v>0</v>
      </c>
      <c r="AQ21">
        <v>0</v>
      </c>
      <c r="AR21">
        <v>0</v>
      </c>
      <c r="AS21">
        <v>0</v>
      </c>
      <c r="AT21">
        <v>0</v>
      </c>
      <c r="AU21">
        <v>0</v>
      </c>
      <c r="AV21">
        <v>0</v>
      </c>
      <c r="AW21">
        <v>-19667</v>
      </c>
      <c r="AX21">
        <v>0</v>
      </c>
      <c r="AY21">
        <v>0</v>
      </c>
      <c r="AZ21">
        <v>0</v>
      </c>
      <c r="BA21">
        <v>0</v>
      </c>
      <c r="BB21">
        <v>0</v>
      </c>
      <c r="BC21">
        <v>0</v>
      </c>
      <c r="BD21">
        <v>0</v>
      </c>
      <c r="BE21">
        <v>-1126</v>
      </c>
      <c r="BF21">
        <v>0</v>
      </c>
      <c r="BG21">
        <v>-6574</v>
      </c>
      <c r="BH21">
        <v>0</v>
      </c>
      <c r="BI21">
        <v>-105786</v>
      </c>
      <c r="BJ21">
        <v>-91763</v>
      </c>
      <c r="BK21">
        <v>0</v>
      </c>
      <c r="BL21">
        <v>0</v>
      </c>
      <c r="BM21">
        <v>0</v>
      </c>
      <c r="BN21">
        <v>0</v>
      </c>
      <c r="BO21">
        <v>0</v>
      </c>
      <c r="BP21">
        <v>0</v>
      </c>
      <c r="BQ21">
        <v>0</v>
      </c>
      <c r="BR21">
        <v>0</v>
      </c>
      <c r="BS21">
        <v>0</v>
      </c>
      <c r="BT21">
        <v>0</v>
      </c>
      <c r="BU21">
        <v>0.64</v>
      </c>
      <c r="BV21">
        <v>0.49</v>
      </c>
      <c r="BW21" s="6">
        <v>28.553441094797101</v>
      </c>
      <c r="BX21" s="6">
        <v>52.582995694255303</v>
      </c>
      <c r="BY21" s="6">
        <v>0.49</v>
      </c>
      <c r="BZ21" s="6">
        <v>28.553441094797101</v>
      </c>
      <c r="CA21" s="6">
        <v>52.582995694255303</v>
      </c>
      <c r="CB21">
        <v>0</v>
      </c>
      <c r="CC21">
        <v>0</v>
      </c>
      <c r="CD21">
        <v>0</v>
      </c>
      <c r="CE21">
        <v>0</v>
      </c>
      <c r="CG21" s="16">
        <f t="shared" si="0"/>
        <v>-2784752.64</v>
      </c>
    </row>
    <row r="22" spans="1:85" x14ac:dyDescent="0.25">
      <c r="A22" t="s">
        <v>76</v>
      </c>
      <c r="B22" t="s">
        <v>75</v>
      </c>
      <c r="C22">
        <v>36018825</v>
      </c>
      <c r="D22">
        <v>0</v>
      </c>
      <c r="E22">
        <v>-2511709</v>
      </c>
      <c r="F22">
        <v>-14026</v>
      </c>
      <c r="G22">
        <v>0</v>
      </c>
      <c r="H22">
        <v>-180056</v>
      </c>
      <c r="I22">
        <v>0</v>
      </c>
      <c r="J22">
        <v>-317837</v>
      </c>
      <c r="K22">
        <v>-227860</v>
      </c>
      <c r="L22">
        <v>-536</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c r="AL22">
        <v>0</v>
      </c>
      <c r="AM22">
        <v>-2378369</v>
      </c>
      <c r="AN22">
        <v>0</v>
      </c>
      <c r="AO22">
        <v>0</v>
      </c>
      <c r="AP22">
        <v>-554</v>
      </c>
      <c r="AQ22">
        <v>0</v>
      </c>
      <c r="AR22">
        <v>0</v>
      </c>
      <c r="AS22">
        <v>-13276</v>
      </c>
      <c r="AT22">
        <v>0</v>
      </c>
      <c r="AU22">
        <v>0</v>
      </c>
      <c r="AV22">
        <v>0</v>
      </c>
      <c r="AW22">
        <v>-536</v>
      </c>
      <c r="AX22">
        <v>0</v>
      </c>
      <c r="AY22">
        <v>0</v>
      </c>
      <c r="AZ22">
        <v>0</v>
      </c>
      <c r="BA22">
        <v>0</v>
      </c>
      <c r="BB22">
        <v>0</v>
      </c>
      <c r="BC22">
        <v>0</v>
      </c>
      <c r="BD22">
        <v>0</v>
      </c>
      <c r="BE22">
        <v>0</v>
      </c>
      <c r="BF22">
        <v>0</v>
      </c>
      <c r="BG22">
        <v>0</v>
      </c>
      <c r="BH22">
        <v>0</v>
      </c>
      <c r="BI22">
        <v>0</v>
      </c>
      <c r="BJ22">
        <v>0</v>
      </c>
      <c r="BK22">
        <v>0</v>
      </c>
      <c r="BL22">
        <v>0</v>
      </c>
      <c r="BM22">
        <v>0</v>
      </c>
      <c r="BN22">
        <v>0</v>
      </c>
      <c r="BO22">
        <v>0</v>
      </c>
      <c r="BP22">
        <v>0</v>
      </c>
      <c r="BQ22">
        <v>0</v>
      </c>
      <c r="BR22">
        <v>0</v>
      </c>
      <c r="BS22">
        <v>0</v>
      </c>
      <c r="BT22">
        <v>0</v>
      </c>
      <c r="BU22">
        <v>0.64900000000000002</v>
      </c>
      <c r="BV22">
        <v>0.4</v>
      </c>
      <c r="BW22" s="6">
        <v>-7.1712205483048397</v>
      </c>
      <c r="BX22" s="6">
        <v>3.2244523153180298</v>
      </c>
      <c r="BY22" s="6">
        <v>0.4</v>
      </c>
      <c r="BZ22" s="6">
        <v>-7.1712205483048397</v>
      </c>
      <c r="CA22" s="6">
        <v>3.2244523153180298</v>
      </c>
      <c r="CB22">
        <v>0</v>
      </c>
      <c r="CC22">
        <v>0</v>
      </c>
      <c r="CD22">
        <v>0</v>
      </c>
      <c r="CE22">
        <v>0</v>
      </c>
      <c r="CG22" s="16">
        <f t="shared" si="0"/>
        <v>-771600.96750000003</v>
      </c>
    </row>
    <row r="23" spans="1:85" x14ac:dyDescent="0.25">
      <c r="A23" t="s">
        <v>78</v>
      </c>
      <c r="B23" t="s">
        <v>77</v>
      </c>
      <c r="C23">
        <v>95020561</v>
      </c>
      <c r="D23">
        <v>0</v>
      </c>
      <c r="E23">
        <v>-14957319</v>
      </c>
      <c r="F23">
        <v>0</v>
      </c>
      <c r="G23">
        <v>0</v>
      </c>
      <c r="H23">
        <v>-861214</v>
      </c>
      <c r="I23">
        <v>0</v>
      </c>
      <c r="J23">
        <v>-1901112</v>
      </c>
      <c r="K23">
        <v>-1167809</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-14414718</v>
      </c>
      <c r="AN23">
        <v>0</v>
      </c>
      <c r="AO23">
        <v>0</v>
      </c>
      <c r="AP23">
        <v>0</v>
      </c>
      <c r="AQ23">
        <v>0</v>
      </c>
      <c r="AR23">
        <v>0</v>
      </c>
      <c r="AS23">
        <v>0</v>
      </c>
      <c r="AT23">
        <v>0</v>
      </c>
      <c r="AU23">
        <v>0</v>
      </c>
      <c r="AV23">
        <v>0</v>
      </c>
      <c r="AW23">
        <v>0</v>
      </c>
      <c r="AX23">
        <v>0</v>
      </c>
      <c r="AY23">
        <v>0</v>
      </c>
      <c r="AZ23">
        <v>0</v>
      </c>
      <c r="BA23">
        <v>0</v>
      </c>
      <c r="BB23">
        <v>0</v>
      </c>
      <c r="BC23">
        <v>0</v>
      </c>
      <c r="BD23">
        <v>0</v>
      </c>
      <c r="BE23">
        <v>-4614</v>
      </c>
      <c r="BF23">
        <v>0</v>
      </c>
      <c r="BG23">
        <v>-3654</v>
      </c>
      <c r="BH23">
        <v>0</v>
      </c>
      <c r="BI23">
        <v>0</v>
      </c>
      <c r="BJ23">
        <v>0</v>
      </c>
      <c r="BK23">
        <v>0</v>
      </c>
      <c r="BL23">
        <v>0</v>
      </c>
      <c r="BM23">
        <v>0</v>
      </c>
      <c r="BN23">
        <v>0</v>
      </c>
      <c r="BO23">
        <v>0</v>
      </c>
      <c r="BP23">
        <v>0</v>
      </c>
      <c r="BQ23">
        <v>0</v>
      </c>
      <c r="BR23">
        <v>0</v>
      </c>
      <c r="BS23">
        <v>0</v>
      </c>
      <c r="BT23">
        <v>0</v>
      </c>
      <c r="BU23">
        <v>0.65500000000000003</v>
      </c>
      <c r="BV23">
        <v>0.99</v>
      </c>
      <c r="BW23" s="6">
        <v>28.443114048644599</v>
      </c>
      <c r="BX23" s="6">
        <v>121.046781287462</v>
      </c>
      <c r="BY23" s="6">
        <v>0.49</v>
      </c>
      <c r="BZ23" s="6">
        <v>28.695324056441802</v>
      </c>
      <c r="CA23" s="6">
        <v>74.529462386765701</v>
      </c>
      <c r="CB23">
        <v>0</v>
      </c>
      <c r="CC23">
        <v>0</v>
      </c>
      <c r="CD23">
        <v>0</v>
      </c>
      <c r="CE23">
        <v>0</v>
      </c>
      <c r="CG23" s="16">
        <f t="shared" si="0"/>
        <v>-4720820.1450000005</v>
      </c>
    </row>
    <row r="24" spans="1:85" x14ac:dyDescent="0.25">
      <c r="A24" t="s">
        <v>80</v>
      </c>
      <c r="B24" t="s">
        <v>79</v>
      </c>
      <c r="C24">
        <v>20751994</v>
      </c>
      <c r="D24">
        <v>-13723</v>
      </c>
      <c r="E24">
        <v>-3087646</v>
      </c>
      <c r="F24">
        <v>-28518</v>
      </c>
      <c r="G24">
        <v>0</v>
      </c>
      <c r="H24">
        <v>-218041</v>
      </c>
      <c r="I24">
        <v>0</v>
      </c>
      <c r="J24">
        <v>-617901</v>
      </c>
      <c r="K24">
        <v>-712555</v>
      </c>
      <c r="L24">
        <v>-7510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-2923772</v>
      </c>
      <c r="AN24">
        <v>0</v>
      </c>
      <c r="AO24">
        <v>0</v>
      </c>
      <c r="AP24">
        <v>-3286</v>
      </c>
      <c r="AQ24">
        <v>0</v>
      </c>
      <c r="AR24">
        <v>0</v>
      </c>
      <c r="AS24">
        <v>-30491</v>
      </c>
      <c r="AT24">
        <v>0</v>
      </c>
      <c r="AU24">
        <v>0</v>
      </c>
      <c r="AV24">
        <v>0</v>
      </c>
      <c r="AW24">
        <v>-7510</v>
      </c>
      <c r="AX24">
        <v>0</v>
      </c>
      <c r="AY24">
        <v>0</v>
      </c>
      <c r="AZ24">
        <v>0</v>
      </c>
      <c r="BA24">
        <v>0</v>
      </c>
      <c r="BB24">
        <v>0</v>
      </c>
      <c r="BC24">
        <v>0</v>
      </c>
      <c r="BD24">
        <v>0</v>
      </c>
      <c r="BE24">
        <v>0</v>
      </c>
      <c r="BF24">
        <v>0</v>
      </c>
      <c r="BG24">
        <v>0</v>
      </c>
      <c r="BH24">
        <v>0</v>
      </c>
      <c r="BI24">
        <v>0</v>
      </c>
      <c r="BJ24">
        <v>0</v>
      </c>
      <c r="BK24">
        <v>0</v>
      </c>
      <c r="BL24">
        <v>0</v>
      </c>
      <c r="BM24">
        <v>0</v>
      </c>
      <c r="BN24">
        <v>0</v>
      </c>
      <c r="BO24">
        <v>0</v>
      </c>
      <c r="BP24">
        <v>0</v>
      </c>
      <c r="BQ24">
        <v>0</v>
      </c>
      <c r="BR24">
        <v>0</v>
      </c>
      <c r="BS24">
        <v>0</v>
      </c>
      <c r="BT24">
        <v>0</v>
      </c>
      <c r="BU24">
        <v>0.66300000000000003</v>
      </c>
      <c r="BV24">
        <v>0.4</v>
      </c>
      <c r="BW24" s="6">
        <v>-5.4711487055816601</v>
      </c>
      <c r="BX24" s="6">
        <v>2.95004095943536</v>
      </c>
      <c r="BY24" s="6">
        <v>0.4</v>
      </c>
      <c r="BZ24" s="6">
        <v>-5.4711487055816601</v>
      </c>
      <c r="CA24" s="6">
        <v>2.95004095943536</v>
      </c>
      <c r="CB24">
        <v>0</v>
      </c>
      <c r="CC24">
        <v>0</v>
      </c>
      <c r="CD24">
        <v>0</v>
      </c>
      <c r="CE24">
        <v>0</v>
      </c>
      <c r="CG24" s="16">
        <f t="shared" si="0"/>
        <v>-968141.10900000005</v>
      </c>
    </row>
    <row r="25" spans="1:85" x14ac:dyDescent="0.25">
      <c r="A25" t="s">
        <v>81</v>
      </c>
      <c r="B25" t="s">
        <v>732</v>
      </c>
      <c r="C25">
        <v>136005777</v>
      </c>
      <c r="D25">
        <v>0</v>
      </c>
      <c r="E25">
        <v>-18379147</v>
      </c>
      <c r="F25">
        <v>0</v>
      </c>
      <c r="G25">
        <v>0</v>
      </c>
      <c r="H25">
        <v>-1822672</v>
      </c>
      <c r="I25">
        <v>0</v>
      </c>
      <c r="J25">
        <v>-6056483</v>
      </c>
      <c r="K25">
        <v>-5826803</v>
      </c>
      <c r="L25">
        <v>-50103</v>
      </c>
      <c r="M25">
        <v>0</v>
      </c>
      <c r="N25">
        <v>0</v>
      </c>
      <c r="O25">
        <v>0</v>
      </c>
      <c r="P25">
        <v>-8732</v>
      </c>
      <c r="Q25">
        <v>-12487</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-17334747</v>
      </c>
      <c r="AN25">
        <v>0</v>
      </c>
      <c r="AO25">
        <v>0</v>
      </c>
      <c r="AP25">
        <v>-11351</v>
      </c>
      <c r="AQ25">
        <v>0</v>
      </c>
      <c r="AR25">
        <v>0</v>
      </c>
      <c r="AS25">
        <v>0</v>
      </c>
      <c r="AT25">
        <v>0</v>
      </c>
      <c r="AU25">
        <v>0</v>
      </c>
      <c r="AV25">
        <v>0</v>
      </c>
      <c r="AW25">
        <v>-51623</v>
      </c>
      <c r="AX25">
        <v>0</v>
      </c>
      <c r="AY25">
        <v>0</v>
      </c>
      <c r="AZ25">
        <v>0</v>
      </c>
      <c r="BA25">
        <v>0</v>
      </c>
      <c r="BB25">
        <v>0</v>
      </c>
      <c r="BC25">
        <v>0</v>
      </c>
      <c r="BD25">
        <v>0</v>
      </c>
      <c r="BE25">
        <v>-705</v>
      </c>
      <c r="BF25">
        <v>0</v>
      </c>
      <c r="BG25">
        <v>-20431</v>
      </c>
      <c r="BH25">
        <v>0</v>
      </c>
      <c r="BI25">
        <v>0</v>
      </c>
      <c r="BJ25">
        <v>0</v>
      </c>
      <c r="BK25">
        <v>0</v>
      </c>
      <c r="BL25">
        <v>0</v>
      </c>
      <c r="BM25">
        <v>0</v>
      </c>
      <c r="BN25">
        <v>0</v>
      </c>
      <c r="BO25">
        <v>0</v>
      </c>
      <c r="BP25">
        <v>0</v>
      </c>
      <c r="BQ25">
        <v>0</v>
      </c>
      <c r="BR25">
        <v>0</v>
      </c>
      <c r="BS25">
        <v>0</v>
      </c>
      <c r="BT25">
        <v>0</v>
      </c>
      <c r="BU25">
        <v>0.69599999999999995</v>
      </c>
      <c r="BV25">
        <v>0.49</v>
      </c>
      <c r="BW25" s="6">
        <v>-22.3939035708067</v>
      </c>
      <c r="BX25" s="6">
        <v>60.075603016517498</v>
      </c>
      <c r="BY25" s="6">
        <v>0.49</v>
      </c>
      <c r="BZ25" s="6">
        <v>-22.3939035708067</v>
      </c>
      <c r="CA25" s="6">
        <v>60.075603016517498</v>
      </c>
      <c r="CB25">
        <v>0</v>
      </c>
      <c r="CC25">
        <v>0</v>
      </c>
      <c r="CD25">
        <v>0</v>
      </c>
      <c r="CE25">
        <v>0</v>
      </c>
      <c r="CG25" s="16">
        <f t="shared" si="0"/>
        <v>-6028541.8079999993</v>
      </c>
    </row>
    <row r="26" spans="1:85" x14ac:dyDescent="0.25">
      <c r="A26" t="s">
        <v>82</v>
      </c>
      <c r="B26" t="s">
        <v>686</v>
      </c>
      <c r="C26">
        <v>62431695</v>
      </c>
      <c r="D26">
        <v>0</v>
      </c>
      <c r="E26">
        <v>-1814326</v>
      </c>
      <c r="F26">
        <v>0</v>
      </c>
      <c r="G26">
        <v>0</v>
      </c>
      <c r="H26">
        <v>-168247</v>
      </c>
      <c r="I26">
        <v>0</v>
      </c>
      <c r="J26">
        <v>-476804</v>
      </c>
      <c r="K26">
        <v>-1907216</v>
      </c>
      <c r="L26">
        <v>-5642</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-1770427</v>
      </c>
      <c r="AN26">
        <v>0</v>
      </c>
      <c r="AO26">
        <v>0</v>
      </c>
      <c r="AP26">
        <v>0</v>
      </c>
      <c r="AQ26">
        <v>0</v>
      </c>
      <c r="AR26">
        <v>0</v>
      </c>
      <c r="AS26">
        <v>0</v>
      </c>
      <c r="AT26">
        <v>0</v>
      </c>
      <c r="AU26">
        <v>0</v>
      </c>
      <c r="AV26">
        <v>0</v>
      </c>
      <c r="AW26">
        <v>-5551</v>
      </c>
      <c r="AX26">
        <v>0</v>
      </c>
      <c r="AY26">
        <v>0</v>
      </c>
      <c r="AZ26">
        <v>0</v>
      </c>
      <c r="BA26">
        <v>0</v>
      </c>
      <c r="BB26">
        <v>0</v>
      </c>
      <c r="BC26">
        <v>0</v>
      </c>
      <c r="BD26">
        <v>0</v>
      </c>
      <c r="BE26">
        <v>0</v>
      </c>
      <c r="BF26">
        <v>0</v>
      </c>
      <c r="BG26">
        <v>0</v>
      </c>
      <c r="BH26">
        <v>0</v>
      </c>
      <c r="BI26">
        <v>0</v>
      </c>
      <c r="BJ26">
        <v>0</v>
      </c>
      <c r="BK26">
        <v>0</v>
      </c>
      <c r="BL26">
        <v>0</v>
      </c>
      <c r="BM26">
        <v>0</v>
      </c>
      <c r="BN26">
        <v>0</v>
      </c>
      <c r="BO26">
        <v>0</v>
      </c>
      <c r="BP26">
        <v>0</v>
      </c>
      <c r="BQ26">
        <v>0</v>
      </c>
      <c r="BR26">
        <v>0</v>
      </c>
      <c r="BS26">
        <v>0</v>
      </c>
      <c r="BT26">
        <v>0</v>
      </c>
      <c r="BU26">
        <v>0.73099999999999998</v>
      </c>
      <c r="BV26">
        <v>0.49</v>
      </c>
      <c r="BW26" s="6">
        <v>-4.5433007008523898</v>
      </c>
      <c r="BX26" s="6">
        <v>18.648276005597701</v>
      </c>
      <c r="BY26" s="6">
        <v>0.49</v>
      </c>
      <c r="BZ26" s="6">
        <v>-4.5433007008523898</v>
      </c>
      <c r="CA26" s="6">
        <v>18.648276005597701</v>
      </c>
      <c r="CB26">
        <v>0</v>
      </c>
      <c r="CC26">
        <v>0</v>
      </c>
      <c r="CD26">
        <v>1841658</v>
      </c>
      <c r="CE26">
        <v>1841658</v>
      </c>
      <c r="CG26" s="16">
        <f t="shared" si="0"/>
        <v>-647091.06849999994</v>
      </c>
    </row>
    <row r="27" spans="1:85" x14ac:dyDescent="0.25">
      <c r="A27" t="s">
        <v>84</v>
      </c>
      <c r="B27" t="s">
        <v>83</v>
      </c>
      <c r="C27">
        <v>131906785</v>
      </c>
      <c r="D27">
        <v>-41710</v>
      </c>
      <c r="E27">
        <v>-29112350</v>
      </c>
      <c r="F27">
        <v>-6475</v>
      </c>
      <c r="G27">
        <v>0</v>
      </c>
      <c r="H27">
        <v>-1633399</v>
      </c>
      <c r="I27">
        <v>0</v>
      </c>
      <c r="J27">
        <v>-4995257</v>
      </c>
      <c r="K27">
        <v>-2253656</v>
      </c>
      <c r="L27">
        <v>-24270</v>
      </c>
      <c r="M27">
        <v>0</v>
      </c>
      <c r="N27">
        <v>0</v>
      </c>
      <c r="O27">
        <v>0</v>
      </c>
      <c r="P27">
        <v>0</v>
      </c>
      <c r="Q27">
        <v>0</v>
      </c>
      <c r="R27">
        <v>0</v>
      </c>
      <c r="S27">
        <v>0</v>
      </c>
      <c r="T27">
        <v>0</v>
      </c>
      <c r="U27">
        <v>0</v>
      </c>
      <c r="V27">
        <v>490500</v>
      </c>
      <c r="W27">
        <v>0</v>
      </c>
      <c r="X27">
        <v>0</v>
      </c>
      <c r="Y27">
        <v>0</v>
      </c>
      <c r="Z27">
        <v>0</v>
      </c>
      <c r="AA27">
        <v>0</v>
      </c>
      <c r="AB27">
        <v>0</v>
      </c>
      <c r="AC27">
        <v>0</v>
      </c>
      <c r="AD27">
        <v>0</v>
      </c>
      <c r="AE27">
        <v>0</v>
      </c>
      <c r="AF27">
        <v>0</v>
      </c>
      <c r="AG27">
        <v>0</v>
      </c>
      <c r="AH27">
        <v>0</v>
      </c>
      <c r="AI27">
        <v>0</v>
      </c>
      <c r="AJ27">
        <v>0</v>
      </c>
      <c r="AK27">
        <v>0</v>
      </c>
      <c r="AL27">
        <v>0</v>
      </c>
      <c r="AM27">
        <v>-28427468</v>
      </c>
      <c r="AN27">
        <v>0</v>
      </c>
      <c r="AO27">
        <v>0</v>
      </c>
      <c r="AP27">
        <v>-86156</v>
      </c>
      <c r="AQ27">
        <v>0</v>
      </c>
      <c r="AR27">
        <v>0</v>
      </c>
      <c r="AS27">
        <v>-6028</v>
      </c>
      <c r="AT27">
        <v>0</v>
      </c>
      <c r="AU27">
        <v>0</v>
      </c>
      <c r="AV27">
        <v>0</v>
      </c>
      <c r="AW27">
        <v>-24270</v>
      </c>
      <c r="AX27">
        <v>0</v>
      </c>
      <c r="AY27">
        <v>0</v>
      </c>
      <c r="AZ27">
        <v>0</v>
      </c>
      <c r="BA27">
        <v>0</v>
      </c>
      <c r="BB27">
        <v>0</v>
      </c>
      <c r="BC27">
        <v>0</v>
      </c>
      <c r="BD27">
        <v>0</v>
      </c>
      <c r="BE27">
        <v>-451</v>
      </c>
      <c r="BF27">
        <v>0</v>
      </c>
      <c r="BG27">
        <v>-6006</v>
      </c>
      <c r="BH27">
        <v>0</v>
      </c>
      <c r="BI27">
        <v>0</v>
      </c>
      <c r="BJ27">
        <v>-258517</v>
      </c>
      <c r="BK27">
        <v>0</v>
      </c>
      <c r="BL27">
        <v>0</v>
      </c>
      <c r="BM27">
        <v>0</v>
      </c>
      <c r="BN27">
        <v>0</v>
      </c>
      <c r="BO27">
        <v>0</v>
      </c>
      <c r="BP27">
        <v>0</v>
      </c>
      <c r="BQ27">
        <v>0</v>
      </c>
      <c r="BR27">
        <v>0</v>
      </c>
      <c r="BS27">
        <v>0</v>
      </c>
      <c r="BT27">
        <v>0</v>
      </c>
      <c r="BU27">
        <v>0.66500000000000004</v>
      </c>
      <c r="BV27">
        <v>0.49</v>
      </c>
      <c r="BW27" s="6">
        <v>79.349442154813005</v>
      </c>
      <c r="BX27" s="6">
        <v>151.49668912587799</v>
      </c>
      <c r="BY27" s="6">
        <v>0.49</v>
      </c>
      <c r="BZ27" s="6">
        <v>79.349442154813005</v>
      </c>
      <c r="CA27" s="6">
        <v>151.49668912587799</v>
      </c>
      <c r="CB27">
        <v>0</v>
      </c>
      <c r="CC27">
        <v>0</v>
      </c>
      <c r="CD27">
        <v>0</v>
      </c>
      <c r="CE27">
        <v>0</v>
      </c>
      <c r="CG27" s="16">
        <f t="shared" si="0"/>
        <v>-9423486.2400000002</v>
      </c>
    </row>
    <row r="28" spans="1:85" x14ac:dyDescent="0.25">
      <c r="A28" t="s">
        <v>86</v>
      </c>
      <c r="B28" t="s">
        <v>85</v>
      </c>
      <c r="C28">
        <v>53621879</v>
      </c>
      <c r="D28">
        <v>0</v>
      </c>
      <c r="E28">
        <v>-5884827</v>
      </c>
      <c r="F28">
        <v>-15036</v>
      </c>
      <c r="G28">
        <v>0</v>
      </c>
      <c r="H28">
        <v>-671088</v>
      </c>
      <c r="I28">
        <v>0</v>
      </c>
      <c r="J28">
        <v>-1569561</v>
      </c>
      <c r="K28">
        <v>-1329006</v>
      </c>
      <c r="L28">
        <v>-2333</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-5918316</v>
      </c>
      <c r="AN28">
        <v>0</v>
      </c>
      <c r="AO28">
        <v>0</v>
      </c>
      <c r="AP28">
        <v>0</v>
      </c>
      <c r="AQ28">
        <v>0</v>
      </c>
      <c r="AR28">
        <v>0</v>
      </c>
      <c r="AS28">
        <v>-14231</v>
      </c>
      <c r="AT28">
        <v>0</v>
      </c>
      <c r="AU28">
        <v>0</v>
      </c>
      <c r="AV28">
        <v>0</v>
      </c>
      <c r="AW28">
        <v>-2333</v>
      </c>
      <c r="AX28">
        <v>0</v>
      </c>
      <c r="AY28">
        <v>0</v>
      </c>
      <c r="AZ28">
        <v>0</v>
      </c>
      <c r="BA28">
        <v>0</v>
      </c>
      <c r="BB28">
        <v>0</v>
      </c>
      <c r="BC28">
        <v>0</v>
      </c>
      <c r="BD28">
        <v>0</v>
      </c>
      <c r="BE28">
        <v>0</v>
      </c>
      <c r="BF28">
        <v>0</v>
      </c>
      <c r="BG28">
        <v>0</v>
      </c>
      <c r="BH28">
        <v>0</v>
      </c>
      <c r="BI28">
        <v>0</v>
      </c>
      <c r="BJ28">
        <v>0</v>
      </c>
      <c r="BK28">
        <v>0</v>
      </c>
      <c r="BL28">
        <v>0</v>
      </c>
      <c r="BM28">
        <v>0</v>
      </c>
      <c r="BN28">
        <v>0</v>
      </c>
      <c r="BO28">
        <v>0</v>
      </c>
      <c r="BP28">
        <v>0</v>
      </c>
      <c r="BQ28">
        <v>0</v>
      </c>
      <c r="BR28">
        <v>0</v>
      </c>
      <c r="BS28">
        <v>0</v>
      </c>
      <c r="BT28">
        <v>0</v>
      </c>
      <c r="BU28">
        <v>0.68400000000000005</v>
      </c>
      <c r="BV28">
        <v>0.4</v>
      </c>
      <c r="BW28" s="6">
        <v>-17.250043298256902</v>
      </c>
      <c r="BX28" s="6">
        <v>3.81238833125524</v>
      </c>
      <c r="BY28" s="6">
        <v>0.4</v>
      </c>
      <c r="BZ28" s="6">
        <v>-17.250043298256902</v>
      </c>
      <c r="CA28" s="6">
        <v>3.81238833125524</v>
      </c>
      <c r="CB28">
        <v>0</v>
      </c>
      <c r="CC28">
        <v>0</v>
      </c>
      <c r="CD28">
        <v>0</v>
      </c>
      <c r="CE28">
        <v>0</v>
      </c>
      <c r="CG28" s="16">
        <f t="shared" si="0"/>
        <v>-2024064.0720000002</v>
      </c>
    </row>
    <row r="29" spans="1:85" x14ac:dyDescent="0.25">
      <c r="A29" t="s">
        <v>88</v>
      </c>
      <c r="B29" t="s">
        <v>87</v>
      </c>
      <c r="C29">
        <v>37693559</v>
      </c>
      <c r="D29">
        <v>0</v>
      </c>
      <c r="E29">
        <v>-5041374</v>
      </c>
      <c r="F29">
        <v>-99505</v>
      </c>
      <c r="G29">
        <v>0</v>
      </c>
      <c r="H29">
        <v>-606273</v>
      </c>
      <c r="I29">
        <v>0</v>
      </c>
      <c r="J29">
        <v>-1312980</v>
      </c>
      <c r="K29">
        <v>-700972</v>
      </c>
      <c r="L29">
        <v>-12026</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c r="AL29">
        <v>0</v>
      </c>
      <c r="AM29">
        <v>-4771211</v>
      </c>
      <c r="AN29">
        <v>0</v>
      </c>
      <c r="AO29">
        <v>0</v>
      </c>
      <c r="AP29">
        <v>0</v>
      </c>
      <c r="AQ29">
        <v>0</v>
      </c>
      <c r="AR29">
        <v>0</v>
      </c>
      <c r="AS29">
        <v>-95502</v>
      </c>
      <c r="AT29">
        <v>0</v>
      </c>
      <c r="AU29">
        <v>-1573</v>
      </c>
      <c r="AV29">
        <v>0</v>
      </c>
      <c r="AW29">
        <v>-12026</v>
      </c>
      <c r="AX29">
        <v>0</v>
      </c>
      <c r="AY29">
        <v>0</v>
      </c>
      <c r="AZ29">
        <v>0</v>
      </c>
      <c r="BA29">
        <v>0</v>
      </c>
      <c r="BB29">
        <v>0</v>
      </c>
      <c r="BC29">
        <v>0</v>
      </c>
      <c r="BD29">
        <v>0</v>
      </c>
      <c r="BE29">
        <v>-9342</v>
      </c>
      <c r="BF29">
        <v>0</v>
      </c>
      <c r="BG29">
        <v>0</v>
      </c>
      <c r="BH29">
        <v>0</v>
      </c>
      <c r="BI29">
        <v>0</v>
      </c>
      <c r="BJ29">
        <v>0</v>
      </c>
      <c r="BK29">
        <v>0</v>
      </c>
      <c r="BL29">
        <v>0</v>
      </c>
      <c r="BM29">
        <v>0</v>
      </c>
      <c r="BN29">
        <v>0</v>
      </c>
      <c r="BO29">
        <v>0</v>
      </c>
      <c r="BP29">
        <v>0</v>
      </c>
      <c r="BQ29">
        <v>0</v>
      </c>
      <c r="BR29">
        <v>0</v>
      </c>
      <c r="BS29">
        <v>0</v>
      </c>
      <c r="BT29">
        <v>0</v>
      </c>
      <c r="BU29">
        <v>0.67700000000000005</v>
      </c>
      <c r="BV29">
        <v>0.4</v>
      </c>
      <c r="BW29" s="6">
        <v>-10.3574894681896</v>
      </c>
      <c r="BX29" s="6">
        <v>4.3097803607751404</v>
      </c>
      <c r="BY29" s="6">
        <v>0.4</v>
      </c>
      <c r="BZ29" s="6">
        <v>-10.3574894681896</v>
      </c>
      <c r="CA29" s="6">
        <v>4.3097803607751404</v>
      </c>
      <c r="CB29">
        <v>0</v>
      </c>
      <c r="CC29">
        <v>0</v>
      </c>
      <c r="CD29">
        <v>0</v>
      </c>
      <c r="CE29">
        <v>0</v>
      </c>
      <c r="CG29" s="16">
        <f t="shared" si="0"/>
        <v>-1615054.9235</v>
      </c>
    </row>
    <row r="30" spans="1:85" x14ac:dyDescent="0.25">
      <c r="A30" t="s">
        <v>90</v>
      </c>
      <c r="B30" t="s">
        <v>89</v>
      </c>
      <c r="C30">
        <v>149748559</v>
      </c>
      <c r="D30">
        <v>0</v>
      </c>
      <c r="E30">
        <v>-8899533</v>
      </c>
      <c r="F30">
        <v>0</v>
      </c>
      <c r="G30">
        <v>0</v>
      </c>
      <c r="H30">
        <v>-1639204</v>
      </c>
      <c r="I30">
        <v>0</v>
      </c>
      <c r="J30">
        <v>-7488245</v>
      </c>
      <c r="K30">
        <v>-4615495</v>
      </c>
      <c r="L30">
        <v>-3131</v>
      </c>
      <c r="M30">
        <v>0</v>
      </c>
      <c r="N30">
        <v>0</v>
      </c>
      <c r="O30">
        <v>0</v>
      </c>
      <c r="P30">
        <v>0</v>
      </c>
      <c r="Q30">
        <v>0</v>
      </c>
      <c r="R30">
        <v>0</v>
      </c>
      <c r="S30">
        <v>-293040</v>
      </c>
      <c r="T30">
        <v>0</v>
      </c>
      <c r="U30">
        <v>0</v>
      </c>
      <c r="V30">
        <v>0</v>
      </c>
      <c r="W30">
        <v>0</v>
      </c>
      <c r="X30">
        <v>0</v>
      </c>
      <c r="Y30">
        <v>0</v>
      </c>
      <c r="Z30">
        <v>0</v>
      </c>
      <c r="AA30">
        <v>0</v>
      </c>
      <c r="AB30">
        <v>0</v>
      </c>
      <c r="AC30">
        <v>0</v>
      </c>
      <c r="AD30">
        <v>0</v>
      </c>
      <c r="AE30">
        <v>0</v>
      </c>
      <c r="AF30">
        <v>0</v>
      </c>
      <c r="AG30">
        <v>0</v>
      </c>
      <c r="AH30">
        <v>0</v>
      </c>
      <c r="AI30">
        <v>0</v>
      </c>
      <c r="AJ30">
        <v>0</v>
      </c>
      <c r="AK30">
        <v>0</v>
      </c>
      <c r="AL30">
        <v>0</v>
      </c>
      <c r="AM30">
        <v>-8739211</v>
      </c>
      <c r="AN30">
        <v>0</v>
      </c>
      <c r="AO30">
        <v>0</v>
      </c>
      <c r="AP30">
        <v>0</v>
      </c>
      <c r="AQ30">
        <v>0</v>
      </c>
      <c r="AR30">
        <v>0</v>
      </c>
      <c r="AS30">
        <v>0</v>
      </c>
      <c r="AT30">
        <v>0</v>
      </c>
      <c r="AU30">
        <v>0</v>
      </c>
      <c r="AV30">
        <v>0</v>
      </c>
      <c r="AW30">
        <v>-2939</v>
      </c>
      <c r="AX30">
        <v>0</v>
      </c>
      <c r="AY30">
        <v>0</v>
      </c>
      <c r="AZ30">
        <v>0</v>
      </c>
      <c r="BA30">
        <v>0</v>
      </c>
      <c r="BB30">
        <v>0</v>
      </c>
      <c r="BC30">
        <v>-39312</v>
      </c>
      <c r="BD30">
        <v>0</v>
      </c>
      <c r="BE30">
        <v>0</v>
      </c>
      <c r="BF30">
        <v>0</v>
      </c>
      <c r="BG30">
        <v>0</v>
      </c>
      <c r="BH30">
        <v>0</v>
      </c>
      <c r="BI30">
        <v>0</v>
      </c>
      <c r="BJ30">
        <v>0</v>
      </c>
      <c r="BK30">
        <v>0</v>
      </c>
      <c r="BL30">
        <v>0</v>
      </c>
      <c r="BM30">
        <v>0</v>
      </c>
      <c r="BN30">
        <v>0</v>
      </c>
      <c r="BO30">
        <v>0</v>
      </c>
      <c r="BP30">
        <v>0</v>
      </c>
      <c r="BQ30">
        <v>0</v>
      </c>
      <c r="BR30">
        <v>0</v>
      </c>
      <c r="BS30">
        <v>-296851</v>
      </c>
      <c r="BT30">
        <v>0</v>
      </c>
      <c r="BU30">
        <v>0.78</v>
      </c>
      <c r="BV30">
        <v>0.3</v>
      </c>
      <c r="BW30" s="6">
        <v>53.177645837634401</v>
      </c>
      <c r="BX30" s="6">
        <v>96.972395664005703</v>
      </c>
      <c r="BY30" s="6">
        <v>0.3</v>
      </c>
      <c r="BZ30" s="6">
        <v>53.177645837634401</v>
      </c>
      <c r="CA30" s="6">
        <v>96.972395664005703</v>
      </c>
      <c r="CB30">
        <v>0</v>
      </c>
      <c r="CC30">
        <v>0</v>
      </c>
      <c r="CD30">
        <v>0</v>
      </c>
      <c r="CE30">
        <v>0</v>
      </c>
      <c r="CG30" s="16">
        <f t="shared" si="0"/>
        <v>-3408292.29</v>
      </c>
    </row>
    <row r="31" spans="1:85" x14ac:dyDescent="0.25">
      <c r="A31" t="s">
        <v>92</v>
      </c>
      <c r="B31" t="s">
        <v>91</v>
      </c>
      <c r="C31">
        <v>27643115</v>
      </c>
      <c r="D31">
        <v>0</v>
      </c>
      <c r="E31">
        <v>-2963025</v>
      </c>
      <c r="F31">
        <v>0</v>
      </c>
      <c r="G31">
        <v>0</v>
      </c>
      <c r="H31">
        <v>-221822</v>
      </c>
      <c r="I31">
        <v>0</v>
      </c>
      <c r="J31">
        <v>-1425741</v>
      </c>
      <c r="K31">
        <v>-845770</v>
      </c>
      <c r="L31">
        <v>-3343</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-2816043</v>
      </c>
      <c r="AN31">
        <v>0</v>
      </c>
      <c r="AO31">
        <v>0</v>
      </c>
      <c r="AP31">
        <v>0</v>
      </c>
      <c r="AQ31">
        <v>0</v>
      </c>
      <c r="AR31">
        <v>0</v>
      </c>
      <c r="AS31">
        <v>0</v>
      </c>
      <c r="AT31">
        <v>0</v>
      </c>
      <c r="AU31">
        <v>0</v>
      </c>
      <c r="AV31">
        <v>0</v>
      </c>
      <c r="AW31">
        <v>-3344</v>
      </c>
      <c r="AX31">
        <v>0</v>
      </c>
      <c r="AY31">
        <v>0</v>
      </c>
      <c r="AZ31">
        <v>0</v>
      </c>
      <c r="BA31">
        <v>0</v>
      </c>
      <c r="BB31">
        <v>0</v>
      </c>
      <c r="BC31">
        <v>0</v>
      </c>
      <c r="BD31">
        <v>0</v>
      </c>
      <c r="BE31">
        <v>0</v>
      </c>
      <c r="BF31">
        <v>0</v>
      </c>
      <c r="BG31">
        <v>0</v>
      </c>
      <c r="BH31">
        <v>0</v>
      </c>
      <c r="BI31">
        <v>0</v>
      </c>
      <c r="BJ31">
        <v>0</v>
      </c>
      <c r="BK31">
        <v>0</v>
      </c>
      <c r="BL31">
        <v>0</v>
      </c>
      <c r="BM31">
        <v>0</v>
      </c>
      <c r="BN31">
        <v>0</v>
      </c>
      <c r="BO31">
        <v>0</v>
      </c>
      <c r="BP31">
        <v>0</v>
      </c>
      <c r="BQ31">
        <v>0</v>
      </c>
      <c r="BR31">
        <v>0</v>
      </c>
      <c r="BS31">
        <v>0</v>
      </c>
      <c r="BT31">
        <v>0</v>
      </c>
      <c r="BU31">
        <v>0.72799999999999998</v>
      </c>
      <c r="BV31">
        <v>0.4</v>
      </c>
      <c r="BW31" s="6">
        <v>-11.4841391437459</v>
      </c>
      <c r="BX31" s="6">
        <v>1.8066566792994601</v>
      </c>
      <c r="BY31" s="6">
        <v>0.4</v>
      </c>
      <c r="BZ31" s="6">
        <v>-11.4841391437459</v>
      </c>
      <c r="CA31" s="6">
        <v>1.8066566792994601</v>
      </c>
      <c r="CB31">
        <v>147704</v>
      </c>
      <c r="CC31">
        <v>147704</v>
      </c>
      <c r="CD31">
        <v>0</v>
      </c>
      <c r="CE31">
        <v>0</v>
      </c>
      <c r="CG31" s="16">
        <f t="shared" si="0"/>
        <v>-1025039.652</v>
      </c>
    </row>
    <row r="32" spans="1:85" x14ac:dyDescent="0.25">
      <c r="A32" t="s">
        <v>93</v>
      </c>
      <c r="B32" t="s">
        <v>733</v>
      </c>
      <c r="C32">
        <v>123508174</v>
      </c>
      <c r="D32">
        <v>-55600</v>
      </c>
      <c r="E32">
        <v>-11998570</v>
      </c>
      <c r="F32">
        <v>0</v>
      </c>
      <c r="G32">
        <v>0</v>
      </c>
      <c r="H32">
        <v>-972262</v>
      </c>
      <c r="I32">
        <v>0</v>
      </c>
      <c r="J32">
        <v>-7216442</v>
      </c>
      <c r="K32">
        <v>-4354747</v>
      </c>
      <c r="L32">
        <v>-10971</v>
      </c>
      <c r="M32">
        <v>0</v>
      </c>
      <c r="N32">
        <v>0</v>
      </c>
      <c r="O32">
        <v>0</v>
      </c>
      <c r="P32">
        <v>0</v>
      </c>
      <c r="Q32">
        <v>-47259</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-11719526</v>
      </c>
      <c r="AN32">
        <v>0</v>
      </c>
      <c r="AO32">
        <v>0</v>
      </c>
      <c r="AP32">
        <v>-66118</v>
      </c>
      <c r="AQ32">
        <v>0</v>
      </c>
      <c r="AR32">
        <v>0</v>
      </c>
      <c r="AS32">
        <v>0</v>
      </c>
      <c r="AT32">
        <v>0</v>
      </c>
      <c r="AU32">
        <v>0</v>
      </c>
      <c r="AV32">
        <v>0</v>
      </c>
      <c r="AW32">
        <v>-10971</v>
      </c>
      <c r="AX32">
        <v>0</v>
      </c>
      <c r="AY32">
        <v>0</v>
      </c>
      <c r="AZ32">
        <v>0</v>
      </c>
      <c r="BA32">
        <v>0</v>
      </c>
      <c r="BB32">
        <v>0</v>
      </c>
      <c r="BC32">
        <v>0</v>
      </c>
      <c r="BD32">
        <v>0</v>
      </c>
      <c r="BE32">
        <v>0</v>
      </c>
      <c r="BF32">
        <v>0</v>
      </c>
      <c r="BG32">
        <v>-68168</v>
      </c>
      <c r="BH32">
        <v>0</v>
      </c>
      <c r="BI32">
        <v>0</v>
      </c>
      <c r="BJ32">
        <v>0</v>
      </c>
      <c r="BK32">
        <v>0</v>
      </c>
      <c r="BL32">
        <v>0</v>
      </c>
      <c r="BM32">
        <v>0</v>
      </c>
      <c r="BN32">
        <v>0</v>
      </c>
      <c r="BO32">
        <v>0</v>
      </c>
      <c r="BP32">
        <v>0</v>
      </c>
      <c r="BQ32">
        <v>0</v>
      </c>
      <c r="BR32">
        <v>0</v>
      </c>
      <c r="BS32">
        <v>0</v>
      </c>
      <c r="BT32">
        <v>0</v>
      </c>
      <c r="BU32">
        <v>0.70099999999999996</v>
      </c>
      <c r="BV32">
        <v>0.49</v>
      </c>
      <c r="BW32" s="6">
        <v>1.6664524133124401</v>
      </c>
      <c r="BX32" s="6">
        <v>64.699678572946596</v>
      </c>
      <c r="BY32" s="6">
        <v>0.49</v>
      </c>
      <c r="BZ32" s="6">
        <v>1.6664524133124401</v>
      </c>
      <c r="CA32" s="6">
        <v>64.699678572946596</v>
      </c>
      <c r="CB32">
        <v>0</v>
      </c>
      <c r="CC32">
        <v>0</v>
      </c>
      <c r="CD32">
        <v>0</v>
      </c>
      <c r="CE32">
        <v>0</v>
      </c>
      <c r="CG32" s="16">
        <f t="shared" si="0"/>
        <v>-4084519.5039999997</v>
      </c>
    </row>
    <row r="33" spans="1:85" x14ac:dyDescent="0.25">
      <c r="A33" t="s">
        <v>94</v>
      </c>
      <c r="B33" t="s">
        <v>734</v>
      </c>
      <c r="C33">
        <v>229258254</v>
      </c>
      <c r="D33">
        <v>-27472</v>
      </c>
      <c r="E33">
        <v>-12622595</v>
      </c>
      <c r="F33">
        <v>0</v>
      </c>
      <c r="G33">
        <v>0</v>
      </c>
      <c r="H33">
        <v>-2424960</v>
      </c>
      <c r="I33">
        <v>0</v>
      </c>
      <c r="J33">
        <v>-5494942</v>
      </c>
      <c r="K33">
        <v>-3799145</v>
      </c>
      <c r="L33">
        <v>-6687</v>
      </c>
      <c r="M33">
        <v>0</v>
      </c>
      <c r="N33">
        <v>-22455</v>
      </c>
      <c r="O33">
        <v>0</v>
      </c>
      <c r="P33">
        <v>0</v>
      </c>
      <c r="Q33">
        <v>0</v>
      </c>
      <c r="R33">
        <v>0</v>
      </c>
      <c r="S33">
        <v>0</v>
      </c>
      <c r="T33">
        <v>0</v>
      </c>
      <c r="U33">
        <v>0</v>
      </c>
      <c r="V33">
        <v>21407032</v>
      </c>
      <c r="W33">
        <v>-5198</v>
      </c>
      <c r="X33">
        <v>-203194</v>
      </c>
      <c r="Y33">
        <v>0</v>
      </c>
      <c r="Z33">
        <v>0</v>
      </c>
      <c r="AA33">
        <v>-125559</v>
      </c>
      <c r="AB33">
        <v>0</v>
      </c>
      <c r="AC33">
        <v>-125470</v>
      </c>
      <c r="AD33">
        <v>-225441</v>
      </c>
      <c r="AE33">
        <v>0</v>
      </c>
      <c r="AF33">
        <v>0</v>
      </c>
      <c r="AG33">
        <v>0</v>
      </c>
      <c r="AH33">
        <v>0</v>
      </c>
      <c r="AI33">
        <v>0</v>
      </c>
      <c r="AJ33">
        <v>0</v>
      </c>
      <c r="AK33">
        <v>0</v>
      </c>
      <c r="AL33">
        <v>0</v>
      </c>
      <c r="AM33">
        <v>-14703545</v>
      </c>
      <c r="AN33">
        <v>-239918</v>
      </c>
      <c r="AO33">
        <v>0</v>
      </c>
      <c r="AP33">
        <v>-70856</v>
      </c>
      <c r="AQ33">
        <v>-3997</v>
      </c>
      <c r="AR33">
        <v>0</v>
      </c>
      <c r="AS33">
        <v>0</v>
      </c>
      <c r="AT33">
        <v>0</v>
      </c>
      <c r="AU33">
        <v>0</v>
      </c>
      <c r="AV33">
        <v>0</v>
      </c>
      <c r="AW33">
        <v>-6687</v>
      </c>
      <c r="AX33">
        <v>0</v>
      </c>
      <c r="AY33">
        <v>0</v>
      </c>
      <c r="AZ33">
        <v>0</v>
      </c>
      <c r="BA33">
        <v>-20085</v>
      </c>
      <c r="BB33">
        <v>0</v>
      </c>
      <c r="BC33">
        <v>0</v>
      </c>
      <c r="BD33">
        <v>0</v>
      </c>
      <c r="BE33">
        <v>0</v>
      </c>
      <c r="BF33">
        <v>0</v>
      </c>
      <c r="BG33">
        <v>-2853</v>
      </c>
      <c r="BH33">
        <v>0</v>
      </c>
      <c r="BI33">
        <v>0</v>
      </c>
      <c r="BJ33">
        <v>0</v>
      </c>
      <c r="BK33">
        <v>0</v>
      </c>
      <c r="BL33">
        <v>0</v>
      </c>
      <c r="BM33">
        <v>0</v>
      </c>
      <c r="BN33">
        <v>0</v>
      </c>
      <c r="BO33">
        <v>0</v>
      </c>
      <c r="BP33">
        <v>0</v>
      </c>
      <c r="BQ33">
        <v>0</v>
      </c>
      <c r="BR33">
        <v>0</v>
      </c>
      <c r="BS33">
        <v>0</v>
      </c>
      <c r="BT33">
        <v>0</v>
      </c>
      <c r="BU33">
        <v>0.69499999999999995</v>
      </c>
      <c r="BV33">
        <v>0.94</v>
      </c>
      <c r="BW33" s="6">
        <v>-97.031859881448995</v>
      </c>
      <c r="BX33" s="6">
        <v>134.83219676723499</v>
      </c>
      <c r="BY33" s="6">
        <v>0.49</v>
      </c>
      <c r="BZ33" s="6">
        <v>-8.7074798723899107</v>
      </c>
      <c r="CA33" s="6">
        <v>112.157826252988</v>
      </c>
      <c r="CB33">
        <v>0</v>
      </c>
      <c r="CC33">
        <v>0</v>
      </c>
      <c r="CD33">
        <v>0</v>
      </c>
      <c r="CE33">
        <v>160535</v>
      </c>
      <c r="CG33" s="16">
        <f t="shared" si="0"/>
        <v>-5084859.4274999993</v>
      </c>
    </row>
    <row r="34" spans="1:85" x14ac:dyDescent="0.25">
      <c r="A34" t="s">
        <v>96</v>
      </c>
      <c r="B34" t="s">
        <v>95</v>
      </c>
      <c r="C34">
        <v>35561068</v>
      </c>
      <c r="D34">
        <v>-1397</v>
      </c>
      <c r="E34">
        <v>-4842278</v>
      </c>
      <c r="F34">
        <v>-37762</v>
      </c>
      <c r="G34">
        <v>0</v>
      </c>
      <c r="H34">
        <v>-373814</v>
      </c>
      <c r="I34">
        <v>0</v>
      </c>
      <c r="J34">
        <v>-1107234</v>
      </c>
      <c r="K34">
        <v>-1050082</v>
      </c>
      <c r="L34">
        <v>-10833</v>
      </c>
      <c r="M34">
        <v>0</v>
      </c>
      <c r="N34">
        <v>0</v>
      </c>
      <c r="O34">
        <v>0</v>
      </c>
      <c r="P34">
        <v>-374</v>
      </c>
      <c r="Q34">
        <v>-8325</v>
      </c>
      <c r="R34">
        <v>0</v>
      </c>
      <c r="S34">
        <v>0</v>
      </c>
      <c r="T34">
        <v>0</v>
      </c>
      <c r="U34">
        <v>0</v>
      </c>
      <c r="V34">
        <v>0</v>
      </c>
      <c r="W34">
        <v>0</v>
      </c>
      <c r="X34">
        <v>0</v>
      </c>
      <c r="Y34">
        <v>0</v>
      </c>
      <c r="Z34">
        <v>0</v>
      </c>
      <c r="AA34">
        <v>0</v>
      </c>
      <c r="AB34">
        <v>0</v>
      </c>
      <c r="AC34">
        <v>0</v>
      </c>
      <c r="AD34">
        <v>0</v>
      </c>
      <c r="AE34">
        <v>0</v>
      </c>
      <c r="AF34">
        <v>0</v>
      </c>
      <c r="AG34">
        <v>0</v>
      </c>
      <c r="AH34">
        <v>0</v>
      </c>
      <c r="AI34">
        <v>0</v>
      </c>
      <c r="AJ34">
        <v>0</v>
      </c>
      <c r="AK34">
        <v>0</v>
      </c>
      <c r="AL34">
        <v>0</v>
      </c>
      <c r="AM34">
        <v>-4573321</v>
      </c>
      <c r="AN34">
        <v>0</v>
      </c>
      <c r="AO34">
        <v>0</v>
      </c>
      <c r="AP34">
        <v>-1397</v>
      </c>
      <c r="AQ34">
        <v>0</v>
      </c>
      <c r="AR34">
        <v>0</v>
      </c>
      <c r="AS34">
        <v>-36132</v>
      </c>
      <c r="AT34">
        <v>0</v>
      </c>
      <c r="AU34">
        <v>0</v>
      </c>
      <c r="AV34">
        <v>0</v>
      </c>
      <c r="AW34">
        <v>-10833</v>
      </c>
      <c r="AX34">
        <v>0</v>
      </c>
      <c r="AY34">
        <v>0</v>
      </c>
      <c r="AZ34">
        <v>0</v>
      </c>
      <c r="BA34">
        <v>0</v>
      </c>
      <c r="BB34">
        <v>0</v>
      </c>
      <c r="BC34">
        <v>0</v>
      </c>
      <c r="BD34">
        <v>0</v>
      </c>
      <c r="BE34">
        <v>-30879</v>
      </c>
      <c r="BF34">
        <v>0</v>
      </c>
      <c r="BG34">
        <v>-6552</v>
      </c>
      <c r="BH34">
        <v>0</v>
      </c>
      <c r="BI34">
        <v>0</v>
      </c>
      <c r="BJ34">
        <v>0</v>
      </c>
      <c r="BK34">
        <v>0</v>
      </c>
      <c r="BL34">
        <v>0</v>
      </c>
      <c r="BM34">
        <v>0</v>
      </c>
      <c r="BN34">
        <v>0</v>
      </c>
      <c r="BO34">
        <v>0</v>
      </c>
      <c r="BP34">
        <v>0</v>
      </c>
      <c r="BQ34">
        <v>0</v>
      </c>
      <c r="BR34">
        <v>0</v>
      </c>
      <c r="BS34">
        <v>0</v>
      </c>
      <c r="BT34">
        <v>0</v>
      </c>
      <c r="BU34">
        <v>0.65300000000000002</v>
      </c>
      <c r="BV34">
        <v>0.4</v>
      </c>
      <c r="BW34" s="6">
        <v>-10.161253150168699</v>
      </c>
      <c r="BX34" s="6">
        <v>3.1381334387208599</v>
      </c>
      <c r="BY34" s="6">
        <v>0.4</v>
      </c>
      <c r="BZ34" s="6">
        <v>-10.161253150168699</v>
      </c>
      <c r="CA34" s="6">
        <v>3.1381334387208599</v>
      </c>
      <c r="CB34">
        <v>0</v>
      </c>
      <c r="CC34">
        <v>0</v>
      </c>
      <c r="CD34">
        <v>0</v>
      </c>
      <c r="CE34">
        <v>0</v>
      </c>
      <c r="CG34" s="16">
        <f t="shared" si="0"/>
        <v>-1492733.186</v>
      </c>
    </row>
    <row r="35" spans="1:85" x14ac:dyDescent="0.25">
      <c r="A35" t="s">
        <v>98</v>
      </c>
      <c r="B35" t="s">
        <v>97</v>
      </c>
      <c r="C35">
        <v>96699530</v>
      </c>
      <c r="D35">
        <v>0</v>
      </c>
      <c r="E35">
        <v>-7078560</v>
      </c>
      <c r="F35">
        <v>0</v>
      </c>
      <c r="G35">
        <v>0</v>
      </c>
      <c r="H35">
        <v>-958147</v>
      </c>
      <c r="I35">
        <v>0</v>
      </c>
      <c r="J35">
        <v>-7774588</v>
      </c>
      <c r="K35">
        <v>0</v>
      </c>
      <c r="L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-7116252</v>
      </c>
      <c r="AN35">
        <v>0</v>
      </c>
      <c r="AO35">
        <v>0</v>
      </c>
      <c r="AP35">
        <v>0</v>
      </c>
      <c r="AQ35">
        <v>0</v>
      </c>
      <c r="AR35">
        <v>0</v>
      </c>
      <c r="AS35">
        <v>0</v>
      </c>
      <c r="AT35">
        <v>0</v>
      </c>
      <c r="AU35">
        <v>0</v>
      </c>
      <c r="AV35">
        <v>0</v>
      </c>
      <c r="AW35">
        <v>0</v>
      </c>
      <c r="AX35">
        <v>0</v>
      </c>
      <c r="AY35">
        <v>0</v>
      </c>
      <c r="AZ35">
        <v>0</v>
      </c>
      <c r="BA35">
        <v>0</v>
      </c>
      <c r="BB35">
        <v>0</v>
      </c>
      <c r="BC35">
        <v>0</v>
      </c>
      <c r="BD35">
        <v>0</v>
      </c>
      <c r="BE35">
        <v>0</v>
      </c>
      <c r="BF35">
        <v>0</v>
      </c>
      <c r="BG35">
        <v>-1765</v>
      </c>
      <c r="BH35">
        <v>0</v>
      </c>
      <c r="BI35">
        <v>0</v>
      </c>
      <c r="BJ35">
        <v>0</v>
      </c>
      <c r="BK35">
        <v>0</v>
      </c>
      <c r="BL35">
        <v>0</v>
      </c>
      <c r="BM35">
        <v>0</v>
      </c>
      <c r="BN35">
        <v>0</v>
      </c>
      <c r="BO35">
        <v>0</v>
      </c>
      <c r="BP35">
        <v>0</v>
      </c>
      <c r="BQ35">
        <v>0</v>
      </c>
      <c r="BR35">
        <v>0</v>
      </c>
      <c r="BS35">
        <v>0</v>
      </c>
      <c r="BT35">
        <v>0</v>
      </c>
      <c r="BU35">
        <v>0.75600000000000001</v>
      </c>
      <c r="BV35">
        <v>0.3</v>
      </c>
      <c r="BW35" s="6">
        <v>11.572914668881101</v>
      </c>
      <c r="BX35" s="6">
        <v>42.131894035414803</v>
      </c>
      <c r="BY35" s="6">
        <v>0.3</v>
      </c>
      <c r="BZ35" s="6">
        <v>11.572914668881101</v>
      </c>
      <c r="CA35" s="6">
        <v>42.131894035414803</v>
      </c>
      <c r="CB35">
        <v>0</v>
      </c>
      <c r="CC35">
        <v>0</v>
      </c>
      <c r="CD35">
        <v>0</v>
      </c>
      <c r="CE35">
        <v>0</v>
      </c>
      <c r="CG35" s="16">
        <f t="shared" si="0"/>
        <v>-2689943.2560000001</v>
      </c>
    </row>
    <row r="36" spans="1:85" x14ac:dyDescent="0.25">
      <c r="A36" t="s">
        <v>100</v>
      </c>
      <c r="B36" t="s">
        <v>99</v>
      </c>
      <c r="C36">
        <v>30022186</v>
      </c>
      <c r="D36">
        <v>0</v>
      </c>
      <c r="E36">
        <v>-4429669</v>
      </c>
      <c r="F36">
        <v>0</v>
      </c>
      <c r="G36">
        <v>0</v>
      </c>
      <c r="H36">
        <v>-770831</v>
      </c>
      <c r="I36">
        <v>0</v>
      </c>
      <c r="J36">
        <v>-869397</v>
      </c>
      <c r="K36">
        <v>-679700</v>
      </c>
      <c r="L36">
        <v>-4454</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c r="AL36">
        <v>0</v>
      </c>
      <c r="AM36">
        <v>-4175663</v>
      </c>
      <c r="AN36">
        <v>0</v>
      </c>
      <c r="AO36">
        <v>0</v>
      </c>
      <c r="AP36">
        <v>0</v>
      </c>
      <c r="AQ36">
        <v>0</v>
      </c>
      <c r="AR36">
        <v>0</v>
      </c>
      <c r="AS36">
        <v>0</v>
      </c>
      <c r="AT36">
        <v>0</v>
      </c>
      <c r="AU36">
        <v>0</v>
      </c>
      <c r="AV36">
        <v>0</v>
      </c>
      <c r="AW36">
        <v>-4454</v>
      </c>
      <c r="AX36">
        <v>0</v>
      </c>
      <c r="AY36">
        <v>0</v>
      </c>
      <c r="AZ36">
        <v>0</v>
      </c>
      <c r="BA36">
        <v>0</v>
      </c>
      <c r="BB36">
        <v>0</v>
      </c>
      <c r="BC36">
        <v>0</v>
      </c>
      <c r="BD36">
        <v>0</v>
      </c>
      <c r="BE36">
        <v>0</v>
      </c>
      <c r="BF36">
        <v>0</v>
      </c>
      <c r="BG36">
        <v>0</v>
      </c>
      <c r="BH36">
        <v>0</v>
      </c>
      <c r="BI36">
        <v>0</v>
      </c>
      <c r="BJ36">
        <v>0</v>
      </c>
      <c r="BK36">
        <v>0</v>
      </c>
      <c r="BL36">
        <v>0</v>
      </c>
      <c r="BM36">
        <v>0</v>
      </c>
      <c r="BN36">
        <v>0</v>
      </c>
      <c r="BO36">
        <v>0</v>
      </c>
      <c r="BP36">
        <v>0</v>
      </c>
      <c r="BQ36">
        <v>0</v>
      </c>
      <c r="BR36">
        <v>0</v>
      </c>
      <c r="BS36">
        <v>0</v>
      </c>
      <c r="BT36">
        <v>0</v>
      </c>
      <c r="BU36">
        <v>0.69399999999999995</v>
      </c>
      <c r="BV36">
        <v>0.4</v>
      </c>
      <c r="BW36" s="6">
        <v>-9.8578644171509993</v>
      </c>
      <c r="BX36" s="6">
        <v>1.9005546016078501</v>
      </c>
      <c r="BY36" s="6">
        <v>0.4</v>
      </c>
      <c r="BZ36" s="6">
        <v>-9.8578644171509993</v>
      </c>
      <c r="CA36" s="6">
        <v>1.9005546016078501</v>
      </c>
      <c r="CB36">
        <v>0</v>
      </c>
      <c r="CC36">
        <v>0</v>
      </c>
      <c r="CD36">
        <v>0</v>
      </c>
      <c r="CE36">
        <v>0</v>
      </c>
      <c r="CG36" s="16">
        <f t="shared" si="0"/>
        <v>-1448955.061</v>
      </c>
    </row>
    <row r="37" spans="1:85" x14ac:dyDescent="0.25">
      <c r="A37" t="s">
        <v>102</v>
      </c>
      <c r="B37" t="s">
        <v>101</v>
      </c>
      <c r="C37">
        <v>44809667</v>
      </c>
      <c r="D37">
        <v>0</v>
      </c>
      <c r="E37">
        <v>-2798972</v>
      </c>
      <c r="F37">
        <v>0</v>
      </c>
      <c r="G37">
        <v>0</v>
      </c>
      <c r="H37">
        <v>-789219</v>
      </c>
      <c r="I37">
        <v>0</v>
      </c>
      <c r="J37">
        <v>-1561839</v>
      </c>
      <c r="K37">
        <v>-1073169</v>
      </c>
      <c r="L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c r="AL37">
        <v>0</v>
      </c>
      <c r="AM37">
        <v>-2526446</v>
      </c>
      <c r="AN37">
        <v>0</v>
      </c>
      <c r="AO37">
        <v>0</v>
      </c>
      <c r="AP37">
        <v>0</v>
      </c>
      <c r="AQ37">
        <v>0</v>
      </c>
      <c r="AR37">
        <v>0</v>
      </c>
      <c r="AS37">
        <v>0</v>
      </c>
      <c r="AT37">
        <v>0</v>
      </c>
      <c r="AU37">
        <v>0</v>
      </c>
      <c r="AV37">
        <v>0</v>
      </c>
      <c r="AW37">
        <v>-1123</v>
      </c>
      <c r="AX37">
        <v>0</v>
      </c>
      <c r="AY37">
        <v>0</v>
      </c>
      <c r="AZ37">
        <v>0</v>
      </c>
      <c r="BA37">
        <v>0</v>
      </c>
      <c r="BB37">
        <v>0</v>
      </c>
      <c r="BC37">
        <v>0</v>
      </c>
      <c r="BD37">
        <v>0</v>
      </c>
      <c r="BE37">
        <v>0</v>
      </c>
      <c r="BF37">
        <v>0</v>
      </c>
      <c r="BG37">
        <v>0</v>
      </c>
      <c r="BH37">
        <v>0</v>
      </c>
      <c r="BI37">
        <v>0</v>
      </c>
      <c r="BJ37">
        <v>0</v>
      </c>
      <c r="BK37">
        <v>0</v>
      </c>
      <c r="BL37">
        <v>0</v>
      </c>
      <c r="BM37">
        <v>0</v>
      </c>
      <c r="BN37">
        <v>0</v>
      </c>
      <c r="BO37">
        <v>0</v>
      </c>
      <c r="BP37">
        <v>0</v>
      </c>
      <c r="BQ37">
        <v>0</v>
      </c>
      <c r="BR37">
        <v>0</v>
      </c>
      <c r="BS37">
        <v>0</v>
      </c>
      <c r="BT37">
        <v>0</v>
      </c>
      <c r="BU37">
        <v>0.75900000000000001</v>
      </c>
      <c r="BV37">
        <v>0.4</v>
      </c>
      <c r="BW37" s="6">
        <v>-16.6078969428997</v>
      </c>
      <c r="BX37" s="6">
        <v>2.59167971811716</v>
      </c>
      <c r="BY37" s="6">
        <v>0.4</v>
      </c>
      <c r="BZ37" s="6">
        <v>-16.6078969428997</v>
      </c>
      <c r="CA37" s="6">
        <v>2.59167971811716</v>
      </c>
      <c r="CB37">
        <v>0</v>
      </c>
      <c r="CC37">
        <v>0</v>
      </c>
      <c r="CD37">
        <v>514538</v>
      </c>
      <c r="CE37">
        <v>514538</v>
      </c>
      <c r="CG37" s="16">
        <f t="shared" si="0"/>
        <v>-958786.25699999998</v>
      </c>
    </row>
    <row r="38" spans="1:85" x14ac:dyDescent="0.25">
      <c r="A38" t="s">
        <v>104</v>
      </c>
      <c r="B38" t="s">
        <v>103</v>
      </c>
      <c r="C38">
        <v>32439345</v>
      </c>
      <c r="D38">
        <v>0</v>
      </c>
      <c r="E38">
        <v>-3371341</v>
      </c>
      <c r="F38">
        <v>-3094</v>
      </c>
      <c r="G38">
        <v>0</v>
      </c>
      <c r="H38">
        <v>-227671</v>
      </c>
      <c r="I38">
        <v>0</v>
      </c>
      <c r="J38">
        <v>-758034</v>
      </c>
      <c r="K38">
        <v>-523308</v>
      </c>
      <c r="L38">
        <v>-6475</v>
      </c>
      <c r="M38">
        <v>0</v>
      </c>
      <c r="N38">
        <v>0</v>
      </c>
      <c r="O38">
        <v>0</v>
      </c>
      <c r="P38">
        <v>-6250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c r="AL38">
        <v>0</v>
      </c>
      <c r="AM38">
        <v>-3191376</v>
      </c>
      <c r="AN38">
        <v>0</v>
      </c>
      <c r="AO38">
        <v>0</v>
      </c>
      <c r="AP38">
        <v>0</v>
      </c>
      <c r="AQ38">
        <v>0</v>
      </c>
      <c r="AR38">
        <v>0</v>
      </c>
      <c r="AS38">
        <v>-2939</v>
      </c>
      <c r="AT38">
        <v>0</v>
      </c>
      <c r="AU38">
        <v>0</v>
      </c>
      <c r="AV38">
        <v>0</v>
      </c>
      <c r="AW38">
        <v>-6475</v>
      </c>
      <c r="AX38">
        <v>0</v>
      </c>
      <c r="AY38">
        <v>0</v>
      </c>
      <c r="AZ38">
        <v>0</v>
      </c>
      <c r="BA38">
        <v>0</v>
      </c>
      <c r="BB38">
        <v>0</v>
      </c>
      <c r="BC38">
        <v>0</v>
      </c>
      <c r="BD38">
        <v>0</v>
      </c>
      <c r="BE38">
        <v>0</v>
      </c>
      <c r="BF38">
        <v>0</v>
      </c>
      <c r="BG38">
        <v>0</v>
      </c>
      <c r="BH38">
        <v>0</v>
      </c>
      <c r="BI38">
        <v>0</v>
      </c>
      <c r="BJ38">
        <v>0</v>
      </c>
      <c r="BK38">
        <v>0</v>
      </c>
      <c r="BL38">
        <v>0</v>
      </c>
      <c r="BM38">
        <v>0</v>
      </c>
      <c r="BN38">
        <v>0</v>
      </c>
      <c r="BO38">
        <v>0</v>
      </c>
      <c r="BP38">
        <v>0</v>
      </c>
      <c r="BQ38">
        <v>0</v>
      </c>
      <c r="BR38">
        <v>0</v>
      </c>
      <c r="BS38">
        <v>0</v>
      </c>
      <c r="BT38">
        <v>0</v>
      </c>
      <c r="BU38">
        <v>0.67700000000000005</v>
      </c>
      <c r="BV38">
        <v>0.4</v>
      </c>
      <c r="BW38" s="6">
        <v>-8.3887808295786304</v>
      </c>
      <c r="BX38" s="6">
        <v>3.1731185006198999</v>
      </c>
      <c r="BY38" s="6">
        <v>0.4</v>
      </c>
      <c r="BZ38" s="6">
        <v>-8.3887808295786304</v>
      </c>
      <c r="CA38" s="6">
        <v>3.1731185006198999</v>
      </c>
      <c r="CB38">
        <v>0</v>
      </c>
      <c r="CC38">
        <v>0</v>
      </c>
      <c r="CD38">
        <v>0</v>
      </c>
      <c r="CE38">
        <v>0</v>
      </c>
      <c r="CG38" s="16">
        <f t="shared" si="0"/>
        <v>-1080280.7760000001</v>
      </c>
    </row>
    <row r="39" spans="1:85" x14ac:dyDescent="0.25">
      <c r="A39" t="s">
        <v>105</v>
      </c>
      <c r="B39" t="s">
        <v>735</v>
      </c>
      <c r="C39">
        <v>214571736</v>
      </c>
      <c r="D39">
        <v>-50435</v>
      </c>
      <c r="E39">
        <v>-16007916</v>
      </c>
      <c r="F39">
        <v>-104130</v>
      </c>
      <c r="G39">
        <v>0</v>
      </c>
      <c r="H39">
        <v>-2260691</v>
      </c>
      <c r="I39">
        <v>0</v>
      </c>
      <c r="J39">
        <v>-6522974</v>
      </c>
      <c r="K39">
        <v>-5723528</v>
      </c>
      <c r="L39">
        <v>-42987</v>
      </c>
      <c r="M39">
        <v>0</v>
      </c>
      <c r="N39">
        <v>0</v>
      </c>
      <c r="O39">
        <v>0</v>
      </c>
      <c r="P39">
        <v>0</v>
      </c>
      <c r="Q39">
        <v>0</v>
      </c>
      <c r="R39">
        <v>0</v>
      </c>
      <c r="S39">
        <v>-536317</v>
      </c>
      <c r="T39">
        <v>0</v>
      </c>
      <c r="U39">
        <v>0</v>
      </c>
      <c r="V39">
        <v>6944823</v>
      </c>
      <c r="W39">
        <v>0</v>
      </c>
      <c r="X39">
        <v>-29322</v>
      </c>
      <c r="Y39">
        <v>0</v>
      </c>
      <c r="Z39">
        <v>0</v>
      </c>
      <c r="AA39">
        <v>0</v>
      </c>
      <c r="AB39">
        <v>0</v>
      </c>
      <c r="AC39">
        <v>-8633</v>
      </c>
      <c r="AD39">
        <v>-27972</v>
      </c>
      <c r="AE39">
        <v>0</v>
      </c>
      <c r="AF39">
        <v>0</v>
      </c>
      <c r="AG39">
        <v>0</v>
      </c>
      <c r="AH39">
        <v>0</v>
      </c>
      <c r="AI39">
        <v>0</v>
      </c>
      <c r="AJ39">
        <v>0</v>
      </c>
      <c r="AK39">
        <v>0</v>
      </c>
      <c r="AL39">
        <v>0</v>
      </c>
      <c r="AM39">
        <v>-15808938</v>
      </c>
      <c r="AN39">
        <v>-25748</v>
      </c>
      <c r="AO39">
        <v>0</v>
      </c>
      <c r="AP39">
        <v>-55754</v>
      </c>
      <c r="AQ39">
        <v>0</v>
      </c>
      <c r="AR39">
        <v>0</v>
      </c>
      <c r="AS39">
        <v>-102177</v>
      </c>
      <c r="AT39">
        <v>0</v>
      </c>
      <c r="AU39">
        <v>0</v>
      </c>
      <c r="AV39">
        <v>0</v>
      </c>
      <c r="AW39">
        <v>-42927</v>
      </c>
      <c r="AX39">
        <v>0</v>
      </c>
      <c r="AY39">
        <v>0</v>
      </c>
      <c r="AZ39">
        <v>0</v>
      </c>
      <c r="BA39">
        <v>0</v>
      </c>
      <c r="BB39">
        <v>0</v>
      </c>
      <c r="BC39">
        <v>0</v>
      </c>
      <c r="BD39">
        <v>0</v>
      </c>
      <c r="BE39">
        <v>0</v>
      </c>
      <c r="BF39">
        <v>0</v>
      </c>
      <c r="BG39">
        <v>-59409</v>
      </c>
      <c r="BH39">
        <v>0</v>
      </c>
      <c r="BI39">
        <v>-9647</v>
      </c>
      <c r="BJ39">
        <v>-526400</v>
      </c>
      <c r="BK39">
        <v>0</v>
      </c>
      <c r="BL39">
        <v>0</v>
      </c>
      <c r="BM39">
        <v>0</v>
      </c>
      <c r="BN39">
        <v>0</v>
      </c>
      <c r="BO39">
        <v>0</v>
      </c>
      <c r="BP39">
        <v>0</v>
      </c>
      <c r="BQ39">
        <v>0</v>
      </c>
      <c r="BR39">
        <v>0</v>
      </c>
      <c r="BS39">
        <v>0</v>
      </c>
      <c r="BT39">
        <v>0</v>
      </c>
      <c r="BU39">
        <v>0.71599999999999997</v>
      </c>
      <c r="BV39">
        <v>0.49</v>
      </c>
      <c r="BW39" s="6">
        <v>-46.644092770115897</v>
      </c>
      <c r="BX39" s="6">
        <v>59.718597461760403</v>
      </c>
      <c r="BY39" s="6">
        <v>0.49</v>
      </c>
      <c r="BZ39" s="6">
        <v>-46.644092770115897</v>
      </c>
      <c r="CA39" s="6">
        <v>59.718597461760403</v>
      </c>
      <c r="CB39">
        <v>0</v>
      </c>
      <c r="CC39">
        <v>0</v>
      </c>
      <c r="CD39">
        <v>5443712</v>
      </c>
      <c r="CE39">
        <v>5443712</v>
      </c>
      <c r="CG39" s="16">
        <f t="shared" si="0"/>
        <v>-5639639.8719999995</v>
      </c>
    </row>
    <row r="40" spans="1:85" x14ac:dyDescent="0.25">
      <c r="A40" t="s">
        <v>107</v>
      </c>
      <c r="B40" t="s">
        <v>106</v>
      </c>
      <c r="C40">
        <v>33819208</v>
      </c>
      <c r="D40">
        <v>-11851</v>
      </c>
      <c r="E40">
        <v>-4678953</v>
      </c>
      <c r="F40">
        <v>-2295</v>
      </c>
      <c r="G40">
        <v>0</v>
      </c>
      <c r="H40">
        <v>-265999</v>
      </c>
      <c r="I40">
        <v>0</v>
      </c>
      <c r="J40">
        <v>-756051</v>
      </c>
      <c r="K40">
        <v>-566342</v>
      </c>
      <c r="L40">
        <v>-1336</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c r="AL40">
        <v>0</v>
      </c>
      <c r="AM40">
        <v>-4471045</v>
      </c>
      <c r="AN40">
        <v>0</v>
      </c>
      <c r="AO40">
        <v>0</v>
      </c>
      <c r="AP40">
        <v>-16805</v>
      </c>
      <c r="AQ40">
        <v>0</v>
      </c>
      <c r="AR40">
        <v>0</v>
      </c>
      <c r="AS40">
        <v>-2295</v>
      </c>
      <c r="AT40">
        <v>0</v>
      </c>
      <c r="AU40">
        <v>0</v>
      </c>
      <c r="AV40">
        <v>0</v>
      </c>
      <c r="AW40">
        <v>-1332</v>
      </c>
      <c r="AX40">
        <v>0</v>
      </c>
      <c r="AY40">
        <v>0</v>
      </c>
      <c r="AZ40">
        <v>0</v>
      </c>
      <c r="BA40">
        <v>0</v>
      </c>
      <c r="BB40">
        <v>0</v>
      </c>
      <c r="BC40">
        <v>0</v>
      </c>
      <c r="BD40">
        <v>0</v>
      </c>
      <c r="BE40">
        <v>-1202</v>
      </c>
      <c r="BF40">
        <v>0</v>
      </c>
      <c r="BG40">
        <v>0</v>
      </c>
      <c r="BH40">
        <v>0</v>
      </c>
      <c r="BI40">
        <v>0</v>
      </c>
      <c r="BJ40">
        <v>0</v>
      </c>
      <c r="BK40">
        <v>0</v>
      </c>
      <c r="BL40">
        <v>0</v>
      </c>
      <c r="BM40">
        <v>0</v>
      </c>
      <c r="BN40">
        <v>0</v>
      </c>
      <c r="BO40">
        <v>0</v>
      </c>
      <c r="BP40">
        <v>0</v>
      </c>
      <c r="BQ40">
        <v>0</v>
      </c>
      <c r="BR40">
        <v>0</v>
      </c>
      <c r="BS40">
        <v>0</v>
      </c>
      <c r="BT40">
        <v>0</v>
      </c>
      <c r="BU40">
        <v>0.63400000000000001</v>
      </c>
      <c r="BV40">
        <v>0.4</v>
      </c>
      <c r="BW40" s="6">
        <v>-6.9805064423433398</v>
      </c>
      <c r="BX40" s="6">
        <v>4.6641228730493403</v>
      </c>
      <c r="BY40" s="6">
        <v>0.4</v>
      </c>
      <c r="BZ40" s="6">
        <v>-6.9805064423433398</v>
      </c>
      <c r="CA40" s="6">
        <v>4.6641228730493403</v>
      </c>
      <c r="CB40">
        <v>0</v>
      </c>
      <c r="CC40">
        <v>0</v>
      </c>
      <c r="CD40">
        <v>0</v>
      </c>
      <c r="CE40">
        <v>0</v>
      </c>
      <c r="CG40" s="16">
        <f t="shared" si="0"/>
        <v>-1411994.08</v>
      </c>
    </row>
    <row r="41" spans="1:85" x14ac:dyDescent="0.25">
      <c r="A41" t="s">
        <v>109</v>
      </c>
      <c r="B41" t="s">
        <v>108</v>
      </c>
      <c r="C41">
        <v>50305717</v>
      </c>
      <c r="D41">
        <v>-3942</v>
      </c>
      <c r="E41">
        <v>-8934966</v>
      </c>
      <c r="F41">
        <v>-3044</v>
      </c>
      <c r="G41">
        <v>0</v>
      </c>
      <c r="H41">
        <v>-406413</v>
      </c>
      <c r="I41">
        <v>0</v>
      </c>
      <c r="J41">
        <v>-1772348</v>
      </c>
      <c r="K41">
        <v>-778354</v>
      </c>
      <c r="L41">
        <v>-12490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c r="AL41">
        <v>0</v>
      </c>
      <c r="AM41">
        <v>-8770194</v>
      </c>
      <c r="AN41">
        <v>0</v>
      </c>
      <c r="AO41">
        <v>0</v>
      </c>
      <c r="AP41">
        <v>-11801</v>
      </c>
      <c r="AQ41">
        <v>0</v>
      </c>
      <c r="AR41">
        <v>0</v>
      </c>
      <c r="AS41">
        <v>0</v>
      </c>
      <c r="AT41">
        <v>0</v>
      </c>
      <c r="AU41">
        <v>0</v>
      </c>
      <c r="AV41">
        <v>0</v>
      </c>
      <c r="AW41">
        <v>-12314</v>
      </c>
      <c r="AX41">
        <v>0</v>
      </c>
      <c r="AY41">
        <v>0</v>
      </c>
      <c r="AZ41">
        <v>0</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0.67400000000000004</v>
      </c>
      <c r="BV41">
        <v>0.99</v>
      </c>
      <c r="BW41" s="6">
        <v>7.0385235817405603</v>
      </c>
      <c r="BX41" s="6">
        <v>61.415218158254703</v>
      </c>
      <c r="BY41" s="6">
        <v>0.49</v>
      </c>
      <c r="BZ41" s="6">
        <v>12.2611434313696</v>
      </c>
      <c r="CA41" s="6">
        <v>39.174860949038198</v>
      </c>
      <c r="CB41">
        <v>0</v>
      </c>
      <c r="CC41">
        <v>0</v>
      </c>
      <c r="CD41">
        <v>0</v>
      </c>
      <c r="CE41">
        <v>0</v>
      </c>
      <c r="CG41" s="16">
        <f t="shared" si="0"/>
        <v>-2951578.4410000001</v>
      </c>
    </row>
    <row r="42" spans="1:85" x14ac:dyDescent="0.25">
      <c r="A42" t="s">
        <v>111</v>
      </c>
      <c r="B42" t="s">
        <v>110</v>
      </c>
      <c r="C42">
        <v>56603074</v>
      </c>
      <c r="D42">
        <v>0</v>
      </c>
      <c r="E42">
        <v>-13187229</v>
      </c>
      <c r="F42">
        <v>-5574</v>
      </c>
      <c r="G42">
        <v>0</v>
      </c>
      <c r="H42">
        <v>-611693</v>
      </c>
      <c r="I42">
        <v>0</v>
      </c>
      <c r="J42">
        <v>-2155236</v>
      </c>
      <c r="K42">
        <v>-932103</v>
      </c>
      <c r="L42">
        <v>-724</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-12868365</v>
      </c>
      <c r="AN42">
        <v>0</v>
      </c>
      <c r="AO42">
        <v>0</v>
      </c>
      <c r="AP42">
        <v>0</v>
      </c>
      <c r="AQ42">
        <v>0</v>
      </c>
      <c r="AR42">
        <v>0</v>
      </c>
      <c r="AS42">
        <v>-4102</v>
      </c>
      <c r="AT42">
        <v>0</v>
      </c>
      <c r="AU42">
        <v>0</v>
      </c>
      <c r="AV42">
        <v>0</v>
      </c>
      <c r="AW42">
        <v>-724</v>
      </c>
      <c r="AX42">
        <v>0</v>
      </c>
      <c r="AY42">
        <v>0</v>
      </c>
      <c r="AZ42">
        <v>0</v>
      </c>
      <c r="BA42">
        <v>0</v>
      </c>
      <c r="BB42">
        <v>0</v>
      </c>
      <c r="BC42">
        <v>0</v>
      </c>
      <c r="BD42">
        <v>0</v>
      </c>
      <c r="BE42">
        <v>-6159</v>
      </c>
      <c r="BF42">
        <v>0</v>
      </c>
      <c r="BG42">
        <v>-5427</v>
      </c>
      <c r="BH42">
        <v>0</v>
      </c>
      <c r="BI42">
        <v>0</v>
      </c>
      <c r="BJ42">
        <v>0</v>
      </c>
      <c r="BK42">
        <v>0</v>
      </c>
      <c r="BL42">
        <v>0</v>
      </c>
      <c r="BM42">
        <v>0</v>
      </c>
      <c r="BN42">
        <v>0</v>
      </c>
      <c r="BO42">
        <v>0</v>
      </c>
      <c r="BP42">
        <v>0</v>
      </c>
      <c r="BQ42">
        <v>0</v>
      </c>
      <c r="BR42">
        <v>0</v>
      </c>
      <c r="BS42">
        <v>0</v>
      </c>
      <c r="BT42">
        <v>0</v>
      </c>
      <c r="BU42">
        <v>0.65200000000000002</v>
      </c>
      <c r="BV42">
        <v>0.49</v>
      </c>
      <c r="BW42" s="6">
        <v>14.6060682259772</v>
      </c>
      <c r="BX42" s="6">
        <v>45.877137312561103</v>
      </c>
      <c r="BY42" s="6">
        <v>0.49</v>
      </c>
      <c r="BZ42" s="6">
        <v>14.6060682259772</v>
      </c>
      <c r="CA42" s="6">
        <v>45.877137312561103</v>
      </c>
      <c r="CB42">
        <v>0</v>
      </c>
      <c r="CC42">
        <v>0</v>
      </c>
      <c r="CD42">
        <v>0</v>
      </c>
      <c r="CE42">
        <v>0</v>
      </c>
      <c r="CG42" s="16">
        <f t="shared" si="0"/>
        <v>-4195086.99</v>
      </c>
    </row>
    <row r="43" spans="1:85" x14ac:dyDescent="0.25">
      <c r="A43" t="s">
        <v>113</v>
      </c>
      <c r="B43" t="s">
        <v>112</v>
      </c>
      <c r="C43">
        <v>149145709</v>
      </c>
      <c r="D43">
        <v>0</v>
      </c>
      <c r="E43">
        <v>-2506036</v>
      </c>
      <c r="F43">
        <v>0</v>
      </c>
      <c r="G43">
        <v>0</v>
      </c>
      <c r="H43">
        <v>-753687</v>
      </c>
      <c r="I43">
        <v>0</v>
      </c>
      <c r="J43">
        <v>-2748987</v>
      </c>
      <c r="K43">
        <v>-1735184</v>
      </c>
      <c r="L43">
        <v>-26247</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-2276026</v>
      </c>
      <c r="AN43">
        <v>0</v>
      </c>
      <c r="AO43">
        <v>0</v>
      </c>
      <c r="AP43">
        <v>0</v>
      </c>
      <c r="AQ43">
        <v>0</v>
      </c>
      <c r="AR43">
        <v>0</v>
      </c>
      <c r="AS43">
        <v>0</v>
      </c>
      <c r="AT43">
        <v>0</v>
      </c>
      <c r="AU43">
        <v>0</v>
      </c>
      <c r="AV43">
        <v>0</v>
      </c>
      <c r="AW43">
        <v>-26161</v>
      </c>
      <c r="AX43">
        <v>0</v>
      </c>
      <c r="AY43">
        <v>0</v>
      </c>
      <c r="AZ43">
        <v>0</v>
      </c>
      <c r="BA43">
        <v>0</v>
      </c>
      <c r="BB43">
        <v>0</v>
      </c>
      <c r="BC43">
        <v>0</v>
      </c>
      <c r="BD43">
        <v>0</v>
      </c>
      <c r="BE43">
        <v>0</v>
      </c>
      <c r="BF43">
        <v>0</v>
      </c>
      <c r="BG43">
        <v>0</v>
      </c>
      <c r="BH43">
        <v>0</v>
      </c>
      <c r="BI43">
        <v>0</v>
      </c>
      <c r="BJ43">
        <v>0</v>
      </c>
      <c r="BK43">
        <v>0</v>
      </c>
      <c r="BL43">
        <v>0</v>
      </c>
      <c r="BM43">
        <v>0</v>
      </c>
      <c r="BN43">
        <v>0</v>
      </c>
      <c r="BO43">
        <v>0</v>
      </c>
      <c r="BP43">
        <v>0</v>
      </c>
      <c r="BQ43">
        <v>0</v>
      </c>
      <c r="BR43">
        <v>0</v>
      </c>
      <c r="BS43">
        <v>0</v>
      </c>
      <c r="BT43">
        <v>0</v>
      </c>
      <c r="BU43">
        <v>0.73799999999999999</v>
      </c>
      <c r="BV43">
        <v>0.4</v>
      </c>
      <c r="BW43" s="6">
        <v>-43.233225535968003</v>
      </c>
      <c r="BX43" s="6">
        <v>4.7496509958123401</v>
      </c>
      <c r="BY43" s="6">
        <v>0.4</v>
      </c>
      <c r="BZ43" s="6">
        <v>-43.233225535968003</v>
      </c>
      <c r="CA43" s="6">
        <v>4.7496509958123401</v>
      </c>
      <c r="CB43">
        <v>0</v>
      </c>
      <c r="CC43">
        <v>0</v>
      </c>
      <c r="CD43">
        <v>7360659</v>
      </c>
      <c r="CE43">
        <v>7360659</v>
      </c>
      <c r="CG43" s="16">
        <f t="shared" si="0"/>
        <v>-839853.59400000004</v>
      </c>
    </row>
    <row r="44" spans="1:85" x14ac:dyDescent="0.25">
      <c r="A44" t="s">
        <v>115</v>
      </c>
      <c r="B44" t="s">
        <v>114</v>
      </c>
      <c r="C44">
        <v>654576703</v>
      </c>
      <c r="D44">
        <v>0</v>
      </c>
      <c r="E44">
        <v>-6452270</v>
      </c>
      <c r="F44">
        <v>0</v>
      </c>
      <c r="G44">
        <v>0</v>
      </c>
      <c r="H44">
        <v>-446302</v>
      </c>
      <c r="I44">
        <v>0</v>
      </c>
      <c r="J44">
        <v>-12566270</v>
      </c>
      <c r="K44">
        <v>-21058619</v>
      </c>
      <c r="L44">
        <v>-20709</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-6653976</v>
      </c>
      <c r="AN44">
        <v>0</v>
      </c>
      <c r="AO44">
        <v>0</v>
      </c>
      <c r="AP44">
        <v>0</v>
      </c>
      <c r="AQ44">
        <v>0</v>
      </c>
      <c r="AR44">
        <v>0</v>
      </c>
      <c r="AS44">
        <v>0</v>
      </c>
      <c r="AT44">
        <v>0</v>
      </c>
      <c r="AU44">
        <v>0</v>
      </c>
      <c r="AV44">
        <v>0</v>
      </c>
      <c r="AW44">
        <v>-19840</v>
      </c>
      <c r="AX44">
        <v>0</v>
      </c>
      <c r="AY44">
        <v>0</v>
      </c>
      <c r="AZ44">
        <v>0</v>
      </c>
      <c r="BA44">
        <v>0</v>
      </c>
      <c r="BB44">
        <v>0</v>
      </c>
      <c r="BC44">
        <v>0</v>
      </c>
      <c r="BD44">
        <v>0</v>
      </c>
      <c r="BE44">
        <v>0</v>
      </c>
      <c r="BF44">
        <v>0</v>
      </c>
      <c r="BG44">
        <v>0</v>
      </c>
      <c r="BH44">
        <v>0</v>
      </c>
      <c r="BI44">
        <v>0</v>
      </c>
      <c r="BJ44">
        <v>0</v>
      </c>
      <c r="BK44">
        <v>0</v>
      </c>
      <c r="BL44">
        <v>0</v>
      </c>
      <c r="BM44">
        <v>0</v>
      </c>
      <c r="BN44">
        <v>0</v>
      </c>
      <c r="BO44">
        <v>0</v>
      </c>
      <c r="BP44">
        <v>0</v>
      </c>
      <c r="BQ44">
        <v>0</v>
      </c>
      <c r="BR44">
        <v>0</v>
      </c>
      <c r="BS44">
        <v>0</v>
      </c>
      <c r="BT44">
        <v>0</v>
      </c>
      <c r="BU44">
        <v>0.72599999999999998</v>
      </c>
      <c r="BV44">
        <v>0.3</v>
      </c>
      <c r="BW44" s="6">
        <v>-98.127114103007699</v>
      </c>
      <c r="BX44" s="6">
        <v>101.811869384296</v>
      </c>
      <c r="BY44" s="6">
        <v>0.3</v>
      </c>
      <c r="BZ44" s="6">
        <v>-98.127114103007699</v>
      </c>
      <c r="CA44" s="6">
        <v>101.811869384296</v>
      </c>
      <c r="CB44">
        <v>0</v>
      </c>
      <c r="CC44">
        <v>0</v>
      </c>
      <c r="CD44">
        <v>4259251</v>
      </c>
      <c r="CE44">
        <v>4259251</v>
      </c>
      <c r="CG44" s="16">
        <f t="shared" si="0"/>
        <v>-2415393.2879999997</v>
      </c>
    </row>
    <row r="45" spans="1:85" x14ac:dyDescent="0.25">
      <c r="A45" t="s">
        <v>117</v>
      </c>
      <c r="B45" t="s">
        <v>116</v>
      </c>
      <c r="C45">
        <v>39152504</v>
      </c>
      <c r="D45">
        <v>0</v>
      </c>
      <c r="E45">
        <v>-4409771</v>
      </c>
      <c r="F45">
        <v>0</v>
      </c>
      <c r="G45">
        <v>0</v>
      </c>
      <c r="H45">
        <v>-515237</v>
      </c>
      <c r="I45">
        <v>0</v>
      </c>
      <c r="J45">
        <v>-984512</v>
      </c>
      <c r="K45">
        <v>-377375</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c r="AL45">
        <v>0</v>
      </c>
      <c r="AM45">
        <v>-4422338</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0</v>
      </c>
      <c r="BQ45">
        <v>0</v>
      </c>
      <c r="BR45">
        <v>0</v>
      </c>
      <c r="BS45">
        <v>0</v>
      </c>
      <c r="BT45">
        <v>0</v>
      </c>
      <c r="BU45">
        <v>0.69099999999999995</v>
      </c>
      <c r="BV45">
        <v>0.4</v>
      </c>
      <c r="BW45" s="6">
        <v>-10.392050322776999</v>
      </c>
      <c r="BX45" s="6">
        <v>3.3258652926857999</v>
      </c>
      <c r="BY45" s="6">
        <v>0.4</v>
      </c>
      <c r="BZ45" s="6">
        <v>-10.392050322776999</v>
      </c>
      <c r="CA45" s="6">
        <v>3.3258652926857999</v>
      </c>
      <c r="CB45">
        <v>0</v>
      </c>
      <c r="CC45">
        <v>0</v>
      </c>
      <c r="CD45">
        <v>0</v>
      </c>
      <c r="CE45">
        <v>0</v>
      </c>
      <c r="CG45" s="16">
        <f t="shared" si="0"/>
        <v>-1527917.7789999999</v>
      </c>
    </row>
    <row r="46" spans="1:85" x14ac:dyDescent="0.25">
      <c r="A46" t="s">
        <v>119</v>
      </c>
      <c r="B46" t="s">
        <v>118</v>
      </c>
      <c r="C46">
        <v>53263943</v>
      </c>
      <c r="D46">
        <v>-928</v>
      </c>
      <c r="E46">
        <v>-6424210</v>
      </c>
      <c r="F46">
        <v>-19910</v>
      </c>
      <c r="G46">
        <v>0</v>
      </c>
      <c r="H46">
        <v>-431444</v>
      </c>
      <c r="I46">
        <v>0</v>
      </c>
      <c r="J46">
        <v>-2525631</v>
      </c>
      <c r="K46">
        <v>-1562149</v>
      </c>
      <c r="L46">
        <v>-29516</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c r="AL46">
        <v>0</v>
      </c>
      <c r="AM46">
        <v>-6163275</v>
      </c>
      <c r="AN46">
        <v>0</v>
      </c>
      <c r="AO46">
        <v>0</v>
      </c>
      <c r="AP46">
        <v>-10035</v>
      </c>
      <c r="AQ46">
        <v>0</v>
      </c>
      <c r="AR46">
        <v>0</v>
      </c>
      <c r="AS46">
        <v>-18612</v>
      </c>
      <c r="AT46">
        <v>0</v>
      </c>
      <c r="AU46">
        <v>0</v>
      </c>
      <c r="AV46">
        <v>0</v>
      </c>
      <c r="AW46">
        <v>-29516</v>
      </c>
      <c r="AX46">
        <v>0</v>
      </c>
      <c r="AY46">
        <v>0</v>
      </c>
      <c r="AZ46">
        <v>0</v>
      </c>
      <c r="BA46">
        <v>0</v>
      </c>
      <c r="BB46">
        <v>0</v>
      </c>
      <c r="BC46">
        <v>0</v>
      </c>
      <c r="BD46">
        <v>0</v>
      </c>
      <c r="BE46">
        <v>0</v>
      </c>
      <c r="BF46">
        <v>0</v>
      </c>
      <c r="BG46">
        <v>0</v>
      </c>
      <c r="BH46">
        <v>0</v>
      </c>
      <c r="BI46">
        <v>0</v>
      </c>
      <c r="BJ46">
        <v>0</v>
      </c>
      <c r="BK46">
        <v>0</v>
      </c>
      <c r="BL46">
        <v>0</v>
      </c>
      <c r="BM46">
        <v>0</v>
      </c>
      <c r="BN46">
        <v>0</v>
      </c>
      <c r="BO46">
        <v>0</v>
      </c>
      <c r="BP46">
        <v>0</v>
      </c>
      <c r="BQ46">
        <v>0</v>
      </c>
      <c r="BR46">
        <v>0</v>
      </c>
      <c r="BS46">
        <v>0</v>
      </c>
      <c r="BT46">
        <v>0</v>
      </c>
      <c r="BU46">
        <v>0.68400000000000005</v>
      </c>
      <c r="BV46">
        <v>0.4</v>
      </c>
      <c r="BW46" s="6">
        <v>-18.070796792248199</v>
      </c>
      <c r="BX46" s="6">
        <v>5.1368472016115501</v>
      </c>
      <c r="BY46" s="6">
        <v>0.4</v>
      </c>
      <c r="BZ46" s="6">
        <v>-18.070796792248199</v>
      </c>
      <c r="CA46" s="6">
        <v>5.1368472016115501</v>
      </c>
      <c r="CB46">
        <v>0</v>
      </c>
      <c r="CC46">
        <v>0</v>
      </c>
      <c r="CD46">
        <v>906714</v>
      </c>
      <c r="CE46">
        <v>906714</v>
      </c>
      <c r="CG46" s="16">
        <f t="shared" si="0"/>
        <v>-2104408.08</v>
      </c>
    </row>
    <row r="47" spans="1:85" x14ac:dyDescent="0.25">
      <c r="A47" t="s">
        <v>121</v>
      </c>
      <c r="B47" t="s">
        <v>120</v>
      </c>
      <c r="C47">
        <v>16646058</v>
      </c>
      <c r="D47">
        <v>0</v>
      </c>
      <c r="E47">
        <v>-3430732</v>
      </c>
      <c r="F47">
        <v>0</v>
      </c>
      <c r="G47">
        <v>0</v>
      </c>
      <c r="H47">
        <v>-345506</v>
      </c>
      <c r="I47">
        <v>0</v>
      </c>
      <c r="J47">
        <v>-613323</v>
      </c>
      <c r="K47">
        <v>-600156</v>
      </c>
      <c r="L47">
        <v>-8832</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0</v>
      </c>
      <c r="AM47">
        <v>-3314726</v>
      </c>
      <c r="AN47">
        <v>0</v>
      </c>
      <c r="AO47">
        <v>0</v>
      </c>
      <c r="AP47">
        <v>-9452</v>
      </c>
      <c r="AQ47">
        <v>0</v>
      </c>
      <c r="AR47">
        <v>0</v>
      </c>
      <c r="AS47">
        <v>0</v>
      </c>
      <c r="AT47">
        <v>0</v>
      </c>
      <c r="AU47">
        <v>0</v>
      </c>
      <c r="AV47">
        <v>0</v>
      </c>
      <c r="AW47">
        <v>-8832</v>
      </c>
      <c r="AX47">
        <v>0</v>
      </c>
      <c r="AY47">
        <v>0</v>
      </c>
      <c r="AZ47">
        <v>0</v>
      </c>
      <c r="BA47">
        <v>0</v>
      </c>
      <c r="BB47">
        <v>0</v>
      </c>
      <c r="BC47">
        <v>0</v>
      </c>
      <c r="BD47">
        <v>0</v>
      </c>
      <c r="BE47">
        <v>0</v>
      </c>
      <c r="BF47">
        <v>0</v>
      </c>
      <c r="BG47">
        <v>0</v>
      </c>
      <c r="BH47">
        <v>0</v>
      </c>
      <c r="BI47">
        <v>0</v>
      </c>
      <c r="BJ47">
        <v>0</v>
      </c>
      <c r="BK47">
        <v>0</v>
      </c>
      <c r="BL47">
        <v>0</v>
      </c>
      <c r="BM47">
        <v>0</v>
      </c>
      <c r="BN47">
        <v>0</v>
      </c>
      <c r="BO47">
        <v>0</v>
      </c>
      <c r="BP47">
        <v>0</v>
      </c>
      <c r="BQ47">
        <v>0</v>
      </c>
      <c r="BR47">
        <v>0</v>
      </c>
      <c r="BS47">
        <v>0</v>
      </c>
      <c r="BT47">
        <v>0</v>
      </c>
      <c r="BU47">
        <v>0.69799999999999995</v>
      </c>
      <c r="BV47">
        <v>0.4</v>
      </c>
      <c r="BW47" s="6">
        <v>-4.4312622243436701</v>
      </c>
      <c r="BX47" s="6">
        <v>2.4557530880891001</v>
      </c>
      <c r="BY47" s="6">
        <v>0.4</v>
      </c>
      <c r="BZ47" s="6">
        <v>-4.4312622243436701</v>
      </c>
      <c r="CA47" s="6">
        <v>2.4557530880891001</v>
      </c>
      <c r="CB47">
        <v>0</v>
      </c>
      <c r="CC47">
        <v>0</v>
      </c>
      <c r="CD47">
        <v>0</v>
      </c>
      <c r="CE47">
        <v>0</v>
      </c>
      <c r="CG47" s="16">
        <f t="shared" si="0"/>
        <v>-1153540.6259999999</v>
      </c>
    </row>
    <row r="48" spans="1:85" x14ac:dyDescent="0.25">
      <c r="A48" t="s">
        <v>122</v>
      </c>
      <c r="B48" t="s">
        <v>687</v>
      </c>
      <c r="C48">
        <v>147593715</v>
      </c>
      <c r="D48">
        <v>0</v>
      </c>
      <c r="E48">
        <v>-9131489</v>
      </c>
      <c r="F48">
        <v>-30480</v>
      </c>
      <c r="G48">
        <v>0</v>
      </c>
      <c r="H48">
        <v>-1470617</v>
      </c>
      <c r="I48">
        <v>0</v>
      </c>
      <c r="J48">
        <v>-2694134</v>
      </c>
      <c r="K48">
        <v>-1686712</v>
      </c>
      <c r="L48">
        <v>-17949</v>
      </c>
      <c r="M48">
        <v>0</v>
      </c>
      <c r="N48">
        <v>0</v>
      </c>
      <c r="O48">
        <v>0</v>
      </c>
      <c r="P48">
        <v>-58980</v>
      </c>
      <c r="Q48">
        <v>-145965</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-8525991</v>
      </c>
      <c r="AN48">
        <v>0</v>
      </c>
      <c r="AO48">
        <v>0</v>
      </c>
      <c r="AP48">
        <v>0</v>
      </c>
      <c r="AQ48">
        <v>0</v>
      </c>
      <c r="AR48">
        <v>0</v>
      </c>
      <c r="AS48">
        <v>-27679</v>
      </c>
      <c r="AT48">
        <v>0</v>
      </c>
      <c r="AU48">
        <v>0</v>
      </c>
      <c r="AV48">
        <v>0</v>
      </c>
      <c r="AW48">
        <v>-17949</v>
      </c>
      <c r="AX48">
        <v>0</v>
      </c>
      <c r="AY48">
        <v>0</v>
      </c>
      <c r="AZ48">
        <v>0</v>
      </c>
      <c r="BA48">
        <v>0</v>
      </c>
      <c r="BB48">
        <v>0</v>
      </c>
      <c r="BC48">
        <v>0</v>
      </c>
      <c r="BD48">
        <v>0</v>
      </c>
      <c r="BE48">
        <v>-111418</v>
      </c>
      <c r="BF48">
        <v>0</v>
      </c>
      <c r="BG48">
        <v>-131834</v>
      </c>
      <c r="BH48">
        <v>0</v>
      </c>
      <c r="BI48">
        <v>0</v>
      </c>
      <c r="BJ48">
        <v>0</v>
      </c>
      <c r="BK48">
        <v>0</v>
      </c>
      <c r="BL48">
        <v>0</v>
      </c>
      <c r="BM48">
        <v>0</v>
      </c>
      <c r="BN48">
        <v>0</v>
      </c>
      <c r="BO48">
        <v>0</v>
      </c>
      <c r="BP48">
        <v>0</v>
      </c>
      <c r="BQ48">
        <v>0</v>
      </c>
      <c r="BR48">
        <v>0</v>
      </c>
      <c r="BS48">
        <v>0</v>
      </c>
      <c r="BT48">
        <v>0</v>
      </c>
      <c r="BU48">
        <v>0.70599999999999996</v>
      </c>
      <c r="BV48">
        <v>0.49</v>
      </c>
      <c r="BW48" s="6">
        <v>-16.2183247890686</v>
      </c>
      <c r="BX48" s="6">
        <v>35.449071448947699</v>
      </c>
      <c r="BY48" s="6">
        <v>0.49</v>
      </c>
      <c r="BZ48" s="6">
        <v>-16.2183247890686</v>
      </c>
      <c r="CA48" s="6">
        <v>35.449071448947699</v>
      </c>
      <c r="CB48">
        <v>0</v>
      </c>
      <c r="CC48">
        <v>0</v>
      </c>
      <c r="CD48">
        <v>8494862</v>
      </c>
      <c r="CE48">
        <v>8494862</v>
      </c>
      <c r="CG48" s="16">
        <f t="shared" si="0"/>
        <v>-3009674.8229999999</v>
      </c>
    </row>
    <row r="49" spans="1:85" x14ac:dyDescent="0.25">
      <c r="A49" t="s">
        <v>124</v>
      </c>
      <c r="B49" t="s">
        <v>123</v>
      </c>
      <c r="C49">
        <v>52717241</v>
      </c>
      <c r="D49">
        <v>-3587</v>
      </c>
      <c r="E49">
        <v>-6454989</v>
      </c>
      <c r="F49">
        <v>-4990</v>
      </c>
      <c r="G49">
        <v>0</v>
      </c>
      <c r="H49">
        <v>-543565</v>
      </c>
      <c r="I49">
        <v>0</v>
      </c>
      <c r="J49">
        <v>-1627723</v>
      </c>
      <c r="K49">
        <v>-755244</v>
      </c>
      <c r="L49">
        <v>-8433</v>
      </c>
      <c r="M49">
        <v>0</v>
      </c>
      <c r="N49">
        <v>0</v>
      </c>
      <c r="O49">
        <v>0</v>
      </c>
      <c r="P49">
        <v>0</v>
      </c>
      <c r="Q49">
        <v>0</v>
      </c>
      <c r="R49">
        <v>0</v>
      </c>
      <c r="S49">
        <v>0</v>
      </c>
      <c r="T49">
        <v>0</v>
      </c>
      <c r="U49">
        <v>0</v>
      </c>
      <c r="V49">
        <v>1156723</v>
      </c>
      <c r="W49">
        <v>0</v>
      </c>
      <c r="X49">
        <v>0</v>
      </c>
      <c r="Y49">
        <v>0</v>
      </c>
      <c r="Z49">
        <v>0</v>
      </c>
      <c r="AA49">
        <v>0</v>
      </c>
      <c r="AB49">
        <v>0</v>
      </c>
      <c r="AC49">
        <v>0</v>
      </c>
      <c r="AD49">
        <v>0</v>
      </c>
      <c r="AE49">
        <v>0</v>
      </c>
      <c r="AF49">
        <v>0</v>
      </c>
      <c r="AG49">
        <v>0</v>
      </c>
      <c r="AH49">
        <v>0</v>
      </c>
      <c r="AI49">
        <v>0</v>
      </c>
      <c r="AJ49">
        <v>0</v>
      </c>
      <c r="AK49">
        <v>0</v>
      </c>
      <c r="AL49">
        <v>0</v>
      </c>
      <c r="AM49">
        <v>-6334970</v>
      </c>
      <c r="AN49">
        <v>0</v>
      </c>
      <c r="AO49">
        <v>0</v>
      </c>
      <c r="AP49">
        <v>-15911</v>
      </c>
      <c r="AQ49">
        <v>0</v>
      </c>
      <c r="AR49">
        <v>0</v>
      </c>
      <c r="AS49">
        <v>-4990</v>
      </c>
      <c r="AT49">
        <v>0</v>
      </c>
      <c r="AU49">
        <v>0</v>
      </c>
      <c r="AV49">
        <v>0</v>
      </c>
      <c r="AW49">
        <v>-8395</v>
      </c>
      <c r="AX49">
        <v>0</v>
      </c>
      <c r="AY49">
        <v>0</v>
      </c>
      <c r="AZ49">
        <v>0</v>
      </c>
      <c r="BA49">
        <v>0</v>
      </c>
      <c r="BB49">
        <v>0</v>
      </c>
      <c r="BC49">
        <v>0</v>
      </c>
      <c r="BD49">
        <v>0</v>
      </c>
      <c r="BE49">
        <v>0</v>
      </c>
      <c r="BF49">
        <v>0</v>
      </c>
      <c r="BG49">
        <v>0</v>
      </c>
      <c r="BH49">
        <v>0</v>
      </c>
      <c r="BI49">
        <v>0</v>
      </c>
      <c r="BJ49">
        <v>-202521</v>
      </c>
      <c r="BK49">
        <v>0</v>
      </c>
      <c r="BL49">
        <v>0</v>
      </c>
      <c r="BM49">
        <v>0</v>
      </c>
      <c r="BN49">
        <v>0</v>
      </c>
      <c r="BO49">
        <v>0</v>
      </c>
      <c r="BP49">
        <v>0</v>
      </c>
      <c r="BQ49">
        <v>0</v>
      </c>
      <c r="BR49">
        <v>0</v>
      </c>
      <c r="BS49">
        <v>0</v>
      </c>
      <c r="BT49">
        <v>0</v>
      </c>
      <c r="BU49">
        <v>0.70299999999999996</v>
      </c>
      <c r="BV49">
        <v>0.4</v>
      </c>
      <c r="BW49" s="6">
        <v>-16.895774326594101</v>
      </c>
      <c r="BX49" s="6">
        <v>4.6977090162975603</v>
      </c>
      <c r="BY49" s="6">
        <v>0.4</v>
      </c>
      <c r="BZ49" s="6">
        <v>-16.895774326594101</v>
      </c>
      <c r="CA49" s="6">
        <v>4.6977090162975603</v>
      </c>
      <c r="CB49">
        <v>0</v>
      </c>
      <c r="CC49">
        <v>0</v>
      </c>
      <c r="CD49">
        <v>0</v>
      </c>
      <c r="CE49">
        <v>0</v>
      </c>
      <c r="CG49" s="16">
        <f t="shared" si="0"/>
        <v>-2221149.2385</v>
      </c>
    </row>
    <row r="50" spans="1:85" x14ac:dyDescent="0.25">
      <c r="A50" t="s">
        <v>126</v>
      </c>
      <c r="B50" t="s">
        <v>125</v>
      </c>
      <c r="C50">
        <v>87938636</v>
      </c>
      <c r="D50">
        <v>0</v>
      </c>
      <c r="E50">
        <v>-5820240</v>
      </c>
      <c r="F50">
        <v>-2595</v>
      </c>
      <c r="G50">
        <v>0</v>
      </c>
      <c r="H50">
        <v>-770667</v>
      </c>
      <c r="I50">
        <v>0</v>
      </c>
      <c r="J50">
        <v>-1786829</v>
      </c>
      <c r="K50">
        <v>-1809242</v>
      </c>
      <c r="L50">
        <v>-8882</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-5538973</v>
      </c>
      <c r="AN50">
        <v>0</v>
      </c>
      <c r="AO50">
        <v>0</v>
      </c>
      <c r="AP50">
        <v>0</v>
      </c>
      <c r="AQ50">
        <v>0</v>
      </c>
      <c r="AR50">
        <v>0</v>
      </c>
      <c r="AS50">
        <v>-2392</v>
      </c>
      <c r="AT50">
        <v>0</v>
      </c>
      <c r="AU50">
        <v>0</v>
      </c>
      <c r="AV50">
        <v>0</v>
      </c>
      <c r="AW50">
        <v>-8882</v>
      </c>
      <c r="AX50">
        <v>0</v>
      </c>
      <c r="AY50">
        <v>0</v>
      </c>
      <c r="AZ50">
        <v>0</v>
      </c>
      <c r="BA50">
        <v>0</v>
      </c>
      <c r="BB50">
        <v>0</v>
      </c>
      <c r="BC50">
        <v>0</v>
      </c>
      <c r="BD50">
        <v>0</v>
      </c>
      <c r="BE50">
        <v>0</v>
      </c>
      <c r="BF50">
        <v>0</v>
      </c>
      <c r="BG50">
        <v>0</v>
      </c>
      <c r="BH50">
        <v>0</v>
      </c>
      <c r="BI50">
        <v>0</v>
      </c>
      <c r="BJ50">
        <v>0</v>
      </c>
      <c r="BK50">
        <v>0</v>
      </c>
      <c r="BL50">
        <v>0</v>
      </c>
      <c r="BM50">
        <v>0</v>
      </c>
      <c r="BN50">
        <v>0</v>
      </c>
      <c r="BO50">
        <v>0</v>
      </c>
      <c r="BP50">
        <v>0</v>
      </c>
      <c r="BQ50">
        <v>0</v>
      </c>
      <c r="BR50">
        <v>0</v>
      </c>
      <c r="BS50">
        <v>0</v>
      </c>
      <c r="BT50">
        <v>0</v>
      </c>
      <c r="BU50">
        <v>0.71299999999999997</v>
      </c>
      <c r="BV50">
        <v>0.4</v>
      </c>
      <c r="BW50" s="6">
        <v>-31.085128521224501</v>
      </c>
      <c r="BX50" s="6">
        <v>3.7529693053014701</v>
      </c>
      <c r="BY50" s="6">
        <v>0.4</v>
      </c>
      <c r="BZ50" s="6">
        <v>-31.085128521224501</v>
      </c>
      <c r="CA50" s="6">
        <v>3.7529693053014701</v>
      </c>
      <c r="CB50">
        <v>0</v>
      </c>
      <c r="CC50">
        <v>0</v>
      </c>
      <c r="CD50">
        <v>0</v>
      </c>
      <c r="CE50">
        <v>0</v>
      </c>
      <c r="CG50" s="16">
        <f t="shared" si="0"/>
        <v>-1974643.8744999999</v>
      </c>
    </row>
    <row r="51" spans="1:85" x14ac:dyDescent="0.25">
      <c r="A51" t="s">
        <v>128</v>
      </c>
      <c r="B51" t="s">
        <v>127</v>
      </c>
      <c r="C51">
        <v>64158386</v>
      </c>
      <c r="D51">
        <v>-7000</v>
      </c>
      <c r="E51">
        <v>-3816346</v>
      </c>
      <c r="F51">
        <v>0</v>
      </c>
      <c r="G51">
        <v>0</v>
      </c>
      <c r="H51">
        <v>-998350</v>
      </c>
      <c r="I51">
        <v>0</v>
      </c>
      <c r="J51">
        <v>-1760796</v>
      </c>
      <c r="K51">
        <v>-1029045</v>
      </c>
      <c r="L51">
        <v>-7111</v>
      </c>
      <c r="M51">
        <v>0</v>
      </c>
      <c r="N51">
        <v>0</v>
      </c>
      <c r="O51">
        <v>0</v>
      </c>
      <c r="P51">
        <v>-1000</v>
      </c>
      <c r="Q51">
        <v>-20000</v>
      </c>
      <c r="R51">
        <v>0</v>
      </c>
      <c r="S51">
        <v>0</v>
      </c>
      <c r="T51">
        <v>0</v>
      </c>
      <c r="U51">
        <v>0</v>
      </c>
      <c r="V51">
        <v>0</v>
      </c>
      <c r="W51">
        <v>0</v>
      </c>
      <c r="X51">
        <v>0</v>
      </c>
      <c r="Y51">
        <v>0</v>
      </c>
      <c r="Z51">
        <v>0</v>
      </c>
      <c r="AA51">
        <v>0</v>
      </c>
      <c r="AB51">
        <v>0</v>
      </c>
      <c r="AC51">
        <v>0</v>
      </c>
      <c r="AD51">
        <v>0</v>
      </c>
      <c r="AE51">
        <v>0</v>
      </c>
      <c r="AF51">
        <v>0</v>
      </c>
      <c r="AG51">
        <v>0</v>
      </c>
      <c r="AH51">
        <v>0</v>
      </c>
      <c r="AI51">
        <v>0</v>
      </c>
      <c r="AJ51">
        <v>0</v>
      </c>
      <c r="AK51">
        <v>0</v>
      </c>
      <c r="AL51">
        <v>0</v>
      </c>
      <c r="AM51">
        <v>-3450071</v>
      </c>
      <c r="AN51">
        <v>0</v>
      </c>
      <c r="AO51">
        <v>0</v>
      </c>
      <c r="AP51">
        <v>-7169</v>
      </c>
      <c r="AQ51">
        <v>0</v>
      </c>
      <c r="AR51">
        <v>0</v>
      </c>
      <c r="AS51">
        <v>0</v>
      </c>
      <c r="AT51">
        <v>0</v>
      </c>
      <c r="AU51">
        <v>0</v>
      </c>
      <c r="AV51">
        <v>0</v>
      </c>
      <c r="AW51">
        <v>-7111</v>
      </c>
      <c r="AX51">
        <v>0</v>
      </c>
      <c r="AY51">
        <v>0</v>
      </c>
      <c r="AZ51">
        <v>0</v>
      </c>
      <c r="BA51">
        <v>0</v>
      </c>
      <c r="BB51">
        <v>0</v>
      </c>
      <c r="BC51">
        <v>0</v>
      </c>
      <c r="BD51">
        <v>0</v>
      </c>
      <c r="BE51">
        <v>-1031</v>
      </c>
      <c r="BF51">
        <v>0</v>
      </c>
      <c r="BG51">
        <v>0</v>
      </c>
      <c r="BH51">
        <v>0</v>
      </c>
      <c r="BI51">
        <v>0</v>
      </c>
      <c r="BJ51">
        <v>0</v>
      </c>
      <c r="BK51">
        <v>0</v>
      </c>
      <c r="BL51">
        <v>0</v>
      </c>
      <c r="BM51">
        <v>0</v>
      </c>
      <c r="BN51">
        <v>0</v>
      </c>
      <c r="BO51">
        <v>0</v>
      </c>
      <c r="BP51">
        <v>0</v>
      </c>
      <c r="BQ51">
        <v>0</v>
      </c>
      <c r="BR51">
        <v>0</v>
      </c>
      <c r="BS51">
        <v>0</v>
      </c>
      <c r="BT51">
        <v>0</v>
      </c>
      <c r="BU51">
        <v>0.68600000000000005</v>
      </c>
      <c r="BV51">
        <v>0.4</v>
      </c>
      <c r="BW51" s="6">
        <v>-22.138721486171899</v>
      </c>
      <c r="BX51" s="6">
        <v>3.1230349460096001</v>
      </c>
      <c r="BY51" s="6">
        <v>0.4</v>
      </c>
      <c r="BZ51" s="6">
        <v>-22.138721486171899</v>
      </c>
      <c r="CA51" s="6">
        <v>3.1230349460096001</v>
      </c>
      <c r="CB51">
        <v>0</v>
      </c>
      <c r="CC51">
        <v>0</v>
      </c>
      <c r="CD51">
        <v>1550118</v>
      </c>
      <c r="CE51">
        <v>1550118</v>
      </c>
      <c r="CG51" s="16">
        <f t="shared" si="0"/>
        <v>-1180915.3860000002</v>
      </c>
    </row>
    <row r="52" spans="1:85" x14ac:dyDescent="0.25">
      <c r="A52" t="s">
        <v>130</v>
      </c>
      <c r="B52" t="s">
        <v>129</v>
      </c>
      <c r="C52">
        <v>117681745</v>
      </c>
      <c r="D52">
        <v>0</v>
      </c>
      <c r="E52">
        <v>-4649585</v>
      </c>
      <c r="F52">
        <v>-53624</v>
      </c>
      <c r="G52">
        <v>0</v>
      </c>
      <c r="H52">
        <v>-548985</v>
      </c>
      <c r="I52">
        <v>0</v>
      </c>
      <c r="J52">
        <v>-2293675</v>
      </c>
      <c r="K52">
        <v>-4181668</v>
      </c>
      <c r="L52">
        <v>-5140</v>
      </c>
      <c r="M52">
        <v>0</v>
      </c>
      <c r="N52">
        <v>0</v>
      </c>
      <c r="O52">
        <v>0</v>
      </c>
      <c r="P52">
        <v>0</v>
      </c>
      <c r="Q52">
        <v>-288600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-4442550</v>
      </c>
      <c r="AN52">
        <v>0</v>
      </c>
      <c r="AO52">
        <v>0</v>
      </c>
      <c r="AP52">
        <v>0</v>
      </c>
      <c r="AQ52">
        <v>0</v>
      </c>
      <c r="AR52">
        <v>0</v>
      </c>
      <c r="AS52">
        <v>-50700</v>
      </c>
      <c r="AT52">
        <v>0</v>
      </c>
      <c r="AU52">
        <v>0</v>
      </c>
      <c r="AV52">
        <v>0</v>
      </c>
      <c r="AW52">
        <v>-5140</v>
      </c>
      <c r="AX52">
        <v>0</v>
      </c>
      <c r="AY52">
        <v>0</v>
      </c>
      <c r="AZ52">
        <v>0</v>
      </c>
      <c r="BA52">
        <v>0</v>
      </c>
      <c r="BB52">
        <v>0</v>
      </c>
      <c r="BC52">
        <v>0</v>
      </c>
      <c r="BD52">
        <v>0</v>
      </c>
      <c r="BE52">
        <v>-90</v>
      </c>
      <c r="BF52">
        <v>0</v>
      </c>
      <c r="BG52">
        <v>-334796</v>
      </c>
      <c r="BH52">
        <v>0</v>
      </c>
      <c r="BI52">
        <v>0</v>
      </c>
      <c r="BJ52">
        <v>0</v>
      </c>
      <c r="BK52">
        <v>0</v>
      </c>
      <c r="BL52">
        <v>0</v>
      </c>
      <c r="BM52">
        <v>0</v>
      </c>
      <c r="BN52">
        <v>0</v>
      </c>
      <c r="BO52">
        <v>0</v>
      </c>
      <c r="BP52">
        <v>0</v>
      </c>
      <c r="BQ52">
        <v>0</v>
      </c>
      <c r="BR52">
        <v>0</v>
      </c>
      <c r="BS52">
        <v>0</v>
      </c>
      <c r="BT52">
        <v>0</v>
      </c>
      <c r="BU52">
        <v>0.72199999999999998</v>
      </c>
      <c r="BV52">
        <v>0.4</v>
      </c>
      <c r="BW52" s="6">
        <v>-35.012209203738998</v>
      </c>
      <c r="BX52" s="6">
        <v>4.2243856241154703</v>
      </c>
      <c r="BY52" s="6">
        <v>0.4</v>
      </c>
      <c r="BZ52" s="6">
        <v>-35.012209203738998</v>
      </c>
      <c r="CA52" s="6">
        <v>4.2243856241154703</v>
      </c>
      <c r="CB52">
        <v>0</v>
      </c>
      <c r="CC52">
        <v>0</v>
      </c>
      <c r="CD52">
        <v>0</v>
      </c>
      <c r="CE52">
        <v>0</v>
      </c>
      <c r="CG52" s="16">
        <f t="shared" si="0"/>
        <v>-1603760.55</v>
      </c>
    </row>
    <row r="53" spans="1:85" x14ac:dyDescent="0.25">
      <c r="A53" t="s">
        <v>131</v>
      </c>
      <c r="B53" t="s">
        <v>688</v>
      </c>
      <c r="C53">
        <v>154286215</v>
      </c>
      <c r="D53">
        <v>-24639</v>
      </c>
      <c r="E53">
        <v>-17431888</v>
      </c>
      <c r="F53">
        <v>-21507</v>
      </c>
      <c r="G53">
        <v>0</v>
      </c>
      <c r="H53">
        <v>-1276685</v>
      </c>
      <c r="I53">
        <v>0</v>
      </c>
      <c r="J53">
        <v>-3238130</v>
      </c>
      <c r="K53">
        <v>-1517601</v>
      </c>
      <c r="L53">
        <v>-19747</v>
      </c>
      <c r="M53">
        <v>0</v>
      </c>
      <c r="N53">
        <v>0</v>
      </c>
      <c r="O53">
        <v>0</v>
      </c>
      <c r="P53">
        <v>-789</v>
      </c>
      <c r="Q53">
        <v>-2896</v>
      </c>
      <c r="R53">
        <v>0</v>
      </c>
      <c r="S53">
        <v>0</v>
      </c>
      <c r="T53">
        <v>0</v>
      </c>
      <c r="U53">
        <v>0</v>
      </c>
      <c r="V53">
        <v>1320710</v>
      </c>
      <c r="W53">
        <v>0</v>
      </c>
      <c r="X53">
        <v>-59269</v>
      </c>
      <c r="Y53">
        <v>0</v>
      </c>
      <c r="Z53">
        <v>0</v>
      </c>
      <c r="AA53">
        <v>-3564</v>
      </c>
      <c r="AB53">
        <v>0</v>
      </c>
      <c r="AC53">
        <v>0</v>
      </c>
      <c r="AD53">
        <v>-52031</v>
      </c>
      <c r="AE53">
        <v>0</v>
      </c>
      <c r="AF53">
        <v>0</v>
      </c>
      <c r="AG53">
        <v>0</v>
      </c>
      <c r="AH53">
        <v>0</v>
      </c>
      <c r="AI53">
        <v>0</v>
      </c>
      <c r="AJ53">
        <v>0</v>
      </c>
      <c r="AK53">
        <v>0</v>
      </c>
      <c r="AL53">
        <v>0</v>
      </c>
      <c r="AM53">
        <v>-16770449</v>
      </c>
      <c r="AN53">
        <v>-70329</v>
      </c>
      <c r="AO53">
        <v>0</v>
      </c>
      <c r="AP53">
        <v>-78792</v>
      </c>
      <c r="AQ53">
        <v>-341</v>
      </c>
      <c r="AR53">
        <v>0</v>
      </c>
      <c r="AS53">
        <v>-20432</v>
      </c>
      <c r="AT53">
        <v>0</v>
      </c>
      <c r="AU53">
        <v>0</v>
      </c>
      <c r="AV53">
        <v>0</v>
      </c>
      <c r="AW53">
        <v>-19158</v>
      </c>
      <c r="AX53">
        <v>0</v>
      </c>
      <c r="AY53">
        <v>0</v>
      </c>
      <c r="AZ53">
        <v>0</v>
      </c>
      <c r="BA53">
        <v>0</v>
      </c>
      <c r="BB53">
        <v>0</v>
      </c>
      <c r="BC53">
        <v>0</v>
      </c>
      <c r="BD53">
        <v>0</v>
      </c>
      <c r="BE53">
        <v>-4571</v>
      </c>
      <c r="BF53">
        <v>0</v>
      </c>
      <c r="BG53">
        <v>-413288</v>
      </c>
      <c r="BH53">
        <v>0</v>
      </c>
      <c r="BI53">
        <v>-182533</v>
      </c>
      <c r="BJ53">
        <v>-49296</v>
      </c>
      <c r="BK53">
        <v>0</v>
      </c>
      <c r="BL53">
        <v>0</v>
      </c>
      <c r="BM53">
        <v>0</v>
      </c>
      <c r="BN53">
        <v>0</v>
      </c>
      <c r="BO53">
        <v>0</v>
      </c>
      <c r="BP53">
        <v>0</v>
      </c>
      <c r="BQ53">
        <v>0</v>
      </c>
      <c r="BR53">
        <v>0</v>
      </c>
      <c r="BS53">
        <v>0</v>
      </c>
      <c r="BT53">
        <v>0</v>
      </c>
      <c r="BU53">
        <v>0.67800000000000005</v>
      </c>
      <c r="BV53">
        <v>0.49</v>
      </c>
      <c r="BW53" s="6">
        <v>-29.122944318167001</v>
      </c>
      <c r="BX53" s="6">
        <v>46.4928220062123</v>
      </c>
      <c r="BY53" s="6">
        <v>0.49</v>
      </c>
      <c r="BZ53" s="6">
        <v>-29.122944318167001</v>
      </c>
      <c r="CA53" s="6">
        <v>46.4928220062123</v>
      </c>
      <c r="CB53">
        <v>0</v>
      </c>
      <c r="CC53">
        <v>0</v>
      </c>
      <c r="CD53">
        <v>3540484</v>
      </c>
      <c r="CE53">
        <v>3540484</v>
      </c>
      <c r="CG53" s="16">
        <f t="shared" si="0"/>
        <v>-5658471.7230000002</v>
      </c>
    </row>
    <row r="54" spans="1:85" x14ac:dyDescent="0.25">
      <c r="A54" t="s">
        <v>132</v>
      </c>
      <c r="B54" t="s">
        <v>689</v>
      </c>
      <c r="C54">
        <v>153124098</v>
      </c>
      <c r="D54">
        <v>-19247</v>
      </c>
      <c r="E54">
        <v>-12445356</v>
      </c>
      <c r="F54">
        <v>-6209</v>
      </c>
      <c r="G54">
        <v>0</v>
      </c>
      <c r="H54">
        <v>-880926</v>
      </c>
      <c r="I54">
        <v>0</v>
      </c>
      <c r="J54">
        <v>-4129280</v>
      </c>
      <c r="K54">
        <v>-3449408</v>
      </c>
      <c r="L54">
        <v>-25100</v>
      </c>
      <c r="M54">
        <v>0</v>
      </c>
      <c r="N54">
        <v>0</v>
      </c>
      <c r="O54">
        <v>0</v>
      </c>
      <c r="P54">
        <v>0</v>
      </c>
      <c r="Q54">
        <v>0</v>
      </c>
      <c r="R54">
        <v>0</v>
      </c>
      <c r="S54">
        <v>0</v>
      </c>
      <c r="T54">
        <v>0</v>
      </c>
      <c r="U54">
        <v>0</v>
      </c>
      <c r="V54">
        <v>1781035</v>
      </c>
      <c r="W54">
        <v>0</v>
      </c>
      <c r="X54">
        <v>0</v>
      </c>
      <c r="Y54">
        <v>0</v>
      </c>
      <c r="Z54">
        <v>0</v>
      </c>
      <c r="AA54">
        <v>0</v>
      </c>
      <c r="AB54">
        <v>0</v>
      </c>
      <c r="AC54">
        <v>-9930</v>
      </c>
      <c r="AD54">
        <v>-11433</v>
      </c>
      <c r="AE54">
        <v>0</v>
      </c>
      <c r="AF54">
        <v>0</v>
      </c>
      <c r="AG54">
        <v>0</v>
      </c>
      <c r="AH54">
        <v>0</v>
      </c>
      <c r="AI54">
        <v>0</v>
      </c>
      <c r="AJ54">
        <v>0</v>
      </c>
      <c r="AK54">
        <v>0</v>
      </c>
      <c r="AL54">
        <v>0</v>
      </c>
      <c r="AM54">
        <v>-11992022</v>
      </c>
      <c r="AN54">
        <v>0</v>
      </c>
      <c r="AO54">
        <v>0</v>
      </c>
      <c r="AP54">
        <v>-13913</v>
      </c>
      <c r="AQ54">
        <v>0</v>
      </c>
      <c r="AR54">
        <v>0</v>
      </c>
      <c r="AS54">
        <v>-5675</v>
      </c>
      <c r="AT54">
        <v>0</v>
      </c>
      <c r="AU54">
        <v>0</v>
      </c>
      <c r="AV54">
        <v>0</v>
      </c>
      <c r="AW54">
        <v>-24599</v>
      </c>
      <c r="AX54">
        <v>0</v>
      </c>
      <c r="AY54">
        <v>0</v>
      </c>
      <c r="AZ54">
        <v>0</v>
      </c>
      <c r="BA54">
        <v>0</v>
      </c>
      <c r="BB54">
        <v>0</v>
      </c>
      <c r="BC54">
        <v>0</v>
      </c>
      <c r="BD54">
        <v>0</v>
      </c>
      <c r="BE54">
        <v>0</v>
      </c>
      <c r="BF54">
        <v>0</v>
      </c>
      <c r="BG54">
        <v>0</v>
      </c>
      <c r="BH54">
        <v>0</v>
      </c>
      <c r="BI54">
        <v>0</v>
      </c>
      <c r="BJ54">
        <v>-98053</v>
      </c>
      <c r="BK54">
        <v>0</v>
      </c>
      <c r="BL54">
        <v>0</v>
      </c>
      <c r="BM54">
        <v>0</v>
      </c>
      <c r="BN54">
        <v>0</v>
      </c>
      <c r="BO54">
        <v>0</v>
      </c>
      <c r="BP54">
        <v>0</v>
      </c>
      <c r="BQ54">
        <v>0</v>
      </c>
      <c r="BR54">
        <v>0</v>
      </c>
      <c r="BS54">
        <v>0</v>
      </c>
      <c r="BT54">
        <v>0</v>
      </c>
      <c r="BU54">
        <v>0.68799999999999994</v>
      </c>
      <c r="BV54">
        <v>0.49</v>
      </c>
      <c r="BW54" s="6">
        <v>-19.805447791135901</v>
      </c>
      <c r="BX54" s="6">
        <v>58.278278269273798</v>
      </c>
      <c r="BY54" s="6">
        <v>0.49</v>
      </c>
      <c r="BZ54" s="6">
        <v>-19.805447791135901</v>
      </c>
      <c r="CA54" s="6">
        <v>58.278278269273798</v>
      </c>
      <c r="CB54">
        <v>0</v>
      </c>
      <c r="CC54">
        <v>0</v>
      </c>
      <c r="CD54">
        <v>1486390</v>
      </c>
      <c r="CE54">
        <v>1486390</v>
      </c>
      <c r="CG54" s="16">
        <f t="shared" si="0"/>
        <v>-4120469.4959999998</v>
      </c>
    </row>
    <row r="55" spans="1:85" x14ac:dyDescent="0.25">
      <c r="A55" t="s">
        <v>134</v>
      </c>
      <c r="B55" t="s">
        <v>133</v>
      </c>
      <c r="C55">
        <v>41700193</v>
      </c>
      <c r="D55">
        <v>-3593</v>
      </c>
      <c r="E55">
        <v>-5310469</v>
      </c>
      <c r="F55">
        <v>-4242</v>
      </c>
      <c r="G55">
        <v>0</v>
      </c>
      <c r="H55">
        <v>-310131</v>
      </c>
      <c r="I55">
        <v>0</v>
      </c>
      <c r="J55">
        <v>-1215875</v>
      </c>
      <c r="K55">
        <v>-579287</v>
      </c>
      <c r="L55">
        <v>-9806</v>
      </c>
      <c r="M55">
        <v>0</v>
      </c>
      <c r="N55">
        <v>0</v>
      </c>
      <c r="O55">
        <v>0</v>
      </c>
      <c r="P55">
        <v>0</v>
      </c>
      <c r="Q55">
        <v>0</v>
      </c>
      <c r="R55">
        <v>0</v>
      </c>
      <c r="S55">
        <v>0</v>
      </c>
      <c r="T55">
        <v>0</v>
      </c>
      <c r="U55">
        <v>0</v>
      </c>
      <c r="V55">
        <v>2691335</v>
      </c>
      <c r="W55">
        <v>0</v>
      </c>
      <c r="X55">
        <v>0</v>
      </c>
      <c r="Y55">
        <v>0</v>
      </c>
      <c r="Z55">
        <v>0</v>
      </c>
      <c r="AA55">
        <v>0</v>
      </c>
      <c r="AB55">
        <v>0</v>
      </c>
      <c r="AC55">
        <v>0</v>
      </c>
      <c r="AD55">
        <v>0</v>
      </c>
      <c r="AE55">
        <v>0</v>
      </c>
      <c r="AF55">
        <v>0</v>
      </c>
      <c r="AG55">
        <v>0</v>
      </c>
      <c r="AH55">
        <v>0</v>
      </c>
      <c r="AI55">
        <v>0</v>
      </c>
      <c r="AJ55">
        <v>0</v>
      </c>
      <c r="AK55">
        <v>0</v>
      </c>
      <c r="AL55">
        <v>0</v>
      </c>
      <c r="AM55">
        <v>-5225477</v>
      </c>
      <c r="AN55">
        <v>0</v>
      </c>
      <c r="AO55">
        <v>0</v>
      </c>
      <c r="AP55">
        <v>-3593</v>
      </c>
      <c r="AQ55">
        <v>0</v>
      </c>
      <c r="AR55">
        <v>0</v>
      </c>
      <c r="AS55">
        <v>-4242</v>
      </c>
      <c r="AT55">
        <v>0</v>
      </c>
      <c r="AU55">
        <v>0</v>
      </c>
      <c r="AV55">
        <v>0</v>
      </c>
      <c r="AW55">
        <v>-8504</v>
      </c>
      <c r="AX55">
        <v>0</v>
      </c>
      <c r="AY55">
        <v>0</v>
      </c>
      <c r="AZ55">
        <v>0</v>
      </c>
      <c r="BA55">
        <v>0</v>
      </c>
      <c r="BB55">
        <v>0</v>
      </c>
      <c r="BC55">
        <v>0</v>
      </c>
      <c r="BD55">
        <v>0</v>
      </c>
      <c r="BE55">
        <v>-6355</v>
      </c>
      <c r="BF55">
        <v>0</v>
      </c>
      <c r="BG55">
        <v>-13850</v>
      </c>
      <c r="BH55">
        <v>0</v>
      </c>
      <c r="BI55">
        <v>0</v>
      </c>
      <c r="BJ55">
        <v>0</v>
      </c>
      <c r="BK55">
        <v>0</v>
      </c>
      <c r="BL55">
        <v>0</v>
      </c>
      <c r="BM55">
        <v>0</v>
      </c>
      <c r="BN55">
        <v>0</v>
      </c>
      <c r="BO55">
        <v>0</v>
      </c>
      <c r="BP55">
        <v>0</v>
      </c>
      <c r="BQ55">
        <v>0</v>
      </c>
      <c r="BR55">
        <v>0</v>
      </c>
      <c r="BS55">
        <v>0</v>
      </c>
      <c r="BT55">
        <v>0</v>
      </c>
      <c r="BU55">
        <v>0.68</v>
      </c>
      <c r="BV55">
        <v>0.4</v>
      </c>
      <c r="BW55" s="6">
        <v>-12.239347388551201</v>
      </c>
      <c r="BX55" s="6">
        <v>3.67894833021739</v>
      </c>
      <c r="BY55" s="6">
        <v>0.4</v>
      </c>
      <c r="BZ55" s="6">
        <v>-12.239347388551201</v>
      </c>
      <c r="CA55" s="6">
        <v>3.67894833021739</v>
      </c>
      <c r="CB55">
        <v>0</v>
      </c>
      <c r="CC55">
        <v>0</v>
      </c>
      <c r="CD55">
        <v>0</v>
      </c>
      <c r="CE55">
        <v>0</v>
      </c>
      <c r="CG55" s="16">
        <f t="shared" si="0"/>
        <v>-1775440.56</v>
      </c>
    </row>
    <row r="56" spans="1:85" x14ac:dyDescent="0.25">
      <c r="A56" t="s">
        <v>136</v>
      </c>
      <c r="B56" t="s">
        <v>135</v>
      </c>
      <c r="C56">
        <v>50756090</v>
      </c>
      <c r="D56">
        <v>-21000</v>
      </c>
      <c r="E56">
        <v>-6394693</v>
      </c>
      <c r="F56">
        <v>-22438</v>
      </c>
      <c r="G56">
        <v>0</v>
      </c>
      <c r="H56">
        <v>-1234000</v>
      </c>
      <c r="I56">
        <v>0</v>
      </c>
      <c r="J56">
        <v>-2372280</v>
      </c>
      <c r="K56">
        <v>-1813470</v>
      </c>
      <c r="L56">
        <v>-27455</v>
      </c>
      <c r="M56">
        <v>0</v>
      </c>
      <c r="N56">
        <v>-16218</v>
      </c>
      <c r="O56">
        <v>0</v>
      </c>
      <c r="P56">
        <v>0</v>
      </c>
      <c r="Q56">
        <v>-34688</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-5928334</v>
      </c>
      <c r="AN56">
        <v>0</v>
      </c>
      <c r="AO56">
        <v>0</v>
      </c>
      <c r="AP56">
        <v>-13866</v>
      </c>
      <c r="AQ56">
        <v>0</v>
      </c>
      <c r="AR56">
        <v>0</v>
      </c>
      <c r="AS56">
        <v>-21673</v>
      </c>
      <c r="AT56">
        <v>0</v>
      </c>
      <c r="AU56">
        <v>0</v>
      </c>
      <c r="AV56">
        <v>0</v>
      </c>
      <c r="AW56">
        <v>-27451</v>
      </c>
      <c r="AX56">
        <v>0</v>
      </c>
      <c r="AY56">
        <v>0</v>
      </c>
      <c r="AZ56">
        <v>0</v>
      </c>
      <c r="BA56">
        <v>-16218</v>
      </c>
      <c r="BB56">
        <v>0</v>
      </c>
      <c r="BC56">
        <v>0</v>
      </c>
      <c r="BD56">
        <v>0</v>
      </c>
      <c r="BE56">
        <v>0</v>
      </c>
      <c r="BF56">
        <v>0</v>
      </c>
      <c r="BG56">
        <v>-21093</v>
      </c>
      <c r="BH56">
        <v>0</v>
      </c>
      <c r="BI56">
        <v>0</v>
      </c>
      <c r="BJ56">
        <v>0</v>
      </c>
      <c r="BK56">
        <v>0</v>
      </c>
      <c r="BL56">
        <v>0</v>
      </c>
      <c r="BM56">
        <v>0</v>
      </c>
      <c r="BN56">
        <v>0</v>
      </c>
      <c r="BO56">
        <v>0</v>
      </c>
      <c r="BP56">
        <v>0</v>
      </c>
      <c r="BQ56">
        <v>0</v>
      </c>
      <c r="BR56">
        <v>0</v>
      </c>
      <c r="BS56">
        <v>0</v>
      </c>
      <c r="BT56">
        <v>0</v>
      </c>
      <c r="BU56">
        <v>0.68600000000000005</v>
      </c>
      <c r="BV56">
        <v>0.4</v>
      </c>
      <c r="BW56" s="6">
        <v>-19.025230873730901</v>
      </c>
      <c r="BX56" s="6">
        <v>2.4554247592969798</v>
      </c>
      <c r="BY56" s="6">
        <v>0.4</v>
      </c>
      <c r="BZ56" s="6">
        <v>-19.025230873730901</v>
      </c>
      <c r="CA56" s="6">
        <v>2.4554247592969798</v>
      </c>
      <c r="CB56">
        <v>0</v>
      </c>
      <c r="CC56">
        <v>0</v>
      </c>
      <c r="CD56">
        <v>1456036</v>
      </c>
      <c r="CE56">
        <v>1456036</v>
      </c>
      <c r="CG56" s="16">
        <f t="shared" si="0"/>
        <v>-2028662.5240000002</v>
      </c>
    </row>
    <row r="57" spans="1:85" x14ac:dyDescent="0.25">
      <c r="A57" t="s">
        <v>138</v>
      </c>
      <c r="B57" t="s">
        <v>137</v>
      </c>
      <c r="C57">
        <v>29244915</v>
      </c>
      <c r="D57">
        <v>0</v>
      </c>
      <c r="E57">
        <v>-4569732</v>
      </c>
      <c r="F57">
        <v>-7113</v>
      </c>
      <c r="G57">
        <v>0</v>
      </c>
      <c r="H57">
        <v>-473920</v>
      </c>
      <c r="I57">
        <v>0</v>
      </c>
      <c r="J57">
        <v>-964690</v>
      </c>
      <c r="K57">
        <v>-759459</v>
      </c>
      <c r="L57">
        <v>-2450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-4219698</v>
      </c>
      <c r="AN57">
        <v>0</v>
      </c>
      <c r="AO57">
        <v>0</v>
      </c>
      <c r="AP57">
        <v>0</v>
      </c>
      <c r="AQ57">
        <v>0</v>
      </c>
      <c r="AR57">
        <v>0</v>
      </c>
      <c r="AS57">
        <v>-6868</v>
      </c>
      <c r="AT57">
        <v>0</v>
      </c>
      <c r="AU57">
        <v>0</v>
      </c>
      <c r="AV57">
        <v>0</v>
      </c>
      <c r="AW57">
        <v>0</v>
      </c>
      <c r="AX57">
        <v>0</v>
      </c>
      <c r="AY57">
        <v>0</v>
      </c>
      <c r="AZ57">
        <v>0</v>
      </c>
      <c r="BA57">
        <v>0</v>
      </c>
      <c r="BB57">
        <v>0</v>
      </c>
      <c r="BC57">
        <v>0</v>
      </c>
      <c r="BD57">
        <v>0</v>
      </c>
      <c r="BE57">
        <v>0</v>
      </c>
      <c r="BF57">
        <v>0</v>
      </c>
      <c r="BG57">
        <v>0</v>
      </c>
      <c r="BH57">
        <v>0</v>
      </c>
      <c r="BI57">
        <v>0</v>
      </c>
      <c r="BJ57">
        <v>0</v>
      </c>
      <c r="BK57">
        <v>0</v>
      </c>
      <c r="BL57">
        <v>0</v>
      </c>
      <c r="BM57">
        <v>0</v>
      </c>
      <c r="BN57">
        <v>0</v>
      </c>
      <c r="BO57">
        <v>0</v>
      </c>
      <c r="BP57">
        <v>0</v>
      </c>
      <c r="BQ57">
        <v>0</v>
      </c>
      <c r="BR57">
        <v>0</v>
      </c>
      <c r="BS57">
        <v>0</v>
      </c>
      <c r="BT57">
        <v>0</v>
      </c>
      <c r="BU57">
        <v>0.65100000000000002</v>
      </c>
      <c r="BV57">
        <v>0.4</v>
      </c>
      <c r="BW57" s="6">
        <v>-7.9433922543541602</v>
      </c>
      <c r="BX57" s="6">
        <v>3.20559091721536</v>
      </c>
      <c r="BY57" s="6">
        <v>0.4</v>
      </c>
      <c r="BZ57" s="6">
        <v>-7.9433922543541602</v>
      </c>
      <c r="CA57" s="6">
        <v>3.20559091721536</v>
      </c>
      <c r="CB57">
        <v>0</v>
      </c>
      <c r="CC57">
        <v>0</v>
      </c>
      <c r="CD57">
        <v>0</v>
      </c>
      <c r="CE57">
        <v>0</v>
      </c>
      <c r="CG57" s="16">
        <f t="shared" si="0"/>
        <v>-1373511.699</v>
      </c>
    </row>
    <row r="58" spans="1:85" x14ac:dyDescent="0.25">
      <c r="A58" t="s">
        <v>140</v>
      </c>
      <c r="B58" t="s">
        <v>139</v>
      </c>
      <c r="C58">
        <v>1297540409</v>
      </c>
      <c r="D58">
        <v>0</v>
      </c>
      <c r="E58">
        <v>-2559655</v>
      </c>
      <c r="F58">
        <v>0</v>
      </c>
      <c r="G58">
        <v>0</v>
      </c>
      <c r="H58">
        <v>-65344</v>
      </c>
      <c r="I58">
        <v>0</v>
      </c>
      <c r="J58">
        <v>-2334100</v>
      </c>
      <c r="K58">
        <v>-13171501</v>
      </c>
      <c r="L58">
        <v>-25324</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-2897511</v>
      </c>
      <c r="AN58">
        <v>0</v>
      </c>
      <c r="AO58">
        <v>0</v>
      </c>
      <c r="AP58">
        <v>-257</v>
      </c>
      <c r="AQ58">
        <v>0</v>
      </c>
      <c r="AR58">
        <v>0</v>
      </c>
      <c r="AS58">
        <v>0</v>
      </c>
      <c r="AT58">
        <v>0</v>
      </c>
      <c r="AU58">
        <v>0</v>
      </c>
      <c r="AV58">
        <v>0</v>
      </c>
      <c r="AW58">
        <v>-26755</v>
      </c>
      <c r="AX58">
        <v>0</v>
      </c>
      <c r="AY58">
        <v>0</v>
      </c>
      <c r="AZ58">
        <v>0</v>
      </c>
      <c r="BA58">
        <v>0</v>
      </c>
      <c r="BB58">
        <v>0</v>
      </c>
      <c r="BC58">
        <v>0</v>
      </c>
      <c r="BD58">
        <v>0</v>
      </c>
      <c r="BE58">
        <v>0</v>
      </c>
      <c r="BF58">
        <v>0</v>
      </c>
      <c r="BG58">
        <v>-501202</v>
      </c>
      <c r="BH58">
        <v>0</v>
      </c>
      <c r="BI58">
        <v>0</v>
      </c>
      <c r="BJ58">
        <v>0</v>
      </c>
      <c r="BK58">
        <v>0</v>
      </c>
      <c r="BL58">
        <v>0</v>
      </c>
      <c r="BM58">
        <v>0</v>
      </c>
      <c r="BN58">
        <v>0</v>
      </c>
      <c r="BO58">
        <v>0</v>
      </c>
      <c r="BP58">
        <v>0</v>
      </c>
      <c r="BQ58">
        <v>0</v>
      </c>
      <c r="BR58">
        <v>0</v>
      </c>
      <c r="BS58">
        <v>0</v>
      </c>
      <c r="BT58">
        <v>0</v>
      </c>
      <c r="BU58">
        <v>0.68899999999999995</v>
      </c>
      <c r="BV58">
        <v>0.3</v>
      </c>
      <c r="BW58" s="6">
        <v>-290.820535658849</v>
      </c>
      <c r="BX58" s="6">
        <v>18.653467668886201</v>
      </c>
      <c r="BY58" s="6">
        <v>0.3</v>
      </c>
      <c r="BZ58" s="6">
        <v>-290.820535658849</v>
      </c>
      <c r="CA58" s="6">
        <v>18.653467668886201</v>
      </c>
      <c r="CB58">
        <v>0</v>
      </c>
      <c r="CC58">
        <v>0</v>
      </c>
      <c r="CD58">
        <v>0</v>
      </c>
      <c r="CE58">
        <v>0</v>
      </c>
      <c r="CG58" s="16">
        <f t="shared" si="0"/>
        <v>-998104.00299999991</v>
      </c>
    </row>
    <row r="59" spans="1:85" x14ac:dyDescent="0.25">
      <c r="A59" t="s">
        <v>142</v>
      </c>
      <c r="B59" t="s">
        <v>141</v>
      </c>
      <c r="C59">
        <v>67880365</v>
      </c>
      <c r="D59">
        <v>0</v>
      </c>
      <c r="E59">
        <v>-6597823</v>
      </c>
      <c r="F59">
        <v>-8374</v>
      </c>
      <c r="G59">
        <v>0</v>
      </c>
      <c r="H59">
        <v>-633518</v>
      </c>
      <c r="I59">
        <v>0</v>
      </c>
      <c r="J59">
        <v>-2137302</v>
      </c>
      <c r="K59">
        <v>-1481647</v>
      </c>
      <c r="L59">
        <v>-20771</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-6335562</v>
      </c>
      <c r="AN59">
        <v>0</v>
      </c>
      <c r="AO59">
        <v>0</v>
      </c>
      <c r="AP59">
        <v>0</v>
      </c>
      <c r="AQ59">
        <v>0</v>
      </c>
      <c r="AR59">
        <v>0</v>
      </c>
      <c r="AS59">
        <v>-7877</v>
      </c>
      <c r="AT59">
        <v>0</v>
      </c>
      <c r="AU59">
        <v>0</v>
      </c>
      <c r="AV59">
        <v>0</v>
      </c>
      <c r="AW59">
        <v>-20771</v>
      </c>
      <c r="AX59">
        <v>0</v>
      </c>
      <c r="AY59">
        <v>0</v>
      </c>
      <c r="AZ59">
        <v>0</v>
      </c>
      <c r="BA59">
        <v>0</v>
      </c>
      <c r="BB59">
        <v>0</v>
      </c>
      <c r="BC59">
        <v>0</v>
      </c>
      <c r="BD59">
        <v>0</v>
      </c>
      <c r="BE59">
        <v>0</v>
      </c>
      <c r="BF59">
        <v>0</v>
      </c>
      <c r="BG59">
        <v>0</v>
      </c>
      <c r="BH59">
        <v>0</v>
      </c>
      <c r="BI59">
        <v>0</v>
      </c>
      <c r="BJ59">
        <v>0</v>
      </c>
      <c r="BK59">
        <v>0</v>
      </c>
      <c r="BL59">
        <v>0</v>
      </c>
      <c r="BM59">
        <v>0</v>
      </c>
      <c r="BN59">
        <v>0</v>
      </c>
      <c r="BO59">
        <v>0</v>
      </c>
      <c r="BP59">
        <v>0</v>
      </c>
      <c r="BQ59">
        <v>0</v>
      </c>
      <c r="BR59">
        <v>0</v>
      </c>
      <c r="BS59">
        <v>0</v>
      </c>
      <c r="BT59">
        <v>0</v>
      </c>
      <c r="BU59">
        <v>0.70799999999999996</v>
      </c>
      <c r="BV59">
        <v>0.4</v>
      </c>
      <c r="BW59" s="6">
        <v>-21.503405240508499</v>
      </c>
      <c r="BX59" s="6">
        <v>4.7437460421687803</v>
      </c>
      <c r="BY59" s="6">
        <v>0.4</v>
      </c>
      <c r="BZ59" s="6">
        <v>-21.503405240508499</v>
      </c>
      <c r="CA59" s="6">
        <v>4.7437460421687803</v>
      </c>
      <c r="CB59">
        <v>0</v>
      </c>
      <c r="CC59">
        <v>0</v>
      </c>
      <c r="CD59">
        <v>0</v>
      </c>
      <c r="CE59">
        <v>0</v>
      </c>
      <c r="CG59" s="16">
        <f t="shared" si="0"/>
        <v>-2242788.9479999999</v>
      </c>
    </row>
    <row r="60" spans="1:85" x14ac:dyDescent="0.25">
      <c r="A60" t="s">
        <v>143</v>
      </c>
      <c r="B60" t="s">
        <v>690</v>
      </c>
      <c r="C60">
        <v>169913524</v>
      </c>
      <c r="D60">
        <v>-8203</v>
      </c>
      <c r="E60">
        <v>-45411442</v>
      </c>
      <c r="F60">
        <v>-262345</v>
      </c>
      <c r="G60">
        <v>0</v>
      </c>
      <c r="H60">
        <v>-2282755</v>
      </c>
      <c r="I60">
        <v>0</v>
      </c>
      <c r="J60">
        <v>-11465648</v>
      </c>
      <c r="K60">
        <v>-8846732</v>
      </c>
      <c r="L60">
        <v>-277810</v>
      </c>
      <c r="M60">
        <v>0</v>
      </c>
      <c r="N60">
        <v>0</v>
      </c>
      <c r="O60">
        <v>0</v>
      </c>
      <c r="P60">
        <v>0</v>
      </c>
      <c r="Q60">
        <v>0</v>
      </c>
      <c r="R60">
        <v>0</v>
      </c>
      <c r="S60">
        <v>0</v>
      </c>
      <c r="T60">
        <v>0</v>
      </c>
      <c r="U60">
        <v>0</v>
      </c>
      <c r="V60">
        <v>541919</v>
      </c>
      <c r="W60">
        <v>0</v>
      </c>
      <c r="X60">
        <v>-14122</v>
      </c>
      <c r="Y60">
        <v>0</v>
      </c>
      <c r="Z60">
        <v>0</v>
      </c>
      <c r="AA60">
        <v>-10185</v>
      </c>
      <c r="AB60">
        <v>0</v>
      </c>
      <c r="AC60">
        <v>0</v>
      </c>
      <c r="AD60">
        <v>0</v>
      </c>
      <c r="AE60">
        <v>0</v>
      </c>
      <c r="AF60">
        <v>0</v>
      </c>
      <c r="AG60">
        <v>0</v>
      </c>
      <c r="AH60">
        <v>0</v>
      </c>
      <c r="AI60">
        <v>0</v>
      </c>
      <c r="AJ60">
        <v>0</v>
      </c>
      <c r="AK60">
        <v>0</v>
      </c>
      <c r="AL60">
        <v>0</v>
      </c>
      <c r="AM60">
        <v>-44752458</v>
      </c>
      <c r="AN60">
        <v>-18667</v>
      </c>
      <c r="AO60">
        <v>0</v>
      </c>
      <c r="AP60">
        <v>-5203</v>
      </c>
      <c r="AQ60">
        <v>0</v>
      </c>
      <c r="AR60">
        <v>0</v>
      </c>
      <c r="AS60">
        <v>-237455</v>
      </c>
      <c r="AT60">
        <v>0</v>
      </c>
      <c r="AU60">
        <v>0</v>
      </c>
      <c r="AV60">
        <v>0</v>
      </c>
      <c r="AW60">
        <v>-276132</v>
      </c>
      <c r="AX60">
        <v>0</v>
      </c>
      <c r="AY60">
        <v>0</v>
      </c>
      <c r="AZ60">
        <v>0</v>
      </c>
      <c r="BA60">
        <v>0</v>
      </c>
      <c r="BB60">
        <v>0</v>
      </c>
      <c r="BC60">
        <v>0</v>
      </c>
      <c r="BD60">
        <v>0</v>
      </c>
      <c r="BE60">
        <v>-18788</v>
      </c>
      <c r="BF60">
        <v>0</v>
      </c>
      <c r="BG60">
        <v>-35216</v>
      </c>
      <c r="BH60">
        <v>0</v>
      </c>
      <c r="BI60">
        <v>73</v>
      </c>
      <c r="BJ60">
        <v>0</v>
      </c>
      <c r="BK60">
        <v>0</v>
      </c>
      <c r="BL60">
        <v>0</v>
      </c>
      <c r="BM60">
        <v>0</v>
      </c>
      <c r="BN60">
        <v>0</v>
      </c>
      <c r="BO60">
        <v>0</v>
      </c>
      <c r="BP60">
        <v>0</v>
      </c>
      <c r="BQ60">
        <v>0</v>
      </c>
      <c r="BR60">
        <v>0</v>
      </c>
      <c r="BS60">
        <v>0</v>
      </c>
      <c r="BT60">
        <v>0</v>
      </c>
      <c r="BU60">
        <v>0.64300000000000002</v>
      </c>
      <c r="BV60">
        <v>1</v>
      </c>
      <c r="BW60" s="6">
        <v>-18.637441320560701</v>
      </c>
      <c r="BX60" s="6">
        <v>163.88846018732701</v>
      </c>
      <c r="BY60" s="6">
        <v>0.5</v>
      </c>
      <c r="BZ60" s="6">
        <v>29.929338493671899</v>
      </c>
      <c r="CA60" s="6">
        <v>121.192289247616</v>
      </c>
      <c r="CB60">
        <v>0</v>
      </c>
      <c r="CC60">
        <v>0</v>
      </c>
      <c r="CD60">
        <v>0</v>
      </c>
      <c r="CE60">
        <v>0</v>
      </c>
      <c r="CG60" s="16">
        <f t="shared" si="0"/>
        <v>-14386242.4825</v>
      </c>
    </row>
    <row r="61" spans="1:85" x14ac:dyDescent="0.25">
      <c r="A61" t="s">
        <v>145</v>
      </c>
      <c r="B61" t="s">
        <v>144</v>
      </c>
      <c r="C61">
        <v>36885294</v>
      </c>
      <c r="D61">
        <v>0</v>
      </c>
      <c r="E61">
        <v>-6025538</v>
      </c>
      <c r="F61">
        <v>-31986</v>
      </c>
      <c r="G61">
        <v>0</v>
      </c>
      <c r="H61">
        <v>-1011439</v>
      </c>
      <c r="I61">
        <v>0</v>
      </c>
      <c r="J61">
        <v>-2611660</v>
      </c>
      <c r="K61">
        <v>-1953069</v>
      </c>
      <c r="L61">
        <v>-23915</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-5802190</v>
      </c>
      <c r="AN61">
        <v>0</v>
      </c>
      <c r="AO61">
        <v>0</v>
      </c>
      <c r="AP61">
        <v>-8734</v>
      </c>
      <c r="AQ61">
        <v>0</v>
      </c>
      <c r="AR61">
        <v>0</v>
      </c>
      <c r="AS61">
        <v>-31951</v>
      </c>
      <c r="AT61">
        <v>0</v>
      </c>
      <c r="AU61">
        <v>0</v>
      </c>
      <c r="AV61">
        <v>0</v>
      </c>
      <c r="AW61">
        <v>-23308</v>
      </c>
      <c r="AX61">
        <v>0</v>
      </c>
      <c r="AY61">
        <v>0</v>
      </c>
      <c r="AZ61">
        <v>0</v>
      </c>
      <c r="BA61">
        <v>0</v>
      </c>
      <c r="BB61">
        <v>0</v>
      </c>
      <c r="BC61">
        <v>0</v>
      </c>
      <c r="BD61">
        <v>0</v>
      </c>
      <c r="BE61">
        <v>0</v>
      </c>
      <c r="BF61">
        <v>0</v>
      </c>
      <c r="BG61">
        <v>0</v>
      </c>
      <c r="BH61">
        <v>0</v>
      </c>
      <c r="BI61">
        <v>0</v>
      </c>
      <c r="BJ61">
        <v>0</v>
      </c>
      <c r="BK61">
        <v>0</v>
      </c>
      <c r="BL61">
        <v>0</v>
      </c>
      <c r="BM61">
        <v>0</v>
      </c>
      <c r="BN61">
        <v>0</v>
      </c>
      <c r="BO61">
        <v>0</v>
      </c>
      <c r="BP61">
        <v>0</v>
      </c>
      <c r="BQ61">
        <v>0</v>
      </c>
      <c r="BR61">
        <v>0</v>
      </c>
      <c r="BS61">
        <v>0</v>
      </c>
      <c r="BT61">
        <v>0</v>
      </c>
      <c r="BU61">
        <v>0.68600000000000005</v>
      </c>
      <c r="BV61">
        <v>0.4</v>
      </c>
      <c r="BW61" s="6">
        <v>-13.444101178164001</v>
      </c>
      <c r="BX61" s="6">
        <v>2.0295104927323799</v>
      </c>
      <c r="BY61" s="6">
        <v>0.4</v>
      </c>
      <c r="BZ61" s="6">
        <v>-13.444101178164001</v>
      </c>
      <c r="CA61" s="6">
        <v>2.0295104927323799</v>
      </c>
      <c r="CB61">
        <v>0</v>
      </c>
      <c r="CC61">
        <v>0</v>
      </c>
      <c r="CD61">
        <v>0</v>
      </c>
      <c r="CE61">
        <v>0</v>
      </c>
      <c r="CG61" s="16">
        <f t="shared" si="0"/>
        <v>-1987155.4080000001</v>
      </c>
    </row>
    <row r="62" spans="1:85" x14ac:dyDescent="0.25">
      <c r="A62" t="s">
        <v>147</v>
      </c>
      <c r="B62" t="s">
        <v>146</v>
      </c>
      <c r="C62">
        <v>128717418</v>
      </c>
      <c r="D62">
        <v>0</v>
      </c>
      <c r="E62">
        <v>-9492336</v>
      </c>
      <c r="F62">
        <v>0</v>
      </c>
      <c r="G62">
        <v>0</v>
      </c>
      <c r="H62">
        <v>-2096129</v>
      </c>
      <c r="I62">
        <v>0</v>
      </c>
      <c r="J62">
        <v>-2754621</v>
      </c>
      <c r="K62">
        <v>-1840978</v>
      </c>
      <c r="L62">
        <v>-8759</v>
      </c>
      <c r="M62">
        <v>0</v>
      </c>
      <c r="N62">
        <v>-52416</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-8523606</v>
      </c>
      <c r="AN62">
        <v>0</v>
      </c>
      <c r="AO62">
        <v>0</v>
      </c>
      <c r="AP62">
        <v>39664</v>
      </c>
      <c r="AQ62">
        <v>0</v>
      </c>
      <c r="AR62">
        <v>0</v>
      </c>
      <c r="AS62">
        <v>0</v>
      </c>
      <c r="AT62">
        <v>0</v>
      </c>
      <c r="AU62">
        <v>0</v>
      </c>
      <c r="AV62">
        <v>0</v>
      </c>
      <c r="AW62">
        <v>-8759</v>
      </c>
      <c r="AX62">
        <v>0</v>
      </c>
      <c r="AY62">
        <v>0</v>
      </c>
      <c r="AZ62">
        <v>0</v>
      </c>
      <c r="BA62">
        <v>0</v>
      </c>
      <c r="BB62">
        <v>0</v>
      </c>
      <c r="BC62">
        <v>0</v>
      </c>
      <c r="BD62">
        <v>0</v>
      </c>
      <c r="BE62">
        <v>0</v>
      </c>
      <c r="BF62">
        <v>0</v>
      </c>
      <c r="BG62">
        <v>0</v>
      </c>
      <c r="BH62">
        <v>0</v>
      </c>
      <c r="BI62">
        <v>0</v>
      </c>
      <c r="BJ62">
        <v>0</v>
      </c>
      <c r="BK62">
        <v>0</v>
      </c>
      <c r="BL62">
        <v>0</v>
      </c>
      <c r="BM62">
        <v>0</v>
      </c>
      <c r="BN62">
        <v>0</v>
      </c>
      <c r="BO62">
        <v>0</v>
      </c>
      <c r="BP62">
        <v>0</v>
      </c>
      <c r="BQ62">
        <v>0</v>
      </c>
      <c r="BR62">
        <v>0</v>
      </c>
      <c r="BS62">
        <v>0</v>
      </c>
      <c r="BT62">
        <v>0</v>
      </c>
      <c r="BU62">
        <v>0.68</v>
      </c>
      <c r="BV62">
        <v>0.99</v>
      </c>
      <c r="BW62" s="6">
        <v>-22.199035431867301</v>
      </c>
      <c r="BX62" s="6">
        <v>111.368109587704</v>
      </c>
      <c r="BY62" s="6">
        <v>0.49</v>
      </c>
      <c r="BZ62" s="6">
        <v>23.016434341061299</v>
      </c>
      <c r="CA62" s="6">
        <v>89.125425310343999</v>
      </c>
      <c r="CB62">
        <v>0</v>
      </c>
      <c r="CC62">
        <v>0</v>
      </c>
      <c r="CD62">
        <v>0</v>
      </c>
      <c r="CE62">
        <v>0</v>
      </c>
      <c r="CG62" s="16">
        <f t="shared" si="0"/>
        <v>-2911511.8000000003</v>
      </c>
    </row>
    <row r="63" spans="1:85" x14ac:dyDescent="0.25">
      <c r="A63" t="s">
        <v>149</v>
      </c>
      <c r="B63" t="s">
        <v>148</v>
      </c>
      <c r="C63">
        <v>142557954</v>
      </c>
      <c r="D63">
        <v>-11000</v>
      </c>
      <c r="E63">
        <v>-1499231</v>
      </c>
      <c r="F63">
        <v>0</v>
      </c>
      <c r="G63">
        <v>0</v>
      </c>
      <c r="H63">
        <v>-470311</v>
      </c>
      <c r="I63">
        <v>0</v>
      </c>
      <c r="J63">
        <v>-1222983</v>
      </c>
      <c r="K63">
        <v>-812187</v>
      </c>
      <c r="L63">
        <v>-19189</v>
      </c>
      <c r="M63">
        <v>0</v>
      </c>
      <c r="N63">
        <v>-11727</v>
      </c>
      <c r="O63">
        <v>0</v>
      </c>
      <c r="P63">
        <v>0</v>
      </c>
      <c r="Q63">
        <v>0</v>
      </c>
      <c r="R63">
        <v>0</v>
      </c>
      <c r="S63">
        <v>0</v>
      </c>
      <c r="T63">
        <v>0</v>
      </c>
      <c r="U63">
        <v>0</v>
      </c>
      <c r="V63">
        <v>0</v>
      </c>
      <c r="W63">
        <v>0</v>
      </c>
      <c r="X63">
        <v>0</v>
      </c>
      <c r="Y63">
        <v>0</v>
      </c>
      <c r="Z63">
        <v>0</v>
      </c>
      <c r="AA63">
        <v>0</v>
      </c>
      <c r="AB63">
        <v>0</v>
      </c>
      <c r="AC63">
        <v>0</v>
      </c>
      <c r="AD63">
        <v>0</v>
      </c>
      <c r="AE63">
        <v>0</v>
      </c>
      <c r="AF63">
        <v>0</v>
      </c>
      <c r="AG63">
        <v>0</v>
      </c>
      <c r="AH63">
        <v>0</v>
      </c>
      <c r="AI63">
        <v>0</v>
      </c>
      <c r="AJ63">
        <v>0</v>
      </c>
      <c r="AK63">
        <v>0</v>
      </c>
      <c r="AL63">
        <v>0</v>
      </c>
      <c r="AM63">
        <v>-1490579</v>
      </c>
      <c r="AN63">
        <v>0</v>
      </c>
      <c r="AO63">
        <v>0</v>
      </c>
      <c r="AP63">
        <v>-7501</v>
      </c>
      <c r="AQ63">
        <v>0</v>
      </c>
      <c r="AR63">
        <v>0</v>
      </c>
      <c r="AS63">
        <v>0</v>
      </c>
      <c r="AT63">
        <v>0</v>
      </c>
      <c r="AU63">
        <v>0</v>
      </c>
      <c r="AV63">
        <v>0</v>
      </c>
      <c r="AW63">
        <v>-18484</v>
      </c>
      <c r="AX63">
        <v>0</v>
      </c>
      <c r="AY63">
        <v>0</v>
      </c>
      <c r="AZ63">
        <v>0</v>
      </c>
      <c r="BA63">
        <v>-11727</v>
      </c>
      <c r="BB63">
        <v>0</v>
      </c>
      <c r="BC63">
        <v>0</v>
      </c>
      <c r="BD63">
        <v>0</v>
      </c>
      <c r="BE63">
        <v>0</v>
      </c>
      <c r="BF63">
        <v>0</v>
      </c>
      <c r="BG63">
        <v>0</v>
      </c>
      <c r="BH63">
        <v>0</v>
      </c>
      <c r="BI63">
        <v>0</v>
      </c>
      <c r="BJ63">
        <v>0</v>
      </c>
      <c r="BK63">
        <v>0</v>
      </c>
      <c r="BL63">
        <v>0</v>
      </c>
      <c r="BM63">
        <v>0</v>
      </c>
      <c r="BN63">
        <v>0</v>
      </c>
      <c r="BO63">
        <v>0</v>
      </c>
      <c r="BP63">
        <v>0</v>
      </c>
      <c r="BQ63">
        <v>0</v>
      </c>
      <c r="BR63">
        <v>0</v>
      </c>
      <c r="BS63">
        <v>0</v>
      </c>
      <c r="BT63">
        <v>0</v>
      </c>
      <c r="BU63">
        <v>0.753</v>
      </c>
      <c r="BV63">
        <v>0.4</v>
      </c>
      <c r="BW63" s="6">
        <v>-50.445039554103097</v>
      </c>
      <c r="BX63" s="6">
        <v>4.0581440702021103</v>
      </c>
      <c r="BY63" s="6">
        <v>0.4</v>
      </c>
      <c r="BZ63" s="6">
        <v>-50.445039554103097</v>
      </c>
      <c r="CA63" s="6">
        <v>4.0581440702021103</v>
      </c>
      <c r="CB63">
        <v>0</v>
      </c>
      <c r="CC63">
        <v>0</v>
      </c>
      <c r="CD63">
        <v>2068840</v>
      </c>
      <c r="CE63">
        <v>2068840</v>
      </c>
      <c r="CG63" s="16">
        <f t="shared" si="0"/>
        <v>-558378.86699999997</v>
      </c>
    </row>
    <row r="64" spans="1:85" x14ac:dyDescent="0.25">
      <c r="A64" t="s">
        <v>151</v>
      </c>
      <c r="B64" t="s">
        <v>150</v>
      </c>
      <c r="C64">
        <v>120827108</v>
      </c>
      <c r="D64">
        <v>0</v>
      </c>
      <c r="E64">
        <v>-9819809</v>
      </c>
      <c r="F64">
        <v>0</v>
      </c>
      <c r="G64">
        <v>0</v>
      </c>
      <c r="H64">
        <v>-822273</v>
      </c>
      <c r="I64">
        <v>0</v>
      </c>
      <c r="J64">
        <v>-4700368</v>
      </c>
      <c r="K64">
        <v>-3477229</v>
      </c>
      <c r="L64">
        <v>-19848</v>
      </c>
      <c r="M64">
        <v>0</v>
      </c>
      <c r="N64">
        <v>0</v>
      </c>
      <c r="O64">
        <v>0</v>
      </c>
      <c r="P64">
        <v>0</v>
      </c>
      <c r="Q64">
        <v>0</v>
      </c>
      <c r="R64">
        <v>0</v>
      </c>
      <c r="S64">
        <v>0</v>
      </c>
      <c r="T64">
        <v>0</v>
      </c>
      <c r="U64">
        <v>0</v>
      </c>
      <c r="V64">
        <v>4501669</v>
      </c>
      <c r="W64">
        <v>0</v>
      </c>
      <c r="X64">
        <v>-308911</v>
      </c>
      <c r="Y64">
        <v>0</v>
      </c>
      <c r="Z64">
        <v>0</v>
      </c>
      <c r="AA64">
        <v>-26864</v>
      </c>
      <c r="AB64">
        <v>0</v>
      </c>
      <c r="AC64">
        <v>-492623</v>
      </c>
      <c r="AD64">
        <v>-317416</v>
      </c>
      <c r="AE64">
        <v>-2994</v>
      </c>
      <c r="AF64">
        <v>0</v>
      </c>
      <c r="AG64">
        <v>0</v>
      </c>
      <c r="AH64">
        <v>0</v>
      </c>
      <c r="AI64">
        <v>0</v>
      </c>
      <c r="AJ64">
        <v>0</v>
      </c>
      <c r="AK64">
        <v>0</v>
      </c>
      <c r="AL64">
        <v>0</v>
      </c>
      <c r="AM64">
        <v>-9687629</v>
      </c>
      <c r="AN64">
        <v>-304296</v>
      </c>
      <c r="AO64">
        <v>0</v>
      </c>
      <c r="AP64">
        <v>-14048</v>
      </c>
      <c r="AQ64">
        <v>0</v>
      </c>
      <c r="AR64">
        <v>0</v>
      </c>
      <c r="AS64">
        <v>0</v>
      </c>
      <c r="AT64">
        <v>0</v>
      </c>
      <c r="AU64">
        <v>0</v>
      </c>
      <c r="AV64">
        <v>0</v>
      </c>
      <c r="AW64">
        <v>-18834</v>
      </c>
      <c r="AX64">
        <v>-2994</v>
      </c>
      <c r="AY64">
        <v>0</v>
      </c>
      <c r="AZ64">
        <v>0</v>
      </c>
      <c r="BA64">
        <v>0</v>
      </c>
      <c r="BB64">
        <v>0</v>
      </c>
      <c r="BC64">
        <v>0</v>
      </c>
      <c r="BD64">
        <v>0</v>
      </c>
      <c r="BE64">
        <v>0</v>
      </c>
      <c r="BF64">
        <v>0</v>
      </c>
      <c r="BG64">
        <v>0</v>
      </c>
      <c r="BH64">
        <v>0</v>
      </c>
      <c r="BI64">
        <v>0</v>
      </c>
      <c r="BJ64">
        <v>0</v>
      </c>
      <c r="BK64">
        <v>0</v>
      </c>
      <c r="BL64">
        <v>0</v>
      </c>
      <c r="BM64">
        <v>0</v>
      </c>
      <c r="BN64">
        <v>0</v>
      </c>
      <c r="BO64">
        <v>0</v>
      </c>
      <c r="BP64">
        <v>0</v>
      </c>
      <c r="BQ64">
        <v>0</v>
      </c>
      <c r="BR64">
        <v>0</v>
      </c>
      <c r="BS64">
        <v>0</v>
      </c>
      <c r="BT64">
        <v>0</v>
      </c>
      <c r="BU64">
        <v>0.747</v>
      </c>
      <c r="BV64">
        <v>0.3</v>
      </c>
      <c r="BW64" s="6">
        <v>38.352934035475997</v>
      </c>
      <c r="BX64" s="6">
        <v>81.450387759901304</v>
      </c>
      <c r="BY64" s="6">
        <v>0.3</v>
      </c>
      <c r="BZ64" s="6">
        <v>38.352934035475997</v>
      </c>
      <c r="CA64" s="6">
        <v>81.450387759901304</v>
      </c>
      <c r="CB64">
        <v>0</v>
      </c>
      <c r="CC64">
        <v>0</v>
      </c>
      <c r="CD64">
        <v>0</v>
      </c>
      <c r="CE64">
        <v>0</v>
      </c>
      <c r="CG64" s="16">
        <f t="shared" si="0"/>
        <v>-3613082.5035000001</v>
      </c>
    </row>
    <row r="65" spans="1:85" x14ac:dyDescent="0.25">
      <c r="A65" t="s">
        <v>153</v>
      </c>
      <c r="B65" t="s">
        <v>152</v>
      </c>
      <c r="C65">
        <v>113244858</v>
      </c>
      <c r="D65">
        <v>-32765</v>
      </c>
      <c r="E65">
        <v>-13456168</v>
      </c>
      <c r="F65">
        <v>-133822</v>
      </c>
      <c r="G65">
        <v>0</v>
      </c>
      <c r="H65">
        <v>-383803</v>
      </c>
      <c r="I65">
        <v>-66776</v>
      </c>
      <c r="J65">
        <v>-3375967</v>
      </c>
      <c r="K65">
        <v>-2487115</v>
      </c>
      <c r="L65">
        <v>-39290</v>
      </c>
      <c r="M65">
        <v>0</v>
      </c>
      <c r="N65">
        <v>0</v>
      </c>
      <c r="O65">
        <v>0</v>
      </c>
      <c r="P65">
        <v>0</v>
      </c>
      <c r="Q65">
        <v>-20033</v>
      </c>
      <c r="R65">
        <v>0</v>
      </c>
      <c r="S65">
        <v>0</v>
      </c>
      <c r="T65">
        <v>0</v>
      </c>
      <c r="U65">
        <v>0</v>
      </c>
      <c r="V65">
        <v>694233</v>
      </c>
      <c r="W65">
        <v>0</v>
      </c>
      <c r="X65">
        <v>-177143</v>
      </c>
      <c r="Y65">
        <v>0</v>
      </c>
      <c r="Z65">
        <v>0</v>
      </c>
      <c r="AA65">
        <v>-6297</v>
      </c>
      <c r="AB65">
        <v>0</v>
      </c>
      <c r="AC65">
        <v>-8084</v>
      </c>
      <c r="AD65">
        <v>-15873</v>
      </c>
      <c r="AE65">
        <v>0</v>
      </c>
      <c r="AF65">
        <v>0</v>
      </c>
      <c r="AG65">
        <v>0</v>
      </c>
      <c r="AH65">
        <v>0</v>
      </c>
      <c r="AI65">
        <v>0</v>
      </c>
      <c r="AJ65">
        <v>0</v>
      </c>
      <c r="AK65">
        <v>0</v>
      </c>
      <c r="AL65">
        <v>0</v>
      </c>
      <c r="AM65">
        <v>-13219429</v>
      </c>
      <c r="AN65">
        <v>-177977</v>
      </c>
      <c r="AO65">
        <v>0</v>
      </c>
      <c r="AP65">
        <v>-28692</v>
      </c>
      <c r="AQ65">
        <v>0</v>
      </c>
      <c r="AR65">
        <v>0</v>
      </c>
      <c r="AS65">
        <v>-130758</v>
      </c>
      <c r="AT65">
        <v>0</v>
      </c>
      <c r="AU65">
        <v>0</v>
      </c>
      <c r="AV65">
        <v>0</v>
      </c>
      <c r="AW65">
        <v>-38216</v>
      </c>
      <c r="AX65">
        <v>0</v>
      </c>
      <c r="AY65">
        <v>0</v>
      </c>
      <c r="AZ65">
        <v>0</v>
      </c>
      <c r="BA65">
        <v>0</v>
      </c>
      <c r="BB65">
        <v>0</v>
      </c>
      <c r="BC65">
        <v>0</v>
      </c>
      <c r="BD65">
        <v>0</v>
      </c>
      <c r="BE65">
        <v>-6867</v>
      </c>
      <c r="BF65">
        <v>0</v>
      </c>
      <c r="BG65">
        <v>-60625</v>
      </c>
      <c r="BH65">
        <v>0</v>
      </c>
      <c r="BI65">
        <v>-60025</v>
      </c>
      <c r="BJ65">
        <v>508</v>
      </c>
      <c r="BK65">
        <v>0</v>
      </c>
      <c r="BL65">
        <v>0</v>
      </c>
      <c r="BM65">
        <v>0</v>
      </c>
      <c r="BN65">
        <v>0</v>
      </c>
      <c r="BO65">
        <v>0</v>
      </c>
      <c r="BP65">
        <v>0</v>
      </c>
      <c r="BQ65">
        <v>0</v>
      </c>
      <c r="BR65">
        <v>0</v>
      </c>
      <c r="BS65">
        <v>0</v>
      </c>
      <c r="BT65">
        <v>0</v>
      </c>
      <c r="BU65">
        <v>0.64800000000000002</v>
      </c>
      <c r="BV65">
        <v>0.49</v>
      </c>
      <c r="BW65" s="6">
        <v>12.0967797268171</v>
      </c>
      <c r="BX65" s="6">
        <v>66.338398674028994</v>
      </c>
      <c r="BY65" s="6">
        <v>0.49</v>
      </c>
      <c r="BZ65" s="6">
        <v>12.0967797268171</v>
      </c>
      <c r="CA65" s="6">
        <v>66.338398674028994</v>
      </c>
      <c r="CB65">
        <v>0</v>
      </c>
      <c r="CC65">
        <v>0</v>
      </c>
      <c r="CD65">
        <v>0</v>
      </c>
      <c r="CE65">
        <v>0</v>
      </c>
      <c r="CG65" s="16">
        <f t="shared" si="0"/>
        <v>-4273798.7879999997</v>
      </c>
    </row>
    <row r="66" spans="1:85" x14ac:dyDescent="0.25">
      <c r="A66" t="s">
        <v>155</v>
      </c>
      <c r="B66" t="s">
        <v>154</v>
      </c>
      <c r="C66">
        <v>81998121</v>
      </c>
      <c r="D66">
        <v>0</v>
      </c>
      <c r="E66">
        <v>-3580098</v>
      </c>
      <c r="F66">
        <v>0</v>
      </c>
      <c r="G66">
        <v>0</v>
      </c>
      <c r="H66">
        <v>-1028107</v>
      </c>
      <c r="I66">
        <v>0</v>
      </c>
      <c r="J66">
        <v>-2315068</v>
      </c>
      <c r="K66">
        <v>-1592693</v>
      </c>
      <c r="L66">
        <v>-5065</v>
      </c>
      <c r="M66">
        <v>0</v>
      </c>
      <c r="N66">
        <v>0</v>
      </c>
      <c r="O66">
        <v>0</v>
      </c>
      <c r="P66">
        <v>0</v>
      </c>
      <c r="Q66">
        <v>0</v>
      </c>
      <c r="R66">
        <v>0</v>
      </c>
      <c r="S66">
        <v>-1076700</v>
      </c>
      <c r="T66">
        <v>0</v>
      </c>
      <c r="U66">
        <v>0</v>
      </c>
      <c r="V66">
        <v>2544923</v>
      </c>
      <c r="W66">
        <v>0</v>
      </c>
      <c r="X66">
        <v>0</v>
      </c>
      <c r="Y66">
        <v>0</v>
      </c>
      <c r="Z66">
        <v>0</v>
      </c>
      <c r="AA66">
        <v>0</v>
      </c>
      <c r="AB66">
        <v>0</v>
      </c>
      <c r="AC66">
        <v>0</v>
      </c>
      <c r="AD66">
        <v>0</v>
      </c>
      <c r="AE66">
        <v>0</v>
      </c>
      <c r="AF66">
        <v>0</v>
      </c>
      <c r="AG66">
        <v>0</v>
      </c>
      <c r="AH66">
        <v>0</v>
      </c>
      <c r="AI66">
        <v>0</v>
      </c>
      <c r="AJ66">
        <v>0</v>
      </c>
      <c r="AK66">
        <v>0</v>
      </c>
      <c r="AL66">
        <v>0</v>
      </c>
      <c r="AM66">
        <v>-3295239</v>
      </c>
      <c r="AN66">
        <v>0</v>
      </c>
      <c r="AO66">
        <v>0</v>
      </c>
      <c r="AP66">
        <v>0</v>
      </c>
      <c r="AQ66">
        <v>0</v>
      </c>
      <c r="AR66">
        <v>0</v>
      </c>
      <c r="AS66">
        <v>0</v>
      </c>
      <c r="AT66">
        <v>0</v>
      </c>
      <c r="AU66">
        <v>0</v>
      </c>
      <c r="AV66">
        <v>0</v>
      </c>
      <c r="AW66">
        <v>-5065</v>
      </c>
      <c r="AX66">
        <v>0</v>
      </c>
      <c r="AY66">
        <v>0</v>
      </c>
      <c r="AZ66">
        <v>0</v>
      </c>
      <c r="BA66">
        <v>0</v>
      </c>
      <c r="BB66">
        <v>0</v>
      </c>
      <c r="BC66">
        <v>0</v>
      </c>
      <c r="BD66">
        <v>0</v>
      </c>
      <c r="BE66">
        <v>0</v>
      </c>
      <c r="BF66">
        <v>0</v>
      </c>
      <c r="BG66">
        <v>0</v>
      </c>
      <c r="BH66">
        <v>0</v>
      </c>
      <c r="BI66">
        <v>0</v>
      </c>
      <c r="BJ66">
        <v>0</v>
      </c>
      <c r="BK66">
        <v>0</v>
      </c>
      <c r="BL66">
        <v>0</v>
      </c>
      <c r="BM66">
        <v>0</v>
      </c>
      <c r="BN66">
        <v>0</v>
      </c>
      <c r="BO66">
        <v>0</v>
      </c>
      <c r="BP66">
        <v>0</v>
      </c>
      <c r="BQ66">
        <v>0</v>
      </c>
      <c r="BR66">
        <v>0</v>
      </c>
      <c r="BS66">
        <v>-215440</v>
      </c>
      <c r="BT66">
        <v>0</v>
      </c>
      <c r="BU66">
        <v>0.71699999999999997</v>
      </c>
      <c r="BV66">
        <v>0.4</v>
      </c>
      <c r="BW66" s="6">
        <v>-31.1885080065449</v>
      </c>
      <c r="BX66" s="6">
        <v>3.3279301309247402</v>
      </c>
      <c r="BY66" s="6">
        <v>0.4</v>
      </c>
      <c r="BZ66" s="6">
        <v>-31.1885080065449</v>
      </c>
      <c r="CA66" s="6">
        <v>3.3279301309247402</v>
      </c>
      <c r="CB66">
        <v>0</v>
      </c>
      <c r="CC66">
        <v>0</v>
      </c>
      <c r="CD66">
        <v>938462</v>
      </c>
      <c r="CE66">
        <v>938462</v>
      </c>
      <c r="CG66" s="16">
        <f t="shared" si="0"/>
        <v>-1181343.1814999999</v>
      </c>
    </row>
    <row r="67" spans="1:85" x14ac:dyDescent="0.25">
      <c r="A67" t="s">
        <v>156</v>
      </c>
      <c r="B67" t="s">
        <v>691</v>
      </c>
      <c r="C67">
        <v>35905336</v>
      </c>
      <c r="D67">
        <v>-7285</v>
      </c>
      <c r="E67">
        <v>-4880140</v>
      </c>
      <c r="F67">
        <v>0</v>
      </c>
      <c r="G67">
        <v>0</v>
      </c>
      <c r="H67">
        <v>0</v>
      </c>
      <c r="I67">
        <v>0</v>
      </c>
      <c r="J67">
        <v>-1133800</v>
      </c>
      <c r="K67">
        <v>-927139</v>
      </c>
      <c r="L67">
        <v>0</v>
      </c>
      <c r="M67">
        <v>0</v>
      </c>
      <c r="N67">
        <v>0</v>
      </c>
      <c r="O67">
        <v>0</v>
      </c>
      <c r="P67">
        <v>-1372</v>
      </c>
      <c r="Q67">
        <v>-51144</v>
      </c>
      <c r="R67">
        <v>0</v>
      </c>
      <c r="S67">
        <v>0</v>
      </c>
      <c r="T67">
        <v>0</v>
      </c>
      <c r="U67">
        <v>0</v>
      </c>
      <c r="V67">
        <v>384221</v>
      </c>
      <c r="W67">
        <v>0</v>
      </c>
      <c r="X67">
        <v>-93026</v>
      </c>
      <c r="Y67">
        <v>0</v>
      </c>
      <c r="Z67">
        <v>0</v>
      </c>
      <c r="AA67">
        <v>0</v>
      </c>
      <c r="AB67">
        <v>0</v>
      </c>
      <c r="AC67">
        <v>0</v>
      </c>
      <c r="AD67">
        <v>0</v>
      </c>
      <c r="AE67">
        <v>0</v>
      </c>
      <c r="AF67">
        <v>0</v>
      </c>
      <c r="AG67">
        <v>0</v>
      </c>
      <c r="AH67">
        <v>0</v>
      </c>
      <c r="AI67">
        <v>0</v>
      </c>
      <c r="AJ67">
        <v>0</v>
      </c>
      <c r="AK67">
        <v>0</v>
      </c>
      <c r="AL67">
        <v>0</v>
      </c>
      <c r="AM67">
        <v>-4852937</v>
      </c>
      <c r="AN67">
        <v>-94113</v>
      </c>
      <c r="AO67">
        <v>0</v>
      </c>
      <c r="AP67">
        <v>-18012</v>
      </c>
      <c r="AQ67">
        <v>-2938</v>
      </c>
      <c r="AR67">
        <v>0</v>
      </c>
      <c r="AS67">
        <v>0</v>
      </c>
      <c r="AT67">
        <v>0</v>
      </c>
      <c r="AU67">
        <v>0</v>
      </c>
      <c r="AV67">
        <v>0</v>
      </c>
      <c r="AW67">
        <v>0</v>
      </c>
      <c r="AX67">
        <v>0</v>
      </c>
      <c r="AY67">
        <v>0</v>
      </c>
      <c r="AZ67">
        <v>0</v>
      </c>
      <c r="BA67">
        <v>0</v>
      </c>
      <c r="BB67">
        <v>0</v>
      </c>
      <c r="BC67">
        <v>0</v>
      </c>
      <c r="BD67">
        <v>0</v>
      </c>
      <c r="BE67">
        <v>-1357</v>
      </c>
      <c r="BF67">
        <v>0</v>
      </c>
      <c r="BG67">
        <v>-38664</v>
      </c>
      <c r="BH67">
        <v>0</v>
      </c>
      <c r="BI67">
        <v>-7548</v>
      </c>
      <c r="BJ67">
        <v>0</v>
      </c>
      <c r="BK67">
        <v>0</v>
      </c>
      <c r="BL67">
        <v>0</v>
      </c>
      <c r="BM67">
        <v>0</v>
      </c>
      <c r="BN67">
        <v>0</v>
      </c>
      <c r="BO67">
        <v>0</v>
      </c>
      <c r="BP67">
        <v>0</v>
      </c>
      <c r="BQ67">
        <v>0</v>
      </c>
      <c r="BR67">
        <v>0</v>
      </c>
      <c r="BS67">
        <v>0</v>
      </c>
      <c r="BT67">
        <v>0</v>
      </c>
      <c r="BU67">
        <v>0.66800000000000004</v>
      </c>
      <c r="BV67">
        <v>0.49</v>
      </c>
      <c r="BW67" s="6">
        <v>8.5348441432080904</v>
      </c>
      <c r="BX67" s="6">
        <v>25.035976501581601</v>
      </c>
      <c r="BY67" s="6">
        <v>0.49</v>
      </c>
      <c r="BZ67" s="6">
        <v>8.5348441432080904</v>
      </c>
      <c r="CA67" s="6">
        <v>25.035976501581601</v>
      </c>
      <c r="CB67">
        <v>0</v>
      </c>
      <c r="CC67">
        <v>0</v>
      </c>
      <c r="CD67">
        <v>0</v>
      </c>
      <c r="CE67">
        <v>0</v>
      </c>
      <c r="CG67" s="16">
        <f t="shared" ref="CG67:CG130" si="1">(AM67+AO67-AP67-AR67) * BU67 * 0.5</f>
        <v>-1614864.9500000002</v>
      </c>
    </row>
    <row r="68" spans="1:85" x14ac:dyDescent="0.25">
      <c r="A68" t="s">
        <v>158</v>
      </c>
      <c r="B68" t="s">
        <v>157</v>
      </c>
      <c r="C68">
        <v>97331801</v>
      </c>
      <c r="D68">
        <v>-6786</v>
      </c>
      <c r="E68">
        <v>-2715216</v>
      </c>
      <c r="F68">
        <v>0</v>
      </c>
      <c r="G68">
        <v>0</v>
      </c>
      <c r="H68">
        <v>-537027</v>
      </c>
      <c r="I68">
        <v>0</v>
      </c>
      <c r="J68">
        <v>-866809</v>
      </c>
      <c r="K68">
        <v>-1503983</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c r="AL68">
        <v>0</v>
      </c>
      <c r="AM68">
        <v>-2568083</v>
      </c>
      <c r="AN68">
        <v>0</v>
      </c>
      <c r="AO68">
        <v>0</v>
      </c>
      <c r="AP68">
        <v>-6835</v>
      </c>
      <c r="AQ68">
        <v>0</v>
      </c>
      <c r="AR68">
        <v>0</v>
      </c>
      <c r="AS68">
        <v>0</v>
      </c>
      <c r="AT68">
        <v>0</v>
      </c>
      <c r="AU68">
        <v>0</v>
      </c>
      <c r="AV68">
        <v>0</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c r="BQ68">
        <v>0</v>
      </c>
      <c r="BR68">
        <v>0</v>
      </c>
      <c r="BS68">
        <v>0</v>
      </c>
      <c r="BT68">
        <v>0</v>
      </c>
      <c r="BU68">
        <v>0.69399999999999995</v>
      </c>
      <c r="BV68">
        <v>0.4</v>
      </c>
      <c r="BW68" s="6">
        <v>-29.350911187853601</v>
      </c>
      <c r="BX68" s="6">
        <v>3.0181654546310499</v>
      </c>
      <c r="BY68" s="6">
        <v>0.4</v>
      </c>
      <c r="BZ68" s="6">
        <v>-29.350911187853601</v>
      </c>
      <c r="CA68" s="6">
        <v>3.0181654546310499</v>
      </c>
      <c r="CB68">
        <v>0</v>
      </c>
      <c r="CC68">
        <v>0</v>
      </c>
      <c r="CD68">
        <v>0</v>
      </c>
      <c r="CE68">
        <v>0</v>
      </c>
      <c r="CG68" s="16">
        <f t="shared" si="1"/>
        <v>-888753.05599999998</v>
      </c>
    </row>
    <row r="69" spans="1:85" x14ac:dyDescent="0.25">
      <c r="A69" t="s">
        <v>159</v>
      </c>
      <c r="B69" t="s">
        <v>692</v>
      </c>
      <c r="C69">
        <v>97616788</v>
      </c>
      <c r="D69">
        <v>0</v>
      </c>
      <c r="E69">
        <v>-8283290</v>
      </c>
      <c r="F69">
        <v>0</v>
      </c>
      <c r="G69">
        <v>0</v>
      </c>
      <c r="H69">
        <v>-646000</v>
      </c>
      <c r="I69">
        <v>0</v>
      </c>
      <c r="J69">
        <v>-2359099</v>
      </c>
      <c r="K69">
        <v>-1291191</v>
      </c>
      <c r="L69">
        <v>-3705</v>
      </c>
      <c r="M69">
        <v>0</v>
      </c>
      <c r="N69">
        <v>0</v>
      </c>
      <c r="O69">
        <v>0</v>
      </c>
      <c r="P69">
        <v>0</v>
      </c>
      <c r="Q69">
        <v>0</v>
      </c>
      <c r="R69">
        <v>0</v>
      </c>
      <c r="S69">
        <v>0</v>
      </c>
      <c r="T69">
        <v>0</v>
      </c>
      <c r="U69">
        <v>0</v>
      </c>
      <c r="V69">
        <v>628201</v>
      </c>
      <c r="W69">
        <v>0</v>
      </c>
      <c r="X69">
        <v>0</v>
      </c>
      <c r="Y69">
        <v>0</v>
      </c>
      <c r="Z69">
        <v>0</v>
      </c>
      <c r="AA69">
        <v>0</v>
      </c>
      <c r="AB69">
        <v>0</v>
      </c>
      <c r="AC69">
        <v>0</v>
      </c>
      <c r="AD69">
        <v>0</v>
      </c>
      <c r="AE69">
        <v>0</v>
      </c>
      <c r="AF69">
        <v>0</v>
      </c>
      <c r="AG69">
        <v>0</v>
      </c>
      <c r="AH69">
        <v>0</v>
      </c>
      <c r="AI69">
        <v>0</v>
      </c>
      <c r="AJ69">
        <v>0</v>
      </c>
      <c r="AK69">
        <v>0</v>
      </c>
      <c r="AL69">
        <v>0</v>
      </c>
      <c r="AM69">
        <v>-7995569</v>
      </c>
      <c r="AN69">
        <v>0</v>
      </c>
      <c r="AO69">
        <v>0</v>
      </c>
      <c r="AP69">
        <v>0</v>
      </c>
      <c r="AQ69">
        <v>0</v>
      </c>
      <c r="AR69">
        <v>0</v>
      </c>
      <c r="AS69">
        <v>0</v>
      </c>
      <c r="AT69">
        <v>0</v>
      </c>
      <c r="AU69">
        <v>0</v>
      </c>
      <c r="AV69">
        <v>0</v>
      </c>
      <c r="AW69">
        <v>-3705</v>
      </c>
      <c r="AX69">
        <v>0</v>
      </c>
      <c r="AY69">
        <v>0</v>
      </c>
      <c r="AZ69">
        <v>0</v>
      </c>
      <c r="BA69">
        <v>0</v>
      </c>
      <c r="BB69">
        <v>0</v>
      </c>
      <c r="BC69">
        <v>0</v>
      </c>
      <c r="BD69">
        <v>0</v>
      </c>
      <c r="BE69">
        <v>0</v>
      </c>
      <c r="BF69">
        <v>0</v>
      </c>
      <c r="BG69">
        <v>0</v>
      </c>
      <c r="BH69">
        <v>0</v>
      </c>
      <c r="BI69">
        <v>0</v>
      </c>
      <c r="BJ69">
        <v>0</v>
      </c>
      <c r="BK69">
        <v>0</v>
      </c>
      <c r="BL69">
        <v>0</v>
      </c>
      <c r="BM69">
        <v>0</v>
      </c>
      <c r="BN69">
        <v>0</v>
      </c>
      <c r="BO69">
        <v>0</v>
      </c>
      <c r="BP69">
        <v>0</v>
      </c>
      <c r="BQ69">
        <v>0</v>
      </c>
      <c r="BR69">
        <v>0</v>
      </c>
      <c r="BS69">
        <v>0</v>
      </c>
      <c r="BT69">
        <v>0</v>
      </c>
      <c r="BU69">
        <v>0.68600000000000005</v>
      </c>
      <c r="BV69">
        <v>0.49</v>
      </c>
      <c r="BW69" s="6">
        <v>19.751020345544902</v>
      </c>
      <c r="BX69" s="6">
        <v>63.228131026821302</v>
      </c>
      <c r="BY69" s="6">
        <v>0.49</v>
      </c>
      <c r="BZ69" s="6">
        <v>19.751020345544902</v>
      </c>
      <c r="CA69" s="6">
        <v>63.228131026821302</v>
      </c>
      <c r="CB69">
        <v>0</v>
      </c>
      <c r="CC69">
        <v>0</v>
      </c>
      <c r="CD69">
        <v>0</v>
      </c>
      <c r="CE69">
        <v>0</v>
      </c>
      <c r="CG69" s="16">
        <f t="shared" si="1"/>
        <v>-2742480.1670000004</v>
      </c>
    </row>
    <row r="70" spans="1:85" x14ac:dyDescent="0.25">
      <c r="A70" t="s">
        <v>161</v>
      </c>
      <c r="B70" t="s">
        <v>160</v>
      </c>
      <c r="C70">
        <v>19221925</v>
      </c>
      <c r="D70">
        <v>0</v>
      </c>
      <c r="E70">
        <v>-5839093</v>
      </c>
      <c r="F70">
        <v>-77223</v>
      </c>
      <c r="G70">
        <v>0</v>
      </c>
      <c r="H70">
        <v>-128078</v>
      </c>
      <c r="I70">
        <v>0</v>
      </c>
      <c r="J70">
        <v>-1532135</v>
      </c>
      <c r="K70">
        <v>-773194</v>
      </c>
      <c r="L70">
        <v>-25511</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-5819813</v>
      </c>
      <c r="AN70">
        <v>0</v>
      </c>
      <c r="AO70">
        <v>0</v>
      </c>
      <c r="AP70">
        <v>0</v>
      </c>
      <c r="AQ70">
        <v>0</v>
      </c>
      <c r="AR70">
        <v>0</v>
      </c>
      <c r="AS70">
        <v>-75312</v>
      </c>
      <c r="AT70">
        <v>0</v>
      </c>
      <c r="AU70">
        <v>0</v>
      </c>
      <c r="AV70">
        <v>0</v>
      </c>
      <c r="AW70">
        <v>-25511</v>
      </c>
      <c r="AX70">
        <v>0</v>
      </c>
      <c r="AY70">
        <v>0</v>
      </c>
      <c r="AZ70">
        <v>0</v>
      </c>
      <c r="BA70">
        <v>0</v>
      </c>
      <c r="BB70">
        <v>0</v>
      </c>
      <c r="BC70">
        <v>0</v>
      </c>
      <c r="BD70">
        <v>0</v>
      </c>
      <c r="BE70">
        <v>-99</v>
      </c>
      <c r="BF70">
        <v>0</v>
      </c>
      <c r="BG70">
        <v>-1365</v>
      </c>
      <c r="BH70">
        <v>0</v>
      </c>
      <c r="BI70">
        <v>0</v>
      </c>
      <c r="BJ70">
        <v>0</v>
      </c>
      <c r="BK70">
        <v>0</v>
      </c>
      <c r="BL70">
        <v>0</v>
      </c>
      <c r="BM70">
        <v>0</v>
      </c>
      <c r="BN70">
        <v>0</v>
      </c>
      <c r="BO70">
        <v>0</v>
      </c>
      <c r="BP70">
        <v>0</v>
      </c>
      <c r="BQ70">
        <v>0</v>
      </c>
      <c r="BR70">
        <v>0</v>
      </c>
      <c r="BS70">
        <v>0</v>
      </c>
      <c r="BT70">
        <v>0</v>
      </c>
      <c r="BU70">
        <v>0.66300000000000003</v>
      </c>
      <c r="BV70">
        <v>0.4</v>
      </c>
      <c r="BW70" s="6">
        <v>-6.8037975635786196</v>
      </c>
      <c r="BX70" s="6">
        <v>1.80022346305554</v>
      </c>
      <c r="BY70" s="6">
        <v>0.4</v>
      </c>
      <c r="BZ70" s="6">
        <v>-6.8037975635786196</v>
      </c>
      <c r="CA70" s="6">
        <v>1.80022346305554</v>
      </c>
      <c r="CB70">
        <v>0</v>
      </c>
      <c r="CC70">
        <v>0</v>
      </c>
      <c r="CD70">
        <v>0</v>
      </c>
      <c r="CE70">
        <v>0</v>
      </c>
      <c r="CG70" s="16">
        <f t="shared" si="1"/>
        <v>-1929268.0095000002</v>
      </c>
    </row>
    <row r="71" spans="1:85" x14ac:dyDescent="0.25">
      <c r="A71" t="s">
        <v>163</v>
      </c>
      <c r="B71" t="s">
        <v>162</v>
      </c>
      <c r="C71">
        <v>118144141</v>
      </c>
      <c r="D71">
        <v>-6238</v>
      </c>
      <c r="E71">
        <v>-12187517</v>
      </c>
      <c r="F71">
        <v>-10424</v>
      </c>
      <c r="G71">
        <v>0</v>
      </c>
      <c r="H71">
        <v>-622164</v>
      </c>
      <c r="I71">
        <v>0</v>
      </c>
      <c r="J71">
        <v>-2411520</v>
      </c>
      <c r="K71">
        <v>-1871640</v>
      </c>
      <c r="L71">
        <v>-5440</v>
      </c>
      <c r="M71">
        <v>0</v>
      </c>
      <c r="N71">
        <v>0</v>
      </c>
      <c r="O71">
        <v>0</v>
      </c>
      <c r="P71">
        <v>-87413</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-11603943</v>
      </c>
      <c r="AN71">
        <v>0</v>
      </c>
      <c r="AO71">
        <v>0</v>
      </c>
      <c r="AP71">
        <v>-39902</v>
      </c>
      <c r="AQ71">
        <v>0</v>
      </c>
      <c r="AR71">
        <v>0</v>
      </c>
      <c r="AS71">
        <v>-8845</v>
      </c>
      <c r="AT71">
        <v>0</v>
      </c>
      <c r="AU71">
        <v>0</v>
      </c>
      <c r="AV71">
        <v>0</v>
      </c>
      <c r="AW71">
        <v>-5440</v>
      </c>
      <c r="AX71">
        <v>0</v>
      </c>
      <c r="AY71">
        <v>0</v>
      </c>
      <c r="AZ71">
        <v>0</v>
      </c>
      <c r="BA71">
        <v>0</v>
      </c>
      <c r="BB71">
        <v>0</v>
      </c>
      <c r="BC71">
        <v>0</v>
      </c>
      <c r="BD71">
        <v>0</v>
      </c>
      <c r="BE71">
        <v>0</v>
      </c>
      <c r="BF71">
        <v>0</v>
      </c>
      <c r="BG71">
        <v>-33220</v>
      </c>
      <c r="BH71">
        <v>0</v>
      </c>
      <c r="BI71">
        <v>0</v>
      </c>
      <c r="BJ71">
        <v>0</v>
      </c>
      <c r="BK71">
        <v>0</v>
      </c>
      <c r="BL71">
        <v>0</v>
      </c>
      <c r="BM71">
        <v>0</v>
      </c>
      <c r="BN71">
        <v>0</v>
      </c>
      <c r="BO71">
        <v>0</v>
      </c>
      <c r="BP71">
        <v>0</v>
      </c>
      <c r="BQ71">
        <v>0</v>
      </c>
      <c r="BR71">
        <v>0</v>
      </c>
      <c r="BS71">
        <v>0</v>
      </c>
      <c r="BT71">
        <v>0</v>
      </c>
      <c r="BU71">
        <v>0.65800000000000003</v>
      </c>
      <c r="BV71">
        <v>0.49</v>
      </c>
      <c r="BW71" s="6">
        <v>36.200851433943299</v>
      </c>
      <c r="BX71" s="6">
        <v>83.931448410594896</v>
      </c>
      <c r="BY71" s="6">
        <v>0.49</v>
      </c>
      <c r="BZ71" s="6">
        <v>36.200851433943299</v>
      </c>
      <c r="CA71" s="6">
        <v>83.931448410594896</v>
      </c>
      <c r="CB71">
        <v>0</v>
      </c>
      <c r="CC71">
        <v>0</v>
      </c>
      <c r="CD71">
        <v>0</v>
      </c>
      <c r="CE71">
        <v>0</v>
      </c>
      <c r="CG71" s="16">
        <f t="shared" si="1"/>
        <v>-3804569.4890000001</v>
      </c>
    </row>
    <row r="72" spans="1:85" x14ac:dyDescent="0.25">
      <c r="A72" t="s">
        <v>164</v>
      </c>
      <c r="B72" t="s">
        <v>736</v>
      </c>
      <c r="C72">
        <v>111780931</v>
      </c>
      <c r="D72">
        <v>-8990</v>
      </c>
      <c r="E72">
        <v>-21981907</v>
      </c>
      <c r="F72">
        <v>-173318</v>
      </c>
      <c r="G72">
        <v>0</v>
      </c>
      <c r="H72">
        <v>-1774548</v>
      </c>
      <c r="I72">
        <v>0</v>
      </c>
      <c r="J72">
        <v>-4351158</v>
      </c>
      <c r="K72">
        <v>-6798119</v>
      </c>
      <c r="L72">
        <v>-109176</v>
      </c>
      <c r="M72">
        <v>0</v>
      </c>
      <c r="N72">
        <v>0</v>
      </c>
      <c r="O72">
        <v>0</v>
      </c>
      <c r="P72">
        <v>0</v>
      </c>
      <c r="Q72">
        <v>0</v>
      </c>
      <c r="R72">
        <v>0</v>
      </c>
      <c r="S72">
        <v>0</v>
      </c>
      <c r="T72">
        <v>0</v>
      </c>
      <c r="U72">
        <v>0</v>
      </c>
      <c r="V72">
        <v>278852</v>
      </c>
      <c r="W72">
        <v>0</v>
      </c>
      <c r="X72">
        <v>-40057</v>
      </c>
      <c r="Y72">
        <v>0</v>
      </c>
      <c r="Z72">
        <v>0</v>
      </c>
      <c r="AA72">
        <v>0</v>
      </c>
      <c r="AB72">
        <v>0</v>
      </c>
      <c r="AC72">
        <v>-1078</v>
      </c>
      <c r="AD72">
        <v>0</v>
      </c>
      <c r="AE72">
        <v>0</v>
      </c>
      <c r="AF72">
        <v>0</v>
      </c>
      <c r="AG72">
        <v>0</v>
      </c>
      <c r="AH72">
        <v>0</v>
      </c>
      <c r="AI72">
        <v>0</v>
      </c>
      <c r="AJ72">
        <v>0</v>
      </c>
      <c r="AK72">
        <v>0</v>
      </c>
      <c r="AL72">
        <v>0</v>
      </c>
      <c r="AM72">
        <v>-21471352</v>
      </c>
      <c r="AN72">
        <v>-44230</v>
      </c>
      <c r="AO72">
        <v>0</v>
      </c>
      <c r="AP72">
        <v>-8736</v>
      </c>
      <c r="AQ72">
        <v>0</v>
      </c>
      <c r="AR72">
        <v>0</v>
      </c>
      <c r="AS72">
        <v>-160812</v>
      </c>
      <c r="AT72">
        <v>0</v>
      </c>
      <c r="AU72">
        <v>0</v>
      </c>
      <c r="AV72">
        <v>0</v>
      </c>
      <c r="AW72">
        <v>-108961</v>
      </c>
      <c r="AX72">
        <v>0</v>
      </c>
      <c r="AY72">
        <v>0</v>
      </c>
      <c r="AZ72">
        <v>0</v>
      </c>
      <c r="BA72">
        <v>0</v>
      </c>
      <c r="BB72">
        <v>0</v>
      </c>
      <c r="BC72">
        <v>0</v>
      </c>
      <c r="BD72">
        <v>0</v>
      </c>
      <c r="BE72">
        <v>-5490</v>
      </c>
      <c r="BF72">
        <v>0</v>
      </c>
      <c r="BG72">
        <v>-2583</v>
      </c>
      <c r="BH72">
        <v>0</v>
      </c>
      <c r="BI72">
        <v>-11759</v>
      </c>
      <c r="BJ72">
        <v>-86360</v>
      </c>
      <c r="BK72">
        <v>0</v>
      </c>
      <c r="BL72">
        <v>0</v>
      </c>
      <c r="BM72">
        <v>0</v>
      </c>
      <c r="BN72">
        <v>0</v>
      </c>
      <c r="BO72">
        <v>0</v>
      </c>
      <c r="BP72">
        <v>0</v>
      </c>
      <c r="BQ72">
        <v>0</v>
      </c>
      <c r="BR72">
        <v>0</v>
      </c>
      <c r="BS72">
        <v>0</v>
      </c>
      <c r="BT72">
        <v>0</v>
      </c>
      <c r="BU72">
        <v>0.67600000000000005</v>
      </c>
      <c r="BV72">
        <v>0.49</v>
      </c>
      <c r="BW72" s="6">
        <v>-12.9603783537629</v>
      </c>
      <c r="BX72" s="6">
        <v>47.991366630237202</v>
      </c>
      <c r="BY72" s="6">
        <v>0.49</v>
      </c>
      <c r="BZ72" s="6">
        <v>-12.9603783537629</v>
      </c>
      <c r="CA72" s="6">
        <v>47.991366630237202</v>
      </c>
      <c r="CB72">
        <v>0</v>
      </c>
      <c r="CC72">
        <v>0</v>
      </c>
      <c r="CD72">
        <v>1691224</v>
      </c>
      <c r="CE72">
        <v>1691224</v>
      </c>
      <c r="CG72" s="16">
        <f t="shared" si="1"/>
        <v>-7254364.2080000006</v>
      </c>
    </row>
    <row r="73" spans="1:85" x14ac:dyDescent="0.25">
      <c r="A73" t="s">
        <v>166</v>
      </c>
      <c r="B73" t="s">
        <v>165</v>
      </c>
      <c r="C73">
        <v>55138258</v>
      </c>
      <c r="D73">
        <v>-1210</v>
      </c>
      <c r="E73">
        <v>-4785158</v>
      </c>
      <c r="F73">
        <v>-19182</v>
      </c>
      <c r="G73">
        <v>0</v>
      </c>
      <c r="H73">
        <v>-237999</v>
      </c>
      <c r="I73">
        <v>0</v>
      </c>
      <c r="J73">
        <v>-1126111</v>
      </c>
      <c r="K73">
        <v>-738158</v>
      </c>
      <c r="L73">
        <v>-28468</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-4609201</v>
      </c>
      <c r="AN73">
        <v>0</v>
      </c>
      <c r="AO73">
        <v>0</v>
      </c>
      <c r="AP73">
        <v>0</v>
      </c>
      <c r="AQ73">
        <v>0</v>
      </c>
      <c r="AR73">
        <v>0</v>
      </c>
      <c r="AS73">
        <v>-16688</v>
      </c>
      <c r="AT73">
        <v>0</v>
      </c>
      <c r="AU73">
        <v>0</v>
      </c>
      <c r="AV73">
        <v>0</v>
      </c>
      <c r="AW73">
        <v>-28265</v>
      </c>
      <c r="AX73">
        <v>0</v>
      </c>
      <c r="AY73">
        <v>0</v>
      </c>
      <c r="AZ73">
        <v>0</v>
      </c>
      <c r="BA73">
        <v>0</v>
      </c>
      <c r="BB73">
        <v>0</v>
      </c>
      <c r="BC73">
        <v>0</v>
      </c>
      <c r="BD73">
        <v>0</v>
      </c>
      <c r="BE73">
        <v>0</v>
      </c>
      <c r="BF73">
        <v>0</v>
      </c>
      <c r="BG73">
        <v>0</v>
      </c>
      <c r="BH73">
        <v>0</v>
      </c>
      <c r="BI73">
        <v>0</v>
      </c>
      <c r="BJ73">
        <v>0</v>
      </c>
      <c r="BK73">
        <v>0</v>
      </c>
      <c r="BL73">
        <v>0</v>
      </c>
      <c r="BM73">
        <v>0</v>
      </c>
      <c r="BN73">
        <v>0</v>
      </c>
      <c r="BO73">
        <v>0</v>
      </c>
      <c r="BP73">
        <v>0</v>
      </c>
      <c r="BQ73">
        <v>0</v>
      </c>
      <c r="BR73">
        <v>0</v>
      </c>
      <c r="BS73">
        <v>0</v>
      </c>
      <c r="BT73">
        <v>0</v>
      </c>
      <c r="BU73">
        <v>0.65600000000000003</v>
      </c>
      <c r="BV73">
        <v>0.4</v>
      </c>
      <c r="BW73" s="6">
        <v>-16.221714672259299</v>
      </c>
      <c r="BX73" s="6">
        <v>4.0812825442481397</v>
      </c>
      <c r="BY73" s="6">
        <v>0.4</v>
      </c>
      <c r="BZ73" s="6">
        <v>-16.221714672259299</v>
      </c>
      <c r="CA73" s="6">
        <v>4.0812825442481397</v>
      </c>
      <c r="CB73">
        <v>0</v>
      </c>
      <c r="CC73">
        <v>0</v>
      </c>
      <c r="CD73">
        <v>0</v>
      </c>
      <c r="CE73">
        <v>0</v>
      </c>
      <c r="CG73" s="16">
        <f t="shared" si="1"/>
        <v>-1511817.9280000001</v>
      </c>
    </row>
    <row r="74" spans="1:85" x14ac:dyDescent="0.25">
      <c r="A74" t="s">
        <v>168</v>
      </c>
      <c r="B74" t="s">
        <v>167</v>
      </c>
      <c r="C74">
        <v>88163504</v>
      </c>
      <c r="D74">
        <v>-28447</v>
      </c>
      <c r="E74">
        <v>-12852763</v>
      </c>
      <c r="F74">
        <v>0</v>
      </c>
      <c r="G74">
        <v>0</v>
      </c>
      <c r="H74">
        <v>-1500424</v>
      </c>
      <c r="I74">
        <v>0</v>
      </c>
      <c r="J74">
        <v>-4593628</v>
      </c>
      <c r="K74">
        <v>-2428611</v>
      </c>
      <c r="L74">
        <v>-7086</v>
      </c>
      <c r="M74">
        <v>0</v>
      </c>
      <c r="N74">
        <v>0</v>
      </c>
      <c r="O74">
        <v>0</v>
      </c>
      <c r="P74">
        <v>0</v>
      </c>
      <c r="Q74">
        <v>0</v>
      </c>
      <c r="R74">
        <v>0</v>
      </c>
      <c r="S74">
        <v>0</v>
      </c>
      <c r="T74">
        <v>0</v>
      </c>
      <c r="U74">
        <v>0</v>
      </c>
      <c r="V74">
        <v>880037</v>
      </c>
      <c r="W74">
        <v>0</v>
      </c>
      <c r="X74">
        <v>-18887</v>
      </c>
      <c r="Y74">
        <v>0</v>
      </c>
      <c r="Z74">
        <v>0</v>
      </c>
      <c r="AA74">
        <v>0</v>
      </c>
      <c r="AB74">
        <v>0</v>
      </c>
      <c r="AC74">
        <v>0</v>
      </c>
      <c r="AD74">
        <v>0</v>
      </c>
      <c r="AE74">
        <v>0</v>
      </c>
      <c r="AF74">
        <v>0</v>
      </c>
      <c r="AG74">
        <v>0</v>
      </c>
      <c r="AH74">
        <v>0</v>
      </c>
      <c r="AI74">
        <v>0</v>
      </c>
      <c r="AJ74">
        <v>0</v>
      </c>
      <c r="AK74">
        <v>0</v>
      </c>
      <c r="AL74">
        <v>0</v>
      </c>
      <c r="AM74">
        <v>-12231016</v>
      </c>
      <c r="AN74">
        <v>-25882</v>
      </c>
      <c r="AO74">
        <v>0</v>
      </c>
      <c r="AP74">
        <v>-33474</v>
      </c>
      <c r="AQ74">
        <v>0</v>
      </c>
      <c r="AR74">
        <v>0</v>
      </c>
      <c r="AS74">
        <v>0</v>
      </c>
      <c r="AT74">
        <v>0</v>
      </c>
      <c r="AU74">
        <v>0</v>
      </c>
      <c r="AV74">
        <v>0</v>
      </c>
      <c r="AW74">
        <v>-7086</v>
      </c>
      <c r="AX74">
        <v>0</v>
      </c>
      <c r="AY74">
        <v>0</v>
      </c>
      <c r="AZ74">
        <v>0</v>
      </c>
      <c r="BA74">
        <v>0</v>
      </c>
      <c r="BB74">
        <v>0</v>
      </c>
      <c r="BC74">
        <v>0</v>
      </c>
      <c r="BD74">
        <v>0</v>
      </c>
      <c r="BE74">
        <v>-160</v>
      </c>
      <c r="BF74">
        <v>0</v>
      </c>
      <c r="BG74">
        <v>0</v>
      </c>
      <c r="BH74">
        <v>0</v>
      </c>
      <c r="BI74">
        <v>0</v>
      </c>
      <c r="BJ74">
        <v>-275689</v>
      </c>
      <c r="BK74">
        <v>0</v>
      </c>
      <c r="BL74">
        <v>0</v>
      </c>
      <c r="BM74">
        <v>0</v>
      </c>
      <c r="BN74">
        <v>0</v>
      </c>
      <c r="BO74">
        <v>0</v>
      </c>
      <c r="BP74">
        <v>0</v>
      </c>
      <c r="BQ74">
        <v>0</v>
      </c>
      <c r="BR74">
        <v>0</v>
      </c>
      <c r="BS74">
        <v>0</v>
      </c>
      <c r="BT74">
        <v>0</v>
      </c>
      <c r="BU74">
        <v>0.66300000000000003</v>
      </c>
      <c r="BV74">
        <v>0.99</v>
      </c>
      <c r="BW74" s="6">
        <v>-1.20073037998273</v>
      </c>
      <c r="BX74" s="6">
        <v>97.644315546645899</v>
      </c>
      <c r="BY74" s="6">
        <v>0.49</v>
      </c>
      <c r="BZ74" s="6">
        <v>26.110531127628199</v>
      </c>
      <c r="CA74" s="6">
        <v>75.033836687272597</v>
      </c>
      <c r="CB74">
        <v>0</v>
      </c>
      <c r="CC74">
        <v>0</v>
      </c>
      <c r="CD74">
        <v>0</v>
      </c>
      <c r="CE74">
        <v>0</v>
      </c>
      <c r="CG74" s="16">
        <f t="shared" si="1"/>
        <v>-4043485.1730000004</v>
      </c>
    </row>
    <row r="75" spans="1:85" x14ac:dyDescent="0.25">
      <c r="A75" t="s">
        <v>169</v>
      </c>
      <c r="B75" t="s">
        <v>693</v>
      </c>
      <c r="C75">
        <v>127512982</v>
      </c>
      <c r="D75">
        <v>-62234</v>
      </c>
      <c r="E75">
        <v>-17695980</v>
      </c>
      <c r="F75">
        <v>-142323</v>
      </c>
      <c r="G75">
        <v>0</v>
      </c>
      <c r="H75">
        <v>-821529</v>
      </c>
      <c r="I75">
        <v>0</v>
      </c>
      <c r="J75">
        <v>-3483473</v>
      </c>
      <c r="K75">
        <v>-1767177</v>
      </c>
      <c r="L75">
        <v>-26277</v>
      </c>
      <c r="M75">
        <v>0</v>
      </c>
      <c r="N75">
        <v>0</v>
      </c>
      <c r="O75">
        <v>0</v>
      </c>
      <c r="P75">
        <v>-12520</v>
      </c>
      <c r="Q75">
        <v>-22200</v>
      </c>
      <c r="R75">
        <v>0</v>
      </c>
      <c r="S75">
        <v>0</v>
      </c>
      <c r="T75">
        <v>0</v>
      </c>
      <c r="U75">
        <v>0</v>
      </c>
      <c r="V75">
        <v>312187</v>
      </c>
      <c r="W75">
        <v>0</v>
      </c>
      <c r="X75">
        <v>0</v>
      </c>
      <c r="Y75">
        <v>0</v>
      </c>
      <c r="Z75">
        <v>0</v>
      </c>
      <c r="AA75">
        <v>0</v>
      </c>
      <c r="AB75">
        <v>0</v>
      </c>
      <c r="AC75">
        <v>0</v>
      </c>
      <c r="AD75">
        <v>0</v>
      </c>
      <c r="AE75">
        <v>0</v>
      </c>
      <c r="AF75">
        <v>0</v>
      </c>
      <c r="AG75">
        <v>0</v>
      </c>
      <c r="AH75">
        <v>0</v>
      </c>
      <c r="AI75">
        <v>0</v>
      </c>
      <c r="AJ75">
        <v>0</v>
      </c>
      <c r="AK75">
        <v>0</v>
      </c>
      <c r="AL75">
        <v>0</v>
      </c>
      <c r="AM75">
        <v>-17460593</v>
      </c>
      <c r="AN75">
        <v>0</v>
      </c>
      <c r="AO75">
        <v>0</v>
      </c>
      <c r="AP75">
        <v>-76022</v>
      </c>
      <c r="AQ75">
        <v>0</v>
      </c>
      <c r="AR75">
        <v>0</v>
      </c>
      <c r="AS75">
        <v>-138822</v>
      </c>
      <c r="AT75">
        <v>0</v>
      </c>
      <c r="AU75">
        <v>0</v>
      </c>
      <c r="AV75">
        <v>0</v>
      </c>
      <c r="AW75">
        <v>-26155</v>
      </c>
      <c r="AX75">
        <v>0</v>
      </c>
      <c r="AY75">
        <v>0</v>
      </c>
      <c r="AZ75">
        <v>0</v>
      </c>
      <c r="BA75">
        <v>0</v>
      </c>
      <c r="BB75">
        <v>0</v>
      </c>
      <c r="BC75">
        <v>0</v>
      </c>
      <c r="BD75">
        <v>0</v>
      </c>
      <c r="BE75">
        <v>-8118</v>
      </c>
      <c r="BF75">
        <v>0</v>
      </c>
      <c r="BG75">
        <v>-23631</v>
      </c>
      <c r="BH75">
        <v>0</v>
      </c>
      <c r="BI75">
        <v>0</v>
      </c>
      <c r="BJ75">
        <v>-197713</v>
      </c>
      <c r="BK75">
        <v>0</v>
      </c>
      <c r="BL75">
        <v>0</v>
      </c>
      <c r="BM75">
        <v>0</v>
      </c>
      <c r="BN75">
        <v>0</v>
      </c>
      <c r="BO75">
        <v>0</v>
      </c>
      <c r="BP75">
        <v>0</v>
      </c>
      <c r="BQ75">
        <v>0</v>
      </c>
      <c r="BR75">
        <v>0</v>
      </c>
      <c r="BS75">
        <v>0</v>
      </c>
      <c r="BT75">
        <v>0</v>
      </c>
      <c r="BU75">
        <v>0.64900000000000002</v>
      </c>
      <c r="BV75">
        <v>0.49</v>
      </c>
      <c r="BW75" s="6">
        <v>79.739659466564405</v>
      </c>
      <c r="BX75" s="6">
        <v>138.99693720053099</v>
      </c>
      <c r="BY75" s="6">
        <v>0.49</v>
      </c>
      <c r="BZ75" s="6">
        <v>79.739659466564405</v>
      </c>
      <c r="CA75" s="6">
        <v>138.99693720053099</v>
      </c>
      <c r="CB75">
        <v>0</v>
      </c>
      <c r="CC75">
        <v>0</v>
      </c>
      <c r="CD75">
        <v>0</v>
      </c>
      <c r="CE75">
        <v>0</v>
      </c>
      <c r="CG75" s="16">
        <f t="shared" si="1"/>
        <v>-5641293.2895</v>
      </c>
    </row>
    <row r="76" spans="1:85" x14ac:dyDescent="0.25">
      <c r="A76" t="s">
        <v>171</v>
      </c>
      <c r="B76" t="s">
        <v>170</v>
      </c>
      <c r="C76">
        <v>183182453</v>
      </c>
      <c r="D76">
        <v>-8807</v>
      </c>
      <c r="E76">
        <v>-10909775</v>
      </c>
      <c r="F76">
        <v>0</v>
      </c>
      <c r="G76">
        <v>0</v>
      </c>
      <c r="H76">
        <v>-1362265</v>
      </c>
      <c r="I76">
        <v>0</v>
      </c>
      <c r="J76">
        <v>-6622440</v>
      </c>
      <c r="K76">
        <v>-5418360</v>
      </c>
      <c r="L76">
        <v>-4877</v>
      </c>
      <c r="M76">
        <v>0</v>
      </c>
      <c r="N76">
        <v>-10354</v>
      </c>
      <c r="O76">
        <v>0</v>
      </c>
      <c r="P76">
        <v>0</v>
      </c>
      <c r="Q76">
        <v>-145000</v>
      </c>
      <c r="R76">
        <v>0</v>
      </c>
      <c r="S76">
        <v>-1101456</v>
      </c>
      <c r="T76">
        <v>0</v>
      </c>
      <c r="U76">
        <v>0</v>
      </c>
      <c r="V76">
        <v>0</v>
      </c>
      <c r="W76">
        <v>0</v>
      </c>
      <c r="X76">
        <v>0</v>
      </c>
      <c r="Y76">
        <v>0</v>
      </c>
      <c r="Z76">
        <v>0</v>
      </c>
      <c r="AA76">
        <v>0</v>
      </c>
      <c r="AB76">
        <v>0</v>
      </c>
      <c r="AC76">
        <v>0</v>
      </c>
      <c r="AD76">
        <v>0</v>
      </c>
      <c r="AE76">
        <v>0</v>
      </c>
      <c r="AF76">
        <v>0</v>
      </c>
      <c r="AG76">
        <v>0</v>
      </c>
      <c r="AH76">
        <v>0</v>
      </c>
      <c r="AI76">
        <v>0</v>
      </c>
      <c r="AJ76">
        <v>0</v>
      </c>
      <c r="AK76">
        <v>0</v>
      </c>
      <c r="AL76">
        <v>0</v>
      </c>
      <c r="AM76">
        <v>-10740453</v>
      </c>
      <c r="AN76">
        <v>0</v>
      </c>
      <c r="AO76">
        <v>0</v>
      </c>
      <c r="AP76">
        <v>-14575</v>
      </c>
      <c r="AQ76">
        <v>0</v>
      </c>
      <c r="AR76">
        <v>0</v>
      </c>
      <c r="AS76">
        <v>0</v>
      </c>
      <c r="AT76">
        <v>0</v>
      </c>
      <c r="AU76">
        <v>0</v>
      </c>
      <c r="AV76">
        <v>0</v>
      </c>
      <c r="AW76">
        <v>-4877</v>
      </c>
      <c r="AX76">
        <v>0</v>
      </c>
      <c r="AY76">
        <v>0</v>
      </c>
      <c r="AZ76">
        <v>0</v>
      </c>
      <c r="BA76">
        <v>-8789</v>
      </c>
      <c r="BB76">
        <v>0</v>
      </c>
      <c r="BC76">
        <v>0</v>
      </c>
      <c r="BD76">
        <v>0</v>
      </c>
      <c r="BE76">
        <v>-17246</v>
      </c>
      <c r="BF76">
        <v>0</v>
      </c>
      <c r="BG76">
        <v>0</v>
      </c>
      <c r="BH76">
        <v>0</v>
      </c>
      <c r="BI76">
        <v>0</v>
      </c>
      <c r="BJ76">
        <v>0</v>
      </c>
      <c r="BK76">
        <v>0</v>
      </c>
      <c r="BL76">
        <v>0</v>
      </c>
      <c r="BM76">
        <v>0</v>
      </c>
      <c r="BN76">
        <v>0</v>
      </c>
      <c r="BO76">
        <v>0</v>
      </c>
      <c r="BP76">
        <v>0</v>
      </c>
      <c r="BQ76">
        <v>0</v>
      </c>
      <c r="BR76">
        <v>0</v>
      </c>
      <c r="BS76">
        <v>-845214</v>
      </c>
      <c r="BT76">
        <v>0</v>
      </c>
      <c r="BU76">
        <v>0.76200000000000001</v>
      </c>
      <c r="BV76">
        <v>0.3</v>
      </c>
      <c r="BW76" s="6">
        <v>26.702941951692299</v>
      </c>
      <c r="BX76" s="6">
        <v>84.819579070666293</v>
      </c>
      <c r="BY76" s="6">
        <v>0.3</v>
      </c>
      <c r="BZ76" s="6">
        <v>26.702941951692299</v>
      </c>
      <c r="CA76" s="6">
        <v>84.819579070666293</v>
      </c>
      <c r="CB76">
        <v>0</v>
      </c>
      <c r="CC76">
        <v>0</v>
      </c>
      <c r="CD76">
        <v>0</v>
      </c>
      <c r="CE76">
        <v>0</v>
      </c>
      <c r="CG76" s="16">
        <f t="shared" si="1"/>
        <v>-4086559.5180000002</v>
      </c>
    </row>
    <row r="77" spans="1:85" x14ac:dyDescent="0.25">
      <c r="A77" t="s">
        <v>173</v>
      </c>
      <c r="B77" t="s">
        <v>172</v>
      </c>
      <c r="C77">
        <v>26281060</v>
      </c>
      <c r="D77">
        <v>0</v>
      </c>
      <c r="E77">
        <v>-2945816</v>
      </c>
      <c r="F77">
        <v>-24183</v>
      </c>
      <c r="G77">
        <v>0</v>
      </c>
      <c r="H77">
        <v>-347208</v>
      </c>
      <c r="I77">
        <v>0</v>
      </c>
      <c r="J77">
        <v>-889627</v>
      </c>
      <c r="K77">
        <v>-561781</v>
      </c>
      <c r="L77">
        <v>-17752</v>
      </c>
      <c r="M77">
        <v>0</v>
      </c>
      <c r="N77">
        <v>0</v>
      </c>
      <c r="O77">
        <v>0</v>
      </c>
      <c r="P77">
        <v>0</v>
      </c>
      <c r="Q77">
        <v>0</v>
      </c>
      <c r="R77">
        <v>0</v>
      </c>
      <c r="S77">
        <v>0</v>
      </c>
      <c r="T77">
        <v>0</v>
      </c>
      <c r="U77">
        <v>0</v>
      </c>
      <c r="V77">
        <v>500816</v>
      </c>
      <c r="W77">
        <v>0</v>
      </c>
      <c r="X77">
        <v>0</v>
      </c>
      <c r="Y77">
        <v>0</v>
      </c>
      <c r="Z77">
        <v>0</v>
      </c>
      <c r="AA77">
        <v>0</v>
      </c>
      <c r="AB77">
        <v>0</v>
      </c>
      <c r="AC77">
        <v>0</v>
      </c>
      <c r="AD77">
        <v>0</v>
      </c>
      <c r="AE77">
        <v>0</v>
      </c>
      <c r="AF77">
        <v>0</v>
      </c>
      <c r="AG77">
        <v>0</v>
      </c>
      <c r="AH77">
        <v>0</v>
      </c>
      <c r="AI77">
        <v>0</v>
      </c>
      <c r="AJ77">
        <v>0</v>
      </c>
      <c r="AK77">
        <v>0</v>
      </c>
      <c r="AL77">
        <v>0</v>
      </c>
      <c r="AM77">
        <v>-2839564</v>
      </c>
      <c r="AN77">
        <v>0</v>
      </c>
      <c r="AO77">
        <v>0</v>
      </c>
      <c r="AP77">
        <v>0</v>
      </c>
      <c r="AQ77">
        <v>0</v>
      </c>
      <c r="AR77">
        <v>0</v>
      </c>
      <c r="AS77">
        <v>-22705</v>
      </c>
      <c r="AT77">
        <v>0</v>
      </c>
      <c r="AU77">
        <v>0</v>
      </c>
      <c r="AV77">
        <v>0</v>
      </c>
      <c r="AW77">
        <v>-17752</v>
      </c>
      <c r="AX77">
        <v>0</v>
      </c>
      <c r="AY77">
        <v>0</v>
      </c>
      <c r="AZ77">
        <v>0</v>
      </c>
      <c r="BA77">
        <v>0</v>
      </c>
      <c r="BB77">
        <v>0</v>
      </c>
      <c r="BC77">
        <v>0</v>
      </c>
      <c r="BD77">
        <v>0</v>
      </c>
      <c r="BE77">
        <v>0</v>
      </c>
      <c r="BF77">
        <v>0</v>
      </c>
      <c r="BG77">
        <v>0</v>
      </c>
      <c r="BH77">
        <v>0</v>
      </c>
      <c r="BI77">
        <v>0</v>
      </c>
      <c r="BJ77">
        <v>-110000</v>
      </c>
      <c r="BK77">
        <v>0</v>
      </c>
      <c r="BL77">
        <v>0</v>
      </c>
      <c r="BM77">
        <v>0</v>
      </c>
      <c r="BN77">
        <v>0</v>
      </c>
      <c r="BO77">
        <v>0</v>
      </c>
      <c r="BP77">
        <v>0</v>
      </c>
      <c r="BQ77">
        <v>0</v>
      </c>
      <c r="BR77">
        <v>0</v>
      </c>
      <c r="BS77">
        <v>0</v>
      </c>
      <c r="BT77">
        <v>0</v>
      </c>
      <c r="BU77">
        <v>0.70199999999999996</v>
      </c>
      <c r="BV77">
        <v>0.4</v>
      </c>
      <c r="BW77" s="6">
        <v>-6.73821015991218</v>
      </c>
      <c r="BX77" s="6">
        <v>2.6897345336112601</v>
      </c>
      <c r="BY77" s="6">
        <v>0.4</v>
      </c>
      <c r="BZ77" s="6">
        <v>-6.73821015991218</v>
      </c>
      <c r="CA77" s="6">
        <v>2.6897345336112601</v>
      </c>
      <c r="CB77">
        <v>0</v>
      </c>
      <c r="CC77">
        <v>0</v>
      </c>
      <c r="CD77">
        <v>0</v>
      </c>
      <c r="CE77">
        <v>0</v>
      </c>
      <c r="CG77" s="16">
        <f t="shared" si="1"/>
        <v>-996686.96399999992</v>
      </c>
    </row>
    <row r="78" spans="1:85" x14ac:dyDescent="0.25">
      <c r="A78" t="s">
        <v>175</v>
      </c>
      <c r="B78" t="s">
        <v>174</v>
      </c>
      <c r="C78">
        <v>39328405</v>
      </c>
      <c r="D78">
        <v>-4676</v>
      </c>
      <c r="E78">
        <v>-8907107</v>
      </c>
      <c r="F78">
        <v>-88922</v>
      </c>
      <c r="G78">
        <v>0</v>
      </c>
      <c r="H78">
        <v>-569895</v>
      </c>
      <c r="I78">
        <v>0</v>
      </c>
      <c r="J78">
        <v>-2294254</v>
      </c>
      <c r="K78">
        <v>-1531842</v>
      </c>
      <c r="L78">
        <v>-46996</v>
      </c>
      <c r="M78">
        <v>0</v>
      </c>
      <c r="N78">
        <v>0</v>
      </c>
      <c r="O78">
        <v>0</v>
      </c>
      <c r="P78">
        <v>0</v>
      </c>
      <c r="Q78">
        <v>-2220</v>
      </c>
      <c r="R78">
        <v>0</v>
      </c>
      <c r="S78">
        <v>0</v>
      </c>
      <c r="T78">
        <v>0</v>
      </c>
      <c r="U78">
        <v>0</v>
      </c>
      <c r="V78">
        <v>1973127</v>
      </c>
      <c r="W78">
        <v>0</v>
      </c>
      <c r="X78">
        <v>-130452</v>
      </c>
      <c r="Y78">
        <v>0</v>
      </c>
      <c r="Z78">
        <v>0</v>
      </c>
      <c r="AA78">
        <v>-4956</v>
      </c>
      <c r="AB78">
        <v>0</v>
      </c>
      <c r="AC78">
        <v>-15050</v>
      </c>
      <c r="AD78">
        <v>0</v>
      </c>
      <c r="AE78">
        <v>0</v>
      </c>
      <c r="AF78">
        <v>0</v>
      </c>
      <c r="AG78">
        <v>0</v>
      </c>
      <c r="AH78">
        <v>-263625</v>
      </c>
      <c r="AI78">
        <v>0</v>
      </c>
      <c r="AJ78">
        <v>0</v>
      </c>
      <c r="AK78">
        <v>0</v>
      </c>
      <c r="AL78">
        <v>0</v>
      </c>
      <c r="AM78">
        <v>-8573447</v>
      </c>
      <c r="AN78">
        <v>-122304</v>
      </c>
      <c r="AO78">
        <v>0</v>
      </c>
      <c r="AP78">
        <v>-9479</v>
      </c>
      <c r="AQ78">
        <v>0</v>
      </c>
      <c r="AR78">
        <v>0</v>
      </c>
      <c r="AS78">
        <v>-87530</v>
      </c>
      <c r="AT78">
        <v>0</v>
      </c>
      <c r="AU78">
        <v>0</v>
      </c>
      <c r="AV78">
        <v>0</v>
      </c>
      <c r="AW78">
        <v>-43959</v>
      </c>
      <c r="AX78">
        <v>0</v>
      </c>
      <c r="AY78">
        <v>0</v>
      </c>
      <c r="AZ78">
        <v>0</v>
      </c>
      <c r="BA78">
        <v>0</v>
      </c>
      <c r="BB78">
        <v>0</v>
      </c>
      <c r="BC78">
        <v>0</v>
      </c>
      <c r="BD78">
        <v>-259350</v>
      </c>
      <c r="BE78">
        <v>-2429</v>
      </c>
      <c r="BF78">
        <v>0</v>
      </c>
      <c r="BG78">
        <v>-7928</v>
      </c>
      <c r="BH78">
        <v>0</v>
      </c>
      <c r="BI78">
        <v>0</v>
      </c>
      <c r="BJ78">
        <v>0</v>
      </c>
      <c r="BK78">
        <v>0</v>
      </c>
      <c r="BL78">
        <v>0</v>
      </c>
      <c r="BM78">
        <v>0</v>
      </c>
      <c r="BN78">
        <v>0</v>
      </c>
      <c r="BO78">
        <v>0</v>
      </c>
      <c r="BP78">
        <v>0</v>
      </c>
      <c r="BQ78">
        <v>0</v>
      </c>
      <c r="BR78">
        <v>0</v>
      </c>
      <c r="BS78">
        <v>0</v>
      </c>
      <c r="BT78">
        <v>0</v>
      </c>
      <c r="BU78">
        <v>0.66600000000000004</v>
      </c>
      <c r="BV78">
        <v>0.4</v>
      </c>
      <c r="BW78" s="6">
        <v>-12.006696877765499</v>
      </c>
      <c r="BX78" s="6">
        <v>2.884013448663</v>
      </c>
      <c r="BY78" s="6">
        <v>0.4</v>
      </c>
      <c r="BZ78" s="6">
        <v>-12.006696877765499</v>
      </c>
      <c r="CA78" s="6">
        <v>2.884013448663</v>
      </c>
      <c r="CB78">
        <v>0</v>
      </c>
      <c r="CC78">
        <v>0</v>
      </c>
      <c r="CD78">
        <v>0</v>
      </c>
      <c r="CE78">
        <v>0</v>
      </c>
      <c r="CG78" s="16">
        <f t="shared" si="1"/>
        <v>-2851801.344</v>
      </c>
    </row>
    <row r="79" spans="1:85" x14ac:dyDescent="0.25">
      <c r="A79" t="s">
        <v>177</v>
      </c>
      <c r="B79" t="s">
        <v>176</v>
      </c>
      <c r="C79">
        <v>35482594</v>
      </c>
      <c r="D79">
        <v>-13411</v>
      </c>
      <c r="E79">
        <v>-4763050</v>
      </c>
      <c r="F79">
        <v>-17302</v>
      </c>
      <c r="G79">
        <v>0</v>
      </c>
      <c r="H79">
        <v>-715802</v>
      </c>
      <c r="I79">
        <v>0</v>
      </c>
      <c r="J79">
        <v>-1839013</v>
      </c>
      <c r="K79">
        <v>-1058627</v>
      </c>
      <c r="L79">
        <v>-10446</v>
      </c>
      <c r="M79">
        <v>0</v>
      </c>
      <c r="N79">
        <v>0</v>
      </c>
      <c r="O79">
        <v>0</v>
      </c>
      <c r="P79">
        <v>0</v>
      </c>
      <c r="Q79">
        <v>0</v>
      </c>
      <c r="R79">
        <v>0</v>
      </c>
      <c r="S79">
        <v>-38000</v>
      </c>
      <c r="T79">
        <v>0</v>
      </c>
      <c r="U79">
        <v>0</v>
      </c>
      <c r="V79">
        <v>64065</v>
      </c>
      <c r="W79">
        <v>0</v>
      </c>
      <c r="X79">
        <v>-31985</v>
      </c>
      <c r="Y79">
        <v>0</v>
      </c>
      <c r="Z79">
        <v>0</v>
      </c>
      <c r="AA79">
        <v>-516</v>
      </c>
      <c r="AB79">
        <v>0</v>
      </c>
      <c r="AC79">
        <v>0</v>
      </c>
      <c r="AD79">
        <v>0</v>
      </c>
      <c r="AE79">
        <v>0</v>
      </c>
      <c r="AF79">
        <v>0</v>
      </c>
      <c r="AG79">
        <v>0</v>
      </c>
      <c r="AH79">
        <v>0</v>
      </c>
      <c r="AI79">
        <v>0</v>
      </c>
      <c r="AJ79">
        <v>0</v>
      </c>
      <c r="AK79">
        <v>0</v>
      </c>
      <c r="AL79">
        <v>0</v>
      </c>
      <c r="AM79">
        <v>-4474585</v>
      </c>
      <c r="AN79">
        <v>-24617</v>
      </c>
      <c r="AO79">
        <v>0</v>
      </c>
      <c r="AP79">
        <v>-15242</v>
      </c>
      <c r="AQ79">
        <v>0</v>
      </c>
      <c r="AR79">
        <v>0</v>
      </c>
      <c r="AS79">
        <v>-17229</v>
      </c>
      <c r="AT79">
        <v>0</v>
      </c>
      <c r="AU79">
        <v>0</v>
      </c>
      <c r="AV79">
        <v>0</v>
      </c>
      <c r="AW79">
        <v>-10447</v>
      </c>
      <c r="AX79">
        <v>0</v>
      </c>
      <c r="AY79">
        <v>0</v>
      </c>
      <c r="AZ79">
        <v>0</v>
      </c>
      <c r="BA79">
        <v>0</v>
      </c>
      <c r="BB79">
        <v>0</v>
      </c>
      <c r="BC79">
        <v>0</v>
      </c>
      <c r="BD79">
        <v>0</v>
      </c>
      <c r="BE79">
        <v>0</v>
      </c>
      <c r="BF79">
        <v>0</v>
      </c>
      <c r="BG79">
        <v>0</v>
      </c>
      <c r="BH79">
        <v>0</v>
      </c>
      <c r="BI79">
        <v>-4720</v>
      </c>
      <c r="BJ79">
        <v>0</v>
      </c>
      <c r="BK79">
        <v>0</v>
      </c>
      <c r="BL79">
        <v>0</v>
      </c>
      <c r="BM79">
        <v>0</v>
      </c>
      <c r="BN79">
        <v>0</v>
      </c>
      <c r="BO79">
        <v>0</v>
      </c>
      <c r="BP79">
        <v>0</v>
      </c>
      <c r="BQ79">
        <v>0</v>
      </c>
      <c r="BR79">
        <v>0</v>
      </c>
      <c r="BS79">
        <v>0</v>
      </c>
      <c r="BT79">
        <v>0</v>
      </c>
      <c r="BU79">
        <v>0.70699999999999996</v>
      </c>
      <c r="BV79">
        <v>0.4</v>
      </c>
      <c r="BW79" s="6">
        <v>-13.2442867077896</v>
      </c>
      <c r="BX79" s="6">
        <v>2.05767298892092</v>
      </c>
      <c r="BY79" s="6">
        <v>0.4</v>
      </c>
      <c r="BZ79" s="6">
        <v>-13.2442867077896</v>
      </c>
      <c r="CA79" s="6">
        <v>2.05767298892092</v>
      </c>
      <c r="CB79">
        <v>0</v>
      </c>
      <c r="CC79">
        <v>0</v>
      </c>
      <c r="CD79">
        <v>0</v>
      </c>
      <c r="CE79">
        <v>0</v>
      </c>
      <c r="CG79" s="16">
        <f t="shared" si="1"/>
        <v>-1576377.7504999998</v>
      </c>
    </row>
    <row r="80" spans="1:85" x14ac:dyDescent="0.25">
      <c r="A80" t="s">
        <v>179</v>
      </c>
      <c r="B80" t="s">
        <v>178</v>
      </c>
      <c r="C80">
        <v>53728973</v>
      </c>
      <c r="D80">
        <v>0</v>
      </c>
      <c r="E80">
        <v>-5849764</v>
      </c>
      <c r="F80">
        <v>-68316</v>
      </c>
      <c r="G80">
        <v>0</v>
      </c>
      <c r="H80">
        <v>-1263516</v>
      </c>
      <c r="I80">
        <v>0</v>
      </c>
      <c r="J80">
        <v>-2028342</v>
      </c>
      <c r="K80">
        <v>-1482017</v>
      </c>
      <c r="L80">
        <v>-7947</v>
      </c>
      <c r="M80">
        <v>0</v>
      </c>
      <c r="N80">
        <v>0</v>
      </c>
      <c r="O80">
        <v>0</v>
      </c>
      <c r="P80">
        <v>-52363</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-5527892</v>
      </c>
      <c r="AN80">
        <v>0</v>
      </c>
      <c r="AO80">
        <v>0</v>
      </c>
      <c r="AP80">
        <v>0</v>
      </c>
      <c r="AQ80">
        <v>0</v>
      </c>
      <c r="AR80">
        <v>0</v>
      </c>
      <c r="AS80">
        <v>-61713</v>
      </c>
      <c r="AT80">
        <v>0</v>
      </c>
      <c r="AU80">
        <v>0</v>
      </c>
      <c r="AV80">
        <v>0</v>
      </c>
      <c r="AW80">
        <v>-7839</v>
      </c>
      <c r="AX80">
        <v>0</v>
      </c>
      <c r="AY80">
        <v>0</v>
      </c>
      <c r="AZ80">
        <v>0</v>
      </c>
      <c r="BA80">
        <v>0</v>
      </c>
      <c r="BB80">
        <v>0</v>
      </c>
      <c r="BC80">
        <v>0</v>
      </c>
      <c r="BD80">
        <v>0</v>
      </c>
      <c r="BE80">
        <v>0</v>
      </c>
      <c r="BF80">
        <v>0</v>
      </c>
      <c r="BG80">
        <v>0</v>
      </c>
      <c r="BH80">
        <v>0</v>
      </c>
      <c r="BI80">
        <v>0</v>
      </c>
      <c r="BJ80">
        <v>0</v>
      </c>
      <c r="BK80">
        <v>0</v>
      </c>
      <c r="BL80">
        <v>0</v>
      </c>
      <c r="BM80">
        <v>0</v>
      </c>
      <c r="BN80">
        <v>0</v>
      </c>
      <c r="BO80">
        <v>0</v>
      </c>
      <c r="BP80">
        <v>0</v>
      </c>
      <c r="BQ80">
        <v>0</v>
      </c>
      <c r="BR80">
        <v>0</v>
      </c>
      <c r="BS80">
        <v>0</v>
      </c>
      <c r="BT80">
        <v>0</v>
      </c>
      <c r="BU80">
        <v>0.71299999999999997</v>
      </c>
      <c r="BV80">
        <v>0.4</v>
      </c>
      <c r="BW80" s="6">
        <v>-19.875976986619701</v>
      </c>
      <c r="BX80" s="6">
        <v>2.9659192141771098</v>
      </c>
      <c r="BY80" s="6">
        <v>0.4</v>
      </c>
      <c r="BZ80" s="6">
        <v>-19.875976986619701</v>
      </c>
      <c r="CA80" s="6">
        <v>2.9659192141771098</v>
      </c>
      <c r="CB80">
        <v>0</v>
      </c>
      <c r="CC80">
        <v>0</v>
      </c>
      <c r="CD80">
        <v>1208440</v>
      </c>
      <c r="CE80">
        <v>1208440</v>
      </c>
      <c r="CG80" s="16">
        <f t="shared" si="1"/>
        <v>-1970693.4979999999</v>
      </c>
    </row>
    <row r="81" spans="1:85" x14ac:dyDescent="0.25">
      <c r="A81" t="s">
        <v>181</v>
      </c>
      <c r="B81" t="s">
        <v>180</v>
      </c>
      <c r="C81">
        <v>41042302</v>
      </c>
      <c r="D81">
        <v>0</v>
      </c>
      <c r="E81">
        <v>-7975838</v>
      </c>
      <c r="F81">
        <v>-128487</v>
      </c>
      <c r="G81">
        <v>0</v>
      </c>
      <c r="H81">
        <v>-331955</v>
      </c>
      <c r="I81">
        <v>0</v>
      </c>
      <c r="J81">
        <v>-2510790</v>
      </c>
      <c r="K81">
        <v>-2146203</v>
      </c>
      <c r="L81">
        <v>-39870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-7739598</v>
      </c>
      <c r="AN81">
        <v>0</v>
      </c>
      <c r="AO81">
        <v>0</v>
      </c>
      <c r="AP81">
        <v>-6743</v>
      </c>
      <c r="AQ81">
        <v>0</v>
      </c>
      <c r="AR81">
        <v>0</v>
      </c>
      <c r="AS81">
        <v>-125450</v>
      </c>
      <c r="AT81">
        <v>0</v>
      </c>
      <c r="AU81">
        <v>0</v>
      </c>
      <c r="AV81">
        <v>0</v>
      </c>
      <c r="AW81">
        <v>-39845</v>
      </c>
      <c r="AX81">
        <v>0</v>
      </c>
      <c r="AY81">
        <v>0</v>
      </c>
      <c r="AZ81">
        <v>0</v>
      </c>
      <c r="BA81">
        <v>0</v>
      </c>
      <c r="BB81">
        <v>0</v>
      </c>
      <c r="BC81">
        <v>0</v>
      </c>
      <c r="BD81">
        <v>0</v>
      </c>
      <c r="BE81">
        <v>-486</v>
      </c>
      <c r="BF81">
        <v>0</v>
      </c>
      <c r="BG81">
        <v>-2082</v>
      </c>
      <c r="BH81">
        <v>0</v>
      </c>
      <c r="BI81">
        <v>0</v>
      </c>
      <c r="BJ81">
        <v>0</v>
      </c>
      <c r="BK81">
        <v>0</v>
      </c>
      <c r="BL81">
        <v>0</v>
      </c>
      <c r="BM81">
        <v>0</v>
      </c>
      <c r="BN81">
        <v>0</v>
      </c>
      <c r="BO81">
        <v>0</v>
      </c>
      <c r="BP81">
        <v>0</v>
      </c>
      <c r="BQ81">
        <v>0</v>
      </c>
      <c r="BR81">
        <v>0</v>
      </c>
      <c r="BS81">
        <v>0</v>
      </c>
      <c r="BT81">
        <v>0</v>
      </c>
      <c r="BU81">
        <v>0.64600000000000002</v>
      </c>
      <c r="BV81">
        <v>0.4</v>
      </c>
      <c r="BW81" s="6">
        <v>-8.1713365698649501</v>
      </c>
      <c r="BX81" s="6">
        <v>6.6705188942241298</v>
      </c>
      <c r="BY81" s="6">
        <v>0.4</v>
      </c>
      <c r="BZ81" s="6">
        <v>-8.1713365698649501</v>
      </c>
      <c r="CA81" s="6">
        <v>6.6705188942241298</v>
      </c>
      <c r="CB81">
        <v>0</v>
      </c>
      <c r="CC81">
        <v>0</v>
      </c>
      <c r="CD81">
        <v>0</v>
      </c>
      <c r="CE81">
        <v>0</v>
      </c>
      <c r="CG81" s="16">
        <f t="shared" si="1"/>
        <v>-2497712.165</v>
      </c>
    </row>
    <row r="82" spans="1:85" x14ac:dyDescent="0.25">
      <c r="A82" t="s">
        <v>182</v>
      </c>
      <c r="B82" t="s">
        <v>694</v>
      </c>
      <c r="C82">
        <v>111787933</v>
      </c>
      <c r="D82">
        <v>-27395</v>
      </c>
      <c r="E82">
        <v>-14849313</v>
      </c>
      <c r="F82">
        <v>-98955</v>
      </c>
      <c r="G82">
        <v>0</v>
      </c>
      <c r="H82">
        <v>-680108</v>
      </c>
      <c r="I82">
        <v>0</v>
      </c>
      <c r="J82">
        <v>-3271639</v>
      </c>
      <c r="K82">
        <v>-2621379</v>
      </c>
      <c r="L82">
        <v>-77071</v>
      </c>
      <c r="M82">
        <v>0</v>
      </c>
      <c r="N82">
        <v>0</v>
      </c>
      <c r="O82">
        <v>0</v>
      </c>
      <c r="P82">
        <v>-106</v>
      </c>
      <c r="Q82">
        <v>0</v>
      </c>
      <c r="R82">
        <v>0</v>
      </c>
      <c r="S82">
        <v>0</v>
      </c>
      <c r="T82">
        <v>0</v>
      </c>
      <c r="U82">
        <v>0</v>
      </c>
      <c r="V82">
        <v>4600627</v>
      </c>
      <c r="W82">
        <v>0</v>
      </c>
      <c r="X82">
        <v>-24734</v>
      </c>
      <c r="Y82">
        <v>0</v>
      </c>
      <c r="Z82">
        <v>0</v>
      </c>
      <c r="AA82">
        <v>0</v>
      </c>
      <c r="AB82">
        <v>0</v>
      </c>
      <c r="AC82">
        <v>-1637</v>
      </c>
      <c r="AD82">
        <v>0</v>
      </c>
      <c r="AE82">
        <v>0</v>
      </c>
      <c r="AF82">
        <v>0</v>
      </c>
      <c r="AG82">
        <v>0</v>
      </c>
      <c r="AH82">
        <v>0</v>
      </c>
      <c r="AI82">
        <v>0</v>
      </c>
      <c r="AJ82">
        <v>0</v>
      </c>
      <c r="AK82">
        <v>0</v>
      </c>
      <c r="AL82">
        <v>0</v>
      </c>
      <c r="AM82">
        <v>-14624214</v>
      </c>
      <c r="AN82">
        <v>-24710</v>
      </c>
      <c r="AO82">
        <v>0</v>
      </c>
      <c r="AP82">
        <v>-38466</v>
      </c>
      <c r="AQ82">
        <v>0</v>
      </c>
      <c r="AR82">
        <v>0</v>
      </c>
      <c r="AS82">
        <v>-93642</v>
      </c>
      <c r="AT82">
        <v>0</v>
      </c>
      <c r="AU82">
        <v>0</v>
      </c>
      <c r="AV82">
        <v>0</v>
      </c>
      <c r="AW82">
        <v>-78318</v>
      </c>
      <c r="AX82">
        <v>0</v>
      </c>
      <c r="AY82">
        <v>0</v>
      </c>
      <c r="AZ82">
        <v>0</v>
      </c>
      <c r="BA82">
        <v>0</v>
      </c>
      <c r="BB82">
        <v>0</v>
      </c>
      <c r="BC82">
        <v>0</v>
      </c>
      <c r="BD82">
        <v>0</v>
      </c>
      <c r="BE82">
        <v>-400</v>
      </c>
      <c r="BF82">
        <v>0</v>
      </c>
      <c r="BG82">
        <v>-8747</v>
      </c>
      <c r="BH82">
        <v>0</v>
      </c>
      <c r="BI82">
        <v>0</v>
      </c>
      <c r="BJ82">
        <v>0</v>
      </c>
      <c r="BK82">
        <v>0</v>
      </c>
      <c r="BL82">
        <v>0</v>
      </c>
      <c r="BM82">
        <v>0</v>
      </c>
      <c r="BN82">
        <v>0</v>
      </c>
      <c r="BO82">
        <v>0</v>
      </c>
      <c r="BP82">
        <v>0</v>
      </c>
      <c r="BQ82">
        <v>0</v>
      </c>
      <c r="BR82">
        <v>0</v>
      </c>
      <c r="BS82">
        <v>0</v>
      </c>
      <c r="BT82">
        <v>0</v>
      </c>
      <c r="BU82">
        <v>0.66</v>
      </c>
      <c r="BV82">
        <v>0.49</v>
      </c>
      <c r="BW82" s="6">
        <v>13.738543036033199</v>
      </c>
      <c r="BX82" s="6">
        <v>58.298895900419097</v>
      </c>
      <c r="BY82" s="6">
        <v>0.49</v>
      </c>
      <c r="BZ82" s="6">
        <v>13.738543036033199</v>
      </c>
      <c r="CA82" s="6">
        <v>58.298895900419097</v>
      </c>
      <c r="CB82">
        <v>0</v>
      </c>
      <c r="CC82">
        <v>0</v>
      </c>
      <c r="CD82">
        <v>0</v>
      </c>
      <c r="CE82">
        <v>0</v>
      </c>
      <c r="CG82" s="16">
        <f t="shared" si="1"/>
        <v>-4813296.84</v>
      </c>
    </row>
    <row r="83" spans="1:85" x14ac:dyDescent="0.25">
      <c r="A83" t="s">
        <v>184</v>
      </c>
      <c r="B83" t="s">
        <v>183</v>
      </c>
      <c r="C83">
        <v>68461542</v>
      </c>
      <c r="D83">
        <v>0</v>
      </c>
      <c r="E83">
        <v>-5285843</v>
      </c>
      <c r="F83">
        <v>0</v>
      </c>
      <c r="G83">
        <v>0</v>
      </c>
      <c r="H83">
        <v>-349977</v>
      </c>
      <c r="I83">
        <v>0</v>
      </c>
      <c r="J83">
        <v>-1177910</v>
      </c>
      <c r="K83">
        <v>-679809</v>
      </c>
      <c r="L83">
        <v>-14683</v>
      </c>
      <c r="M83">
        <v>0</v>
      </c>
      <c r="N83">
        <v>0</v>
      </c>
      <c r="O83">
        <v>0</v>
      </c>
      <c r="P83">
        <v>0</v>
      </c>
      <c r="Q83">
        <v>0</v>
      </c>
      <c r="R83">
        <v>0</v>
      </c>
      <c r="S83">
        <v>0</v>
      </c>
      <c r="T83">
        <v>0</v>
      </c>
      <c r="U83">
        <v>0</v>
      </c>
      <c r="V83">
        <v>0</v>
      </c>
      <c r="W83">
        <v>0</v>
      </c>
      <c r="X83">
        <v>0</v>
      </c>
      <c r="Y83">
        <v>0</v>
      </c>
      <c r="Z83">
        <v>0</v>
      </c>
      <c r="AA83">
        <v>0</v>
      </c>
      <c r="AB83">
        <v>0</v>
      </c>
      <c r="AC83">
        <v>0</v>
      </c>
      <c r="AD83">
        <v>0</v>
      </c>
      <c r="AE83">
        <v>0</v>
      </c>
      <c r="AF83">
        <v>0</v>
      </c>
      <c r="AG83">
        <v>0</v>
      </c>
      <c r="AH83">
        <v>0</v>
      </c>
      <c r="AI83">
        <v>0</v>
      </c>
      <c r="AJ83">
        <v>0</v>
      </c>
      <c r="AK83">
        <v>0</v>
      </c>
      <c r="AL83">
        <v>0</v>
      </c>
      <c r="AM83">
        <v>-5048766</v>
      </c>
      <c r="AN83">
        <v>0</v>
      </c>
      <c r="AO83">
        <v>0</v>
      </c>
      <c r="AP83">
        <v>0</v>
      </c>
      <c r="AQ83">
        <v>0</v>
      </c>
      <c r="AR83">
        <v>0</v>
      </c>
      <c r="AS83">
        <v>0</v>
      </c>
      <c r="AT83">
        <v>0</v>
      </c>
      <c r="AU83">
        <v>0</v>
      </c>
      <c r="AV83">
        <v>0</v>
      </c>
      <c r="AW83">
        <v>-14683</v>
      </c>
      <c r="AX83">
        <v>0</v>
      </c>
      <c r="AY83">
        <v>0</v>
      </c>
      <c r="AZ83">
        <v>0</v>
      </c>
      <c r="BA83">
        <v>0</v>
      </c>
      <c r="BB83">
        <v>0</v>
      </c>
      <c r="BC83">
        <v>0</v>
      </c>
      <c r="BD83">
        <v>0</v>
      </c>
      <c r="BE83">
        <v>-229</v>
      </c>
      <c r="BF83">
        <v>0</v>
      </c>
      <c r="BG83">
        <v>0</v>
      </c>
      <c r="BH83">
        <v>0</v>
      </c>
      <c r="BI83">
        <v>0</v>
      </c>
      <c r="BJ83">
        <v>0</v>
      </c>
      <c r="BK83">
        <v>0</v>
      </c>
      <c r="BL83">
        <v>0</v>
      </c>
      <c r="BM83">
        <v>0</v>
      </c>
      <c r="BN83">
        <v>0</v>
      </c>
      <c r="BO83">
        <v>0</v>
      </c>
      <c r="BP83">
        <v>0</v>
      </c>
      <c r="BQ83">
        <v>0</v>
      </c>
      <c r="BR83">
        <v>0</v>
      </c>
      <c r="BS83">
        <v>0</v>
      </c>
      <c r="BT83">
        <v>0</v>
      </c>
      <c r="BU83">
        <v>0.68700000000000006</v>
      </c>
      <c r="BV83">
        <v>0.4</v>
      </c>
      <c r="BW83" s="6">
        <v>-21.818246226379099</v>
      </c>
      <c r="BX83" s="6">
        <v>3.52253977224923</v>
      </c>
      <c r="BY83" s="6">
        <v>0.4</v>
      </c>
      <c r="BZ83" s="6">
        <v>-21.818246226379099</v>
      </c>
      <c r="CA83" s="6">
        <v>3.52253977224923</v>
      </c>
      <c r="CB83">
        <v>0</v>
      </c>
      <c r="CC83">
        <v>0</v>
      </c>
      <c r="CD83">
        <v>0</v>
      </c>
      <c r="CE83">
        <v>0</v>
      </c>
      <c r="CG83" s="16">
        <f t="shared" si="1"/>
        <v>-1734251.121</v>
      </c>
    </row>
    <row r="84" spans="1:85" x14ac:dyDescent="0.25">
      <c r="A84" t="s">
        <v>186</v>
      </c>
      <c r="B84" t="s">
        <v>185</v>
      </c>
      <c r="C84">
        <v>106785185</v>
      </c>
      <c r="D84">
        <v>0</v>
      </c>
      <c r="E84">
        <v>-11143807</v>
      </c>
      <c r="F84">
        <v>-101616</v>
      </c>
      <c r="G84">
        <v>0</v>
      </c>
      <c r="H84">
        <v>-634400</v>
      </c>
      <c r="I84">
        <v>0</v>
      </c>
      <c r="J84">
        <v>-2853352</v>
      </c>
      <c r="K84">
        <v>-1997275</v>
      </c>
      <c r="L84">
        <v>-84019</v>
      </c>
      <c r="M84">
        <v>0</v>
      </c>
      <c r="N84">
        <v>0</v>
      </c>
      <c r="O84">
        <v>0</v>
      </c>
      <c r="P84">
        <v>0</v>
      </c>
      <c r="Q84">
        <v>0</v>
      </c>
      <c r="R84">
        <v>0</v>
      </c>
      <c r="S84">
        <v>0</v>
      </c>
      <c r="T84">
        <v>0</v>
      </c>
      <c r="U84">
        <v>0</v>
      </c>
      <c r="V84">
        <v>573999</v>
      </c>
      <c r="W84">
        <v>0</v>
      </c>
      <c r="X84">
        <v>-91798</v>
      </c>
      <c r="Y84">
        <v>0</v>
      </c>
      <c r="Z84">
        <v>0</v>
      </c>
      <c r="AA84">
        <v>-7613</v>
      </c>
      <c r="AB84">
        <v>0</v>
      </c>
      <c r="AC84">
        <v>-19411</v>
      </c>
      <c r="AD84">
        <v>0</v>
      </c>
      <c r="AE84">
        <v>0</v>
      </c>
      <c r="AF84">
        <v>0</v>
      </c>
      <c r="AG84">
        <v>0</v>
      </c>
      <c r="AH84">
        <v>0</v>
      </c>
      <c r="AI84">
        <v>0</v>
      </c>
      <c r="AJ84">
        <v>0</v>
      </c>
      <c r="AK84">
        <v>0</v>
      </c>
      <c r="AL84">
        <v>0</v>
      </c>
      <c r="AM84">
        <v>-10907255</v>
      </c>
      <c r="AN84">
        <v>-91154</v>
      </c>
      <c r="AO84">
        <v>0</v>
      </c>
      <c r="AP84">
        <v>0</v>
      </c>
      <c r="AQ84">
        <v>0</v>
      </c>
      <c r="AR84">
        <v>0</v>
      </c>
      <c r="AS84">
        <v>-98370</v>
      </c>
      <c r="AT84">
        <v>0</v>
      </c>
      <c r="AU84">
        <v>0</v>
      </c>
      <c r="AV84">
        <v>0</v>
      </c>
      <c r="AW84">
        <v>-83992</v>
      </c>
      <c r="AX84">
        <v>0</v>
      </c>
      <c r="AY84">
        <v>0</v>
      </c>
      <c r="AZ84">
        <v>0</v>
      </c>
      <c r="BA84">
        <v>0</v>
      </c>
      <c r="BB84">
        <v>0</v>
      </c>
      <c r="BC84">
        <v>0</v>
      </c>
      <c r="BD84">
        <v>0</v>
      </c>
      <c r="BE84">
        <v>-44</v>
      </c>
      <c r="BF84">
        <v>0</v>
      </c>
      <c r="BG84">
        <v>0</v>
      </c>
      <c r="BH84">
        <v>0</v>
      </c>
      <c r="BI84">
        <v>-3516</v>
      </c>
      <c r="BJ84">
        <v>0</v>
      </c>
      <c r="BK84">
        <v>0</v>
      </c>
      <c r="BL84">
        <v>0</v>
      </c>
      <c r="BM84">
        <v>0</v>
      </c>
      <c r="BN84">
        <v>0</v>
      </c>
      <c r="BO84">
        <v>0</v>
      </c>
      <c r="BP84">
        <v>0</v>
      </c>
      <c r="BQ84">
        <v>0</v>
      </c>
      <c r="BR84">
        <v>0</v>
      </c>
      <c r="BS84">
        <v>0</v>
      </c>
      <c r="BT84">
        <v>0</v>
      </c>
      <c r="BU84">
        <v>0.64100000000000001</v>
      </c>
      <c r="BV84">
        <v>0.4</v>
      </c>
      <c r="BW84" s="6">
        <v>-25.0811103417848</v>
      </c>
      <c r="BX84" s="6">
        <v>7.6003567817151003</v>
      </c>
      <c r="BY84" s="6">
        <v>0.4</v>
      </c>
      <c r="BZ84" s="6">
        <v>-25.0811103417848</v>
      </c>
      <c r="CA84" s="6">
        <v>7.6003567817151003</v>
      </c>
      <c r="CB84">
        <v>0</v>
      </c>
      <c r="CC84">
        <v>0</v>
      </c>
      <c r="CD84">
        <v>0</v>
      </c>
      <c r="CE84">
        <v>0</v>
      </c>
      <c r="CG84" s="16">
        <f t="shared" si="1"/>
        <v>-3495775.2275</v>
      </c>
    </row>
    <row r="85" spans="1:85" x14ac:dyDescent="0.25">
      <c r="A85" t="s">
        <v>188</v>
      </c>
      <c r="B85" t="s">
        <v>187</v>
      </c>
      <c r="C85">
        <v>35511883</v>
      </c>
      <c r="D85">
        <v>0</v>
      </c>
      <c r="E85">
        <v>-3852512</v>
      </c>
      <c r="F85">
        <v>0</v>
      </c>
      <c r="G85">
        <v>0</v>
      </c>
      <c r="H85">
        <v>-161907</v>
      </c>
      <c r="I85">
        <v>0</v>
      </c>
      <c r="J85">
        <v>-1448436</v>
      </c>
      <c r="K85">
        <v>-1426359</v>
      </c>
      <c r="L85">
        <v>-5863</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-3812594</v>
      </c>
      <c r="AN85">
        <v>0</v>
      </c>
      <c r="AO85">
        <v>0</v>
      </c>
      <c r="AP85">
        <v>0</v>
      </c>
      <c r="AQ85">
        <v>0</v>
      </c>
      <c r="AR85">
        <v>0</v>
      </c>
      <c r="AS85">
        <v>0</v>
      </c>
      <c r="AT85">
        <v>0</v>
      </c>
      <c r="AU85">
        <v>0</v>
      </c>
      <c r="AV85">
        <v>0</v>
      </c>
      <c r="AW85">
        <v>-5863</v>
      </c>
      <c r="AX85">
        <v>0</v>
      </c>
      <c r="AY85">
        <v>0</v>
      </c>
      <c r="AZ85">
        <v>0</v>
      </c>
      <c r="BA85">
        <v>0</v>
      </c>
      <c r="BB85">
        <v>0</v>
      </c>
      <c r="BC85">
        <v>0</v>
      </c>
      <c r="BD85">
        <v>0</v>
      </c>
      <c r="BE85">
        <v>0</v>
      </c>
      <c r="BF85">
        <v>0</v>
      </c>
      <c r="BG85">
        <v>0</v>
      </c>
      <c r="BH85">
        <v>0</v>
      </c>
      <c r="BI85">
        <v>0</v>
      </c>
      <c r="BJ85">
        <v>0</v>
      </c>
      <c r="BK85">
        <v>0</v>
      </c>
      <c r="BL85">
        <v>0</v>
      </c>
      <c r="BM85">
        <v>0</v>
      </c>
      <c r="BN85">
        <v>0</v>
      </c>
      <c r="BO85">
        <v>0</v>
      </c>
      <c r="BP85">
        <v>0</v>
      </c>
      <c r="BQ85">
        <v>0</v>
      </c>
      <c r="BR85">
        <v>0</v>
      </c>
      <c r="BS85">
        <v>0</v>
      </c>
      <c r="BT85">
        <v>0</v>
      </c>
      <c r="BU85">
        <v>0.69899999999999995</v>
      </c>
      <c r="BV85">
        <v>0.4</v>
      </c>
      <c r="BW85" s="6">
        <v>-11.0195014885061</v>
      </c>
      <c r="BX85" s="6">
        <v>3.99980176748026</v>
      </c>
      <c r="BY85" s="6">
        <v>0.4</v>
      </c>
      <c r="BZ85" s="6">
        <v>-11.0195014885061</v>
      </c>
      <c r="CA85" s="6">
        <v>3.99980176748026</v>
      </c>
      <c r="CB85">
        <v>0</v>
      </c>
      <c r="CC85">
        <v>0</v>
      </c>
      <c r="CD85">
        <v>0</v>
      </c>
      <c r="CE85">
        <v>0</v>
      </c>
      <c r="CG85" s="16">
        <f t="shared" si="1"/>
        <v>-1332501.6029999999</v>
      </c>
    </row>
    <row r="86" spans="1:85" x14ac:dyDescent="0.25">
      <c r="A86" t="s">
        <v>190</v>
      </c>
      <c r="B86" t="s">
        <v>189</v>
      </c>
      <c r="C86">
        <v>68027560</v>
      </c>
      <c r="D86">
        <v>0</v>
      </c>
      <c r="E86">
        <v>-3228966</v>
      </c>
      <c r="F86">
        <v>0</v>
      </c>
      <c r="G86">
        <v>0</v>
      </c>
      <c r="H86">
        <v>-424777</v>
      </c>
      <c r="I86">
        <v>0</v>
      </c>
      <c r="J86">
        <v>-953848</v>
      </c>
      <c r="K86">
        <v>-1078571</v>
      </c>
      <c r="L86">
        <v>-4971</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-3043867</v>
      </c>
      <c r="AN86">
        <v>0</v>
      </c>
      <c r="AO86">
        <v>0</v>
      </c>
      <c r="AP86">
        <v>0</v>
      </c>
      <c r="AQ86">
        <v>0</v>
      </c>
      <c r="AR86">
        <v>0</v>
      </c>
      <c r="AS86">
        <v>0</v>
      </c>
      <c r="AT86">
        <v>0</v>
      </c>
      <c r="AU86">
        <v>0</v>
      </c>
      <c r="AV86">
        <v>0</v>
      </c>
      <c r="AW86">
        <v>-4780</v>
      </c>
      <c r="AX86">
        <v>0</v>
      </c>
      <c r="AY86">
        <v>0</v>
      </c>
      <c r="AZ86">
        <v>0</v>
      </c>
      <c r="BA86">
        <v>0</v>
      </c>
      <c r="BB86">
        <v>0</v>
      </c>
      <c r="BC86">
        <v>0</v>
      </c>
      <c r="BD86">
        <v>0</v>
      </c>
      <c r="BE86">
        <v>0</v>
      </c>
      <c r="BF86">
        <v>0</v>
      </c>
      <c r="BG86">
        <v>-4688</v>
      </c>
      <c r="BH86">
        <v>0</v>
      </c>
      <c r="BI86">
        <v>0</v>
      </c>
      <c r="BJ86">
        <v>0</v>
      </c>
      <c r="BK86">
        <v>0</v>
      </c>
      <c r="BL86">
        <v>0</v>
      </c>
      <c r="BM86">
        <v>0</v>
      </c>
      <c r="BN86">
        <v>0</v>
      </c>
      <c r="BO86">
        <v>0</v>
      </c>
      <c r="BP86">
        <v>0</v>
      </c>
      <c r="BQ86">
        <v>0</v>
      </c>
      <c r="BR86">
        <v>0</v>
      </c>
      <c r="BS86">
        <v>0</v>
      </c>
      <c r="BT86">
        <v>0</v>
      </c>
      <c r="BU86">
        <v>0.72099999999999997</v>
      </c>
      <c r="BV86">
        <v>0.4</v>
      </c>
      <c r="BW86" s="6">
        <v>-23.310411488769599</v>
      </c>
      <c r="BX86" s="6">
        <v>2.8519580431628402</v>
      </c>
      <c r="BY86" s="6">
        <v>0.4</v>
      </c>
      <c r="BZ86" s="6">
        <v>-23.310411488769599</v>
      </c>
      <c r="CA86" s="6">
        <v>2.8519580431628402</v>
      </c>
      <c r="CB86">
        <v>0</v>
      </c>
      <c r="CC86">
        <v>0</v>
      </c>
      <c r="CD86">
        <v>1547894</v>
      </c>
      <c r="CE86">
        <v>1547894</v>
      </c>
      <c r="CG86" s="16">
        <f t="shared" si="1"/>
        <v>-1097314.0534999999</v>
      </c>
    </row>
    <row r="87" spans="1:85" x14ac:dyDescent="0.25">
      <c r="A87" t="s">
        <v>192</v>
      </c>
      <c r="B87" t="s">
        <v>191</v>
      </c>
      <c r="C87">
        <v>67161253</v>
      </c>
      <c r="D87">
        <v>0</v>
      </c>
      <c r="E87">
        <v>-3968250</v>
      </c>
      <c r="F87">
        <v>0</v>
      </c>
      <c r="G87">
        <v>0</v>
      </c>
      <c r="H87">
        <v>-283266</v>
      </c>
      <c r="I87">
        <v>0</v>
      </c>
      <c r="J87">
        <v>-2379688</v>
      </c>
      <c r="K87">
        <v>-1924200</v>
      </c>
      <c r="L87">
        <v>-2994</v>
      </c>
      <c r="M87">
        <v>0</v>
      </c>
      <c r="N87">
        <v>0</v>
      </c>
      <c r="O87">
        <v>0</v>
      </c>
      <c r="P87">
        <v>0</v>
      </c>
      <c r="Q87">
        <v>-555</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-3889201</v>
      </c>
      <c r="AN87">
        <v>0</v>
      </c>
      <c r="AO87">
        <v>0</v>
      </c>
      <c r="AP87">
        <v>0</v>
      </c>
      <c r="AQ87">
        <v>0</v>
      </c>
      <c r="AR87">
        <v>0</v>
      </c>
      <c r="AS87">
        <v>0</v>
      </c>
      <c r="AT87">
        <v>0</v>
      </c>
      <c r="AU87">
        <v>0</v>
      </c>
      <c r="AV87">
        <v>0</v>
      </c>
      <c r="AW87">
        <v>-2994</v>
      </c>
      <c r="AX87">
        <v>0</v>
      </c>
      <c r="AY87">
        <v>0</v>
      </c>
      <c r="AZ87">
        <v>0</v>
      </c>
      <c r="BA87">
        <v>0</v>
      </c>
      <c r="BB87">
        <v>0</v>
      </c>
      <c r="BC87">
        <v>0</v>
      </c>
      <c r="BD87">
        <v>0</v>
      </c>
      <c r="BE87">
        <v>0</v>
      </c>
      <c r="BF87">
        <v>0</v>
      </c>
      <c r="BG87">
        <v>-6589</v>
      </c>
      <c r="BH87">
        <v>0</v>
      </c>
      <c r="BI87">
        <v>0</v>
      </c>
      <c r="BJ87">
        <v>0</v>
      </c>
      <c r="BK87">
        <v>0</v>
      </c>
      <c r="BL87">
        <v>0</v>
      </c>
      <c r="BM87">
        <v>0</v>
      </c>
      <c r="BN87">
        <v>0</v>
      </c>
      <c r="BO87">
        <v>0</v>
      </c>
      <c r="BP87">
        <v>0</v>
      </c>
      <c r="BQ87">
        <v>0</v>
      </c>
      <c r="BR87">
        <v>0</v>
      </c>
      <c r="BS87">
        <v>0</v>
      </c>
      <c r="BT87">
        <v>0</v>
      </c>
      <c r="BU87">
        <v>0.751</v>
      </c>
      <c r="BV87">
        <v>0.4</v>
      </c>
      <c r="BW87" s="6">
        <v>-25.216639522687402</v>
      </c>
      <c r="BX87" s="6">
        <v>2.5611678529467499</v>
      </c>
      <c r="BY87" s="6">
        <v>0.4</v>
      </c>
      <c r="BZ87" s="6">
        <v>-25.216639522687402</v>
      </c>
      <c r="CA87" s="6">
        <v>2.5611678529467499</v>
      </c>
      <c r="CB87">
        <v>0</v>
      </c>
      <c r="CC87">
        <v>0</v>
      </c>
      <c r="CD87">
        <v>1134420</v>
      </c>
      <c r="CE87">
        <v>1134420</v>
      </c>
      <c r="CG87" s="16">
        <f t="shared" si="1"/>
        <v>-1460394.9754999999</v>
      </c>
    </row>
    <row r="88" spans="1:85" x14ac:dyDescent="0.25">
      <c r="A88" t="s">
        <v>194</v>
      </c>
      <c r="B88" t="s">
        <v>193</v>
      </c>
      <c r="C88">
        <v>132120109</v>
      </c>
      <c r="D88">
        <v>0</v>
      </c>
      <c r="E88">
        <v>-7594875</v>
      </c>
      <c r="F88">
        <v>0</v>
      </c>
      <c r="G88">
        <v>0</v>
      </c>
      <c r="H88">
        <v>-793070</v>
      </c>
      <c r="I88">
        <v>0</v>
      </c>
      <c r="J88">
        <v>-5350511</v>
      </c>
      <c r="K88">
        <v>-3196044</v>
      </c>
      <c r="L88">
        <v>-13947</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-7483504</v>
      </c>
      <c r="AN88">
        <v>0</v>
      </c>
      <c r="AO88">
        <v>0</v>
      </c>
      <c r="AP88">
        <v>0</v>
      </c>
      <c r="AQ88">
        <v>0</v>
      </c>
      <c r="AR88">
        <v>0</v>
      </c>
      <c r="AS88">
        <v>0</v>
      </c>
      <c r="AT88">
        <v>0</v>
      </c>
      <c r="AU88">
        <v>0</v>
      </c>
      <c r="AV88">
        <v>0</v>
      </c>
      <c r="AW88">
        <v>-13926</v>
      </c>
      <c r="AX88">
        <v>0</v>
      </c>
      <c r="AY88">
        <v>0</v>
      </c>
      <c r="AZ88">
        <v>0</v>
      </c>
      <c r="BA88">
        <v>0</v>
      </c>
      <c r="BB88">
        <v>0</v>
      </c>
      <c r="BC88">
        <v>0</v>
      </c>
      <c r="BD88">
        <v>0</v>
      </c>
      <c r="BE88">
        <v>0</v>
      </c>
      <c r="BF88">
        <v>0</v>
      </c>
      <c r="BG88">
        <v>0</v>
      </c>
      <c r="BH88">
        <v>0</v>
      </c>
      <c r="BI88">
        <v>0</v>
      </c>
      <c r="BJ88">
        <v>0</v>
      </c>
      <c r="BK88">
        <v>0</v>
      </c>
      <c r="BL88">
        <v>0</v>
      </c>
      <c r="BM88">
        <v>0</v>
      </c>
      <c r="BN88">
        <v>0</v>
      </c>
      <c r="BO88">
        <v>0</v>
      </c>
      <c r="BP88">
        <v>0</v>
      </c>
      <c r="BQ88">
        <v>0</v>
      </c>
      <c r="BR88">
        <v>0</v>
      </c>
      <c r="BS88">
        <v>0</v>
      </c>
      <c r="BT88">
        <v>0</v>
      </c>
      <c r="BU88">
        <v>0.754</v>
      </c>
      <c r="BV88">
        <v>0.3</v>
      </c>
      <c r="BW88" s="6">
        <v>38.781277565958</v>
      </c>
      <c r="BX88" s="6">
        <v>81.774349467600004</v>
      </c>
      <c r="BY88" s="6">
        <v>0.3</v>
      </c>
      <c r="BZ88" s="6">
        <v>38.781277565958</v>
      </c>
      <c r="CA88" s="6">
        <v>81.774349467600004</v>
      </c>
      <c r="CB88">
        <v>0</v>
      </c>
      <c r="CC88">
        <v>0</v>
      </c>
      <c r="CD88">
        <v>0</v>
      </c>
      <c r="CE88">
        <v>0</v>
      </c>
      <c r="CG88" s="16">
        <f t="shared" si="1"/>
        <v>-2821281.0079999999</v>
      </c>
    </row>
    <row r="89" spans="1:85" x14ac:dyDescent="0.25">
      <c r="A89" t="s">
        <v>196</v>
      </c>
      <c r="B89" t="s">
        <v>195</v>
      </c>
      <c r="C89">
        <v>39391192</v>
      </c>
      <c r="D89">
        <v>0</v>
      </c>
      <c r="E89">
        <v>-6498944</v>
      </c>
      <c r="F89">
        <v>-13199</v>
      </c>
      <c r="G89">
        <v>0</v>
      </c>
      <c r="H89">
        <v>-738453</v>
      </c>
      <c r="I89">
        <v>0</v>
      </c>
      <c r="J89">
        <v>-2193468</v>
      </c>
      <c r="K89">
        <v>-994829</v>
      </c>
      <c r="L89">
        <v>-11352</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-6159632</v>
      </c>
      <c r="AN89">
        <v>0</v>
      </c>
      <c r="AO89">
        <v>0</v>
      </c>
      <c r="AP89">
        <v>0</v>
      </c>
      <c r="AQ89">
        <v>0</v>
      </c>
      <c r="AR89">
        <v>0</v>
      </c>
      <c r="AS89">
        <v>-12974</v>
      </c>
      <c r="AT89">
        <v>0</v>
      </c>
      <c r="AU89">
        <v>0</v>
      </c>
      <c r="AV89">
        <v>0</v>
      </c>
      <c r="AW89">
        <v>-10911</v>
      </c>
      <c r="AX89">
        <v>0</v>
      </c>
      <c r="AY89">
        <v>0</v>
      </c>
      <c r="AZ89">
        <v>0</v>
      </c>
      <c r="BA89">
        <v>0</v>
      </c>
      <c r="BB89">
        <v>0</v>
      </c>
      <c r="BC89">
        <v>0</v>
      </c>
      <c r="BD89">
        <v>0</v>
      </c>
      <c r="BE89">
        <v>0</v>
      </c>
      <c r="BF89">
        <v>0</v>
      </c>
      <c r="BG89">
        <v>0</v>
      </c>
      <c r="BH89">
        <v>0</v>
      </c>
      <c r="BI89">
        <v>0</v>
      </c>
      <c r="BJ89">
        <v>0</v>
      </c>
      <c r="BK89">
        <v>0</v>
      </c>
      <c r="BL89">
        <v>0</v>
      </c>
      <c r="BM89">
        <v>0</v>
      </c>
      <c r="BN89">
        <v>0</v>
      </c>
      <c r="BO89">
        <v>0</v>
      </c>
      <c r="BP89">
        <v>0</v>
      </c>
      <c r="BQ89">
        <v>0</v>
      </c>
      <c r="BR89">
        <v>0</v>
      </c>
      <c r="BS89">
        <v>0</v>
      </c>
      <c r="BT89">
        <v>0</v>
      </c>
      <c r="BU89">
        <v>0.72599999999999998</v>
      </c>
      <c r="BV89">
        <v>0.4</v>
      </c>
      <c r="BW89" s="6">
        <v>-13.0704815428447</v>
      </c>
      <c r="BX89" s="6">
        <v>3.60487104318082</v>
      </c>
      <c r="BY89" s="6">
        <v>0.4</v>
      </c>
      <c r="BZ89" s="6">
        <v>-13.0704815428447</v>
      </c>
      <c r="CA89" s="6">
        <v>3.60487104318082</v>
      </c>
      <c r="CB89">
        <v>0</v>
      </c>
      <c r="CC89">
        <v>0</v>
      </c>
      <c r="CD89">
        <v>0</v>
      </c>
      <c r="CE89">
        <v>0</v>
      </c>
      <c r="CG89" s="16">
        <f t="shared" si="1"/>
        <v>-2235946.4159999997</v>
      </c>
    </row>
    <row r="90" spans="1:85" x14ac:dyDescent="0.25">
      <c r="A90" t="s">
        <v>198</v>
      </c>
      <c r="B90" t="s">
        <v>197</v>
      </c>
      <c r="C90">
        <v>25906453</v>
      </c>
      <c r="D90">
        <v>0</v>
      </c>
      <c r="E90">
        <v>-1787634</v>
      </c>
      <c r="F90">
        <v>0</v>
      </c>
      <c r="G90">
        <v>0</v>
      </c>
      <c r="H90">
        <v>-168138</v>
      </c>
      <c r="I90">
        <v>0</v>
      </c>
      <c r="J90">
        <v>-793472</v>
      </c>
      <c r="K90">
        <v>-439547</v>
      </c>
      <c r="L90">
        <v>-1797</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0</v>
      </c>
      <c r="AM90">
        <v>-1778313</v>
      </c>
      <c r="AN90">
        <v>0</v>
      </c>
      <c r="AO90">
        <v>0</v>
      </c>
      <c r="AP90">
        <v>0</v>
      </c>
      <c r="AQ90">
        <v>0</v>
      </c>
      <c r="AR90">
        <v>0</v>
      </c>
      <c r="AS90">
        <v>0</v>
      </c>
      <c r="AT90">
        <v>0</v>
      </c>
      <c r="AU90">
        <v>0</v>
      </c>
      <c r="AV90">
        <v>0</v>
      </c>
      <c r="AW90">
        <v>-1797</v>
      </c>
      <c r="AX90">
        <v>0</v>
      </c>
      <c r="AY90">
        <v>0</v>
      </c>
      <c r="AZ90">
        <v>0</v>
      </c>
      <c r="BA90">
        <v>0</v>
      </c>
      <c r="BB90">
        <v>0</v>
      </c>
      <c r="BC90">
        <v>0</v>
      </c>
      <c r="BD90">
        <v>0</v>
      </c>
      <c r="BE90">
        <v>0</v>
      </c>
      <c r="BF90">
        <v>0</v>
      </c>
      <c r="BG90">
        <v>-6947</v>
      </c>
      <c r="BH90">
        <v>0</v>
      </c>
      <c r="BI90">
        <v>0</v>
      </c>
      <c r="BJ90">
        <v>0</v>
      </c>
      <c r="BK90">
        <v>0</v>
      </c>
      <c r="BL90">
        <v>0</v>
      </c>
      <c r="BM90">
        <v>0</v>
      </c>
      <c r="BN90">
        <v>0</v>
      </c>
      <c r="BO90">
        <v>0</v>
      </c>
      <c r="BP90">
        <v>0</v>
      </c>
      <c r="BQ90">
        <v>0</v>
      </c>
      <c r="BR90">
        <v>0</v>
      </c>
      <c r="BS90">
        <v>0</v>
      </c>
      <c r="BT90">
        <v>0</v>
      </c>
      <c r="BU90">
        <v>0.746</v>
      </c>
      <c r="BV90">
        <v>0.4</v>
      </c>
      <c r="BW90" s="6">
        <v>-9.4543640324568301</v>
      </c>
      <c r="BX90" s="6">
        <v>1.5602086922308001</v>
      </c>
      <c r="BY90" s="6">
        <v>0.4</v>
      </c>
      <c r="BZ90" s="6">
        <v>-9.4543640324568301</v>
      </c>
      <c r="CA90" s="6">
        <v>1.5602086922308001</v>
      </c>
      <c r="CB90">
        <v>0</v>
      </c>
      <c r="CC90">
        <v>0</v>
      </c>
      <c r="CD90">
        <v>250437</v>
      </c>
      <c r="CE90">
        <v>250437</v>
      </c>
      <c r="CG90" s="16">
        <f t="shared" si="1"/>
        <v>-663310.74899999995</v>
      </c>
    </row>
    <row r="91" spans="1:85" x14ac:dyDescent="0.25">
      <c r="A91" t="s">
        <v>200</v>
      </c>
      <c r="B91" t="s">
        <v>199</v>
      </c>
      <c r="C91">
        <v>25543259</v>
      </c>
      <c r="D91">
        <v>0</v>
      </c>
      <c r="E91">
        <v>-4696390</v>
      </c>
      <c r="F91">
        <v>-6537</v>
      </c>
      <c r="G91">
        <v>0</v>
      </c>
      <c r="H91">
        <v>-122590</v>
      </c>
      <c r="I91">
        <v>0</v>
      </c>
      <c r="J91">
        <v>-872636</v>
      </c>
      <c r="K91">
        <v>-566610</v>
      </c>
      <c r="L91">
        <v>-16692</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0</v>
      </c>
      <c r="AL91">
        <v>0</v>
      </c>
      <c r="AM91">
        <v>-4652468</v>
      </c>
      <c r="AN91">
        <v>0</v>
      </c>
      <c r="AO91">
        <v>0</v>
      </c>
      <c r="AP91">
        <v>-13048</v>
      </c>
      <c r="AQ91">
        <v>0</v>
      </c>
      <c r="AR91">
        <v>0</v>
      </c>
      <c r="AS91">
        <v>-4616</v>
      </c>
      <c r="AT91">
        <v>0</v>
      </c>
      <c r="AU91">
        <v>0</v>
      </c>
      <c r="AV91">
        <v>0</v>
      </c>
      <c r="AW91">
        <v>-16692</v>
      </c>
      <c r="AX91">
        <v>0</v>
      </c>
      <c r="AY91">
        <v>0</v>
      </c>
      <c r="AZ91">
        <v>0</v>
      </c>
      <c r="BA91">
        <v>0</v>
      </c>
      <c r="BB91">
        <v>0</v>
      </c>
      <c r="BC91">
        <v>0</v>
      </c>
      <c r="BD91">
        <v>0</v>
      </c>
      <c r="BE91">
        <v>0</v>
      </c>
      <c r="BF91">
        <v>0</v>
      </c>
      <c r="BG91">
        <v>0</v>
      </c>
      <c r="BH91">
        <v>0</v>
      </c>
      <c r="BI91">
        <v>0</v>
      </c>
      <c r="BJ91">
        <v>0</v>
      </c>
      <c r="BK91">
        <v>0</v>
      </c>
      <c r="BL91">
        <v>0</v>
      </c>
      <c r="BM91">
        <v>0</v>
      </c>
      <c r="BN91">
        <v>0</v>
      </c>
      <c r="BO91">
        <v>0</v>
      </c>
      <c r="BP91">
        <v>0</v>
      </c>
      <c r="BQ91">
        <v>0</v>
      </c>
      <c r="BR91">
        <v>0</v>
      </c>
      <c r="BS91">
        <v>0</v>
      </c>
      <c r="BT91">
        <v>0</v>
      </c>
      <c r="BU91">
        <v>0.67700000000000005</v>
      </c>
      <c r="BV91">
        <v>0.4</v>
      </c>
      <c r="BW91" s="6">
        <v>-6.8921777154986597</v>
      </c>
      <c r="BX91" s="6">
        <v>3.6004118740084801</v>
      </c>
      <c r="BY91" s="6">
        <v>0.4</v>
      </c>
      <c r="BZ91" s="6">
        <v>-6.8921777154986597</v>
      </c>
      <c r="CA91" s="6">
        <v>3.6004118740084801</v>
      </c>
      <c r="CB91">
        <v>0</v>
      </c>
      <c r="CC91">
        <v>0</v>
      </c>
      <c r="CD91">
        <v>0</v>
      </c>
      <c r="CE91">
        <v>0</v>
      </c>
      <c r="CG91" s="16">
        <f t="shared" si="1"/>
        <v>-1570443.6700000002</v>
      </c>
    </row>
    <row r="92" spans="1:85" x14ac:dyDescent="0.25">
      <c r="A92" t="s">
        <v>202</v>
      </c>
      <c r="B92" t="s">
        <v>201</v>
      </c>
      <c r="C92">
        <v>81669823</v>
      </c>
      <c r="D92">
        <v>0</v>
      </c>
      <c r="E92">
        <v>-4288208</v>
      </c>
      <c r="F92">
        <v>0</v>
      </c>
      <c r="G92">
        <v>0</v>
      </c>
      <c r="H92">
        <v>-384056</v>
      </c>
      <c r="I92">
        <v>0</v>
      </c>
      <c r="J92">
        <v>-2313546</v>
      </c>
      <c r="K92">
        <v>-2084818</v>
      </c>
      <c r="L92">
        <v>-12330</v>
      </c>
      <c r="M92">
        <v>0</v>
      </c>
      <c r="N92">
        <v>0</v>
      </c>
      <c r="O92">
        <v>-54112</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c r="AL92">
        <v>0</v>
      </c>
      <c r="AM92">
        <v>-4086448</v>
      </c>
      <c r="AN92">
        <v>0</v>
      </c>
      <c r="AO92">
        <v>0</v>
      </c>
      <c r="AP92">
        <v>0</v>
      </c>
      <c r="AQ92">
        <v>0</v>
      </c>
      <c r="AR92">
        <v>0</v>
      </c>
      <c r="AS92">
        <v>0</v>
      </c>
      <c r="AT92">
        <v>0</v>
      </c>
      <c r="AU92">
        <v>0</v>
      </c>
      <c r="AV92">
        <v>0</v>
      </c>
      <c r="AW92">
        <v>-12506</v>
      </c>
      <c r="AX92">
        <v>0</v>
      </c>
      <c r="AY92">
        <v>0</v>
      </c>
      <c r="AZ92">
        <v>0</v>
      </c>
      <c r="BA92">
        <v>-44752</v>
      </c>
      <c r="BB92">
        <v>0</v>
      </c>
      <c r="BC92">
        <v>0</v>
      </c>
      <c r="BD92">
        <v>0</v>
      </c>
      <c r="BE92">
        <v>0</v>
      </c>
      <c r="BF92">
        <v>0</v>
      </c>
      <c r="BG92">
        <v>0</v>
      </c>
      <c r="BH92">
        <v>0</v>
      </c>
      <c r="BI92">
        <v>0</v>
      </c>
      <c r="BJ92">
        <v>0</v>
      </c>
      <c r="BK92">
        <v>0</v>
      </c>
      <c r="BL92">
        <v>0</v>
      </c>
      <c r="BM92">
        <v>0</v>
      </c>
      <c r="BN92">
        <v>0</v>
      </c>
      <c r="BO92">
        <v>0</v>
      </c>
      <c r="BP92">
        <v>0</v>
      </c>
      <c r="BQ92">
        <v>0</v>
      </c>
      <c r="BR92">
        <v>0</v>
      </c>
      <c r="BS92">
        <v>0</v>
      </c>
      <c r="BT92">
        <v>0</v>
      </c>
      <c r="BU92">
        <v>0.71299999999999997</v>
      </c>
      <c r="BV92">
        <v>0.4</v>
      </c>
      <c r="BW92" s="6">
        <v>-26.8065518584622</v>
      </c>
      <c r="BX92" s="6">
        <v>4.54728156819698</v>
      </c>
      <c r="BY92" s="6">
        <v>0.4</v>
      </c>
      <c r="BZ92" s="6">
        <v>-26.8065518584622</v>
      </c>
      <c r="CA92" s="6">
        <v>4.54728156819698</v>
      </c>
      <c r="CB92">
        <v>0</v>
      </c>
      <c r="CC92">
        <v>0</v>
      </c>
      <c r="CD92">
        <v>0</v>
      </c>
      <c r="CE92">
        <v>0</v>
      </c>
      <c r="CG92" s="16">
        <f t="shared" si="1"/>
        <v>-1456818.7119999998</v>
      </c>
    </row>
    <row r="93" spans="1:85" x14ac:dyDescent="0.25">
      <c r="A93" t="s">
        <v>204</v>
      </c>
      <c r="B93" t="s">
        <v>203</v>
      </c>
      <c r="C93">
        <v>46314894</v>
      </c>
      <c r="D93">
        <v>-10017</v>
      </c>
      <c r="E93">
        <v>-3455859</v>
      </c>
      <c r="F93">
        <v>0</v>
      </c>
      <c r="G93">
        <v>0</v>
      </c>
      <c r="H93">
        <v>-460234</v>
      </c>
      <c r="I93">
        <v>0</v>
      </c>
      <c r="J93">
        <v>-1279880</v>
      </c>
      <c r="K93">
        <v>-492978</v>
      </c>
      <c r="L93">
        <v>-7098</v>
      </c>
      <c r="M93">
        <v>0</v>
      </c>
      <c r="N93">
        <v>0</v>
      </c>
      <c r="O93">
        <v>0</v>
      </c>
      <c r="P93">
        <v>0</v>
      </c>
      <c r="Q93">
        <v>-25000</v>
      </c>
      <c r="R93">
        <v>0</v>
      </c>
      <c r="S93">
        <v>0</v>
      </c>
      <c r="T93">
        <v>0</v>
      </c>
      <c r="U93">
        <v>0</v>
      </c>
      <c r="V93">
        <v>692293</v>
      </c>
      <c r="W93">
        <v>-7984</v>
      </c>
      <c r="X93">
        <v>-73133</v>
      </c>
      <c r="Y93">
        <v>0</v>
      </c>
      <c r="Z93">
        <v>0</v>
      </c>
      <c r="AA93">
        <v>-24732</v>
      </c>
      <c r="AB93">
        <v>0</v>
      </c>
      <c r="AC93">
        <v>-1398</v>
      </c>
      <c r="AD93">
        <v>0</v>
      </c>
      <c r="AE93">
        <v>0</v>
      </c>
      <c r="AF93">
        <v>0</v>
      </c>
      <c r="AG93">
        <v>0</v>
      </c>
      <c r="AH93">
        <v>0</v>
      </c>
      <c r="AI93">
        <v>0</v>
      </c>
      <c r="AJ93">
        <v>0</v>
      </c>
      <c r="AK93">
        <v>0</v>
      </c>
      <c r="AL93">
        <v>0</v>
      </c>
      <c r="AM93">
        <v>-3244521</v>
      </c>
      <c r="AN93">
        <v>-68593</v>
      </c>
      <c r="AO93">
        <v>0</v>
      </c>
      <c r="AP93">
        <v>-10132</v>
      </c>
      <c r="AQ93">
        <v>-2658</v>
      </c>
      <c r="AR93">
        <v>0</v>
      </c>
      <c r="AS93">
        <v>0</v>
      </c>
      <c r="AT93">
        <v>0</v>
      </c>
      <c r="AU93">
        <v>0</v>
      </c>
      <c r="AV93">
        <v>0</v>
      </c>
      <c r="AW93">
        <v>-7098</v>
      </c>
      <c r="AX93">
        <v>0</v>
      </c>
      <c r="AY93">
        <v>0</v>
      </c>
      <c r="AZ93">
        <v>0</v>
      </c>
      <c r="BA93">
        <v>0</v>
      </c>
      <c r="BB93">
        <v>0</v>
      </c>
      <c r="BC93">
        <v>0</v>
      </c>
      <c r="BD93">
        <v>0</v>
      </c>
      <c r="BE93">
        <v>-429</v>
      </c>
      <c r="BF93">
        <v>0</v>
      </c>
      <c r="BG93">
        <v>-34705</v>
      </c>
      <c r="BH93">
        <v>0</v>
      </c>
      <c r="BI93">
        <v>0</v>
      </c>
      <c r="BJ93">
        <v>-3892</v>
      </c>
      <c r="BK93">
        <v>0</v>
      </c>
      <c r="BL93">
        <v>0</v>
      </c>
      <c r="BM93">
        <v>0</v>
      </c>
      <c r="BN93">
        <v>0</v>
      </c>
      <c r="BO93">
        <v>0</v>
      </c>
      <c r="BP93">
        <v>0</v>
      </c>
      <c r="BQ93">
        <v>0</v>
      </c>
      <c r="BR93">
        <v>0</v>
      </c>
      <c r="BS93">
        <v>0</v>
      </c>
      <c r="BT93">
        <v>0</v>
      </c>
      <c r="BU93">
        <v>0.71799999999999997</v>
      </c>
      <c r="BV93">
        <v>0.4</v>
      </c>
      <c r="BW93" s="6">
        <v>-17.777074770434901</v>
      </c>
      <c r="BX93" s="6">
        <v>2.11308998713411</v>
      </c>
      <c r="BY93" s="6">
        <v>0.4</v>
      </c>
      <c r="BZ93" s="6">
        <v>-17.777074770434901</v>
      </c>
      <c r="CA93" s="6">
        <v>2.11308998713411</v>
      </c>
      <c r="CB93">
        <v>0</v>
      </c>
      <c r="CC93">
        <v>0</v>
      </c>
      <c r="CD93">
        <v>319296</v>
      </c>
      <c r="CE93">
        <v>319296</v>
      </c>
      <c r="CG93" s="16">
        <f t="shared" si="1"/>
        <v>-1161145.6509999998</v>
      </c>
    </row>
    <row r="94" spans="1:85" x14ac:dyDescent="0.25">
      <c r="A94" t="s">
        <v>206</v>
      </c>
      <c r="B94" t="s">
        <v>205</v>
      </c>
      <c r="C94">
        <v>28952158</v>
      </c>
      <c r="D94">
        <v>0</v>
      </c>
      <c r="E94">
        <v>-3863735</v>
      </c>
      <c r="F94">
        <v>-41955</v>
      </c>
      <c r="G94">
        <v>0</v>
      </c>
      <c r="H94">
        <v>-398689</v>
      </c>
      <c r="I94">
        <v>0</v>
      </c>
      <c r="J94">
        <v>-693815</v>
      </c>
      <c r="K94">
        <v>-294694</v>
      </c>
      <c r="L94">
        <v>-9681</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-3801619</v>
      </c>
      <c r="AN94">
        <v>0</v>
      </c>
      <c r="AO94">
        <v>0</v>
      </c>
      <c r="AP94">
        <v>0</v>
      </c>
      <c r="AQ94">
        <v>0</v>
      </c>
      <c r="AR94">
        <v>0</v>
      </c>
      <c r="AS94">
        <v>-40666</v>
      </c>
      <c r="AT94">
        <v>0</v>
      </c>
      <c r="AU94">
        <v>0</v>
      </c>
      <c r="AV94">
        <v>0</v>
      </c>
      <c r="AW94">
        <v>-9681</v>
      </c>
      <c r="AX94">
        <v>0</v>
      </c>
      <c r="AY94">
        <v>0</v>
      </c>
      <c r="AZ94">
        <v>0</v>
      </c>
      <c r="BA94">
        <v>0</v>
      </c>
      <c r="BB94">
        <v>0</v>
      </c>
      <c r="BC94">
        <v>0</v>
      </c>
      <c r="BD94">
        <v>0</v>
      </c>
      <c r="BE94">
        <v>0</v>
      </c>
      <c r="BF94">
        <v>0</v>
      </c>
      <c r="BG94">
        <v>0</v>
      </c>
      <c r="BH94">
        <v>0</v>
      </c>
      <c r="BI94">
        <v>0</v>
      </c>
      <c r="BJ94">
        <v>0</v>
      </c>
      <c r="BK94">
        <v>0</v>
      </c>
      <c r="BL94">
        <v>0</v>
      </c>
      <c r="BM94">
        <v>0</v>
      </c>
      <c r="BN94">
        <v>0</v>
      </c>
      <c r="BO94">
        <v>0</v>
      </c>
      <c r="BP94">
        <v>0</v>
      </c>
      <c r="BQ94">
        <v>0</v>
      </c>
      <c r="BR94">
        <v>0</v>
      </c>
      <c r="BS94">
        <v>0</v>
      </c>
      <c r="BT94">
        <v>0</v>
      </c>
      <c r="BU94">
        <v>0.66800000000000004</v>
      </c>
      <c r="BV94">
        <v>0.4</v>
      </c>
      <c r="BW94" s="6">
        <v>-7.6366972592439097</v>
      </c>
      <c r="BX94" s="6">
        <v>4.0487488591143999</v>
      </c>
      <c r="BY94" s="6">
        <v>0.4</v>
      </c>
      <c r="BZ94" s="6">
        <v>-7.6366972592439097</v>
      </c>
      <c r="CA94" s="6">
        <v>4.0487488591143999</v>
      </c>
      <c r="CB94">
        <v>0</v>
      </c>
      <c r="CC94">
        <v>0</v>
      </c>
      <c r="CD94">
        <v>780462</v>
      </c>
      <c r="CE94">
        <v>780462</v>
      </c>
      <c r="CG94" s="16">
        <f t="shared" si="1"/>
        <v>-1269740.746</v>
      </c>
    </row>
    <row r="95" spans="1:85" x14ac:dyDescent="0.25">
      <c r="A95" t="s">
        <v>207</v>
      </c>
      <c r="B95" t="s">
        <v>737</v>
      </c>
      <c r="C95">
        <v>32263924</v>
      </c>
      <c r="D95">
        <v>-49399</v>
      </c>
      <c r="E95">
        <v>-5004046</v>
      </c>
      <c r="F95">
        <v>-21090</v>
      </c>
      <c r="G95">
        <v>0</v>
      </c>
      <c r="H95">
        <v>-288105</v>
      </c>
      <c r="I95">
        <v>0</v>
      </c>
      <c r="J95">
        <v>-1166234</v>
      </c>
      <c r="K95">
        <v>-719048</v>
      </c>
      <c r="L95">
        <v>-37824</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-4864524</v>
      </c>
      <c r="AN95">
        <v>0</v>
      </c>
      <c r="AO95">
        <v>0</v>
      </c>
      <c r="AP95">
        <v>-31025</v>
      </c>
      <c r="AQ95">
        <v>0</v>
      </c>
      <c r="AR95">
        <v>0</v>
      </c>
      <c r="AS95">
        <v>-20243</v>
      </c>
      <c r="AT95">
        <v>0</v>
      </c>
      <c r="AU95">
        <v>0</v>
      </c>
      <c r="AV95">
        <v>0</v>
      </c>
      <c r="AW95">
        <v>-37824</v>
      </c>
      <c r="AX95">
        <v>0</v>
      </c>
      <c r="AY95">
        <v>0</v>
      </c>
      <c r="AZ95">
        <v>0</v>
      </c>
      <c r="BA95">
        <v>0</v>
      </c>
      <c r="BB95">
        <v>0</v>
      </c>
      <c r="BC95">
        <v>0</v>
      </c>
      <c r="BD95">
        <v>0</v>
      </c>
      <c r="BE95">
        <v>0</v>
      </c>
      <c r="BF95">
        <v>0</v>
      </c>
      <c r="BG95">
        <v>0</v>
      </c>
      <c r="BH95">
        <v>0</v>
      </c>
      <c r="BI95">
        <v>0</v>
      </c>
      <c r="BJ95">
        <v>0</v>
      </c>
      <c r="BK95">
        <v>0</v>
      </c>
      <c r="BL95">
        <v>0</v>
      </c>
      <c r="BM95">
        <v>0</v>
      </c>
      <c r="BN95">
        <v>0</v>
      </c>
      <c r="BO95">
        <v>0</v>
      </c>
      <c r="BP95">
        <v>0</v>
      </c>
      <c r="BQ95">
        <v>0</v>
      </c>
      <c r="BR95">
        <v>0</v>
      </c>
      <c r="BS95">
        <v>0</v>
      </c>
      <c r="BT95">
        <v>0</v>
      </c>
      <c r="BU95">
        <v>0.66200000000000003</v>
      </c>
      <c r="BV95">
        <v>0.4</v>
      </c>
      <c r="BW95" s="6">
        <v>-7.0873618276466797</v>
      </c>
      <c r="BX95" s="6">
        <v>4.0631312084218703</v>
      </c>
      <c r="BY95" s="6">
        <v>0.4</v>
      </c>
      <c r="BZ95" s="6">
        <v>-7.0873618276466797</v>
      </c>
      <c r="CA95" s="6">
        <v>4.0631312084218703</v>
      </c>
      <c r="CB95">
        <v>0</v>
      </c>
      <c r="CC95">
        <v>0</v>
      </c>
      <c r="CD95">
        <v>0</v>
      </c>
      <c r="CE95">
        <v>0</v>
      </c>
      <c r="CG95" s="16">
        <f t="shared" si="1"/>
        <v>-1599888.169</v>
      </c>
    </row>
    <row r="96" spans="1:85" x14ac:dyDescent="0.25">
      <c r="A96" t="s">
        <v>209</v>
      </c>
      <c r="B96" t="s">
        <v>208</v>
      </c>
      <c r="C96">
        <v>17358007</v>
      </c>
      <c r="D96">
        <v>-2249</v>
      </c>
      <c r="E96">
        <v>-4372565</v>
      </c>
      <c r="F96">
        <v>-18691</v>
      </c>
      <c r="G96">
        <v>0</v>
      </c>
      <c r="H96">
        <v>-415854</v>
      </c>
      <c r="I96">
        <v>0</v>
      </c>
      <c r="J96">
        <v>-627584</v>
      </c>
      <c r="K96">
        <v>-401547</v>
      </c>
      <c r="L96">
        <v>-13461</v>
      </c>
      <c r="M96">
        <v>0</v>
      </c>
      <c r="N96">
        <v>0</v>
      </c>
      <c r="O96">
        <v>0</v>
      </c>
      <c r="P96">
        <v>0</v>
      </c>
      <c r="Q96">
        <v>0</v>
      </c>
      <c r="R96">
        <v>0</v>
      </c>
      <c r="S96">
        <v>0</v>
      </c>
      <c r="T96">
        <v>0</v>
      </c>
      <c r="U96">
        <v>0</v>
      </c>
      <c r="V96">
        <v>0</v>
      </c>
      <c r="W96">
        <v>0</v>
      </c>
      <c r="X96">
        <v>0</v>
      </c>
      <c r="Y96">
        <v>0</v>
      </c>
      <c r="Z96">
        <v>0</v>
      </c>
      <c r="AA96">
        <v>0</v>
      </c>
      <c r="AB96">
        <v>0</v>
      </c>
      <c r="AC96">
        <v>0</v>
      </c>
      <c r="AD96">
        <v>0</v>
      </c>
      <c r="AE96">
        <v>0</v>
      </c>
      <c r="AF96">
        <v>0</v>
      </c>
      <c r="AG96">
        <v>0</v>
      </c>
      <c r="AH96">
        <v>0</v>
      </c>
      <c r="AI96">
        <v>0</v>
      </c>
      <c r="AJ96">
        <v>0</v>
      </c>
      <c r="AK96">
        <v>0</v>
      </c>
      <c r="AL96">
        <v>0</v>
      </c>
      <c r="AM96">
        <v>-4027001</v>
      </c>
      <c r="AN96">
        <v>0</v>
      </c>
      <c r="AO96">
        <v>0</v>
      </c>
      <c r="AP96">
        <v>-1710</v>
      </c>
      <c r="AQ96">
        <v>0</v>
      </c>
      <c r="AR96">
        <v>0</v>
      </c>
      <c r="AS96">
        <v>-16211</v>
      </c>
      <c r="AT96">
        <v>0</v>
      </c>
      <c r="AU96">
        <v>0</v>
      </c>
      <c r="AV96">
        <v>0</v>
      </c>
      <c r="AW96">
        <v>-13461</v>
      </c>
      <c r="AX96">
        <v>0</v>
      </c>
      <c r="AY96">
        <v>0</v>
      </c>
      <c r="AZ96">
        <v>0</v>
      </c>
      <c r="BA96">
        <v>0</v>
      </c>
      <c r="BB96">
        <v>0</v>
      </c>
      <c r="BC96">
        <v>0</v>
      </c>
      <c r="BD96">
        <v>0</v>
      </c>
      <c r="BE96">
        <v>-4986</v>
      </c>
      <c r="BF96">
        <v>0</v>
      </c>
      <c r="BG96">
        <v>-1436</v>
      </c>
      <c r="BH96">
        <v>0</v>
      </c>
      <c r="BI96">
        <v>0</v>
      </c>
      <c r="BJ96">
        <v>0</v>
      </c>
      <c r="BK96">
        <v>0</v>
      </c>
      <c r="BL96">
        <v>0</v>
      </c>
      <c r="BM96">
        <v>0</v>
      </c>
      <c r="BN96">
        <v>0</v>
      </c>
      <c r="BO96">
        <v>0</v>
      </c>
      <c r="BP96">
        <v>0</v>
      </c>
      <c r="BQ96">
        <v>0</v>
      </c>
      <c r="BR96">
        <v>0</v>
      </c>
      <c r="BS96">
        <v>0</v>
      </c>
      <c r="BT96">
        <v>0</v>
      </c>
      <c r="BU96">
        <v>0.623</v>
      </c>
      <c r="BV96">
        <v>0.4</v>
      </c>
      <c r="BW96" s="6">
        <v>-3.9171744127428498</v>
      </c>
      <c r="BX96" s="6">
        <v>2.8016169198798102</v>
      </c>
      <c r="BY96" s="6">
        <v>0.4</v>
      </c>
      <c r="BZ96" s="6">
        <v>-3.9171744127428498</v>
      </c>
      <c r="CA96" s="6">
        <v>2.8016169198798102</v>
      </c>
      <c r="CB96">
        <v>0</v>
      </c>
      <c r="CC96">
        <v>0</v>
      </c>
      <c r="CD96">
        <v>0</v>
      </c>
      <c r="CE96">
        <v>0</v>
      </c>
      <c r="CG96" s="16">
        <f t="shared" si="1"/>
        <v>-1253878.1465</v>
      </c>
    </row>
    <row r="97" spans="1:85" x14ac:dyDescent="0.25">
      <c r="A97" t="s">
        <v>211</v>
      </c>
      <c r="B97" t="s">
        <v>210</v>
      </c>
      <c r="C97">
        <v>26146793</v>
      </c>
      <c r="D97">
        <v>0</v>
      </c>
      <c r="E97">
        <v>-4213187</v>
      </c>
      <c r="F97">
        <v>-3144</v>
      </c>
      <c r="G97">
        <v>0</v>
      </c>
      <c r="H97">
        <v>-199853</v>
      </c>
      <c r="I97">
        <v>0</v>
      </c>
      <c r="J97">
        <v>-997653</v>
      </c>
      <c r="K97">
        <v>-1061458</v>
      </c>
      <c r="L97">
        <v>-5988</v>
      </c>
      <c r="M97">
        <v>0</v>
      </c>
      <c r="N97">
        <v>0</v>
      </c>
      <c r="O97">
        <v>0</v>
      </c>
      <c r="P97">
        <v>0</v>
      </c>
      <c r="Q97">
        <v>0</v>
      </c>
      <c r="R97">
        <v>0</v>
      </c>
      <c r="S97">
        <v>0</v>
      </c>
      <c r="T97">
        <v>0</v>
      </c>
      <c r="U97">
        <v>0</v>
      </c>
      <c r="V97">
        <v>235647</v>
      </c>
      <c r="W97">
        <v>0</v>
      </c>
      <c r="X97">
        <v>-42530</v>
      </c>
      <c r="Y97">
        <v>0</v>
      </c>
      <c r="Z97">
        <v>0</v>
      </c>
      <c r="AA97">
        <v>0</v>
      </c>
      <c r="AB97">
        <v>0</v>
      </c>
      <c r="AC97">
        <v>-8682</v>
      </c>
      <c r="AD97">
        <v>-76035</v>
      </c>
      <c r="AE97">
        <v>0</v>
      </c>
      <c r="AF97">
        <v>0</v>
      </c>
      <c r="AG97">
        <v>0</v>
      </c>
      <c r="AH97">
        <v>0</v>
      </c>
      <c r="AI97">
        <v>0</v>
      </c>
      <c r="AJ97">
        <v>0</v>
      </c>
      <c r="AK97">
        <v>0</v>
      </c>
      <c r="AL97">
        <v>0</v>
      </c>
      <c r="AM97">
        <v>-4055232</v>
      </c>
      <c r="AN97">
        <v>-43332</v>
      </c>
      <c r="AO97">
        <v>0</v>
      </c>
      <c r="AP97">
        <v>0</v>
      </c>
      <c r="AQ97">
        <v>0</v>
      </c>
      <c r="AR97">
        <v>0</v>
      </c>
      <c r="AS97">
        <v>-2440</v>
      </c>
      <c r="AT97">
        <v>0</v>
      </c>
      <c r="AU97">
        <v>0</v>
      </c>
      <c r="AV97">
        <v>0</v>
      </c>
      <c r="AW97">
        <v>-5847</v>
      </c>
      <c r="AX97">
        <v>0</v>
      </c>
      <c r="AY97">
        <v>0</v>
      </c>
      <c r="AZ97">
        <v>0</v>
      </c>
      <c r="BA97">
        <v>0</v>
      </c>
      <c r="BB97">
        <v>0</v>
      </c>
      <c r="BC97">
        <v>0</v>
      </c>
      <c r="BD97">
        <v>0</v>
      </c>
      <c r="BE97">
        <v>-421</v>
      </c>
      <c r="BF97">
        <v>0</v>
      </c>
      <c r="BG97">
        <v>0</v>
      </c>
      <c r="BH97">
        <v>0</v>
      </c>
      <c r="BI97">
        <v>-56187</v>
      </c>
      <c r="BJ97">
        <v>-78242</v>
      </c>
      <c r="BK97">
        <v>0</v>
      </c>
      <c r="BL97">
        <v>0</v>
      </c>
      <c r="BM97">
        <v>0</v>
      </c>
      <c r="BN97">
        <v>0</v>
      </c>
      <c r="BO97">
        <v>0</v>
      </c>
      <c r="BP97">
        <v>0</v>
      </c>
      <c r="BQ97">
        <v>0</v>
      </c>
      <c r="BR97">
        <v>0</v>
      </c>
      <c r="BS97">
        <v>0</v>
      </c>
      <c r="BT97">
        <v>0</v>
      </c>
      <c r="BU97">
        <v>0.66500000000000004</v>
      </c>
      <c r="BV97">
        <v>0.4</v>
      </c>
      <c r="BW97" s="6">
        <v>-8.9414464804529992</v>
      </c>
      <c r="BX97" s="6">
        <v>2.10959992587886</v>
      </c>
      <c r="BY97" s="6">
        <v>0.4</v>
      </c>
      <c r="BZ97" s="6">
        <v>-8.9414464804529992</v>
      </c>
      <c r="CA97" s="6">
        <v>2.10959992587886</v>
      </c>
      <c r="CB97">
        <v>0</v>
      </c>
      <c r="CC97">
        <v>0</v>
      </c>
      <c r="CD97">
        <v>0</v>
      </c>
      <c r="CE97">
        <v>0</v>
      </c>
      <c r="CG97" s="16">
        <f t="shared" si="1"/>
        <v>-1348364.6400000001</v>
      </c>
    </row>
    <row r="98" spans="1:85" x14ac:dyDescent="0.25">
      <c r="A98" t="s">
        <v>213</v>
      </c>
      <c r="B98" t="s">
        <v>212</v>
      </c>
      <c r="C98">
        <v>81901647</v>
      </c>
      <c r="D98">
        <v>0</v>
      </c>
      <c r="E98">
        <v>-7490097</v>
      </c>
      <c r="F98">
        <v>-5402</v>
      </c>
      <c r="G98">
        <v>0</v>
      </c>
      <c r="H98">
        <v>-445156</v>
      </c>
      <c r="I98">
        <v>0</v>
      </c>
      <c r="J98">
        <v>-1707950</v>
      </c>
      <c r="K98">
        <v>-1374680</v>
      </c>
      <c r="L98">
        <v>0</v>
      </c>
      <c r="M98">
        <v>0</v>
      </c>
      <c r="N98">
        <v>0</v>
      </c>
      <c r="O98">
        <v>0</v>
      </c>
      <c r="P98">
        <v>0</v>
      </c>
      <c r="Q98">
        <v>-2500</v>
      </c>
      <c r="R98">
        <v>0</v>
      </c>
      <c r="S98">
        <v>0</v>
      </c>
      <c r="T98">
        <v>0</v>
      </c>
      <c r="U98">
        <v>0</v>
      </c>
      <c r="V98">
        <v>4616111</v>
      </c>
      <c r="W98">
        <v>0</v>
      </c>
      <c r="X98">
        <v>-134639</v>
      </c>
      <c r="Y98">
        <v>0</v>
      </c>
      <c r="Z98">
        <v>0</v>
      </c>
      <c r="AA98">
        <v>-903</v>
      </c>
      <c r="AB98">
        <v>0</v>
      </c>
      <c r="AC98">
        <v>-10888</v>
      </c>
      <c r="AD98">
        <v>-142524</v>
      </c>
      <c r="AE98">
        <v>0</v>
      </c>
      <c r="AF98">
        <v>0</v>
      </c>
      <c r="AG98">
        <v>0</v>
      </c>
      <c r="AH98">
        <v>-223388</v>
      </c>
      <c r="AI98">
        <v>0</v>
      </c>
      <c r="AJ98">
        <v>0</v>
      </c>
      <c r="AK98">
        <v>0</v>
      </c>
      <c r="AL98">
        <v>0</v>
      </c>
      <c r="AM98">
        <v>-7326747</v>
      </c>
      <c r="AN98">
        <v>-140046</v>
      </c>
      <c r="AO98">
        <v>0</v>
      </c>
      <c r="AP98">
        <v>0</v>
      </c>
      <c r="AQ98">
        <v>0</v>
      </c>
      <c r="AR98">
        <v>0</v>
      </c>
      <c r="AS98">
        <v>-5402</v>
      </c>
      <c r="AT98">
        <v>0</v>
      </c>
      <c r="AU98">
        <v>0</v>
      </c>
      <c r="AV98">
        <v>0</v>
      </c>
      <c r="AW98">
        <v>0</v>
      </c>
      <c r="AX98">
        <v>0</v>
      </c>
      <c r="AY98">
        <v>0</v>
      </c>
      <c r="AZ98">
        <v>0</v>
      </c>
      <c r="BA98">
        <v>0</v>
      </c>
      <c r="BB98">
        <v>0</v>
      </c>
      <c r="BC98">
        <v>0</v>
      </c>
      <c r="BD98">
        <v>-219765</v>
      </c>
      <c r="BE98">
        <v>-106</v>
      </c>
      <c r="BF98">
        <v>0</v>
      </c>
      <c r="BG98">
        <v>0</v>
      </c>
      <c r="BH98">
        <v>0</v>
      </c>
      <c r="BI98">
        <v>0</v>
      </c>
      <c r="BJ98">
        <v>0</v>
      </c>
      <c r="BK98">
        <v>0</v>
      </c>
      <c r="BL98">
        <v>0</v>
      </c>
      <c r="BM98">
        <v>0</v>
      </c>
      <c r="BN98">
        <v>0</v>
      </c>
      <c r="BO98">
        <v>0</v>
      </c>
      <c r="BP98">
        <v>0</v>
      </c>
      <c r="BQ98">
        <v>0</v>
      </c>
      <c r="BR98">
        <v>0</v>
      </c>
      <c r="BS98">
        <v>0</v>
      </c>
      <c r="BT98">
        <v>0</v>
      </c>
      <c r="BU98">
        <v>0.67500000000000004</v>
      </c>
      <c r="BV98">
        <v>0.49</v>
      </c>
      <c r="BW98" s="6">
        <v>22.4660020245108</v>
      </c>
      <c r="BX98" s="6">
        <v>64.236562325227595</v>
      </c>
      <c r="BY98" s="6">
        <v>0.49</v>
      </c>
      <c r="BZ98" s="6">
        <v>22.4660020245108</v>
      </c>
      <c r="CA98" s="6">
        <v>64.236562325227595</v>
      </c>
      <c r="CB98">
        <v>0</v>
      </c>
      <c r="CC98">
        <v>0</v>
      </c>
      <c r="CD98">
        <v>0</v>
      </c>
      <c r="CE98">
        <v>0</v>
      </c>
      <c r="CG98" s="16">
        <f t="shared" si="1"/>
        <v>-2472777.1125000003</v>
      </c>
    </row>
    <row r="99" spans="1:85" x14ac:dyDescent="0.25">
      <c r="A99" t="s">
        <v>215</v>
      </c>
      <c r="B99" t="s">
        <v>214</v>
      </c>
      <c r="C99">
        <v>26864845</v>
      </c>
      <c r="D99">
        <v>0</v>
      </c>
      <c r="E99">
        <v>-3396690</v>
      </c>
      <c r="F99">
        <v>0</v>
      </c>
      <c r="G99">
        <v>0</v>
      </c>
      <c r="H99">
        <v>-273301</v>
      </c>
      <c r="I99">
        <v>0</v>
      </c>
      <c r="J99">
        <v>-699835</v>
      </c>
      <c r="K99">
        <v>-217116</v>
      </c>
      <c r="L99">
        <v>-4890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0</v>
      </c>
      <c r="AM99">
        <v>-3305322</v>
      </c>
      <c r="AN99">
        <v>0</v>
      </c>
      <c r="AO99">
        <v>0</v>
      </c>
      <c r="AP99">
        <v>0</v>
      </c>
      <c r="AQ99">
        <v>0</v>
      </c>
      <c r="AR99">
        <v>0</v>
      </c>
      <c r="AS99">
        <v>0</v>
      </c>
      <c r="AT99">
        <v>0</v>
      </c>
      <c r="AU99">
        <v>0</v>
      </c>
      <c r="AV99">
        <v>0</v>
      </c>
      <c r="AW99">
        <v>-4890</v>
      </c>
      <c r="AX99">
        <v>0</v>
      </c>
      <c r="AY99">
        <v>0</v>
      </c>
      <c r="AZ99">
        <v>0</v>
      </c>
      <c r="BA99">
        <v>0</v>
      </c>
      <c r="BB99">
        <v>0</v>
      </c>
      <c r="BC99">
        <v>0</v>
      </c>
      <c r="BD99">
        <v>0</v>
      </c>
      <c r="BE99">
        <v>0</v>
      </c>
      <c r="BF99">
        <v>0</v>
      </c>
      <c r="BG99">
        <v>0</v>
      </c>
      <c r="BH99">
        <v>0</v>
      </c>
      <c r="BI99">
        <v>0</v>
      </c>
      <c r="BJ99">
        <v>0</v>
      </c>
      <c r="BK99">
        <v>0</v>
      </c>
      <c r="BL99">
        <v>0</v>
      </c>
      <c r="BM99">
        <v>0</v>
      </c>
      <c r="BN99">
        <v>0</v>
      </c>
      <c r="BO99">
        <v>0</v>
      </c>
      <c r="BP99">
        <v>0</v>
      </c>
      <c r="BQ99">
        <v>0</v>
      </c>
      <c r="BR99">
        <v>0</v>
      </c>
      <c r="BS99">
        <v>0</v>
      </c>
      <c r="BT99">
        <v>0</v>
      </c>
      <c r="BU99">
        <v>0.69099999999999995</v>
      </c>
      <c r="BV99">
        <v>0.4</v>
      </c>
      <c r="BW99" s="6">
        <v>-6.6012128541656203</v>
      </c>
      <c r="BX99" s="6">
        <v>3.35538430425117</v>
      </c>
      <c r="BY99" s="6">
        <v>0.4</v>
      </c>
      <c r="BZ99" s="6">
        <v>-6.6012128541656203</v>
      </c>
      <c r="CA99" s="6">
        <v>3.35538430425117</v>
      </c>
      <c r="CB99">
        <v>0</v>
      </c>
      <c r="CC99">
        <v>0</v>
      </c>
      <c r="CD99">
        <v>0</v>
      </c>
      <c r="CE99">
        <v>0</v>
      </c>
      <c r="CG99" s="16">
        <f t="shared" si="1"/>
        <v>-1141988.7509999999</v>
      </c>
    </row>
    <row r="100" spans="1:85" x14ac:dyDescent="0.25">
      <c r="A100" t="s">
        <v>217</v>
      </c>
      <c r="B100" t="s">
        <v>216</v>
      </c>
      <c r="C100">
        <v>60596873</v>
      </c>
      <c r="D100">
        <v>-20753</v>
      </c>
      <c r="E100">
        <v>-3447812</v>
      </c>
      <c r="F100">
        <v>0</v>
      </c>
      <c r="G100">
        <v>0</v>
      </c>
      <c r="H100">
        <v>-597643</v>
      </c>
      <c r="I100">
        <v>0</v>
      </c>
      <c r="J100">
        <v>-1389454</v>
      </c>
      <c r="K100">
        <v>-1237635</v>
      </c>
      <c r="L100">
        <v>-10329</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0</v>
      </c>
      <c r="AM100">
        <v>-3094548</v>
      </c>
      <c r="AN100">
        <v>0</v>
      </c>
      <c r="AO100">
        <v>0</v>
      </c>
      <c r="AP100">
        <v>-19638</v>
      </c>
      <c r="AQ100">
        <v>0</v>
      </c>
      <c r="AR100">
        <v>0</v>
      </c>
      <c r="AS100">
        <v>0</v>
      </c>
      <c r="AT100">
        <v>0</v>
      </c>
      <c r="AU100">
        <v>0</v>
      </c>
      <c r="AV100">
        <v>0</v>
      </c>
      <c r="AW100">
        <v>-10329</v>
      </c>
      <c r="AX100">
        <v>0</v>
      </c>
      <c r="AY100">
        <v>0</v>
      </c>
      <c r="AZ100">
        <v>0</v>
      </c>
      <c r="BA100">
        <v>0</v>
      </c>
      <c r="BB100">
        <v>0</v>
      </c>
      <c r="BC100">
        <v>0</v>
      </c>
      <c r="BD100">
        <v>0</v>
      </c>
      <c r="BE100">
        <v>0</v>
      </c>
      <c r="BF100">
        <v>0</v>
      </c>
      <c r="BG100">
        <v>0</v>
      </c>
      <c r="BH100">
        <v>0</v>
      </c>
      <c r="BI100">
        <v>0</v>
      </c>
      <c r="BJ100">
        <v>0</v>
      </c>
      <c r="BK100">
        <v>0</v>
      </c>
      <c r="BL100">
        <v>0</v>
      </c>
      <c r="BM100">
        <v>0</v>
      </c>
      <c r="BN100">
        <v>0</v>
      </c>
      <c r="BO100">
        <v>0</v>
      </c>
      <c r="BP100">
        <v>0</v>
      </c>
      <c r="BQ100">
        <v>0</v>
      </c>
      <c r="BR100">
        <v>0</v>
      </c>
      <c r="BS100">
        <v>0</v>
      </c>
      <c r="BT100">
        <v>0</v>
      </c>
      <c r="BU100">
        <v>0.67800000000000005</v>
      </c>
      <c r="BV100">
        <v>0.4</v>
      </c>
      <c r="BW100" s="6">
        <v>-18.376467152960199</v>
      </c>
      <c r="BX100" s="6">
        <v>4.0701241038610201</v>
      </c>
      <c r="BY100" s="6">
        <v>0.4</v>
      </c>
      <c r="BZ100" s="6">
        <v>-18.376467152960199</v>
      </c>
      <c r="CA100" s="6">
        <v>4.0701241038610201</v>
      </c>
      <c r="CB100">
        <v>0</v>
      </c>
      <c r="CC100">
        <v>0</v>
      </c>
      <c r="CD100">
        <v>0</v>
      </c>
      <c r="CE100">
        <v>0</v>
      </c>
      <c r="CG100" s="16">
        <f t="shared" si="1"/>
        <v>-1042394.4900000001</v>
      </c>
    </row>
    <row r="101" spans="1:85" x14ac:dyDescent="0.25">
      <c r="A101" t="s">
        <v>219</v>
      </c>
      <c r="B101" t="s">
        <v>218</v>
      </c>
      <c r="C101">
        <v>19543221</v>
      </c>
      <c r="D101">
        <v>0</v>
      </c>
      <c r="E101">
        <v>-2335615</v>
      </c>
      <c r="F101">
        <v>0</v>
      </c>
      <c r="G101">
        <v>0</v>
      </c>
      <c r="H101">
        <v>-186600</v>
      </c>
      <c r="I101">
        <v>0</v>
      </c>
      <c r="J101">
        <v>-358158</v>
      </c>
      <c r="K101">
        <v>-164902</v>
      </c>
      <c r="L101">
        <v>-6462</v>
      </c>
      <c r="M101">
        <v>0</v>
      </c>
      <c r="N101">
        <v>0</v>
      </c>
      <c r="O101">
        <v>0</v>
      </c>
      <c r="P101">
        <v>0</v>
      </c>
      <c r="Q101">
        <v>0</v>
      </c>
      <c r="R101">
        <v>0</v>
      </c>
      <c r="S101">
        <v>0</v>
      </c>
      <c r="T101">
        <v>0</v>
      </c>
      <c r="U101">
        <v>0</v>
      </c>
      <c r="V101">
        <v>500548</v>
      </c>
      <c r="W101">
        <v>0</v>
      </c>
      <c r="X101">
        <v>-103434</v>
      </c>
      <c r="Y101">
        <v>0</v>
      </c>
      <c r="Z101">
        <v>0</v>
      </c>
      <c r="AA101">
        <v>-39370</v>
      </c>
      <c r="AB101">
        <v>0</v>
      </c>
      <c r="AC101">
        <v>-4840</v>
      </c>
      <c r="AD101">
        <v>-13431</v>
      </c>
      <c r="AE101">
        <v>0</v>
      </c>
      <c r="AF101">
        <v>0</v>
      </c>
      <c r="AG101">
        <v>0</v>
      </c>
      <c r="AH101">
        <v>0</v>
      </c>
      <c r="AI101">
        <v>0</v>
      </c>
      <c r="AJ101">
        <v>0</v>
      </c>
      <c r="AK101">
        <v>0</v>
      </c>
      <c r="AL101">
        <v>0</v>
      </c>
      <c r="AM101">
        <v>-2220660</v>
      </c>
      <c r="AN101">
        <v>-86273</v>
      </c>
      <c r="AO101">
        <v>0</v>
      </c>
      <c r="AP101">
        <v>0</v>
      </c>
      <c r="AQ101">
        <v>0</v>
      </c>
      <c r="AR101">
        <v>0</v>
      </c>
      <c r="AS101">
        <v>0</v>
      </c>
      <c r="AT101">
        <v>0</v>
      </c>
      <c r="AU101">
        <v>0</v>
      </c>
      <c r="AV101">
        <v>0</v>
      </c>
      <c r="AW101">
        <v>-6462</v>
      </c>
      <c r="AX101">
        <v>0</v>
      </c>
      <c r="AY101">
        <v>0</v>
      </c>
      <c r="AZ101">
        <v>0</v>
      </c>
      <c r="BA101">
        <v>0</v>
      </c>
      <c r="BB101">
        <v>0</v>
      </c>
      <c r="BC101">
        <v>0</v>
      </c>
      <c r="BD101">
        <v>0</v>
      </c>
      <c r="BE101">
        <v>0</v>
      </c>
      <c r="BF101">
        <v>0</v>
      </c>
      <c r="BG101">
        <v>0</v>
      </c>
      <c r="BH101">
        <v>0</v>
      </c>
      <c r="BI101">
        <v>0</v>
      </c>
      <c r="BJ101">
        <v>0</v>
      </c>
      <c r="BK101">
        <v>0</v>
      </c>
      <c r="BL101">
        <v>0</v>
      </c>
      <c r="BM101">
        <v>0</v>
      </c>
      <c r="BN101">
        <v>0</v>
      </c>
      <c r="BO101">
        <v>0</v>
      </c>
      <c r="BP101">
        <v>0</v>
      </c>
      <c r="BQ101">
        <v>0</v>
      </c>
      <c r="BR101">
        <v>0</v>
      </c>
      <c r="BS101">
        <v>0</v>
      </c>
      <c r="BT101">
        <v>0</v>
      </c>
      <c r="BU101">
        <v>0.67700000000000005</v>
      </c>
      <c r="BV101">
        <v>0.4</v>
      </c>
      <c r="BW101" s="6">
        <v>-4.3936860675881002</v>
      </c>
      <c r="BX101" s="6">
        <v>2.7342353362180698</v>
      </c>
      <c r="BY101" s="6">
        <v>0.4</v>
      </c>
      <c r="BZ101" s="6">
        <v>-4.3936860675881002</v>
      </c>
      <c r="CA101" s="6">
        <v>2.7342353362180698</v>
      </c>
      <c r="CB101">
        <v>0</v>
      </c>
      <c r="CC101">
        <v>0</v>
      </c>
      <c r="CD101">
        <v>0</v>
      </c>
      <c r="CE101">
        <v>0</v>
      </c>
      <c r="CG101" s="16">
        <f t="shared" si="1"/>
        <v>-751693.41</v>
      </c>
    </row>
    <row r="102" spans="1:85" x14ac:dyDescent="0.25">
      <c r="A102" t="s">
        <v>221</v>
      </c>
      <c r="B102" t="s">
        <v>220</v>
      </c>
      <c r="C102">
        <v>29025619</v>
      </c>
      <c r="D102">
        <v>0</v>
      </c>
      <c r="E102">
        <v>-3078050</v>
      </c>
      <c r="F102">
        <v>-5310</v>
      </c>
      <c r="G102">
        <v>0</v>
      </c>
      <c r="H102">
        <v>-579950</v>
      </c>
      <c r="I102">
        <v>0</v>
      </c>
      <c r="J102">
        <v>-658450</v>
      </c>
      <c r="K102">
        <v>-346200</v>
      </c>
      <c r="L102">
        <v>-12490</v>
      </c>
      <c r="M102">
        <v>0</v>
      </c>
      <c r="N102">
        <v>0</v>
      </c>
      <c r="O102">
        <v>0</v>
      </c>
      <c r="P102">
        <v>0</v>
      </c>
      <c r="Q102">
        <v>0</v>
      </c>
      <c r="R102">
        <v>0</v>
      </c>
      <c r="S102">
        <v>0</v>
      </c>
      <c r="T102">
        <v>0</v>
      </c>
      <c r="U102">
        <v>0</v>
      </c>
      <c r="V102">
        <v>671550</v>
      </c>
      <c r="W102">
        <v>0</v>
      </c>
      <c r="X102">
        <v>0</v>
      </c>
      <c r="Y102">
        <v>0</v>
      </c>
      <c r="Z102">
        <v>0</v>
      </c>
      <c r="AA102">
        <v>0</v>
      </c>
      <c r="AB102">
        <v>0</v>
      </c>
      <c r="AC102">
        <v>0</v>
      </c>
      <c r="AD102">
        <v>0</v>
      </c>
      <c r="AE102">
        <v>0</v>
      </c>
      <c r="AF102">
        <v>0</v>
      </c>
      <c r="AG102">
        <v>0</v>
      </c>
      <c r="AH102">
        <v>0</v>
      </c>
      <c r="AI102">
        <v>0</v>
      </c>
      <c r="AJ102">
        <v>0</v>
      </c>
      <c r="AK102">
        <v>0</v>
      </c>
      <c r="AL102">
        <v>0</v>
      </c>
      <c r="AM102">
        <v>-2810497</v>
      </c>
      <c r="AN102">
        <v>0</v>
      </c>
      <c r="AO102">
        <v>0</v>
      </c>
      <c r="AP102">
        <v>0</v>
      </c>
      <c r="AQ102">
        <v>0</v>
      </c>
      <c r="AR102">
        <v>0</v>
      </c>
      <c r="AS102">
        <v>-5314</v>
      </c>
      <c r="AT102">
        <v>0</v>
      </c>
      <c r="AU102">
        <v>0</v>
      </c>
      <c r="AV102">
        <v>0</v>
      </c>
      <c r="AW102">
        <v>-11228</v>
      </c>
      <c r="AX102">
        <v>0</v>
      </c>
      <c r="AY102">
        <v>0</v>
      </c>
      <c r="AZ102">
        <v>0</v>
      </c>
      <c r="BA102">
        <v>0</v>
      </c>
      <c r="BB102">
        <v>0</v>
      </c>
      <c r="BC102">
        <v>0</v>
      </c>
      <c r="BD102">
        <v>0</v>
      </c>
      <c r="BE102">
        <v>0</v>
      </c>
      <c r="BF102">
        <v>0</v>
      </c>
      <c r="BG102">
        <v>0</v>
      </c>
      <c r="BH102">
        <v>0</v>
      </c>
      <c r="BI102">
        <v>0</v>
      </c>
      <c r="BJ102">
        <v>0</v>
      </c>
      <c r="BK102">
        <v>0</v>
      </c>
      <c r="BL102">
        <v>0</v>
      </c>
      <c r="BM102">
        <v>0</v>
      </c>
      <c r="BN102">
        <v>0</v>
      </c>
      <c r="BO102">
        <v>0</v>
      </c>
      <c r="BP102">
        <v>0</v>
      </c>
      <c r="BQ102">
        <v>0</v>
      </c>
      <c r="BR102">
        <v>0</v>
      </c>
      <c r="BS102">
        <v>0</v>
      </c>
      <c r="BT102">
        <v>0</v>
      </c>
      <c r="BU102">
        <v>0.70599999999999996</v>
      </c>
      <c r="BV102">
        <v>0.4</v>
      </c>
      <c r="BW102" s="6">
        <v>-7.6304873550740302</v>
      </c>
      <c r="BX102" s="6">
        <v>3.2496161418013698</v>
      </c>
      <c r="BY102" s="6">
        <v>0.4</v>
      </c>
      <c r="BZ102" s="6">
        <v>-7.6304873550740302</v>
      </c>
      <c r="CA102" s="6">
        <v>3.2496161418013698</v>
      </c>
      <c r="CB102">
        <v>0</v>
      </c>
      <c r="CC102">
        <v>0</v>
      </c>
      <c r="CD102">
        <v>0</v>
      </c>
      <c r="CE102">
        <v>0</v>
      </c>
      <c r="CG102" s="16">
        <f t="shared" si="1"/>
        <v>-992105.44099999999</v>
      </c>
    </row>
    <row r="103" spans="1:85" x14ac:dyDescent="0.25">
      <c r="A103" t="s">
        <v>223</v>
      </c>
      <c r="B103" t="s">
        <v>222</v>
      </c>
      <c r="C103">
        <v>28827055</v>
      </c>
      <c r="D103">
        <v>-7288</v>
      </c>
      <c r="E103">
        <v>-4496658</v>
      </c>
      <c r="F103">
        <v>0</v>
      </c>
      <c r="G103">
        <v>0</v>
      </c>
      <c r="H103">
        <v>-210216</v>
      </c>
      <c r="I103">
        <v>0</v>
      </c>
      <c r="J103">
        <v>-1397966</v>
      </c>
      <c r="K103">
        <v>-1048727</v>
      </c>
      <c r="L103">
        <v>-27283</v>
      </c>
      <c r="M103">
        <v>0</v>
      </c>
      <c r="N103">
        <v>0</v>
      </c>
      <c r="O103">
        <v>0</v>
      </c>
      <c r="P103">
        <v>0</v>
      </c>
      <c r="Q103">
        <v>0</v>
      </c>
      <c r="R103">
        <v>0</v>
      </c>
      <c r="S103">
        <v>0</v>
      </c>
      <c r="T103">
        <v>0</v>
      </c>
      <c r="U103">
        <v>0</v>
      </c>
      <c r="V103">
        <v>1717448</v>
      </c>
      <c r="W103">
        <v>0</v>
      </c>
      <c r="X103">
        <v>0</v>
      </c>
      <c r="Y103">
        <v>0</v>
      </c>
      <c r="Z103">
        <v>0</v>
      </c>
      <c r="AA103">
        <v>0</v>
      </c>
      <c r="AB103">
        <v>0</v>
      </c>
      <c r="AC103">
        <v>0</v>
      </c>
      <c r="AD103">
        <v>0</v>
      </c>
      <c r="AE103">
        <v>0</v>
      </c>
      <c r="AF103">
        <v>0</v>
      </c>
      <c r="AG103">
        <v>0</v>
      </c>
      <c r="AH103">
        <v>0</v>
      </c>
      <c r="AI103">
        <v>0</v>
      </c>
      <c r="AJ103">
        <v>0</v>
      </c>
      <c r="AK103">
        <v>0</v>
      </c>
      <c r="AL103">
        <v>0</v>
      </c>
      <c r="AM103">
        <v>-4332921</v>
      </c>
      <c r="AN103">
        <v>0</v>
      </c>
      <c r="AO103">
        <v>0</v>
      </c>
      <c r="AP103">
        <v>-5178</v>
      </c>
      <c r="AQ103">
        <v>0</v>
      </c>
      <c r="AR103">
        <v>0</v>
      </c>
      <c r="AS103">
        <v>0</v>
      </c>
      <c r="AT103">
        <v>0</v>
      </c>
      <c r="AU103">
        <v>0</v>
      </c>
      <c r="AV103">
        <v>0</v>
      </c>
      <c r="AW103">
        <v>-27155</v>
      </c>
      <c r="AX103">
        <v>0</v>
      </c>
      <c r="AY103">
        <v>0</v>
      </c>
      <c r="AZ103">
        <v>0</v>
      </c>
      <c r="BA103">
        <v>0</v>
      </c>
      <c r="BB103">
        <v>0</v>
      </c>
      <c r="BC103">
        <v>0</v>
      </c>
      <c r="BD103">
        <v>0</v>
      </c>
      <c r="BE103">
        <v>-2468</v>
      </c>
      <c r="BF103">
        <v>0</v>
      </c>
      <c r="BG103">
        <v>0</v>
      </c>
      <c r="BH103">
        <v>0</v>
      </c>
      <c r="BI103">
        <v>0</v>
      </c>
      <c r="BJ103">
        <v>0</v>
      </c>
      <c r="BK103">
        <v>0</v>
      </c>
      <c r="BL103">
        <v>0</v>
      </c>
      <c r="BM103">
        <v>0</v>
      </c>
      <c r="BN103">
        <v>0</v>
      </c>
      <c r="BO103">
        <v>0</v>
      </c>
      <c r="BP103">
        <v>0</v>
      </c>
      <c r="BQ103">
        <v>0</v>
      </c>
      <c r="BR103">
        <v>0</v>
      </c>
      <c r="BS103">
        <v>0</v>
      </c>
      <c r="BT103">
        <v>0</v>
      </c>
      <c r="BU103">
        <v>0.65700000000000003</v>
      </c>
      <c r="BV103">
        <v>0.4</v>
      </c>
      <c r="BW103" s="6">
        <v>-8.9956088048599394</v>
      </c>
      <c r="BX103" s="6">
        <v>4.1776433805989699</v>
      </c>
      <c r="BY103" s="6">
        <v>0.4</v>
      </c>
      <c r="BZ103" s="6">
        <v>-8.9956088048599394</v>
      </c>
      <c r="CA103" s="6">
        <v>4.1776433805989699</v>
      </c>
      <c r="CB103">
        <v>0</v>
      </c>
      <c r="CC103">
        <v>0</v>
      </c>
      <c r="CD103">
        <v>0</v>
      </c>
      <c r="CE103">
        <v>0</v>
      </c>
      <c r="CG103" s="16">
        <f t="shared" si="1"/>
        <v>-1421663.5755</v>
      </c>
    </row>
    <row r="104" spans="1:85" x14ac:dyDescent="0.25">
      <c r="A104" t="s">
        <v>225</v>
      </c>
      <c r="B104" t="s">
        <v>224</v>
      </c>
      <c r="C104">
        <v>103495452</v>
      </c>
      <c r="D104">
        <v>0</v>
      </c>
      <c r="E104">
        <v>-6830079</v>
      </c>
      <c r="F104">
        <v>0</v>
      </c>
      <c r="G104">
        <v>0</v>
      </c>
      <c r="H104">
        <v>-145860</v>
      </c>
      <c r="I104">
        <v>0</v>
      </c>
      <c r="J104">
        <v>-2345475</v>
      </c>
      <c r="K104">
        <v>-2227765</v>
      </c>
      <c r="L104">
        <v>-31561</v>
      </c>
      <c r="M104">
        <v>0</v>
      </c>
      <c r="N104">
        <v>-15968</v>
      </c>
      <c r="O104">
        <v>-180375</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c r="AL104">
        <v>0</v>
      </c>
      <c r="AM104">
        <v>-6729049</v>
      </c>
      <c r="AN104">
        <v>0</v>
      </c>
      <c r="AO104">
        <v>0</v>
      </c>
      <c r="AP104">
        <v>0</v>
      </c>
      <c r="AQ104">
        <v>0</v>
      </c>
      <c r="AR104">
        <v>0</v>
      </c>
      <c r="AS104">
        <v>0</v>
      </c>
      <c r="AT104">
        <v>0</v>
      </c>
      <c r="AU104">
        <v>0</v>
      </c>
      <c r="AV104">
        <v>0</v>
      </c>
      <c r="AW104">
        <v>-31060</v>
      </c>
      <c r="AX104">
        <v>0</v>
      </c>
      <c r="AY104">
        <v>0</v>
      </c>
      <c r="AZ104">
        <v>0</v>
      </c>
      <c r="BA104">
        <v>-15968</v>
      </c>
      <c r="BB104">
        <v>0</v>
      </c>
      <c r="BC104">
        <v>-177450</v>
      </c>
      <c r="BD104">
        <v>0</v>
      </c>
      <c r="BE104">
        <v>0</v>
      </c>
      <c r="BF104">
        <v>0</v>
      </c>
      <c r="BG104">
        <v>0</v>
      </c>
      <c r="BH104">
        <v>0</v>
      </c>
      <c r="BI104">
        <v>0</v>
      </c>
      <c r="BJ104">
        <v>0</v>
      </c>
      <c r="BK104">
        <v>0</v>
      </c>
      <c r="BL104">
        <v>0</v>
      </c>
      <c r="BM104">
        <v>0</v>
      </c>
      <c r="BN104">
        <v>0</v>
      </c>
      <c r="BO104">
        <v>0</v>
      </c>
      <c r="BP104">
        <v>0</v>
      </c>
      <c r="BQ104">
        <v>0</v>
      </c>
      <c r="BR104">
        <v>0</v>
      </c>
      <c r="BS104">
        <v>0</v>
      </c>
      <c r="BT104">
        <v>0</v>
      </c>
      <c r="BU104">
        <v>0.71899999999999997</v>
      </c>
      <c r="BV104">
        <v>0.3</v>
      </c>
      <c r="BW104" s="6">
        <v>66.260536031750107</v>
      </c>
      <c r="BX104" s="6">
        <v>92.164047886721207</v>
      </c>
      <c r="BY104" s="6">
        <v>0.3</v>
      </c>
      <c r="BZ104" s="6">
        <v>66.260536031750107</v>
      </c>
      <c r="CA104" s="6">
        <v>92.164047886721207</v>
      </c>
      <c r="CB104">
        <v>0</v>
      </c>
      <c r="CC104">
        <v>0</v>
      </c>
      <c r="CD104">
        <v>0</v>
      </c>
      <c r="CE104">
        <v>0</v>
      </c>
      <c r="CG104" s="16">
        <f t="shared" si="1"/>
        <v>-2419093.1154999998</v>
      </c>
    </row>
    <row r="105" spans="1:85" x14ac:dyDescent="0.25">
      <c r="A105" t="s">
        <v>227</v>
      </c>
      <c r="B105" t="s">
        <v>226</v>
      </c>
      <c r="C105">
        <v>88852964</v>
      </c>
      <c r="D105">
        <v>-3468</v>
      </c>
      <c r="E105">
        <v>-3456367</v>
      </c>
      <c r="F105">
        <v>-13673</v>
      </c>
      <c r="G105">
        <v>0</v>
      </c>
      <c r="H105">
        <v>-514411</v>
      </c>
      <c r="I105">
        <v>0</v>
      </c>
      <c r="J105">
        <v>-2020104</v>
      </c>
      <c r="K105">
        <v>-2266871</v>
      </c>
      <c r="L105">
        <v>-6811</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c r="AJ105">
        <v>0</v>
      </c>
      <c r="AK105">
        <v>0</v>
      </c>
      <c r="AL105">
        <v>0</v>
      </c>
      <c r="AM105">
        <v>-3329707</v>
      </c>
      <c r="AN105">
        <v>0</v>
      </c>
      <c r="AO105">
        <v>0</v>
      </c>
      <c r="AP105">
        <v>-6742</v>
      </c>
      <c r="AQ105">
        <v>0</v>
      </c>
      <c r="AR105">
        <v>0</v>
      </c>
      <c r="AS105">
        <v>-11968</v>
      </c>
      <c r="AT105">
        <v>0</v>
      </c>
      <c r="AU105">
        <v>0</v>
      </c>
      <c r="AV105">
        <v>0</v>
      </c>
      <c r="AW105">
        <v>-6803</v>
      </c>
      <c r="AX105">
        <v>0</v>
      </c>
      <c r="AY105">
        <v>0</v>
      </c>
      <c r="AZ105">
        <v>0</v>
      </c>
      <c r="BA105">
        <v>0</v>
      </c>
      <c r="BB105">
        <v>0</v>
      </c>
      <c r="BC105">
        <v>0</v>
      </c>
      <c r="BD105">
        <v>0</v>
      </c>
      <c r="BE105">
        <v>0</v>
      </c>
      <c r="BF105">
        <v>0</v>
      </c>
      <c r="BG105">
        <v>0</v>
      </c>
      <c r="BH105">
        <v>0</v>
      </c>
      <c r="BI105">
        <v>0</v>
      </c>
      <c r="BJ105">
        <v>0</v>
      </c>
      <c r="BK105">
        <v>0</v>
      </c>
      <c r="BL105">
        <v>0</v>
      </c>
      <c r="BM105">
        <v>0</v>
      </c>
      <c r="BN105">
        <v>0</v>
      </c>
      <c r="BO105">
        <v>0</v>
      </c>
      <c r="BP105">
        <v>0</v>
      </c>
      <c r="BQ105">
        <v>0</v>
      </c>
      <c r="BR105">
        <v>0</v>
      </c>
      <c r="BS105">
        <v>0</v>
      </c>
      <c r="BT105">
        <v>0</v>
      </c>
      <c r="BU105">
        <v>0.71899999999999997</v>
      </c>
      <c r="BV105">
        <v>0.4</v>
      </c>
      <c r="BW105" s="6">
        <v>-34.655163741638098</v>
      </c>
      <c r="BX105" s="6">
        <v>3.2383417843498101</v>
      </c>
      <c r="BY105" s="6">
        <v>0.4</v>
      </c>
      <c r="BZ105" s="6">
        <v>-34.655163741638098</v>
      </c>
      <c r="CA105" s="6">
        <v>3.2383417843498101</v>
      </c>
      <c r="CB105">
        <v>0</v>
      </c>
      <c r="CC105">
        <v>0</v>
      </c>
      <c r="CD105">
        <v>365131</v>
      </c>
      <c r="CE105">
        <v>365131</v>
      </c>
      <c r="CG105" s="16">
        <f t="shared" si="1"/>
        <v>-1194605.9175</v>
      </c>
    </row>
    <row r="106" spans="1:85" x14ac:dyDescent="0.25">
      <c r="A106" t="s">
        <v>229</v>
      </c>
      <c r="B106" t="s">
        <v>228</v>
      </c>
      <c r="C106">
        <v>184071969</v>
      </c>
      <c r="D106">
        <v>0</v>
      </c>
      <c r="E106">
        <v>-10815923</v>
      </c>
      <c r="F106">
        <v>0</v>
      </c>
      <c r="G106">
        <v>0</v>
      </c>
      <c r="H106">
        <v>-1797666</v>
      </c>
      <c r="I106">
        <v>0</v>
      </c>
      <c r="J106">
        <v>-8005638</v>
      </c>
      <c r="K106">
        <v>-6945032</v>
      </c>
      <c r="L106">
        <v>-13048</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c r="AL106">
        <v>0</v>
      </c>
      <c r="AM106">
        <v>-10714214</v>
      </c>
      <c r="AN106">
        <v>0</v>
      </c>
      <c r="AO106">
        <v>0</v>
      </c>
      <c r="AP106">
        <v>0</v>
      </c>
      <c r="AQ106">
        <v>0</v>
      </c>
      <c r="AR106">
        <v>0</v>
      </c>
      <c r="AS106">
        <v>0</v>
      </c>
      <c r="AT106">
        <v>0</v>
      </c>
      <c r="AU106">
        <v>0</v>
      </c>
      <c r="AV106">
        <v>0</v>
      </c>
      <c r="AW106">
        <v>-12890</v>
      </c>
      <c r="AX106">
        <v>0</v>
      </c>
      <c r="AY106">
        <v>0</v>
      </c>
      <c r="AZ106">
        <v>0</v>
      </c>
      <c r="BA106">
        <v>0</v>
      </c>
      <c r="BB106">
        <v>0</v>
      </c>
      <c r="BC106">
        <v>0</v>
      </c>
      <c r="BD106">
        <v>0</v>
      </c>
      <c r="BE106">
        <v>0</v>
      </c>
      <c r="BF106">
        <v>0</v>
      </c>
      <c r="BG106">
        <v>0</v>
      </c>
      <c r="BH106">
        <v>0</v>
      </c>
      <c r="BI106">
        <v>0</v>
      </c>
      <c r="BJ106">
        <v>0</v>
      </c>
      <c r="BK106">
        <v>0</v>
      </c>
      <c r="BL106">
        <v>0</v>
      </c>
      <c r="BM106">
        <v>0</v>
      </c>
      <c r="BN106">
        <v>0</v>
      </c>
      <c r="BO106">
        <v>0</v>
      </c>
      <c r="BP106">
        <v>0</v>
      </c>
      <c r="BQ106">
        <v>0</v>
      </c>
      <c r="BR106">
        <v>0</v>
      </c>
      <c r="BS106">
        <v>0</v>
      </c>
      <c r="BT106">
        <v>0</v>
      </c>
      <c r="BU106">
        <v>0.76</v>
      </c>
      <c r="BV106">
        <v>0.3</v>
      </c>
      <c r="BW106" s="6">
        <v>73.519458115742907</v>
      </c>
      <c r="BX106" s="6">
        <v>121.666848723802</v>
      </c>
      <c r="BY106" s="6">
        <v>0.3</v>
      </c>
      <c r="BZ106" s="6">
        <v>73.519458115742907</v>
      </c>
      <c r="CA106" s="6">
        <v>121.666848723802</v>
      </c>
      <c r="CB106">
        <v>0</v>
      </c>
      <c r="CC106">
        <v>0</v>
      </c>
      <c r="CD106">
        <v>0</v>
      </c>
      <c r="CE106">
        <v>0</v>
      </c>
      <c r="CG106" s="16">
        <f t="shared" si="1"/>
        <v>-4071401.32</v>
      </c>
    </row>
    <row r="107" spans="1:85" x14ac:dyDescent="0.25">
      <c r="A107" t="s">
        <v>230</v>
      </c>
      <c r="B107" t="s">
        <v>695</v>
      </c>
      <c r="C107">
        <v>66152140</v>
      </c>
      <c r="D107">
        <v>-10702</v>
      </c>
      <c r="E107">
        <v>-3771520</v>
      </c>
      <c r="F107">
        <v>0</v>
      </c>
      <c r="G107">
        <v>0</v>
      </c>
      <c r="H107">
        <v>-310126</v>
      </c>
      <c r="I107">
        <v>0</v>
      </c>
      <c r="J107">
        <v>-728725</v>
      </c>
      <c r="K107">
        <v>-262926</v>
      </c>
      <c r="L107">
        <v>-5988</v>
      </c>
      <c r="M107">
        <v>0</v>
      </c>
      <c r="N107">
        <v>0</v>
      </c>
      <c r="O107">
        <v>0</v>
      </c>
      <c r="P107">
        <v>0</v>
      </c>
      <c r="Q107">
        <v>0</v>
      </c>
      <c r="R107">
        <v>0</v>
      </c>
      <c r="S107">
        <v>0</v>
      </c>
      <c r="T107">
        <v>0</v>
      </c>
      <c r="U107">
        <v>0</v>
      </c>
      <c r="V107">
        <v>831058</v>
      </c>
      <c r="W107">
        <v>0</v>
      </c>
      <c r="X107">
        <v>-4130</v>
      </c>
      <c r="Y107">
        <v>0</v>
      </c>
      <c r="Z107">
        <v>0</v>
      </c>
      <c r="AA107">
        <v>-865</v>
      </c>
      <c r="AB107">
        <v>0</v>
      </c>
      <c r="AC107">
        <v>0</v>
      </c>
      <c r="AD107">
        <v>0</v>
      </c>
      <c r="AE107">
        <v>0</v>
      </c>
      <c r="AF107">
        <v>0</v>
      </c>
      <c r="AG107">
        <v>0</v>
      </c>
      <c r="AH107">
        <v>0</v>
      </c>
      <c r="AI107">
        <v>0</v>
      </c>
      <c r="AJ107">
        <v>0</v>
      </c>
      <c r="AK107">
        <v>0</v>
      </c>
      <c r="AL107">
        <v>0</v>
      </c>
      <c r="AM107">
        <v>-3799383</v>
      </c>
      <c r="AN107">
        <v>-4130</v>
      </c>
      <c r="AO107">
        <v>0</v>
      </c>
      <c r="AP107">
        <v>-11235</v>
      </c>
      <c r="AQ107">
        <v>0</v>
      </c>
      <c r="AR107">
        <v>0</v>
      </c>
      <c r="AS107">
        <v>0</v>
      </c>
      <c r="AT107">
        <v>0</v>
      </c>
      <c r="AU107">
        <v>0</v>
      </c>
      <c r="AV107">
        <v>0</v>
      </c>
      <c r="AW107">
        <v>-5988</v>
      </c>
      <c r="AX107">
        <v>0</v>
      </c>
      <c r="AY107">
        <v>0</v>
      </c>
      <c r="AZ107">
        <v>0</v>
      </c>
      <c r="BA107">
        <v>0</v>
      </c>
      <c r="BB107">
        <v>0</v>
      </c>
      <c r="BC107">
        <v>0</v>
      </c>
      <c r="BD107">
        <v>0</v>
      </c>
      <c r="BE107">
        <v>0</v>
      </c>
      <c r="BF107">
        <v>0</v>
      </c>
      <c r="BG107">
        <v>-292476</v>
      </c>
      <c r="BH107">
        <v>0</v>
      </c>
      <c r="BI107">
        <v>0</v>
      </c>
      <c r="BJ107">
        <v>0</v>
      </c>
      <c r="BK107">
        <v>0</v>
      </c>
      <c r="BL107">
        <v>0</v>
      </c>
      <c r="BM107">
        <v>0</v>
      </c>
      <c r="BN107">
        <v>0</v>
      </c>
      <c r="BO107">
        <v>0</v>
      </c>
      <c r="BP107">
        <v>0</v>
      </c>
      <c r="BQ107">
        <v>0</v>
      </c>
      <c r="BR107">
        <v>0</v>
      </c>
      <c r="BS107">
        <v>0</v>
      </c>
      <c r="BT107">
        <v>0</v>
      </c>
      <c r="BU107">
        <v>0.67500000000000004</v>
      </c>
      <c r="BV107">
        <v>0.99</v>
      </c>
      <c r="BW107" s="6">
        <v>5.6383153421507597</v>
      </c>
      <c r="BX107" s="6">
        <v>60.408652634157498</v>
      </c>
      <c r="BY107" s="6">
        <v>0.49</v>
      </c>
      <c r="BZ107" s="6">
        <v>12.654672544699199</v>
      </c>
      <c r="CA107" s="6">
        <v>39.763223325591397</v>
      </c>
      <c r="CB107">
        <v>0</v>
      </c>
      <c r="CC107">
        <v>0</v>
      </c>
      <c r="CD107">
        <v>0</v>
      </c>
      <c r="CE107">
        <v>0</v>
      </c>
      <c r="CG107" s="16">
        <f t="shared" si="1"/>
        <v>-1278499.9500000002</v>
      </c>
    </row>
    <row r="108" spans="1:85" x14ac:dyDescent="0.25">
      <c r="A108" t="s">
        <v>232</v>
      </c>
      <c r="B108" t="s">
        <v>231</v>
      </c>
      <c r="C108">
        <v>239260717</v>
      </c>
      <c r="D108">
        <v>0</v>
      </c>
      <c r="E108">
        <v>-5691292</v>
      </c>
      <c r="F108">
        <v>0</v>
      </c>
      <c r="G108">
        <v>0</v>
      </c>
      <c r="H108">
        <v>-727463</v>
      </c>
      <c r="I108">
        <v>0</v>
      </c>
      <c r="J108">
        <v>-6546641</v>
      </c>
      <c r="K108">
        <v>-8029792</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c r="AL108">
        <v>0</v>
      </c>
      <c r="AM108">
        <v>-5676166</v>
      </c>
      <c r="AN108">
        <v>0</v>
      </c>
      <c r="AO108">
        <v>0</v>
      </c>
      <c r="AP108">
        <v>-4379</v>
      </c>
      <c r="AQ108">
        <v>0</v>
      </c>
      <c r="AR108">
        <v>0</v>
      </c>
      <c r="AS108">
        <v>0</v>
      </c>
      <c r="AT108">
        <v>0</v>
      </c>
      <c r="AU108">
        <v>0</v>
      </c>
      <c r="AV108">
        <v>0</v>
      </c>
      <c r="AW108">
        <v>0</v>
      </c>
      <c r="AX108">
        <v>0</v>
      </c>
      <c r="AY108">
        <v>0</v>
      </c>
      <c r="AZ108">
        <v>0</v>
      </c>
      <c r="BA108">
        <v>0</v>
      </c>
      <c r="BB108">
        <v>0</v>
      </c>
      <c r="BC108">
        <v>0</v>
      </c>
      <c r="BD108">
        <v>0</v>
      </c>
      <c r="BE108">
        <v>0</v>
      </c>
      <c r="BF108">
        <v>0</v>
      </c>
      <c r="BG108">
        <v>0</v>
      </c>
      <c r="BH108">
        <v>0</v>
      </c>
      <c r="BI108">
        <v>0</v>
      </c>
      <c r="BJ108">
        <v>0</v>
      </c>
      <c r="BK108">
        <v>0</v>
      </c>
      <c r="BL108">
        <v>0</v>
      </c>
      <c r="BM108">
        <v>0</v>
      </c>
      <c r="BN108">
        <v>0</v>
      </c>
      <c r="BO108">
        <v>0</v>
      </c>
      <c r="BP108">
        <v>0</v>
      </c>
      <c r="BQ108">
        <v>0</v>
      </c>
      <c r="BR108">
        <v>0</v>
      </c>
      <c r="BS108">
        <v>0</v>
      </c>
      <c r="BT108">
        <v>0</v>
      </c>
      <c r="BU108">
        <v>0.75700000000000001</v>
      </c>
      <c r="BV108">
        <v>0.3</v>
      </c>
      <c r="BW108" s="6">
        <v>-12.758310741522701</v>
      </c>
      <c r="BX108" s="6">
        <v>68.478543111633599</v>
      </c>
      <c r="BY108" s="6">
        <v>0.3</v>
      </c>
      <c r="BZ108" s="6">
        <v>-12.758310741522701</v>
      </c>
      <c r="CA108" s="6">
        <v>68.478543111633599</v>
      </c>
      <c r="CB108">
        <v>0</v>
      </c>
      <c r="CC108">
        <v>0</v>
      </c>
      <c r="CD108">
        <v>0</v>
      </c>
      <c r="CE108">
        <v>0</v>
      </c>
      <c r="CG108" s="16">
        <f t="shared" si="1"/>
        <v>-2146771.3794999998</v>
      </c>
    </row>
    <row r="109" spans="1:85" x14ac:dyDescent="0.25">
      <c r="A109" t="s">
        <v>234</v>
      </c>
      <c r="B109" t="s">
        <v>233</v>
      </c>
      <c r="C109">
        <v>67263115</v>
      </c>
      <c r="D109">
        <v>-14108</v>
      </c>
      <c r="E109">
        <v>-4235794</v>
      </c>
      <c r="F109">
        <v>-31038</v>
      </c>
      <c r="G109">
        <v>0</v>
      </c>
      <c r="H109">
        <v>-138117</v>
      </c>
      <c r="I109">
        <v>0</v>
      </c>
      <c r="J109">
        <v>-1106812</v>
      </c>
      <c r="K109">
        <v>-497019</v>
      </c>
      <c r="L109">
        <v>-3593</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v>
      </c>
      <c r="AJ109">
        <v>0</v>
      </c>
      <c r="AK109">
        <v>0</v>
      </c>
      <c r="AL109">
        <v>0</v>
      </c>
      <c r="AM109">
        <v>-4231806</v>
      </c>
      <c r="AN109">
        <v>0</v>
      </c>
      <c r="AO109">
        <v>0</v>
      </c>
      <c r="AP109">
        <v>-12764</v>
      </c>
      <c r="AQ109">
        <v>0</v>
      </c>
      <c r="AR109">
        <v>0</v>
      </c>
      <c r="AS109">
        <v>-29993</v>
      </c>
      <c r="AT109">
        <v>0</v>
      </c>
      <c r="AU109">
        <v>0</v>
      </c>
      <c r="AV109">
        <v>0</v>
      </c>
      <c r="AW109">
        <v>-3593</v>
      </c>
      <c r="AX109">
        <v>0</v>
      </c>
      <c r="AY109">
        <v>0</v>
      </c>
      <c r="AZ109">
        <v>0</v>
      </c>
      <c r="BA109">
        <v>0</v>
      </c>
      <c r="BB109">
        <v>0</v>
      </c>
      <c r="BC109">
        <v>0</v>
      </c>
      <c r="BD109">
        <v>0</v>
      </c>
      <c r="BE109">
        <v>0</v>
      </c>
      <c r="BF109">
        <v>0</v>
      </c>
      <c r="BG109">
        <v>0</v>
      </c>
      <c r="BH109">
        <v>0</v>
      </c>
      <c r="BI109">
        <v>0</v>
      </c>
      <c r="BJ109">
        <v>0</v>
      </c>
      <c r="BK109">
        <v>0</v>
      </c>
      <c r="BL109">
        <v>0</v>
      </c>
      <c r="BM109">
        <v>0</v>
      </c>
      <c r="BN109">
        <v>0</v>
      </c>
      <c r="BO109">
        <v>0</v>
      </c>
      <c r="BP109">
        <v>0</v>
      </c>
      <c r="BQ109">
        <v>0</v>
      </c>
      <c r="BR109">
        <v>0</v>
      </c>
      <c r="BS109">
        <v>0</v>
      </c>
      <c r="BT109">
        <v>0</v>
      </c>
      <c r="BU109">
        <v>0.70199999999999996</v>
      </c>
      <c r="BV109">
        <v>0.4</v>
      </c>
      <c r="BW109" s="6">
        <v>-17.9724227696911</v>
      </c>
      <c r="BX109" s="6">
        <v>1.9540085094725399</v>
      </c>
      <c r="BY109" s="6">
        <v>0.4</v>
      </c>
      <c r="BZ109" s="6">
        <v>-17.9724227696911</v>
      </c>
      <c r="CA109" s="6">
        <v>1.9540085094725399</v>
      </c>
      <c r="CB109">
        <v>0</v>
      </c>
      <c r="CC109">
        <v>0</v>
      </c>
      <c r="CD109">
        <v>0</v>
      </c>
      <c r="CE109">
        <v>0</v>
      </c>
      <c r="CG109" s="16">
        <f t="shared" si="1"/>
        <v>-1480883.7419999999</v>
      </c>
    </row>
    <row r="110" spans="1:85" x14ac:dyDescent="0.25">
      <c r="A110" t="s">
        <v>236</v>
      </c>
      <c r="B110" t="s">
        <v>235</v>
      </c>
      <c r="C110">
        <v>78931094</v>
      </c>
      <c r="D110">
        <v>-28557</v>
      </c>
      <c r="E110">
        <v>-8427647</v>
      </c>
      <c r="F110">
        <v>0</v>
      </c>
      <c r="G110">
        <v>0</v>
      </c>
      <c r="H110">
        <v>-1396495</v>
      </c>
      <c r="I110">
        <v>0</v>
      </c>
      <c r="J110">
        <v>-6630228</v>
      </c>
      <c r="K110">
        <v>-2797559</v>
      </c>
      <c r="L110">
        <v>-1</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0</v>
      </c>
      <c r="AH110">
        <v>0</v>
      </c>
      <c r="AI110">
        <v>0</v>
      </c>
      <c r="AJ110">
        <v>0</v>
      </c>
      <c r="AK110">
        <v>0</v>
      </c>
      <c r="AL110">
        <v>0</v>
      </c>
      <c r="AM110">
        <v>-8221941</v>
      </c>
      <c r="AN110">
        <v>0</v>
      </c>
      <c r="AO110">
        <v>0</v>
      </c>
      <c r="AP110">
        <v>-28438</v>
      </c>
      <c r="AQ110">
        <v>0</v>
      </c>
      <c r="AR110">
        <v>0</v>
      </c>
      <c r="AS110">
        <v>0</v>
      </c>
      <c r="AT110">
        <v>0</v>
      </c>
      <c r="AU110">
        <v>0</v>
      </c>
      <c r="AV110">
        <v>0</v>
      </c>
      <c r="AW110">
        <v>-1</v>
      </c>
      <c r="AX110">
        <v>0</v>
      </c>
      <c r="AY110">
        <v>0</v>
      </c>
      <c r="AZ110">
        <v>0</v>
      </c>
      <c r="BA110">
        <v>0</v>
      </c>
      <c r="BB110">
        <v>0</v>
      </c>
      <c r="BC110">
        <v>0</v>
      </c>
      <c r="BD110">
        <v>0</v>
      </c>
      <c r="BE110">
        <v>0</v>
      </c>
      <c r="BF110">
        <v>0</v>
      </c>
      <c r="BG110">
        <v>0</v>
      </c>
      <c r="BH110">
        <v>0</v>
      </c>
      <c r="BI110">
        <v>0</v>
      </c>
      <c r="BJ110">
        <v>0</v>
      </c>
      <c r="BK110">
        <v>0</v>
      </c>
      <c r="BL110">
        <v>0</v>
      </c>
      <c r="BM110">
        <v>0</v>
      </c>
      <c r="BN110">
        <v>0</v>
      </c>
      <c r="BO110">
        <v>0</v>
      </c>
      <c r="BP110">
        <v>0</v>
      </c>
      <c r="BQ110">
        <v>0</v>
      </c>
      <c r="BR110">
        <v>0</v>
      </c>
      <c r="BS110">
        <v>0</v>
      </c>
      <c r="BT110">
        <v>0</v>
      </c>
      <c r="BU110">
        <v>0.75800000000000001</v>
      </c>
      <c r="BV110">
        <v>0.3</v>
      </c>
      <c r="BW110" s="6">
        <v>62.612515868368497</v>
      </c>
      <c r="BX110" s="6">
        <v>89.153899412838499</v>
      </c>
      <c r="BY110" s="6">
        <v>0.3</v>
      </c>
      <c r="BZ110" s="6">
        <v>62.612515868368497</v>
      </c>
      <c r="CA110" s="6">
        <v>89.153899412838499</v>
      </c>
      <c r="CB110">
        <v>0</v>
      </c>
      <c r="CC110">
        <v>0</v>
      </c>
      <c r="CD110">
        <v>0</v>
      </c>
      <c r="CE110">
        <v>0</v>
      </c>
      <c r="CG110" s="16">
        <f t="shared" si="1"/>
        <v>-3105337.6370000001</v>
      </c>
    </row>
    <row r="111" spans="1:85" x14ac:dyDescent="0.25">
      <c r="A111" t="s">
        <v>238</v>
      </c>
      <c r="B111" t="s">
        <v>237</v>
      </c>
      <c r="C111">
        <v>50549410</v>
      </c>
      <c r="D111">
        <v>0</v>
      </c>
      <c r="E111">
        <v>-1683804</v>
      </c>
      <c r="F111">
        <v>0</v>
      </c>
      <c r="G111">
        <v>0</v>
      </c>
      <c r="H111">
        <v>-270229</v>
      </c>
      <c r="I111">
        <v>0</v>
      </c>
      <c r="J111">
        <v>-985489</v>
      </c>
      <c r="K111">
        <v>-650044</v>
      </c>
      <c r="L111">
        <v>-4192</v>
      </c>
      <c r="M111">
        <v>0</v>
      </c>
      <c r="N111">
        <v>0</v>
      </c>
      <c r="O111">
        <v>0</v>
      </c>
      <c r="P111">
        <v>0</v>
      </c>
      <c r="Q111">
        <v>-5550</v>
      </c>
      <c r="R111">
        <v>0</v>
      </c>
      <c r="S111">
        <v>0</v>
      </c>
      <c r="T111">
        <v>0</v>
      </c>
      <c r="U111">
        <v>0</v>
      </c>
      <c r="V111">
        <v>2438541</v>
      </c>
      <c r="W111">
        <v>0</v>
      </c>
      <c r="X111">
        <v>-78987</v>
      </c>
      <c r="Y111">
        <v>0</v>
      </c>
      <c r="Z111">
        <v>0</v>
      </c>
      <c r="AA111">
        <v>-50308</v>
      </c>
      <c r="AB111">
        <v>0</v>
      </c>
      <c r="AC111">
        <v>-29849</v>
      </c>
      <c r="AD111">
        <v>-58164</v>
      </c>
      <c r="AE111">
        <v>0</v>
      </c>
      <c r="AF111">
        <v>0</v>
      </c>
      <c r="AG111">
        <v>0</v>
      </c>
      <c r="AH111">
        <v>0</v>
      </c>
      <c r="AI111">
        <v>0</v>
      </c>
      <c r="AJ111">
        <v>0</v>
      </c>
      <c r="AK111">
        <v>0</v>
      </c>
      <c r="AL111">
        <v>0</v>
      </c>
      <c r="AM111">
        <v>-1621367</v>
      </c>
      <c r="AN111">
        <v>-73093</v>
      </c>
      <c r="AO111">
        <v>0</v>
      </c>
      <c r="AP111">
        <v>0</v>
      </c>
      <c r="AQ111">
        <v>0</v>
      </c>
      <c r="AR111">
        <v>0</v>
      </c>
      <c r="AS111">
        <v>0</v>
      </c>
      <c r="AT111">
        <v>0</v>
      </c>
      <c r="AU111">
        <v>0</v>
      </c>
      <c r="AV111">
        <v>0</v>
      </c>
      <c r="AW111">
        <v>-4034</v>
      </c>
      <c r="AX111">
        <v>0</v>
      </c>
      <c r="AY111">
        <v>0</v>
      </c>
      <c r="AZ111">
        <v>0</v>
      </c>
      <c r="BA111">
        <v>0</v>
      </c>
      <c r="BB111">
        <v>0</v>
      </c>
      <c r="BC111">
        <v>0</v>
      </c>
      <c r="BD111">
        <v>0</v>
      </c>
      <c r="BE111">
        <v>0</v>
      </c>
      <c r="BF111">
        <v>0</v>
      </c>
      <c r="BG111">
        <v>-3680</v>
      </c>
      <c r="BH111">
        <v>0</v>
      </c>
      <c r="BI111">
        <v>0</v>
      </c>
      <c r="BJ111">
        <v>0</v>
      </c>
      <c r="BK111">
        <v>0</v>
      </c>
      <c r="BL111">
        <v>0</v>
      </c>
      <c r="BM111">
        <v>0</v>
      </c>
      <c r="BN111">
        <v>0</v>
      </c>
      <c r="BO111">
        <v>0</v>
      </c>
      <c r="BP111">
        <v>0</v>
      </c>
      <c r="BQ111">
        <v>0</v>
      </c>
      <c r="BR111">
        <v>0</v>
      </c>
      <c r="BS111">
        <v>0</v>
      </c>
      <c r="BT111">
        <v>0</v>
      </c>
      <c r="BU111">
        <v>0.74099999999999999</v>
      </c>
      <c r="BV111">
        <v>0.4</v>
      </c>
      <c r="BW111" s="6">
        <v>-18.357911257758001</v>
      </c>
      <c r="BX111" s="6">
        <v>3.4432069750655101</v>
      </c>
      <c r="BY111" s="6">
        <v>0.4</v>
      </c>
      <c r="BZ111" s="6">
        <v>-18.357911257758001</v>
      </c>
      <c r="CA111" s="6">
        <v>3.4432069750655101</v>
      </c>
      <c r="CB111">
        <v>0</v>
      </c>
      <c r="CC111">
        <v>0</v>
      </c>
      <c r="CD111">
        <v>0</v>
      </c>
      <c r="CE111">
        <v>0</v>
      </c>
      <c r="CG111" s="16">
        <f t="shared" si="1"/>
        <v>-600716.47349999996</v>
      </c>
    </row>
    <row r="112" spans="1:85" x14ac:dyDescent="0.25">
      <c r="A112" t="s">
        <v>240</v>
      </c>
      <c r="B112" t="s">
        <v>239</v>
      </c>
      <c r="C112">
        <v>51764393</v>
      </c>
      <c r="D112">
        <v>0</v>
      </c>
      <c r="E112">
        <v>-6432075</v>
      </c>
      <c r="F112">
        <v>0</v>
      </c>
      <c r="G112">
        <v>0</v>
      </c>
      <c r="H112">
        <v>-700000</v>
      </c>
      <c r="I112">
        <v>0</v>
      </c>
      <c r="J112">
        <v>-4354322</v>
      </c>
      <c r="K112">
        <v>-1761681</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0</v>
      </c>
      <c r="AJ112">
        <v>0</v>
      </c>
      <c r="AK112">
        <v>0</v>
      </c>
      <c r="AL112">
        <v>0</v>
      </c>
      <c r="AM112">
        <v>-6255109</v>
      </c>
      <c r="AN112">
        <v>0</v>
      </c>
      <c r="AO112">
        <v>0</v>
      </c>
      <c r="AP112">
        <v>0</v>
      </c>
      <c r="AQ112">
        <v>0</v>
      </c>
      <c r="AR112">
        <v>0</v>
      </c>
      <c r="AS112">
        <v>0</v>
      </c>
      <c r="AT112">
        <v>0</v>
      </c>
      <c r="AU112">
        <v>0</v>
      </c>
      <c r="AV112">
        <v>0</v>
      </c>
      <c r="AW112">
        <v>0</v>
      </c>
      <c r="AX112">
        <v>0</v>
      </c>
      <c r="AY112">
        <v>0</v>
      </c>
      <c r="AZ112">
        <v>0</v>
      </c>
      <c r="BA112">
        <v>0</v>
      </c>
      <c r="BB112">
        <v>0</v>
      </c>
      <c r="BC112">
        <v>0</v>
      </c>
      <c r="BD112">
        <v>0</v>
      </c>
      <c r="BE112">
        <v>-494</v>
      </c>
      <c r="BF112">
        <v>0</v>
      </c>
      <c r="BG112">
        <v>-12558</v>
      </c>
      <c r="BH112">
        <v>0</v>
      </c>
      <c r="BI112">
        <v>0</v>
      </c>
      <c r="BJ112">
        <v>0</v>
      </c>
      <c r="BK112">
        <v>0</v>
      </c>
      <c r="BL112">
        <v>0</v>
      </c>
      <c r="BM112">
        <v>0</v>
      </c>
      <c r="BN112">
        <v>0</v>
      </c>
      <c r="BO112">
        <v>0</v>
      </c>
      <c r="BP112">
        <v>0</v>
      </c>
      <c r="BQ112">
        <v>0</v>
      </c>
      <c r="BR112">
        <v>0</v>
      </c>
      <c r="BS112">
        <v>0</v>
      </c>
      <c r="BT112">
        <v>0</v>
      </c>
      <c r="BU112">
        <v>0.76100000000000001</v>
      </c>
      <c r="BV112">
        <v>0.3</v>
      </c>
      <c r="BW112" s="6">
        <v>24.298275577204699</v>
      </c>
      <c r="BX112" s="6">
        <v>43.037299373901099</v>
      </c>
      <c r="BY112" s="6">
        <v>0.3</v>
      </c>
      <c r="BZ112" s="6">
        <v>24.298275577204699</v>
      </c>
      <c r="CA112" s="6">
        <v>43.037299373901099</v>
      </c>
      <c r="CB112">
        <v>0</v>
      </c>
      <c r="CC112">
        <v>0</v>
      </c>
      <c r="CD112">
        <v>0</v>
      </c>
      <c r="CE112">
        <v>0</v>
      </c>
      <c r="CG112" s="16">
        <f t="shared" si="1"/>
        <v>-2380068.9745</v>
      </c>
    </row>
    <row r="113" spans="1:85" x14ac:dyDescent="0.25">
      <c r="A113" t="s">
        <v>242</v>
      </c>
      <c r="B113" t="s">
        <v>241</v>
      </c>
      <c r="C113">
        <v>35540274</v>
      </c>
      <c r="D113">
        <v>0</v>
      </c>
      <c r="E113">
        <v>-2667529</v>
      </c>
      <c r="F113">
        <v>0</v>
      </c>
      <c r="G113">
        <v>0</v>
      </c>
      <c r="H113">
        <v>-330630</v>
      </c>
      <c r="I113">
        <v>0</v>
      </c>
      <c r="J113">
        <v>-829883</v>
      </c>
      <c r="K113">
        <v>-567821</v>
      </c>
      <c r="L113">
        <v>-2769</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L113">
        <v>0</v>
      </c>
      <c r="AM113">
        <v>-2556795</v>
      </c>
      <c r="AN113">
        <v>0</v>
      </c>
      <c r="AO113">
        <v>0</v>
      </c>
      <c r="AP113">
        <v>0</v>
      </c>
      <c r="AQ113">
        <v>0</v>
      </c>
      <c r="AR113">
        <v>0</v>
      </c>
      <c r="AS113">
        <v>0</v>
      </c>
      <c r="AT113">
        <v>0</v>
      </c>
      <c r="AU113">
        <v>0</v>
      </c>
      <c r="AV113">
        <v>0</v>
      </c>
      <c r="AW113">
        <v>-2769</v>
      </c>
      <c r="AX113">
        <v>0</v>
      </c>
      <c r="AY113">
        <v>0</v>
      </c>
      <c r="AZ113">
        <v>0</v>
      </c>
      <c r="BA113">
        <v>0</v>
      </c>
      <c r="BB113">
        <v>0</v>
      </c>
      <c r="BC113">
        <v>0</v>
      </c>
      <c r="BD113">
        <v>0</v>
      </c>
      <c r="BE113">
        <v>0</v>
      </c>
      <c r="BF113">
        <v>0</v>
      </c>
      <c r="BG113">
        <v>0</v>
      </c>
      <c r="BH113">
        <v>0</v>
      </c>
      <c r="BI113">
        <v>0</v>
      </c>
      <c r="BJ113">
        <v>0</v>
      </c>
      <c r="BK113">
        <v>0</v>
      </c>
      <c r="BL113">
        <v>0</v>
      </c>
      <c r="BM113">
        <v>0</v>
      </c>
      <c r="BN113">
        <v>0</v>
      </c>
      <c r="BO113">
        <v>0</v>
      </c>
      <c r="BP113">
        <v>0</v>
      </c>
      <c r="BQ113">
        <v>0</v>
      </c>
      <c r="BR113">
        <v>0</v>
      </c>
      <c r="BS113">
        <v>0</v>
      </c>
      <c r="BT113">
        <v>0</v>
      </c>
      <c r="BU113">
        <v>0.74199999999999999</v>
      </c>
      <c r="BV113">
        <v>0.4</v>
      </c>
      <c r="BW113" s="6">
        <v>-13.378062965350299</v>
      </c>
      <c r="BX113" s="6">
        <v>1.5155162755612199</v>
      </c>
      <c r="BY113" s="6">
        <v>0.4</v>
      </c>
      <c r="BZ113" s="6">
        <v>-13.378062965350299</v>
      </c>
      <c r="CA113" s="6">
        <v>1.5155162755612199</v>
      </c>
      <c r="CB113">
        <v>0</v>
      </c>
      <c r="CC113">
        <v>0</v>
      </c>
      <c r="CD113">
        <v>440334</v>
      </c>
      <c r="CE113">
        <v>440334</v>
      </c>
      <c r="CG113" s="16">
        <f t="shared" si="1"/>
        <v>-948570.94499999995</v>
      </c>
    </row>
    <row r="114" spans="1:85" x14ac:dyDescent="0.25">
      <c r="A114" t="s">
        <v>243</v>
      </c>
      <c r="B114" t="s">
        <v>696</v>
      </c>
      <c r="C114">
        <v>32503555</v>
      </c>
      <c r="D114">
        <v>0</v>
      </c>
      <c r="E114">
        <v>-3532215</v>
      </c>
      <c r="F114">
        <v>0</v>
      </c>
      <c r="G114">
        <v>0</v>
      </c>
      <c r="H114">
        <v>-226044</v>
      </c>
      <c r="I114">
        <v>0</v>
      </c>
      <c r="J114">
        <v>-560783</v>
      </c>
      <c r="K114">
        <v>-153102</v>
      </c>
      <c r="L114">
        <v>-2670</v>
      </c>
      <c r="M114">
        <v>0</v>
      </c>
      <c r="N114">
        <v>0</v>
      </c>
      <c r="O114">
        <v>0</v>
      </c>
      <c r="P114">
        <v>0</v>
      </c>
      <c r="Q114">
        <v>0</v>
      </c>
      <c r="R114">
        <v>0</v>
      </c>
      <c r="S114">
        <v>0</v>
      </c>
      <c r="T114">
        <v>0</v>
      </c>
      <c r="U114">
        <v>0</v>
      </c>
      <c r="V114">
        <v>175555</v>
      </c>
      <c r="W114">
        <v>0</v>
      </c>
      <c r="X114">
        <v>-56811</v>
      </c>
      <c r="Y114">
        <v>0</v>
      </c>
      <c r="Z114">
        <v>0</v>
      </c>
      <c r="AA114">
        <v>0</v>
      </c>
      <c r="AB114">
        <v>0</v>
      </c>
      <c r="AC114">
        <v>0</v>
      </c>
      <c r="AD114">
        <v>0</v>
      </c>
      <c r="AE114">
        <v>0</v>
      </c>
      <c r="AF114">
        <v>0</v>
      </c>
      <c r="AG114">
        <v>0</v>
      </c>
      <c r="AH114">
        <v>0</v>
      </c>
      <c r="AI114">
        <v>0</v>
      </c>
      <c r="AJ114">
        <v>0</v>
      </c>
      <c r="AK114">
        <v>0</v>
      </c>
      <c r="AL114">
        <v>0</v>
      </c>
      <c r="AM114">
        <v>-3415507</v>
      </c>
      <c r="AN114">
        <v>-53830</v>
      </c>
      <c r="AO114">
        <v>0</v>
      </c>
      <c r="AP114">
        <v>0</v>
      </c>
      <c r="AQ114">
        <v>0</v>
      </c>
      <c r="AR114">
        <v>0</v>
      </c>
      <c r="AS114">
        <v>0</v>
      </c>
      <c r="AT114">
        <v>0</v>
      </c>
      <c r="AU114">
        <v>0</v>
      </c>
      <c r="AV114">
        <v>0</v>
      </c>
      <c r="AW114">
        <v>-2625</v>
      </c>
      <c r="AX114">
        <v>0</v>
      </c>
      <c r="AY114">
        <v>0</v>
      </c>
      <c r="AZ114">
        <v>0</v>
      </c>
      <c r="BA114">
        <v>0</v>
      </c>
      <c r="BB114">
        <v>0</v>
      </c>
      <c r="BC114">
        <v>0</v>
      </c>
      <c r="BD114">
        <v>0</v>
      </c>
      <c r="BE114">
        <v>0</v>
      </c>
      <c r="BF114">
        <v>0</v>
      </c>
      <c r="BG114">
        <v>0</v>
      </c>
      <c r="BH114">
        <v>0</v>
      </c>
      <c r="BI114">
        <v>0</v>
      </c>
      <c r="BJ114">
        <v>0</v>
      </c>
      <c r="BK114">
        <v>0</v>
      </c>
      <c r="BL114">
        <v>0</v>
      </c>
      <c r="BM114">
        <v>0</v>
      </c>
      <c r="BN114">
        <v>0</v>
      </c>
      <c r="BO114">
        <v>0</v>
      </c>
      <c r="BP114">
        <v>0</v>
      </c>
      <c r="BQ114">
        <v>0</v>
      </c>
      <c r="BR114">
        <v>0</v>
      </c>
      <c r="BS114">
        <v>0</v>
      </c>
      <c r="BT114">
        <v>0</v>
      </c>
      <c r="BU114">
        <v>0.65200000000000002</v>
      </c>
      <c r="BV114">
        <v>0.49</v>
      </c>
      <c r="BW114" s="6">
        <v>12.680843282987601</v>
      </c>
      <c r="BX114" s="6">
        <v>31.323510963108301</v>
      </c>
      <c r="BY114" s="6">
        <v>0.49</v>
      </c>
      <c r="BZ114" s="6">
        <v>12.680843282987601</v>
      </c>
      <c r="CA114" s="6">
        <v>31.323510963108301</v>
      </c>
      <c r="CB114">
        <v>0</v>
      </c>
      <c r="CC114">
        <v>0</v>
      </c>
      <c r="CD114">
        <v>0</v>
      </c>
      <c r="CE114">
        <v>0</v>
      </c>
      <c r="CG114" s="16">
        <f t="shared" si="1"/>
        <v>-1113455.2820000001</v>
      </c>
    </row>
    <row r="115" spans="1:85" x14ac:dyDescent="0.25">
      <c r="A115" t="s">
        <v>245</v>
      </c>
      <c r="B115" t="s">
        <v>244</v>
      </c>
      <c r="C115">
        <v>24299582</v>
      </c>
      <c r="D115">
        <v>-1355</v>
      </c>
      <c r="E115">
        <v>-2437950</v>
      </c>
      <c r="F115">
        <v>0</v>
      </c>
      <c r="G115">
        <v>0</v>
      </c>
      <c r="H115">
        <v>-264163</v>
      </c>
      <c r="I115">
        <v>0</v>
      </c>
      <c r="J115">
        <v>-1175235</v>
      </c>
      <c r="K115">
        <v>-488035</v>
      </c>
      <c r="L115">
        <v>-23029</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-3985347</v>
      </c>
      <c r="AN115">
        <v>0</v>
      </c>
      <c r="AO115">
        <v>0</v>
      </c>
      <c r="AP115">
        <v>-6034</v>
      </c>
      <c r="AQ115">
        <v>0</v>
      </c>
      <c r="AR115">
        <v>0</v>
      </c>
      <c r="AS115">
        <v>0</v>
      </c>
      <c r="AT115">
        <v>0</v>
      </c>
      <c r="AU115">
        <v>0</v>
      </c>
      <c r="AV115">
        <v>0</v>
      </c>
      <c r="AW115">
        <v>-23029</v>
      </c>
      <c r="AX115">
        <v>0</v>
      </c>
      <c r="AY115">
        <v>0</v>
      </c>
      <c r="AZ115">
        <v>0</v>
      </c>
      <c r="BA115">
        <v>0</v>
      </c>
      <c r="BB115">
        <v>0</v>
      </c>
      <c r="BC115">
        <v>0</v>
      </c>
      <c r="BD115">
        <v>0</v>
      </c>
      <c r="BE115">
        <v>0</v>
      </c>
      <c r="BF115">
        <v>0</v>
      </c>
      <c r="BG115">
        <v>0</v>
      </c>
      <c r="BH115">
        <v>0</v>
      </c>
      <c r="BI115">
        <v>0</v>
      </c>
      <c r="BJ115">
        <v>0</v>
      </c>
      <c r="BK115">
        <v>0</v>
      </c>
      <c r="BL115">
        <v>0</v>
      </c>
      <c r="BM115">
        <v>0</v>
      </c>
      <c r="BN115">
        <v>0</v>
      </c>
      <c r="BO115">
        <v>0</v>
      </c>
      <c r="BP115">
        <v>0</v>
      </c>
      <c r="BQ115">
        <v>0</v>
      </c>
      <c r="BR115">
        <v>0</v>
      </c>
      <c r="BS115">
        <v>0</v>
      </c>
      <c r="BT115">
        <v>0</v>
      </c>
      <c r="BU115">
        <v>0.65600000000000003</v>
      </c>
      <c r="BV115">
        <v>0.4</v>
      </c>
      <c r="BW115" s="6">
        <v>-6.3041131428939599</v>
      </c>
      <c r="BX115" s="6">
        <v>4.1520087687155698</v>
      </c>
      <c r="BY115" s="6">
        <v>0.4</v>
      </c>
      <c r="BZ115" s="6">
        <v>-6.3041131428939599</v>
      </c>
      <c r="CA115" s="6">
        <v>4.1520087687155698</v>
      </c>
      <c r="CB115">
        <v>0</v>
      </c>
      <c r="CC115">
        <v>0</v>
      </c>
      <c r="CD115">
        <v>0</v>
      </c>
      <c r="CE115">
        <v>0</v>
      </c>
      <c r="CG115" s="16">
        <f t="shared" si="1"/>
        <v>-1305214.6640000001</v>
      </c>
    </row>
    <row r="116" spans="1:85" x14ac:dyDescent="0.25">
      <c r="A116" t="s">
        <v>247</v>
      </c>
      <c r="B116" t="s">
        <v>246</v>
      </c>
      <c r="C116">
        <v>38018242</v>
      </c>
      <c r="D116">
        <v>0</v>
      </c>
      <c r="E116">
        <v>-3716105</v>
      </c>
      <c r="F116">
        <v>-3693</v>
      </c>
      <c r="G116">
        <v>0</v>
      </c>
      <c r="H116">
        <v>-375478</v>
      </c>
      <c r="I116">
        <v>0</v>
      </c>
      <c r="J116">
        <v>-876059</v>
      </c>
      <c r="K116">
        <v>-582073</v>
      </c>
      <c r="L116">
        <v>-12650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-3640555</v>
      </c>
      <c r="AN116">
        <v>0</v>
      </c>
      <c r="AO116">
        <v>0</v>
      </c>
      <c r="AP116">
        <v>0</v>
      </c>
      <c r="AQ116">
        <v>0</v>
      </c>
      <c r="AR116">
        <v>0</v>
      </c>
      <c r="AS116">
        <v>-3573</v>
      </c>
      <c r="AT116">
        <v>0</v>
      </c>
      <c r="AU116">
        <v>0</v>
      </c>
      <c r="AV116">
        <v>0</v>
      </c>
      <c r="AW116">
        <v>-12650</v>
      </c>
      <c r="AX116">
        <v>0</v>
      </c>
      <c r="AY116">
        <v>0</v>
      </c>
      <c r="AZ116">
        <v>0</v>
      </c>
      <c r="BA116">
        <v>0</v>
      </c>
      <c r="BB116">
        <v>0</v>
      </c>
      <c r="BC116">
        <v>0</v>
      </c>
      <c r="BD116">
        <v>0</v>
      </c>
      <c r="BE116">
        <v>0</v>
      </c>
      <c r="BF116">
        <v>0</v>
      </c>
      <c r="BG116">
        <v>0</v>
      </c>
      <c r="BH116">
        <v>0</v>
      </c>
      <c r="BI116">
        <v>0</v>
      </c>
      <c r="BJ116">
        <v>0</v>
      </c>
      <c r="BK116">
        <v>0</v>
      </c>
      <c r="BL116">
        <v>-324572</v>
      </c>
      <c r="BM116">
        <v>0</v>
      </c>
      <c r="BN116">
        <v>0</v>
      </c>
      <c r="BO116">
        <v>0</v>
      </c>
      <c r="BP116">
        <v>0</v>
      </c>
      <c r="BQ116">
        <v>0</v>
      </c>
      <c r="BR116">
        <v>0</v>
      </c>
      <c r="BS116">
        <v>0</v>
      </c>
      <c r="BT116">
        <v>0</v>
      </c>
      <c r="BU116">
        <v>0.69</v>
      </c>
      <c r="BV116">
        <v>0.4</v>
      </c>
      <c r="BW116" s="6">
        <v>-10.7279577874585</v>
      </c>
      <c r="BX116" s="6">
        <v>3.6646624063826301</v>
      </c>
      <c r="BY116" s="6">
        <v>0.4</v>
      </c>
      <c r="BZ116" s="6">
        <v>-10.7279577874585</v>
      </c>
      <c r="CA116" s="6">
        <v>3.6646624063826301</v>
      </c>
      <c r="CB116">
        <v>0</v>
      </c>
      <c r="CC116">
        <v>0</v>
      </c>
      <c r="CD116">
        <v>0</v>
      </c>
      <c r="CE116">
        <v>0</v>
      </c>
      <c r="CG116" s="16">
        <f t="shared" si="1"/>
        <v>-1255991.4749999999</v>
      </c>
    </row>
    <row r="117" spans="1:85" x14ac:dyDescent="0.25">
      <c r="A117" t="s">
        <v>249</v>
      </c>
      <c r="B117" t="s">
        <v>248</v>
      </c>
      <c r="C117">
        <v>90989604</v>
      </c>
      <c r="D117">
        <v>0</v>
      </c>
      <c r="E117">
        <v>-7440731</v>
      </c>
      <c r="F117">
        <v>0</v>
      </c>
      <c r="G117">
        <v>0</v>
      </c>
      <c r="H117">
        <v>-1330006</v>
      </c>
      <c r="I117">
        <v>0</v>
      </c>
      <c r="J117">
        <v>-4010087</v>
      </c>
      <c r="K117">
        <v>-3249916</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L117">
        <v>0</v>
      </c>
      <c r="AM117">
        <v>-7258430</v>
      </c>
      <c r="AN117">
        <v>0</v>
      </c>
      <c r="AO117">
        <v>0</v>
      </c>
      <c r="AP117">
        <v>0</v>
      </c>
      <c r="AQ117">
        <v>0</v>
      </c>
      <c r="AR117">
        <v>0</v>
      </c>
      <c r="AS117">
        <v>0</v>
      </c>
      <c r="AT117">
        <v>0</v>
      </c>
      <c r="AU117">
        <v>0</v>
      </c>
      <c r="AV117">
        <v>0</v>
      </c>
      <c r="AW117">
        <v>0</v>
      </c>
      <c r="AX117">
        <v>0</v>
      </c>
      <c r="AY117">
        <v>0</v>
      </c>
      <c r="AZ117">
        <v>0</v>
      </c>
      <c r="BA117">
        <v>0</v>
      </c>
      <c r="BB117">
        <v>0</v>
      </c>
      <c r="BC117">
        <v>0</v>
      </c>
      <c r="BD117">
        <v>0</v>
      </c>
      <c r="BE117">
        <v>0</v>
      </c>
      <c r="BF117">
        <v>0</v>
      </c>
      <c r="BG117">
        <v>0</v>
      </c>
      <c r="BH117">
        <v>0</v>
      </c>
      <c r="BI117">
        <v>0</v>
      </c>
      <c r="BJ117">
        <v>0</v>
      </c>
      <c r="BK117">
        <v>0</v>
      </c>
      <c r="BL117">
        <v>0</v>
      </c>
      <c r="BM117">
        <v>0</v>
      </c>
      <c r="BN117">
        <v>0</v>
      </c>
      <c r="BO117">
        <v>0</v>
      </c>
      <c r="BP117">
        <v>0</v>
      </c>
      <c r="BQ117">
        <v>0</v>
      </c>
      <c r="BR117">
        <v>0</v>
      </c>
      <c r="BS117">
        <v>0</v>
      </c>
      <c r="BT117">
        <v>0</v>
      </c>
      <c r="BU117">
        <v>0.749</v>
      </c>
      <c r="BV117">
        <v>0.3</v>
      </c>
      <c r="BW117" s="6">
        <v>9.23535837334253</v>
      </c>
      <c r="BX117" s="6">
        <v>37.906233654970798</v>
      </c>
      <c r="BY117" s="6">
        <v>0.3</v>
      </c>
      <c r="BZ117" s="6">
        <v>9.23535837334253</v>
      </c>
      <c r="CA117" s="6">
        <v>37.906233654970798</v>
      </c>
      <c r="CB117">
        <v>0</v>
      </c>
      <c r="CC117">
        <v>0</v>
      </c>
      <c r="CD117">
        <v>0</v>
      </c>
      <c r="CE117">
        <v>0</v>
      </c>
      <c r="CG117" s="16">
        <f t="shared" si="1"/>
        <v>-2718282.0350000001</v>
      </c>
    </row>
    <row r="118" spans="1:85" x14ac:dyDescent="0.25">
      <c r="A118" t="s">
        <v>250</v>
      </c>
      <c r="B118" t="s">
        <v>697</v>
      </c>
      <c r="C118">
        <v>47407099</v>
      </c>
      <c r="D118">
        <v>0</v>
      </c>
      <c r="E118">
        <v>-9609843</v>
      </c>
      <c r="F118">
        <v>-164221</v>
      </c>
      <c r="G118">
        <v>0</v>
      </c>
      <c r="H118">
        <v>-936321</v>
      </c>
      <c r="I118">
        <v>0</v>
      </c>
      <c r="J118">
        <v>-2766666</v>
      </c>
      <c r="K118">
        <v>-1632008</v>
      </c>
      <c r="L118">
        <v>-27932</v>
      </c>
      <c r="M118">
        <v>0</v>
      </c>
      <c r="N118">
        <v>0</v>
      </c>
      <c r="O118">
        <v>0</v>
      </c>
      <c r="P118">
        <v>0</v>
      </c>
      <c r="Q118">
        <v>0</v>
      </c>
      <c r="R118">
        <v>0</v>
      </c>
      <c r="S118">
        <v>0</v>
      </c>
      <c r="T118">
        <v>0</v>
      </c>
      <c r="U118">
        <v>0</v>
      </c>
      <c r="V118">
        <v>1531860</v>
      </c>
      <c r="W118">
        <v>0</v>
      </c>
      <c r="X118">
        <v>-116439</v>
      </c>
      <c r="Y118">
        <v>0</v>
      </c>
      <c r="Z118">
        <v>0</v>
      </c>
      <c r="AA118">
        <v>-41690</v>
      </c>
      <c r="AB118">
        <v>0</v>
      </c>
      <c r="AC118">
        <v>-8638</v>
      </c>
      <c r="AD118">
        <v>-75369</v>
      </c>
      <c r="AE118">
        <v>0</v>
      </c>
      <c r="AF118">
        <v>0</v>
      </c>
      <c r="AG118">
        <v>0</v>
      </c>
      <c r="AH118">
        <v>0</v>
      </c>
      <c r="AI118">
        <v>0</v>
      </c>
      <c r="AJ118">
        <v>0</v>
      </c>
      <c r="AK118">
        <v>0</v>
      </c>
      <c r="AL118">
        <v>0</v>
      </c>
      <c r="AM118">
        <v>-9157279</v>
      </c>
      <c r="AN118">
        <v>-116637</v>
      </c>
      <c r="AO118">
        <v>0</v>
      </c>
      <c r="AP118">
        <v>0</v>
      </c>
      <c r="AQ118">
        <v>0</v>
      </c>
      <c r="AR118">
        <v>0</v>
      </c>
      <c r="AS118">
        <v>-158835</v>
      </c>
      <c r="AT118">
        <v>0</v>
      </c>
      <c r="AU118">
        <v>0</v>
      </c>
      <c r="AV118">
        <v>0</v>
      </c>
      <c r="AW118">
        <v>-28340</v>
      </c>
      <c r="AX118">
        <v>0</v>
      </c>
      <c r="AY118">
        <v>0</v>
      </c>
      <c r="AZ118">
        <v>0</v>
      </c>
      <c r="BA118">
        <v>0</v>
      </c>
      <c r="BB118">
        <v>0</v>
      </c>
      <c r="BC118">
        <v>0</v>
      </c>
      <c r="BD118">
        <v>0</v>
      </c>
      <c r="BE118">
        <v>0</v>
      </c>
      <c r="BF118">
        <v>0</v>
      </c>
      <c r="BG118">
        <v>-59910</v>
      </c>
      <c r="BH118">
        <v>0</v>
      </c>
      <c r="BI118">
        <v>-2238</v>
      </c>
      <c r="BJ118">
        <v>-15928</v>
      </c>
      <c r="BK118">
        <v>0</v>
      </c>
      <c r="BL118">
        <v>0</v>
      </c>
      <c r="BM118">
        <v>0</v>
      </c>
      <c r="BN118">
        <v>0</v>
      </c>
      <c r="BO118">
        <v>0</v>
      </c>
      <c r="BP118">
        <v>0</v>
      </c>
      <c r="BQ118">
        <v>0</v>
      </c>
      <c r="BR118">
        <v>0</v>
      </c>
      <c r="BS118">
        <v>0</v>
      </c>
      <c r="BT118">
        <v>0</v>
      </c>
      <c r="BU118">
        <v>0.65500000000000003</v>
      </c>
      <c r="BV118">
        <v>0.49</v>
      </c>
      <c r="BW118" s="6">
        <v>9.4245001817775407</v>
      </c>
      <c r="BX118" s="6">
        <v>35.3327542768996</v>
      </c>
      <c r="BY118" s="6">
        <v>0.49</v>
      </c>
      <c r="BZ118" s="6">
        <v>9.4245001817775407</v>
      </c>
      <c r="CA118" s="6">
        <v>35.3327542768996</v>
      </c>
      <c r="CB118">
        <v>0</v>
      </c>
      <c r="CC118">
        <v>0</v>
      </c>
      <c r="CD118">
        <v>0</v>
      </c>
      <c r="CE118">
        <v>0</v>
      </c>
      <c r="CG118" s="16">
        <f t="shared" si="1"/>
        <v>-2999008.8725000001</v>
      </c>
    </row>
    <row r="119" spans="1:85" x14ac:dyDescent="0.25">
      <c r="A119" t="s">
        <v>252</v>
      </c>
      <c r="B119" t="s">
        <v>251</v>
      </c>
      <c r="C119">
        <v>68757280</v>
      </c>
      <c r="D119">
        <v>0</v>
      </c>
      <c r="E119">
        <v>-2857478</v>
      </c>
      <c r="F119">
        <v>0</v>
      </c>
      <c r="G119">
        <v>0</v>
      </c>
      <c r="H119">
        <v>-1037687</v>
      </c>
      <c r="I119">
        <v>0</v>
      </c>
      <c r="J119">
        <v>-1952874</v>
      </c>
      <c r="K119">
        <v>-1666919</v>
      </c>
      <c r="L119">
        <v>0</v>
      </c>
      <c r="M119">
        <v>0</v>
      </c>
      <c r="N119">
        <v>0</v>
      </c>
      <c r="O119">
        <v>0</v>
      </c>
      <c r="P119">
        <v>0</v>
      </c>
      <c r="Q119">
        <v>0</v>
      </c>
      <c r="R119">
        <v>0</v>
      </c>
      <c r="S119">
        <v>-6284820</v>
      </c>
      <c r="T119">
        <v>0</v>
      </c>
      <c r="U119">
        <v>0</v>
      </c>
      <c r="V119">
        <v>0</v>
      </c>
      <c r="W119">
        <v>0</v>
      </c>
      <c r="X119">
        <v>0</v>
      </c>
      <c r="Y119">
        <v>0</v>
      </c>
      <c r="Z119">
        <v>0</v>
      </c>
      <c r="AA119">
        <v>0</v>
      </c>
      <c r="AB119">
        <v>0</v>
      </c>
      <c r="AC119">
        <v>0</v>
      </c>
      <c r="AD119">
        <v>0</v>
      </c>
      <c r="AE119">
        <v>0</v>
      </c>
      <c r="AF119">
        <v>0</v>
      </c>
      <c r="AG119">
        <v>0</v>
      </c>
      <c r="AH119">
        <v>0</v>
      </c>
      <c r="AI119">
        <v>0</v>
      </c>
      <c r="AJ119">
        <v>0</v>
      </c>
      <c r="AK119">
        <v>0</v>
      </c>
      <c r="AL119">
        <v>0</v>
      </c>
      <c r="AM119">
        <v>-2611082</v>
      </c>
      <c r="AN119">
        <v>0</v>
      </c>
      <c r="AO119">
        <v>0</v>
      </c>
      <c r="AP119">
        <v>0</v>
      </c>
      <c r="AQ119">
        <v>0</v>
      </c>
      <c r="AR119">
        <v>0</v>
      </c>
      <c r="AS119">
        <v>0</v>
      </c>
      <c r="AT119">
        <v>0</v>
      </c>
      <c r="AU119">
        <v>0</v>
      </c>
      <c r="AV119">
        <v>0</v>
      </c>
      <c r="AW119">
        <v>0</v>
      </c>
      <c r="AX119">
        <v>0</v>
      </c>
      <c r="AY119">
        <v>0</v>
      </c>
      <c r="AZ119">
        <v>0</v>
      </c>
      <c r="BA119">
        <v>0</v>
      </c>
      <c r="BB119">
        <v>0</v>
      </c>
      <c r="BC119">
        <v>0</v>
      </c>
      <c r="BD119">
        <v>0</v>
      </c>
      <c r="BE119">
        <v>0</v>
      </c>
      <c r="BF119">
        <v>0</v>
      </c>
      <c r="BG119">
        <v>0</v>
      </c>
      <c r="BH119">
        <v>0</v>
      </c>
      <c r="BI119">
        <v>0</v>
      </c>
      <c r="BJ119">
        <v>0</v>
      </c>
      <c r="BK119">
        <v>0</v>
      </c>
      <c r="BL119">
        <v>0</v>
      </c>
      <c r="BM119">
        <v>0</v>
      </c>
      <c r="BN119">
        <v>0</v>
      </c>
      <c r="BO119">
        <v>0</v>
      </c>
      <c r="BP119">
        <v>0</v>
      </c>
      <c r="BQ119">
        <v>0</v>
      </c>
      <c r="BR119">
        <v>0</v>
      </c>
      <c r="BS119">
        <v>0</v>
      </c>
      <c r="BT119">
        <v>0</v>
      </c>
      <c r="BU119">
        <v>0.73699999999999999</v>
      </c>
      <c r="BV119">
        <v>0.4</v>
      </c>
      <c r="BW119" s="6">
        <v>-25.9738299338057</v>
      </c>
      <c r="BX119" s="6">
        <v>3.0105077341019699</v>
      </c>
      <c r="BY119" s="6">
        <v>0.4</v>
      </c>
      <c r="BZ119" s="6">
        <v>-25.9738299338057</v>
      </c>
      <c r="CA119" s="6">
        <v>3.0105077341019699</v>
      </c>
      <c r="CB119">
        <v>0</v>
      </c>
      <c r="CC119">
        <v>0</v>
      </c>
      <c r="CD119">
        <v>0</v>
      </c>
      <c r="CE119">
        <v>0</v>
      </c>
      <c r="CG119" s="16">
        <f t="shared" si="1"/>
        <v>-962183.71699999995</v>
      </c>
    </row>
    <row r="120" spans="1:85" x14ac:dyDescent="0.25">
      <c r="A120" t="s">
        <v>254</v>
      </c>
      <c r="B120" t="s">
        <v>253</v>
      </c>
      <c r="C120">
        <v>32262090</v>
      </c>
      <c r="D120">
        <v>0</v>
      </c>
      <c r="E120">
        <v>-5122934</v>
      </c>
      <c r="F120">
        <v>-20635</v>
      </c>
      <c r="G120">
        <v>0</v>
      </c>
      <c r="H120">
        <v>-140000</v>
      </c>
      <c r="I120">
        <v>0</v>
      </c>
      <c r="J120">
        <v>-1056824</v>
      </c>
      <c r="K120">
        <v>-326777</v>
      </c>
      <c r="L120">
        <v>-29063</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c r="AJ120">
        <v>0</v>
      </c>
      <c r="AK120">
        <v>0</v>
      </c>
      <c r="AL120">
        <v>0</v>
      </c>
      <c r="AM120">
        <v>-5112016</v>
      </c>
      <c r="AN120">
        <v>0</v>
      </c>
      <c r="AO120">
        <v>0</v>
      </c>
      <c r="AP120">
        <v>0</v>
      </c>
      <c r="AQ120">
        <v>0</v>
      </c>
      <c r="AR120">
        <v>0</v>
      </c>
      <c r="AS120">
        <v>-19034</v>
      </c>
      <c r="AT120">
        <v>0</v>
      </c>
      <c r="AU120">
        <v>0</v>
      </c>
      <c r="AV120">
        <v>0</v>
      </c>
      <c r="AW120">
        <v>-28775</v>
      </c>
      <c r="AX120">
        <v>0</v>
      </c>
      <c r="AY120">
        <v>0</v>
      </c>
      <c r="AZ120">
        <v>0</v>
      </c>
      <c r="BA120">
        <v>0</v>
      </c>
      <c r="BB120">
        <v>0</v>
      </c>
      <c r="BC120">
        <v>0</v>
      </c>
      <c r="BD120">
        <v>0</v>
      </c>
      <c r="BE120">
        <v>-429</v>
      </c>
      <c r="BF120">
        <v>0</v>
      </c>
      <c r="BG120">
        <v>0</v>
      </c>
      <c r="BH120">
        <v>0</v>
      </c>
      <c r="BI120">
        <v>0</v>
      </c>
      <c r="BJ120">
        <v>0</v>
      </c>
      <c r="BK120">
        <v>0</v>
      </c>
      <c r="BL120">
        <v>0</v>
      </c>
      <c r="BM120">
        <v>0</v>
      </c>
      <c r="BN120">
        <v>0</v>
      </c>
      <c r="BO120">
        <v>0</v>
      </c>
      <c r="BP120">
        <v>0</v>
      </c>
      <c r="BQ120">
        <v>0</v>
      </c>
      <c r="BR120">
        <v>0</v>
      </c>
      <c r="BS120">
        <v>0</v>
      </c>
      <c r="BT120">
        <v>0</v>
      </c>
      <c r="BU120">
        <v>0.66900000000000004</v>
      </c>
      <c r="BV120">
        <v>0.4</v>
      </c>
      <c r="BW120" s="6">
        <v>-9.2780491514975107</v>
      </c>
      <c r="BX120" s="6">
        <v>2.5796198904446501</v>
      </c>
      <c r="BY120" s="6">
        <v>0.4</v>
      </c>
      <c r="BZ120" s="6">
        <v>-9.2780491514975107</v>
      </c>
      <c r="CA120" s="6">
        <v>2.5796198904446501</v>
      </c>
      <c r="CB120">
        <v>0</v>
      </c>
      <c r="CC120">
        <v>0</v>
      </c>
      <c r="CD120">
        <v>0</v>
      </c>
      <c r="CE120">
        <v>0</v>
      </c>
      <c r="CG120" s="16">
        <f t="shared" si="1"/>
        <v>-1709969.3520000002</v>
      </c>
    </row>
    <row r="121" spans="1:85" x14ac:dyDescent="0.25">
      <c r="A121" t="s">
        <v>256</v>
      </c>
      <c r="B121" t="s">
        <v>255</v>
      </c>
      <c r="C121">
        <v>416123362</v>
      </c>
      <c r="D121">
        <v>0</v>
      </c>
      <c r="E121">
        <v>-8000000</v>
      </c>
      <c r="F121">
        <v>0</v>
      </c>
      <c r="G121">
        <v>0</v>
      </c>
      <c r="H121">
        <v>-1100000</v>
      </c>
      <c r="I121">
        <v>0</v>
      </c>
      <c r="J121">
        <v>-4500000</v>
      </c>
      <c r="K121">
        <v>-2800000</v>
      </c>
      <c r="L121">
        <v>-21000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0</v>
      </c>
      <c r="AM121">
        <v>-7427021</v>
      </c>
      <c r="AN121">
        <v>0</v>
      </c>
      <c r="AO121">
        <v>0</v>
      </c>
      <c r="AP121">
        <v>0</v>
      </c>
      <c r="AQ121">
        <v>0</v>
      </c>
      <c r="AR121">
        <v>0</v>
      </c>
      <c r="AS121">
        <v>0</v>
      </c>
      <c r="AT121">
        <v>0</v>
      </c>
      <c r="AU121">
        <v>0</v>
      </c>
      <c r="AV121">
        <v>0</v>
      </c>
      <c r="AW121">
        <v>-15705</v>
      </c>
      <c r="AX121">
        <v>0</v>
      </c>
      <c r="AY121">
        <v>0</v>
      </c>
      <c r="AZ121">
        <v>0</v>
      </c>
      <c r="BA121">
        <v>0</v>
      </c>
      <c r="BB121">
        <v>0</v>
      </c>
      <c r="BC121">
        <v>0</v>
      </c>
      <c r="BD121">
        <v>0</v>
      </c>
      <c r="BE121">
        <v>0</v>
      </c>
      <c r="BF121">
        <v>0</v>
      </c>
      <c r="BG121">
        <v>-4907</v>
      </c>
      <c r="BH121">
        <v>0</v>
      </c>
      <c r="BI121">
        <v>0</v>
      </c>
      <c r="BJ121">
        <v>0</v>
      </c>
      <c r="BK121">
        <v>0</v>
      </c>
      <c r="BL121">
        <v>0</v>
      </c>
      <c r="BM121">
        <v>0</v>
      </c>
      <c r="BN121">
        <v>0</v>
      </c>
      <c r="BO121">
        <v>0</v>
      </c>
      <c r="BP121">
        <v>0</v>
      </c>
      <c r="BQ121">
        <v>0</v>
      </c>
      <c r="BR121">
        <v>0</v>
      </c>
      <c r="BS121">
        <v>0</v>
      </c>
      <c r="BT121">
        <v>0</v>
      </c>
      <c r="BU121">
        <v>0.753</v>
      </c>
      <c r="BV121">
        <v>0.3</v>
      </c>
      <c r="BW121" s="6">
        <v>-57.113738957266101</v>
      </c>
      <c r="BX121" s="6">
        <v>52.654199828010398</v>
      </c>
      <c r="BY121" s="6">
        <v>0.3</v>
      </c>
      <c r="BZ121" s="6">
        <v>-57.113738957266101</v>
      </c>
      <c r="CA121" s="6">
        <v>52.654199828010398</v>
      </c>
      <c r="CB121">
        <v>0</v>
      </c>
      <c r="CC121">
        <v>0</v>
      </c>
      <c r="CD121">
        <v>9812439</v>
      </c>
      <c r="CE121">
        <v>9812439</v>
      </c>
      <c r="CG121" s="16">
        <f t="shared" si="1"/>
        <v>-2796273.4065</v>
      </c>
    </row>
    <row r="122" spans="1:85" x14ac:dyDescent="0.25">
      <c r="A122" t="s">
        <v>258</v>
      </c>
      <c r="B122" t="s">
        <v>257</v>
      </c>
      <c r="C122">
        <v>45939087</v>
      </c>
      <c r="D122">
        <v>-4324</v>
      </c>
      <c r="E122">
        <v>-4682204</v>
      </c>
      <c r="F122">
        <v>-14582</v>
      </c>
      <c r="G122">
        <v>0</v>
      </c>
      <c r="H122">
        <v>-439954</v>
      </c>
      <c r="I122">
        <v>0</v>
      </c>
      <c r="J122">
        <v>-838194</v>
      </c>
      <c r="K122">
        <v>-493198</v>
      </c>
      <c r="L122">
        <v>-6786</v>
      </c>
      <c r="M122">
        <v>0</v>
      </c>
      <c r="N122">
        <v>0</v>
      </c>
      <c r="O122">
        <v>0</v>
      </c>
      <c r="P122">
        <v>0</v>
      </c>
      <c r="Q122">
        <v>0</v>
      </c>
      <c r="R122">
        <v>0</v>
      </c>
      <c r="S122">
        <v>0</v>
      </c>
      <c r="T122">
        <v>0</v>
      </c>
      <c r="U122">
        <v>0</v>
      </c>
      <c r="V122">
        <v>921061</v>
      </c>
      <c r="W122">
        <v>0</v>
      </c>
      <c r="X122">
        <v>-4990</v>
      </c>
      <c r="Y122">
        <v>0</v>
      </c>
      <c r="Z122">
        <v>0</v>
      </c>
      <c r="AA122">
        <v>0</v>
      </c>
      <c r="AB122">
        <v>0</v>
      </c>
      <c r="AC122">
        <v>0</v>
      </c>
      <c r="AD122">
        <v>0</v>
      </c>
      <c r="AE122">
        <v>0</v>
      </c>
      <c r="AF122">
        <v>0</v>
      </c>
      <c r="AG122">
        <v>0</v>
      </c>
      <c r="AH122">
        <v>0</v>
      </c>
      <c r="AI122">
        <v>0</v>
      </c>
      <c r="AJ122">
        <v>0</v>
      </c>
      <c r="AK122">
        <v>0</v>
      </c>
      <c r="AL122">
        <v>0</v>
      </c>
      <c r="AM122">
        <v>-4550923</v>
      </c>
      <c r="AN122">
        <v>-4726</v>
      </c>
      <c r="AO122">
        <v>0</v>
      </c>
      <c r="AP122">
        <v>-5204</v>
      </c>
      <c r="AQ122">
        <v>0</v>
      </c>
      <c r="AR122">
        <v>0</v>
      </c>
      <c r="AS122">
        <v>-13682</v>
      </c>
      <c r="AT122">
        <v>0</v>
      </c>
      <c r="AU122">
        <v>0</v>
      </c>
      <c r="AV122">
        <v>0</v>
      </c>
      <c r="AW122">
        <v>-6786</v>
      </c>
      <c r="AX122">
        <v>0</v>
      </c>
      <c r="AY122">
        <v>0</v>
      </c>
      <c r="AZ122">
        <v>0</v>
      </c>
      <c r="BA122">
        <v>0</v>
      </c>
      <c r="BB122">
        <v>0</v>
      </c>
      <c r="BC122">
        <v>0</v>
      </c>
      <c r="BD122">
        <v>0</v>
      </c>
      <c r="BE122">
        <v>0</v>
      </c>
      <c r="BF122">
        <v>0</v>
      </c>
      <c r="BG122">
        <v>-324</v>
      </c>
      <c r="BH122">
        <v>0</v>
      </c>
      <c r="BI122">
        <v>0</v>
      </c>
      <c r="BJ122">
        <v>0</v>
      </c>
      <c r="BK122">
        <v>0</v>
      </c>
      <c r="BL122">
        <v>0</v>
      </c>
      <c r="BM122">
        <v>0</v>
      </c>
      <c r="BN122">
        <v>0</v>
      </c>
      <c r="BO122">
        <v>0</v>
      </c>
      <c r="BP122">
        <v>0</v>
      </c>
      <c r="BQ122">
        <v>0</v>
      </c>
      <c r="BR122">
        <v>0</v>
      </c>
      <c r="BS122">
        <v>0</v>
      </c>
      <c r="BT122">
        <v>0</v>
      </c>
      <c r="BU122">
        <v>0.67900000000000005</v>
      </c>
      <c r="BV122">
        <v>0.4</v>
      </c>
      <c r="BW122" s="6">
        <v>-12.0688726885253</v>
      </c>
      <c r="BX122" s="6">
        <v>2.85426980780655</v>
      </c>
      <c r="BY122" s="6">
        <v>0.4</v>
      </c>
      <c r="BZ122" s="6">
        <v>-12.0688726885253</v>
      </c>
      <c r="CA122" s="6">
        <v>2.85426980780655</v>
      </c>
      <c r="CB122">
        <v>0</v>
      </c>
      <c r="CC122">
        <v>0</v>
      </c>
      <c r="CD122">
        <v>0</v>
      </c>
      <c r="CE122">
        <v>0</v>
      </c>
      <c r="CG122" s="16">
        <f t="shared" si="1"/>
        <v>-1543271.6005000002</v>
      </c>
    </row>
    <row r="123" spans="1:85" x14ac:dyDescent="0.25">
      <c r="A123" t="s">
        <v>260</v>
      </c>
      <c r="B123" t="s">
        <v>259</v>
      </c>
      <c r="C123">
        <v>52908481</v>
      </c>
      <c r="D123">
        <v>0</v>
      </c>
      <c r="E123">
        <v>-6081486</v>
      </c>
      <c r="F123">
        <v>-14621</v>
      </c>
      <c r="G123">
        <v>0</v>
      </c>
      <c r="H123">
        <v>-823665</v>
      </c>
      <c r="I123">
        <v>0</v>
      </c>
      <c r="J123">
        <v>-1774949</v>
      </c>
      <c r="K123">
        <v>-685358</v>
      </c>
      <c r="L123">
        <v>-7136</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0</v>
      </c>
      <c r="AM123">
        <v>-5715354</v>
      </c>
      <c r="AN123">
        <v>0</v>
      </c>
      <c r="AO123">
        <v>0</v>
      </c>
      <c r="AP123">
        <v>-302</v>
      </c>
      <c r="AQ123">
        <v>0</v>
      </c>
      <c r="AR123">
        <v>0</v>
      </c>
      <c r="AS123">
        <v>-14621</v>
      </c>
      <c r="AT123">
        <v>0</v>
      </c>
      <c r="AU123">
        <v>0</v>
      </c>
      <c r="AV123">
        <v>0</v>
      </c>
      <c r="AW123">
        <v>-7136</v>
      </c>
      <c r="AX123">
        <v>0</v>
      </c>
      <c r="AY123">
        <v>0</v>
      </c>
      <c r="AZ123">
        <v>0</v>
      </c>
      <c r="BA123">
        <v>0</v>
      </c>
      <c r="BB123">
        <v>0</v>
      </c>
      <c r="BC123">
        <v>0</v>
      </c>
      <c r="BD123">
        <v>0</v>
      </c>
      <c r="BE123">
        <v>0</v>
      </c>
      <c r="BF123">
        <v>0</v>
      </c>
      <c r="BG123">
        <v>-106169</v>
      </c>
      <c r="BH123">
        <v>0</v>
      </c>
      <c r="BI123">
        <v>0</v>
      </c>
      <c r="BJ123">
        <v>0</v>
      </c>
      <c r="BK123">
        <v>0</v>
      </c>
      <c r="BL123">
        <v>0</v>
      </c>
      <c r="BM123">
        <v>0</v>
      </c>
      <c r="BN123">
        <v>0</v>
      </c>
      <c r="BO123">
        <v>0</v>
      </c>
      <c r="BP123">
        <v>0</v>
      </c>
      <c r="BQ123">
        <v>0</v>
      </c>
      <c r="BR123">
        <v>0</v>
      </c>
      <c r="BS123">
        <v>0</v>
      </c>
      <c r="BT123">
        <v>0</v>
      </c>
      <c r="BU123">
        <v>0.70299999999999996</v>
      </c>
      <c r="BV123">
        <v>0.4</v>
      </c>
      <c r="BW123" s="6">
        <v>-17.805202656245299</v>
      </c>
      <c r="BX123" s="6">
        <v>2.2359484219858299</v>
      </c>
      <c r="BY123" s="6">
        <v>0.4</v>
      </c>
      <c r="BZ123" s="6">
        <v>-17.805202656245299</v>
      </c>
      <c r="CA123" s="6">
        <v>2.2359484219858299</v>
      </c>
      <c r="CB123">
        <v>0</v>
      </c>
      <c r="CC123">
        <v>0</v>
      </c>
      <c r="CD123">
        <v>0</v>
      </c>
      <c r="CE123">
        <v>0</v>
      </c>
      <c r="CG123" s="16">
        <f t="shared" si="1"/>
        <v>-2008840.7779999999</v>
      </c>
    </row>
    <row r="124" spans="1:85" x14ac:dyDescent="0.25">
      <c r="A124" t="s">
        <v>262</v>
      </c>
      <c r="B124" t="s">
        <v>261</v>
      </c>
      <c r="C124">
        <v>215825603</v>
      </c>
      <c r="D124">
        <v>-7412</v>
      </c>
      <c r="E124">
        <v>-6270596</v>
      </c>
      <c r="F124">
        <v>0</v>
      </c>
      <c r="G124">
        <v>0</v>
      </c>
      <c r="H124">
        <v>-1042682</v>
      </c>
      <c r="I124">
        <v>0</v>
      </c>
      <c r="J124">
        <v>-9948464</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c r="AJ124">
        <v>0</v>
      </c>
      <c r="AK124">
        <v>0</v>
      </c>
      <c r="AL124">
        <v>0</v>
      </c>
      <c r="AM124">
        <v>-6264432</v>
      </c>
      <c r="AN124">
        <v>0</v>
      </c>
      <c r="AO124">
        <v>0</v>
      </c>
      <c r="AP124">
        <v>-5190</v>
      </c>
      <c r="AQ124">
        <v>0</v>
      </c>
      <c r="AR124">
        <v>0</v>
      </c>
      <c r="AS124">
        <v>0</v>
      </c>
      <c r="AT124">
        <v>0</v>
      </c>
      <c r="AU124">
        <v>0</v>
      </c>
      <c r="AV124">
        <v>0</v>
      </c>
      <c r="AW124">
        <v>0</v>
      </c>
      <c r="AX124">
        <v>0</v>
      </c>
      <c r="AY124">
        <v>0</v>
      </c>
      <c r="AZ124">
        <v>0</v>
      </c>
      <c r="BA124">
        <v>0</v>
      </c>
      <c r="BB124">
        <v>0</v>
      </c>
      <c r="BC124">
        <v>0</v>
      </c>
      <c r="BD124">
        <v>0</v>
      </c>
      <c r="BE124">
        <v>0</v>
      </c>
      <c r="BF124">
        <v>0</v>
      </c>
      <c r="BG124">
        <v>0</v>
      </c>
      <c r="BH124">
        <v>0</v>
      </c>
      <c r="BI124">
        <v>0</v>
      </c>
      <c r="BJ124">
        <v>0</v>
      </c>
      <c r="BK124">
        <v>0</v>
      </c>
      <c r="BL124">
        <v>0</v>
      </c>
      <c r="BM124">
        <v>0</v>
      </c>
      <c r="BN124">
        <v>0</v>
      </c>
      <c r="BO124">
        <v>0</v>
      </c>
      <c r="BP124">
        <v>0</v>
      </c>
      <c r="BQ124">
        <v>0</v>
      </c>
      <c r="BR124">
        <v>0</v>
      </c>
      <c r="BS124">
        <v>0</v>
      </c>
      <c r="BT124">
        <v>0</v>
      </c>
      <c r="BU124">
        <v>0.73199999999999998</v>
      </c>
      <c r="BV124">
        <v>0.3</v>
      </c>
      <c r="BW124" s="6">
        <v>-9.8273370850499209</v>
      </c>
      <c r="BX124" s="6">
        <v>54.7359351819305</v>
      </c>
      <c r="BY124" s="6">
        <v>0.3</v>
      </c>
      <c r="BZ124" s="6">
        <v>-9.8273370850499209</v>
      </c>
      <c r="CA124" s="6">
        <v>54.7359351819305</v>
      </c>
      <c r="CB124">
        <v>0</v>
      </c>
      <c r="CC124">
        <v>0</v>
      </c>
      <c r="CD124">
        <v>770274</v>
      </c>
      <c r="CE124">
        <v>770274</v>
      </c>
      <c r="CG124" s="16">
        <f t="shared" si="1"/>
        <v>-2290882.5720000002</v>
      </c>
    </row>
    <row r="125" spans="1:85" x14ac:dyDescent="0.25">
      <c r="A125" t="s">
        <v>264</v>
      </c>
      <c r="B125" t="s">
        <v>263</v>
      </c>
      <c r="C125">
        <v>73857752</v>
      </c>
      <c r="D125">
        <v>-13500</v>
      </c>
      <c r="E125">
        <v>-6520863</v>
      </c>
      <c r="F125">
        <v>-61702</v>
      </c>
      <c r="G125">
        <v>0</v>
      </c>
      <c r="H125">
        <v>-788640</v>
      </c>
      <c r="I125">
        <v>0</v>
      </c>
      <c r="J125">
        <v>-1786336</v>
      </c>
      <c r="K125">
        <v>-883659</v>
      </c>
      <c r="L125">
        <v>-8800</v>
      </c>
      <c r="M125">
        <v>0</v>
      </c>
      <c r="N125">
        <v>0</v>
      </c>
      <c r="O125">
        <v>0</v>
      </c>
      <c r="P125">
        <v>0</v>
      </c>
      <c r="Q125">
        <v>0</v>
      </c>
      <c r="R125">
        <v>0</v>
      </c>
      <c r="S125">
        <v>0</v>
      </c>
      <c r="T125">
        <v>0</v>
      </c>
      <c r="U125">
        <v>0</v>
      </c>
      <c r="V125">
        <v>2352627</v>
      </c>
      <c r="W125">
        <v>0</v>
      </c>
      <c r="X125">
        <v>-6609</v>
      </c>
      <c r="Y125">
        <v>0</v>
      </c>
      <c r="Z125">
        <v>0</v>
      </c>
      <c r="AA125">
        <v>-241</v>
      </c>
      <c r="AB125">
        <v>0</v>
      </c>
      <c r="AC125">
        <v>-392</v>
      </c>
      <c r="AD125">
        <v>0</v>
      </c>
      <c r="AE125">
        <v>0</v>
      </c>
      <c r="AF125">
        <v>0</v>
      </c>
      <c r="AG125">
        <v>0</v>
      </c>
      <c r="AH125">
        <v>0</v>
      </c>
      <c r="AI125">
        <v>0</v>
      </c>
      <c r="AJ125">
        <v>-1110</v>
      </c>
      <c r="AK125">
        <v>0</v>
      </c>
      <c r="AL125">
        <v>0</v>
      </c>
      <c r="AM125">
        <v>-6209020</v>
      </c>
      <c r="AN125">
        <v>-6405</v>
      </c>
      <c r="AO125">
        <v>0</v>
      </c>
      <c r="AP125">
        <v>-27801</v>
      </c>
      <c r="AQ125">
        <v>0</v>
      </c>
      <c r="AR125">
        <v>0</v>
      </c>
      <c r="AS125">
        <v>-61341</v>
      </c>
      <c r="AT125">
        <v>0</v>
      </c>
      <c r="AU125">
        <v>0</v>
      </c>
      <c r="AV125">
        <v>0</v>
      </c>
      <c r="AW125">
        <v>-8766</v>
      </c>
      <c r="AX125">
        <v>0</v>
      </c>
      <c r="AY125">
        <v>0</v>
      </c>
      <c r="AZ125">
        <v>0</v>
      </c>
      <c r="BA125">
        <v>0</v>
      </c>
      <c r="BB125">
        <v>0</v>
      </c>
      <c r="BC125">
        <v>0</v>
      </c>
      <c r="BD125">
        <v>0</v>
      </c>
      <c r="BE125">
        <v>-6120</v>
      </c>
      <c r="BF125">
        <v>0</v>
      </c>
      <c r="BG125">
        <v>-27331</v>
      </c>
      <c r="BH125">
        <v>0</v>
      </c>
      <c r="BI125">
        <v>15302</v>
      </c>
      <c r="BJ125">
        <v>-165000</v>
      </c>
      <c r="BK125">
        <v>0</v>
      </c>
      <c r="BL125">
        <v>0</v>
      </c>
      <c r="BM125">
        <v>0</v>
      </c>
      <c r="BN125">
        <v>0</v>
      </c>
      <c r="BO125">
        <v>0</v>
      </c>
      <c r="BP125">
        <v>0</v>
      </c>
      <c r="BQ125">
        <v>0</v>
      </c>
      <c r="BR125">
        <v>0</v>
      </c>
      <c r="BS125">
        <v>0</v>
      </c>
      <c r="BT125">
        <v>0</v>
      </c>
      <c r="BU125">
        <v>0.70499999999999996</v>
      </c>
      <c r="BV125">
        <v>0.4</v>
      </c>
      <c r="BW125" s="6">
        <v>-22.565380675522</v>
      </c>
      <c r="BX125" s="6">
        <v>5.0156332793546596</v>
      </c>
      <c r="BY125" s="6">
        <v>0.4</v>
      </c>
      <c r="BZ125" s="6">
        <v>-22.565380675522</v>
      </c>
      <c r="CA125" s="6">
        <v>5.0156332793546596</v>
      </c>
      <c r="CB125">
        <v>0</v>
      </c>
      <c r="CC125">
        <v>0</v>
      </c>
      <c r="CD125">
        <v>2686128</v>
      </c>
      <c r="CE125">
        <v>2686128</v>
      </c>
      <c r="CG125" s="16">
        <f t="shared" si="1"/>
        <v>-2178879.6974999998</v>
      </c>
    </row>
    <row r="126" spans="1:85" x14ac:dyDescent="0.25">
      <c r="A126" t="s">
        <v>266</v>
      </c>
      <c r="B126" t="s">
        <v>265</v>
      </c>
      <c r="C126">
        <v>25002666</v>
      </c>
      <c r="D126">
        <v>0</v>
      </c>
      <c r="E126">
        <v>-4779999</v>
      </c>
      <c r="F126">
        <v>0</v>
      </c>
      <c r="G126">
        <v>0</v>
      </c>
      <c r="H126">
        <v>-375451</v>
      </c>
      <c r="I126">
        <v>0</v>
      </c>
      <c r="J126">
        <v>-406004</v>
      </c>
      <c r="K126">
        <v>-323121</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0</v>
      </c>
      <c r="AJ126">
        <v>0</v>
      </c>
      <c r="AK126">
        <v>0</v>
      </c>
      <c r="AL126">
        <v>0</v>
      </c>
      <c r="AM126">
        <v>-4547742</v>
      </c>
      <c r="AN126">
        <v>0</v>
      </c>
      <c r="AO126">
        <v>0</v>
      </c>
      <c r="AP126">
        <v>0</v>
      </c>
      <c r="AQ126">
        <v>0</v>
      </c>
      <c r="AR126">
        <v>0</v>
      </c>
      <c r="AS126">
        <v>0</v>
      </c>
      <c r="AT126">
        <v>0</v>
      </c>
      <c r="AU126">
        <v>0</v>
      </c>
      <c r="AV126">
        <v>0</v>
      </c>
      <c r="AW126">
        <v>0</v>
      </c>
      <c r="AX126">
        <v>0</v>
      </c>
      <c r="AY126">
        <v>0</v>
      </c>
      <c r="AZ126">
        <v>0</v>
      </c>
      <c r="BA126">
        <v>0</v>
      </c>
      <c r="BB126">
        <v>0</v>
      </c>
      <c r="BC126">
        <v>0</v>
      </c>
      <c r="BD126">
        <v>0</v>
      </c>
      <c r="BE126">
        <v>0</v>
      </c>
      <c r="BF126">
        <v>0</v>
      </c>
      <c r="BG126">
        <v>0</v>
      </c>
      <c r="BH126">
        <v>0</v>
      </c>
      <c r="BI126">
        <v>0</v>
      </c>
      <c r="BJ126">
        <v>0</v>
      </c>
      <c r="BK126">
        <v>0</v>
      </c>
      <c r="BL126">
        <v>0</v>
      </c>
      <c r="BM126">
        <v>0</v>
      </c>
      <c r="BN126">
        <v>0</v>
      </c>
      <c r="BO126">
        <v>0</v>
      </c>
      <c r="BP126">
        <v>0</v>
      </c>
      <c r="BQ126">
        <v>0</v>
      </c>
      <c r="BR126">
        <v>0</v>
      </c>
      <c r="BS126">
        <v>0</v>
      </c>
      <c r="BT126">
        <v>0</v>
      </c>
      <c r="BU126">
        <v>0.64100000000000001</v>
      </c>
      <c r="BV126">
        <v>0.4</v>
      </c>
      <c r="BW126" s="6">
        <v>-5.0941785950417202</v>
      </c>
      <c r="BX126" s="6">
        <v>3.9324703821063598</v>
      </c>
      <c r="BY126" s="6">
        <v>0.4</v>
      </c>
      <c r="BZ126" s="6">
        <v>-5.0941785950417202</v>
      </c>
      <c r="CA126" s="6">
        <v>3.9324703821063598</v>
      </c>
      <c r="CB126">
        <v>0</v>
      </c>
      <c r="CC126">
        <v>0</v>
      </c>
      <c r="CD126">
        <v>0</v>
      </c>
      <c r="CE126">
        <v>0</v>
      </c>
      <c r="CG126" s="16">
        <f t="shared" si="1"/>
        <v>-1457551.311</v>
      </c>
    </row>
    <row r="127" spans="1:85" x14ac:dyDescent="0.25">
      <c r="A127" t="s">
        <v>268</v>
      </c>
      <c r="B127" t="s">
        <v>267</v>
      </c>
      <c r="C127">
        <v>58985750</v>
      </c>
      <c r="D127">
        <v>-15289</v>
      </c>
      <c r="E127">
        <v>-4773394</v>
      </c>
      <c r="F127">
        <v>0</v>
      </c>
      <c r="G127">
        <v>0</v>
      </c>
      <c r="H127">
        <v>-269162</v>
      </c>
      <c r="I127">
        <v>0</v>
      </c>
      <c r="J127">
        <v>-1268345</v>
      </c>
      <c r="K127">
        <v>-536940</v>
      </c>
      <c r="L127">
        <v>-9331</v>
      </c>
      <c r="M127">
        <v>0</v>
      </c>
      <c r="N127">
        <v>0</v>
      </c>
      <c r="O127">
        <v>0</v>
      </c>
      <c r="P127">
        <v>0</v>
      </c>
      <c r="Q127">
        <v>-11100</v>
      </c>
      <c r="R127">
        <v>0</v>
      </c>
      <c r="S127">
        <v>0</v>
      </c>
      <c r="T127">
        <v>0</v>
      </c>
      <c r="U127">
        <v>0</v>
      </c>
      <c r="V127">
        <v>1723258</v>
      </c>
      <c r="W127">
        <v>0</v>
      </c>
      <c r="X127">
        <v>0</v>
      </c>
      <c r="Y127">
        <v>0</v>
      </c>
      <c r="Z127">
        <v>0</v>
      </c>
      <c r="AA127">
        <v>-19354</v>
      </c>
      <c r="AB127">
        <v>0</v>
      </c>
      <c r="AC127">
        <v>0</v>
      </c>
      <c r="AD127">
        <v>0</v>
      </c>
      <c r="AE127">
        <v>0</v>
      </c>
      <c r="AF127">
        <v>0</v>
      </c>
      <c r="AG127">
        <v>0</v>
      </c>
      <c r="AH127">
        <v>0</v>
      </c>
      <c r="AI127">
        <v>0</v>
      </c>
      <c r="AJ127">
        <v>0</v>
      </c>
      <c r="AK127">
        <v>0</v>
      </c>
      <c r="AL127">
        <v>0</v>
      </c>
      <c r="AM127">
        <v>-4673586</v>
      </c>
      <c r="AN127">
        <v>0</v>
      </c>
      <c r="AO127">
        <v>0</v>
      </c>
      <c r="AP127">
        <v>-10846</v>
      </c>
      <c r="AQ127">
        <v>0</v>
      </c>
      <c r="AR127">
        <v>0</v>
      </c>
      <c r="AS127">
        <v>0</v>
      </c>
      <c r="AT127">
        <v>0</v>
      </c>
      <c r="AU127">
        <v>0</v>
      </c>
      <c r="AV127">
        <v>0</v>
      </c>
      <c r="AW127">
        <v>-9331</v>
      </c>
      <c r="AX127">
        <v>0</v>
      </c>
      <c r="AY127">
        <v>0</v>
      </c>
      <c r="AZ127">
        <v>0</v>
      </c>
      <c r="BA127">
        <v>0</v>
      </c>
      <c r="BB127">
        <v>0</v>
      </c>
      <c r="BC127">
        <v>0</v>
      </c>
      <c r="BD127">
        <v>0</v>
      </c>
      <c r="BE127">
        <v>0</v>
      </c>
      <c r="BF127">
        <v>0</v>
      </c>
      <c r="BG127">
        <v>-6313</v>
      </c>
      <c r="BH127">
        <v>0</v>
      </c>
      <c r="BI127">
        <v>-23535</v>
      </c>
      <c r="BJ127">
        <v>-109979</v>
      </c>
      <c r="BK127">
        <v>0</v>
      </c>
      <c r="BL127">
        <v>0</v>
      </c>
      <c r="BM127">
        <v>0</v>
      </c>
      <c r="BN127">
        <v>0</v>
      </c>
      <c r="BO127">
        <v>0</v>
      </c>
      <c r="BP127">
        <v>0</v>
      </c>
      <c r="BQ127">
        <v>0</v>
      </c>
      <c r="BR127">
        <v>0</v>
      </c>
      <c r="BS127">
        <v>0</v>
      </c>
      <c r="BT127">
        <v>0</v>
      </c>
      <c r="BU127">
        <v>0.69199999999999995</v>
      </c>
      <c r="BV127">
        <v>0.4</v>
      </c>
      <c r="BW127" s="6">
        <v>-18.362263328982099</v>
      </c>
      <c r="BX127" s="6">
        <v>4.7823966270883602</v>
      </c>
      <c r="BY127" s="6">
        <v>0.4</v>
      </c>
      <c r="BZ127" s="6">
        <v>-18.362263328982099</v>
      </c>
      <c r="CA127" s="6">
        <v>4.7823966270883602</v>
      </c>
      <c r="CB127">
        <v>0</v>
      </c>
      <c r="CC127">
        <v>0</v>
      </c>
      <c r="CD127">
        <v>0</v>
      </c>
      <c r="CE127">
        <v>0</v>
      </c>
      <c r="CG127" s="16">
        <f t="shared" si="1"/>
        <v>-1613308.0399999998</v>
      </c>
    </row>
    <row r="128" spans="1:85" x14ac:dyDescent="0.25">
      <c r="A128" t="s">
        <v>269</v>
      </c>
      <c r="B128" t="s">
        <v>738</v>
      </c>
      <c r="C128">
        <v>40321012</v>
      </c>
      <c r="D128">
        <v>-23628</v>
      </c>
      <c r="E128">
        <v>-8755038</v>
      </c>
      <c r="F128">
        <v>-1397</v>
      </c>
      <c r="G128">
        <v>0</v>
      </c>
      <c r="H128">
        <v>-394577</v>
      </c>
      <c r="I128">
        <v>0</v>
      </c>
      <c r="J128">
        <v>-2322801</v>
      </c>
      <c r="K128">
        <v>-1415583</v>
      </c>
      <c r="L128">
        <v>-52914</v>
      </c>
      <c r="M128">
        <v>0</v>
      </c>
      <c r="N128">
        <v>-25200</v>
      </c>
      <c r="O128">
        <v>0</v>
      </c>
      <c r="P128">
        <v>0</v>
      </c>
      <c r="Q128">
        <v>-10240</v>
      </c>
      <c r="R128">
        <v>0</v>
      </c>
      <c r="S128">
        <v>0</v>
      </c>
      <c r="T128">
        <v>0</v>
      </c>
      <c r="U128">
        <v>0</v>
      </c>
      <c r="V128">
        <v>0</v>
      </c>
      <c r="W128">
        <v>0</v>
      </c>
      <c r="X128">
        <v>0</v>
      </c>
      <c r="Y128">
        <v>0</v>
      </c>
      <c r="Z128">
        <v>0</v>
      </c>
      <c r="AA128">
        <v>0</v>
      </c>
      <c r="AB128">
        <v>0</v>
      </c>
      <c r="AC128">
        <v>0</v>
      </c>
      <c r="AD128">
        <v>0</v>
      </c>
      <c r="AE128">
        <v>0</v>
      </c>
      <c r="AF128">
        <v>0</v>
      </c>
      <c r="AG128">
        <v>0</v>
      </c>
      <c r="AH128">
        <v>0</v>
      </c>
      <c r="AI128">
        <v>0</v>
      </c>
      <c r="AJ128">
        <v>0</v>
      </c>
      <c r="AK128">
        <v>0</v>
      </c>
      <c r="AL128">
        <v>0</v>
      </c>
      <c r="AM128">
        <v>-8855811</v>
      </c>
      <c r="AN128">
        <v>0</v>
      </c>
      <c r="AO128">
        <v>0</v>
      </c>
      <c r="AP128">
        <v>-37875</v>
      </c>
      <c r="AQ128">
        <v>0</v>
      </c>
      <c r="AR128">
        <v>0</v>
      </c>
      <c r="AS128">
        <v>0</v>
      </c>
      <c r="AT128">
        <v>0</v>
      </c>
      <c r="AU128">
        <v>0</v>
      </c>
      <c r="AV128">
        <v>0</v>
      </c>
      <c r="AW128">
        <v>-54096</v>
      </c>
      <c r="AX128">
        <v>0</v>
      </c>
      <c r="AY128">
        <v>0</v>
      </c>
      <c r="AZ128">
        <v>0</v>
      </c>
      <c r="BA128">
        <v>-23492</v>
      </c>
      <c r="BB128">
        <v>0</v>
      </c>
      <c r="BC128">
        <v>0</v>
      </c>
      <c r="BD128">
        <v>0</v>
      </c>
      <c r="BE128">
        <v>-1250</v>
      </c>
      <c r="BF128">
        <v>0</v>
      </c>
      <c r="BG128">
        <v>-29727</v>
      </c>
      <c r="BH128">
        <v>0</v>
      </c>
      <c r="BI128">
        <v>0</v>
      </c>
      <c r="BJ128">
        <v>0</v>
      </c>
      <c r="BK128">
        <v>0</v>
      </c>
      <c r="BL128">
        <v>0</v>
      </c>
      <c r="BM128">
        <v>0</v>
      </c>
      <c r="BN128">
        <v>0</v>
      </c>
      <c r="BO128">
        <v>0</v>
      </c>
      <c r="BP128">
        <v>0</v>
      </c>
      <c r="BQ128">
        <v>0</v>
      </c>
      <c r="BR128">
        <v>0</v>
      </c>
      <c r="BS128">
        <v>0</v>
      </c>
      <c r="BT128">
        <v>0</v>
      </c>
      <c r="BU128">
        <v>0.65900000000000003</v>
      </c>
      <c r="BV128">
        <v>0.49</v>
      </c>
      <c r="BW128" s="6">
        <v>12.7436522743519</v>
      </c>
      <c r="BX128" s="6">
        <v>33.479948404265201</v>
      </c>
      <c r="BY128" s="6">
        <v>0.49</v>
      </c>
      <c r="BZ128" s="6">
        <v>12.7436522743519</v>
      </c>
      <c r="CA128" s="6">
        <v>33.479948404265201</v>
      </c>
      <c r="CB128">
        <v>0</v>
      </c>
      <c r="CC128">
        <v>0</v>
      </c>
      <c r="CD128">
        <v>0</v>
      </c>
      <c r="CE128">
        <v>0</v>
      </c>
      <c r="CG128" s="16">
        <f t="shared" si="1"/>
        <v>-2905509.912</v>
      </c>
    </row>
    <row r="129" spans="1:85" x14ac:dyDescent="0.25">
      <c r="A129" t="s">
        <v>271</v>
      </c>
      <c r="B129" t="s">
        <v>270</v>
      </c>
      <c r="C129">
        <v>1307203</v>
      </c>
      <c r="D129">
        <v>0</v>
      </c>
      <c r="E129">
        <v>-623760</v>
      </c>
      <c r="F129">
        <v>-4890</v>
      </c>
      <c r="G129">
        <v>0</v>
      </c>
      <c r="H129">
        <v>-25949</v>
      </c>
      <c r="I129">
        <v>0</v>
      </c>
      <c r="J129">
        <v>-152222</v>
      </c>
      <c r="K129">
        <v>-145366</v>
      </c>
      <c r="L129">
        <v>-4429</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0</v>
      </c>
      <c r="AM129">
        <v>-611640</v>
      </c>
      <c r="AN129">
        <v>0</v>
      </c>
      <c r="AO129">
        <v>0</v>
      </c>
      <c r="AP129">
        <v>0</v>
      </c>
      <c r="AQ129">
        <v>0</v>
      </c>
      <c r="AR129">
        <v>0</v>
      </c>
      <c r="AS129">
        <v>-4885</v>
      </c>
      <c r="AT129">
        <v>0</v>
      </c>
      <c r="AU129">
        <v>0</v>
      </c>
      <c r="AV129">
        <v>0</v>
      </c>
      <c r="AW129">
        <v>-4429</v>
      </c>
      <c r="AX129">
        <v>0</v>
      </c>
      <c r="AY129">
        <v>0</v>
      </c>
      <c r="AZ129">
        <v>0</v>
      </c>
      <c r="BA129">
        <v>0</v>
      </c>
      <c r="BB129">
        <v>0</v>
      </c>
      <c r="BC129">
        <v>0</v>
      </c>
      <c r="BD129">
        <v>0</v>
      </c>
      <c r="BE129">
        <v>0</v>
      </c>
      <c r="BF129">
        <v>0</v>
      </c>
      <c r="BG129">
        <v>0</v>
      </c>
      <c r="BH129">
        <v>0</v>
      </c>
      <c r="BI129">
        <v>0</v>
      </c>
      <c r="BJ129">
        <v>0</v>
      </c>
      <c r="BK129">
        <v>0</v>
      </c>
      <c r="BL129">
        <v>0</v>
      </c>
      <c r="BM129">
        <v>0</v>
      </c>
      <c r="BN129">
        <v>0</v>
      </c>
      <c r="BO129">
        <v>0</v>
      </c>
      <c r="BP129">
        <v>0</v>
      </c>
      <c r="BQ129">
        <v>0</v>
      </c>
      <c r="BR129">
        <v>0</v>
      </c>
      <c r="BS129">
        <v>0</v>
      </c>
      <c r="BT129">
        <v>0</v>
      </c>
      <c r="BU129">
        <v>0.64400000000000002</v>
      </c>
      <c r="BV129">
        <v>0.5</v>
      </c>
      <c r="BW129" s="6">
        <v>0.68432262004482702</v>
      </c>
      <c r="BX129" s="6">
        <v>1.64842638966856</v>
      </c>
      <c r="BY129" s="6">
        <v>0.5</v>
      </c>
      <c r="BZ129" s="6">
        <v>0.68432262004482702</v>
      </c>
      <c r="CA129" s="6">
        <v>1.64842638966856</v>
      </c>
      <c r="CB129">
        <v>0</v>
      </c>
      <c r="CC129">
        <v>0</v>
      </c>
      <c r="CD129">
        <v>0</v>
      </c>
      <c r="CE129">
        <v>0</v>
      </c>
      <c r="CG129" s="16">
        <f t="shared" si="1"/>
        <v>-196948.08000000002</v>
      </c>
    </row>
    <row r="130" spans="1:85" x14ac:dyDescent="0.25">
      <c r="A130" t="s">
        <v>273</v>
      </c>
      <c r="B130" t="s">
        <v>272</v>
      </c>
      <c r="C130">
        <v>288398096</v>
      </c>
      <c r="D130">
        <v>0</v>
      </c>
      <c r="E130">
        <v>-8066581</v>
      </c>
      <c r="F130">
        <v>0</v>
      </c>
      <c r="G130">
        <v>0</v>
      </c>
      <c r="H130">
        <v>-422636</v>
      </c>
      <c r="I130">
        <v>0</v>
      </c>
      <c r="J130">
        <v>-8789669</v>
      </c>
      <c r="K130">
        <v>-10340414</v>
      </c>
      <c r="L130">
        <v>-6437</v>
      </c>
      <c r="M130">
        <v>0</v>
      </c>
      <c r="N130">
        <v>-119025</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0</v>
      </c>
      <c r="AM130">
        <v>-8192628</v>
      </c>
      <c r="AN130">
        <v>0</v>
      </c>
      <c r="AO130">
        <v>0</v>
      </c>
      <c r="AP130">
        <v>-17377</v>
      </c>
      <c r="AQ130">
        <v>0</v>
      </c>
      <c r="AR130">
        <v>0</v>
      </c>
      <c r="AS130">
        <v>0</v>
      </c>
      <c r="AT130">
        <v>0</v>
      </c>
      <c r="AU130">
        <v>0</v>
      </c>
      <c r="AV130">
        <v>0</v>
      </c>
      <c r="AW130">
        <v>-5848</v>
      </c>
      <c r="AX130">
        <v>0</v>
      </c>
      <c r="AY130">
        <v>0</v>
      </c>
      <c r="AZ130">
        <v>0</v>
      </c>
      <c r="BA130">
        <v>0</v>
      </c>
      <c r="BB130">
        <v>0</v>
      </c>
      <c r="BC130">
        <v>-241682</v>
      </c>
      <c r="BD130">
        <v>0</v>
      </c>
      <c r="BE130">
        <v>-9841</v>
      </c>
      <c r="BF130">
        <v>0</v>
      </c>
      <c r="BG130">
        <v>0</v>
      </c>
      <c r="BH130">
        <v>0</v>
      </c>
      <c r="BI130">
        <v>0</v>
      </c>
      <c r="BJ130">
        <v>0</v>
      </c>
      <c r="BK130">
        <v>0</v>
      </c>
      <c r="BL130">
        <v>0</v>
      </c>
      <c r="BM130">
        <v>0</v>
      </c>
      <c r="BN130">
        <v>0</v>
      </c>
      <c r="BO130">
        <v>0</v>
      </c>
      <c r="BP130">
        <v>0</v>
      </c>
      <c r="BQ130">
        <v>0</v>
      </c>
      <c r="BR130">
        <v>0</v>
      </c>
      <c r="BS130">
        <v>0</v>
      </c>
      <c r="BT130">
        <v>0</v>
      </c>
      <c r="BU130">
        <v>0.77400000000000002</v>
      </c>
      <c r="BV130">
        <v>0.3</v>
      </c>
      <c r="BW130" s="6">
        <v>10.3498504721416</v>
      </c>
      <c r="BX130" s="6">
        <v>94.318737669116999</v>
      </c>
      <c r="BY130" s="6">
        <v>0.3</v>
      </c>
      <c r="BZ130" s="6">
        <v>10.3498504721416</v>
      </c>
      <c r="CA130" s="6">
        <v>94.318737669116999</v>
      </c>
      <c r="CB130">
        <v>0</v>
      </c>
      <c r="CC130">
        <v>0</v>
      </c>
      <c r="CD130">
        <v>0</v>
      </c>
      <c r="CE130">
        <v>0</v>
      </c>
      <c r="CG130" s="16">
        <f t="shared" si="1"/>
        <v>-3163822.1370000001</v>
      </c>
    </row>
    <row r="131" spans="1:85" x14ac:dyDescent="0.25">
      <c r="A131" t="s">
        <v>275</v>
      </c>
      <c r="B131" t="s">
        <v>274</v>
      </c>
      <c r="C131">
        <v>279184577</v>
      </c>
      <c r="D131">
        <v>0</v>
      </c>
      <c r="E131">
        <v>-4673716</v>
      </c>
      <c r="F131">
        <v>0</v>
      </c>
      <c r="G131">
        <v>0</v>
      </c>
      <c r="H131">
        <v>-173782</v>
      </c>
      <c r="I131">
        <v>0</v>
      </c>
      <c r="J131">
        <v>-7269971</v>
      </c>
      <c r="K131">
        <v>-19122846</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0</v>
      </c>
      <c r="AJ131">
        <v>0</v>
      </c>
      <c r="AK131">
        <v>0</v>
      </c>
      <c r="AL131">
        <v>0</v>
      </c>
      <c r="AM131">
        <v>-4661639</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0</v>
      </c>
      <c r="BO131">
        <v>0</v>
      </c>
      <c r="BP131">
        <v>0</v>
      </c>
      <c r="BQ131">
        <v>0</v>
      </c>
      <c r="BR131">
        <v>0</v>
      </c>
      <c r="BS131">
        <v>0</v>
      </c>
      <c r="BT131">
        <v>0</v>
      </c>
      <c r="BU131">
        <v>0.80600000000000005</v>
      </c>
      <c r="BV131">
        <v>0.3</v>
      </c>
      <c r="BW131" s="6">
        <v>-43.277928397501498</v>
      </c>
      <c r="BX131" s="6">
        <v>58.5289196068085</v>
      </c>
      <c r="BY131" s="6">
        <v>0.3</v>
      </c>
      <c r="BZ131" s="6">
        <v>-43.277928397501498</v>
      </c>
      <c r="CA131" s="6">
        <v>58.5289196068085</v>
      </c>
      <c r="CB131">
        <v>4457711</v>
      </c>
      <c r="CC131">
        <v>4457711</v>
      </c>
      <c r="CD131">
        <v>0</v>
      </c>
      <c r="CE131">
        <v>0</v>
      </c>
      <c r="CG131" s="16">
        <f t="shared" ref="CG131:CG194" si="2">(AM131+AO131-AP131-AR131) * BU131 * 0.5</f>
        <v>-1878640.5170000002</v>
      </c>
    </row>
    <row r="132" spans="1:85" x14ac:dyDescent="0.25">
      <c r="A132" t="s">
        <v>277</v>
      </c>
      <c r="B132" t="s">
        <v>276</v>
      </c>
      <c r="C132">
        <v>48700104</v>
      </c>
      <c r="D132">
        <v>-13646</v>
      </c>
      <c r="E132">
        <v>-6817916</v>
      </c>
      <c r="F132">
        <v>-97210</v>
      </c>
      <c r="G132">
        <v>0</v>
      </c>
      <c r="H132">
        <v>-468969</v>
      </c>
      <c r="I132">
        <v>0</v>
      </c>
      <c r="J132">
        <v>-1901186</v>
      </c>
      <c r="K132">
        <v>-1555539</v>
      </c>
      <c r="L132">
        <v>-26986</v>
      </c>
      <c r="M132">
        <v>0</v>
      </c>
      <c r="N132">
        <v>0</v>
      </c>
      <c r="O132">
        <v>0</v>
      </c>
      <c r="P132">
        <v>-50</v>
      </c>
      <c r="Q132">
        <v>0</v>
      </c>
      <c r="R132">
        <v>0</v>
      </c>
      <c r="S132">
        <v>0</v>
      </c>
      <c r="T132">
        <v>0</v>
      </c>
      <c r="U132">
        <v>0</v>
      </c>
      <c r="V132">
        <v>111346</v>
      </c>
      <c r="W132">
        <v>0</v>
      </c>
      <c r="X132">
        <v>-17565</v>
      </c>
      <c r="Y132">
        <v>0</v>
      </c>
      <c r="Z132">
        <v>0</v>
      </c>
      <c r="AA132">
        <v>0</v>
      </c>
      <c r="AB132">
        <v>0</v>
      </c>
      <c r="AC132">
        <v>0</v>
      </c>
      <c r="AD132">
        <v>0</v>
      </c>
      <c r="AE132">
        <v>0</v>
      </c>
      <c r="AF132">
        <v>0</v>
      </c>
      <c r="AG132">
        <v>0</v>
      </c>
      <c r="AH132">
        <v>0</v>
      </c>
      <c r="AI132">
        <v>0</v>
      </c>
      <c r="AJ132">
        <v>0</v>
      </c>
      <c r="AK132">
        <v>0</v>
      </c>
      <c r="AL132">
        <v>0</v>
      </c>
      <c r="AM132">
        <v>-6603848</v>
      </c>
      <c r="AN132">
        <v>-18320</v>
      </c>
      <c r="AO132">
        <v>0</v>
      </c>
      <c r="AP132">
        <v>-39785</v>
      </c>
      <c r="AQ132">
        <v>0</v>
      </c>
      <c r="AR132">
        <v>0</v>
      </c>
      <c r="AS132">
        <v>-94396</v>
      </c>
      <c r="AT132">
        <v>0</v>
      </c>
      <c r="AU132">
        <v>0</v>
      </c>
      <c r="AV132">
        <v>0</v>
      </c>
      <c r="AW132">
        <v>-26916</v>
      </c>
      <c r="AX132">
        <v>0</v>
      </c>
      <c r="AY132">
        <v>0</v>
      </c>
      <c r="AZ132">
        <v>0</v>
      </c>
      <c r="BA132">
        <v>0</v>
      </c>
      <c r="BB132">
        <v>0</v>
      </c>
      <c r="BC132">
        <v>0</v>
      </c>
      <c r="BD132">
        <v>0</v>
      </c>
      <c r="BE132">
        <v>-34</v>
      </c>
      <c r="BF132">
        <v>0</v>
      </c>
      <c r="BG132">
        <v>0</v>
      </c>
      <c r="BH132">
        <v>0</v>
      </c>
      <c r="BI132">
        <v>-20926</v>
      </c>
      <c r="BJ132">
        <v>0</v>
      </c>
      <c r="BK132">
        <v>0</v>
      </c>
      <c r="BL132">
        <v>0</v>
      </c>
      <c r="BM132">
        <v>0</v>
      </c>
      <c r="BN132">
        <v>0</v>
      </c>
      <c r="BO132">
        <v>0</v>
      </c>
      <c r="BP132">
        <v>0</v>
      </c>
      <c r="BQ132">
        <v>0</v>
      </c>
      <c r="BR132">
        <v>0</v>
      </c>
      <c r="BS132">
        <v>0</v>
      </c>
      <c r="BT132">
        <v>0</v>
      </c>
      <c r="BU132">
        <v>0.66100000000000003</v>
      </c>
      <c r="BV132">
        <v>0.4</v>
      </c>
      <c r="BW132" s="6">
        <v>-12.5680065992415</v>
      </c>
      <c r="BX132" s="6">
        <v>5.9961987925607101</v>
      </c>
      <c r="BY132" s="6">
        <v>0.4</v>
      </c>
      <c r="BZ132" s="6">
        <v>-12.5680065992415</v>
      </c>
      <c r="CA132" s="6">
        <v>5.9961987925607101</v>
      </c>
      <c r="CB132">
        <v>0</v>
      </c>
      <c r="CC132">
        <v>0</v>
      </c>
      <c r="CD132">
        <v>0</v>
      </c>
      <c r="CE132">
        <v>0</v>
      </c>
      <c r="CG132" s="16">
        <f t="shared" si="2"/>
        <v>-2169422.8215000001</v>
      </c>
    </row>
    <row r="133" spans="1:85" x14ac:dyDescent="0.25">
      <c r="A133" t="s">
        <v>278</v>
      </c>
      <c r="B133" t="s">
        <v>739</v>
      </c>
      <c r="C133">
        <v>87545721</v>
      </c>
      <c r="D133">
        <v>0</v>
      </c>
      <c r="E133">
        <v>-9844936</v>
      </c>
      <c r="F133">
        <v>0</v>
      </c>
      <c r="G133">
        <v>0</v>
      </c>
      <c r="H133">
        <v>-370865</v>
      </c>
      <c r="I133">
        <v>0</v>
      </c>
      <c r="J133">
        <v>-2166115</v>
      </c>
      <c r="K133">
        <v>-1461468</v>
      </c>
      <c r="L133">
        <v>-9855</v>
      </c>
      <c r="M133">
        <v>0</v>
      </c>
      <c r="N133">
        <v>0</v>
      </c>
      <c r="O133">
        <v>0</v>
      </c>
      <c r="P133">
        <v>-125</v>
      </c>
      <c r="Q133">
        <v>0</v>
      </c>
      <c r="R133">
        <v>0</v>
      </c>
      <c r="S133">
        <v>0</v>
      </c>
      <c r="T133">
        <v>0</v>
      </c>
      <c r="U133">
        <v>0</v>
      </c>
      <c r="V133">
        <v>5287712</v>
      </c>
      <c r="W133">
        <v>0</v>
      </c>
      <c r="X133">
        <v>-18305</v>
      </c>
      <c r="Y133">
        <v>0</v>
      </c>
      <c r="Z133">
        <v>0</v>
      </c>
      <c r="AA133">
        <v>0</v>
      </c>
      <c r="AB133">
        <v>0</v>
      </c>
      <c r="AC133">
        <v>-7325</v>
      </c>
      <c r="AD133">
        <v>-168220</v>
      </c>
      <c r="AE133">
        <v>0</v>
      </c>
      <c r="AF133">
        <v>0</v>
      </c>
      <c r="AG133">
        <v>0</v>
      </c>
      <c r="AH133">
        <v>0</v>
      </c>
      <c r="AI133">
        <v>0</v>
      </c>
      <c r="AJ133">
        <v>0</v>
      </c>
      <c r="AK133">
        <v>0</v>
      </c>
      <c r="AL133">
        <v>0</v>
      </c>
      <c r="AM133">
        <v>-9844285</v>
      </c>
      <c r="AN133">
        <v>-17881</v>
      </c>
      <c r="AO133">
        <v>0</v>
      </c>
      <c r="AP133">
        <v>0</v>
      </c>
      <c r="AQ133">
        <v>0</v>
      </c>
      <c r="AR133">
        <v>0</v>
      </c>
      <c r="AS133">
        <v>0</v>
      </c>
      <c r="AT133">
        <v>0</v>
      </c>
      <c r="AU133">
        <v>0</v>
      </c>
      <c r="AV133">
        <v>0</v>
      </c>
      <c r="AW133">
        <v>-9855</v>
      </c>
      <c r="AX133">
        <v>0</v>
      </c>
      <c r="AY133">
        <v>0</v>
      </c>
      <c r="AZ133">
        <v>0</v>
      </c>
      <c r="BA133">
        <v>0</v>
      </c>
      <c r="BB133">
        <v>0</v>
      </c>
      <c r="BC133">
        <v>0</v>
      </c>
      <c r="BD133">
        <v>0</v>
      </c>
      <c r="BE133">
        <v>-1541</v>
      </c>
      <c r="BF133">
        <v>0</v>
      </c>
      <c r="BG133">
        <v>0</v>
      </c>
      <c r="BH133">
        <v>0</v>
      </c>
      <c r="BI133">
        <v>0</v>
      </c>
      <c r="BJ133">
        <v>-150029</v>
      </c>
      <c r="BK133">
        <v>0</v>
      </c>
      <c r="BL133">
        <v>-1210480</v>
      </c>
      <c r="BM133">
        <v>0</v>
      </c>
      <c r="BN133">
        <v>0</v>
      </c>
      <c r="BO133">
        <v>0</v>
      </c>
      <c r="BP133">
        <v>0</v>
      </c>
      <c r="BQ133">
        <v>0</v>
      </c>
      <c r="BR133">
        <v>0</v>
      </c>
      <c r="BS133">
        <v>0</v>
      </c>
      <c r="BT133">
        <v>0</v>
      </c>
      <c r="BU133">
        <v>0.67300000000000004</v>
      </c>
      <c r="BV133">
        <v>0.49</v>
      </c>
      <c r="BW133" s="6">
        <v>45.801444670945102</v>
      </c>
      <c r="BX133" s="6">
        <v>89.231759260855398</v>
      </c>
      <c r="BY133" s="6">
        <v>0.49</v>
      </c>
      <c r="BZ133" s="6">
        <v>45.801444670945102</v>
      </c>
      <c r="CA133" s="6">
        <v>89.231759260855398</v>
      </c>
      <c r="CB133">
        <v>0</v>
      </c>
      <c r="CC133">
        <v>0</v>
      </c>
      <c r="CD133">
        <v>0</v>
      </c>
      <c r="CE133">
        <v>0</v>
      </c>
      <c r="CG133" s="16">
        <f t="shared" si="2"/>
        <v>-3312601.9025000003</v>
      </c>
    </row>
    <row r="134" spans="1:85" x14ac:dyDescent="0.25">
      <c r="A134" t="s">
        <v>280</v>
      </c>
      <c r="B134" t="s">
        <v>279</v>
      </c>
      <c r="C134">
        <v>82091512</v>
      </c>
      <c r="D134">
        <v>-11305</v>
      </c>
      <c r="E134">
        <v>-4237678</v>
      </c>
      <c r="F134">
        <v>0</v>
      </c>
      <c r="G134">
        <v>0</v>
      </c>
      <c r="H134">
        <v>-599138</v>
      </c>
      <c r="I134">
        <v>0</v>
      </c>
      <c r="J134">
        <v>-3126097</v>
      </c>
      <c r="K134">
        <v>-2557715</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-4124269</v>
      </c>
      <c r="AN134">
        <v>0</v>
      </c>
      <c r="AO134">
        <v>0</v>
      </c>
      <c r="AP134">
        <v>-8580</v>
      </c>
      <c r="AQ134">
        <v>0</v>
      </c>
      <c r="AR134">
        <v>0</v>
      </c>
      <c r="AS134">
        <v>0</v>
      </c>
      <c r="AT134">
        <v>0</v>
      </c>
      <c r="AU134">
        <v>0</v>
      </c>
      <c r="AV134">
        <v>0</v>
      </c>
      <c r="AW134">
        <v>0</v>
      </c>
      <c r="AX134">
        <v>0</v>
      </c>
      <c r="AY134">
        <v>0</v>
      </c>
      <c r="AZ134">
        <v>0</v>
      </c>
      <c r="BA134">
        <v>0</v>
      </c>
      <c r="BB134">
        <v>0</v>
      </c>
      <c r="BC134">
        <v>0</v>
      </c>
      <c r="BD134">
        <v>0</v>
      </c>
      <c r="BE134">
        <v>0</v>
      </c>
      <c r="BF134">
        <v>0</v>
      </c>
      <c r="BG134">
        <v>0</v>
      </c>
      <c r="BH134">
        <v>0</v>
      </c>
      <c r="BI134">
        <v>0</v>
      </c>
      <c r="BJ134">
        <v>0</v>
      </c>
      <c r="BK134">
        <v>0</v>
      </c>
      <c r="BL134">
        <v>0</v>
      </c>
      <c r="BM134">
        <v>0</v>
      </c>
      <c r="BN134">
        <v>0</v>
      </c>
      <c r="BO134">
        <v>0</v>
      </c>
      <c r="BP134">
        <v>0</v>
      </c>
      <c r="BQ134">
        <v>0</v>
      </c>
      <c r="BR134">
        <v>0</v>
      </c>
      <c r="BS134">
        <v>0</v>
      </c>
      <c r="BT134">
        <v>0</v>
      </c>
      <c r="BU134">
        <v>0.74099999999999999</v>
      </c>
      <c r="BV134">
        <v>0.3</v>
      </c>
      <c r="BW134" s="6">
        <v>-3.7417730250732899</v>
      </c>
      <c r="BX134" s="6">
        <v>24.321505904834002</v>
      </c>
      <c r="BY134" s="6">
        <v>0.3</v>
      </c>
      <c r="BZ134" s="6">
        <v>-3.7417730250732899</v>
      </c>
      <c r="CA134" s="6">
        <v>24.321505904834002</v>
      </c>
      <c r="CB134">
        <v>0</v>
      </c>
      <c r="CC134">
        <v>0</v>
      </c>
      <c r="CD134">
        <v>0</v>
      </c>
      <c r="CE134">
        <v>0</v>
      </c>
      <c r="CG134" s="16">
        <f t="shared" si="2"/>
        <v>-1524862.7745000001</v>
      </c>
    </row>
    <row r="135" spans="1:85" x14ac:dyDescent="0.25">
      <c r="A135" t="s">
        <v>282</v>
      </c>
      <c r="B135" t="s">
        <v>281</v>
      </c>
      <c r="C135">
        <v>107929188</v>
      </c>
      <c r="D135">
        <v>-44775</v>
      </c>
      <c r="E135">
        <v>-22466795</v>
      </c>
      <c r="F135">
        <v>-2071</v>
      </c>
      <c r="G135">
        <v>0</v>
      </c>
      <c r="H135">
        <v>-1374760</v>
      </c>
      <c r="I135">
        <v>0</v>
      </c>
      <c r="J135">
        <v>-4071889</v>
      </c>
      <c r="K135">
        <v>-2271363</v>
      </c>
      <c r="L135">
        <v>-4229</v>
      </c>
      <c r="M135">
        <v>0</v>
      </c>
      <c r="N135">
        <v>0</v>
      </c>
      <c r="O135">
        <v>0</v>
      </c>
      <c r="P135">
        <v>-2500</v>
      </c>
      <c r="Q135">
        <v>0</v>
      </c>
      <c r="R135">
        <v>0</v>
      </c>
      <c r="S135">
        <v>0</v>
      </c>
      <c r="T135">
        <v>0</v>
      </c>
      <c r="U135">
        <v>0</v>
      </c>
      <c r="V135">
        <v>1359640</v>
      </c>
      <c r="W135">
        <v>0</v>
      </c>
      <c r="X135">
        <v>0</v>
      </c>
      <c r="Y135">
        <v>0</v>
      </c>
      <c r="Z135">
        <v>0</v>
      </c>
      <c r="AA135">
        <v>0</v>
      </c>
      <c r="AB135">
        <v>0</v>
      </c>
      <c r="AC135">
        <v>0</v>
      </c>
      <c r="AD135">
        <v>0</v>
      </c>
      <c r="AE135">
        <v>0</v>
      </c>
      <c r="AF135">
        <v>0</v>
      </c>
      <c r="AG135">
        <v>0</v>
      </c>
      <c r="AH135">
        <v>0</v>
      </c>
      <c r="AI135">
        <v>0</v>
      </c>
      <c r="AJ135">
        <v>0</v>
      </c>
      <c r="AK135">
        <v>0</v>
      </c>
      <c r="AL135">
        <v>0</v>
      </c>
      <c r="AM135">
        <v>-21731087</v>
      </c>
      <c r="AN135">
        <v>0</v>
      </c>
      <c r="AO135">
        <v>0</v>
      </c>
      <c r="AP135">
        <v>-79327</v>
      </c>
      <c r="AQ135">
        <v>0</v>
      </c>
      <c r="AR135">
        <v>0</v>
      </c>
      <c r="AS135">
        <v>-2071</v>
      </c>
      <c r="AT135">
        <v>0</v>
      </c>
      <c r="AU135">
        <v>0</v>
      </c>
      <c r="AV135">
        <v>0</v>
      </c>
      <c r="AW135">
        <v>-4229</v>
      </c>
      <c r="AX135">
        <v>0</v>
      </c>
      <c r="AY135">
        <v>0</v>
      </c>
      <c r="AZ135">
        <v>0</v>
      </c>
      <c r="BA135">
        <v>0</v>
      </c>
      <c r="BB135">
        <v>0</v>
      </c>
      <c r="BC135">
        <v>0</v>
      </c>
      <c r="BD135">
        <v>0</v>
      </c>
      <c r="BE135">
        <v>0</v>
      </c>
      <c r="BF135">
        <v>0</v>
      </c>
      <c r="BG135">
        <v>-18294</v>
      </c>
      <c r="BH135">
        <v>0</v>
      </c>
      <c r="BI135">
        <v>0</v>
      </c>
      <c r="BJ135">
        <v>-279476</v>
      </c>
      <c r="BK135">
        <v>0</v>
      </c>
      <c r="BL135">
        <v>0</v>
      </c>
      <c r="BM135">
        <v>0</v>
      </c>
      <c r="BN135">
        <v>0</v>
      </c>
      <c r="BO135">
        <v>0</v>
      </c>
      <c r="BP135">
        <v>0</v>
      </c>
      <c r="BQ135">
        <v>0</v>
      </c>
      <c r="BR135">
        <v>0</v>
      </c>
      <c r="BS135">
        <v>0</v>
      </c>
      <c r="BT135">
        <v>0</v>
      </c>
      <c r="BU135">
        <v>0.65300000000000002</v>
      </c>
      <c r="BV135">
        <v>0.49</v>
      </c>
      <c r="BW135" s="6">
        <v>31.986376943946301</v>
      </c>
      <c r="BX135" s="6">
        <v>89.7944440959985</v>
      </c>
      <c r="BY135" s="6">
        <v>0.49</v>
      </c>
      <c r="BZ135" s="6">
        <v>31.986376943946301</v>
      </c>
      <c r="CA135" s="6">
        <v>89.7944440959985</v>
      </c>
      <c r="CB135">
        <v>0</v>
      </c>
      <c r="CC135">
        <v>0</v>
      </c>
      <c r="CD135">
        <v>0</v>
      </c>
      <c r="CE135">
        <v>0</v>
      </c>
      <c r="CG135" s="16">
        <f t="shared" si="2"/>
        <v>-7069299.6400000006</v>
      </c>
    </row>
    <row r="136" spans="1:85" x14ac:dyDescent="0.25">
      <c r="A136" t="s">
        <v>284</v>
      </c>
      <c r="B136" t="s">
        <v>283</v>
      </c>
      <c r="C136">
        <v>57728767</v>
      </c>
      <c r="D136">
        <v>-3743</v>
      </c>
      <c r="E136">
        <v>-3421418</v>
      </c>
      <c r="F136">
        <v>0</v>
      </c>
      <c r="G136">
        <v>0</v>
      </c>
      <c r="H136">
        <v>-319398</v>
      </c>
      <c r="I136">
        <v>0</v>
      </c>
      <c r="J136">
        <v>-326319</v>
      </c>
      <c r="K136">
        <v>-927119</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c r="AJ136">
        <v>0</v>
      </c>
      <c r="AK136">
        <v>0</v>
      </c>
      <c r="AL136">
        <v>0</v>
      </c>
      <c r="AM136">
        <v>-3259478</v>
      </c>
      <c r="AN136">
        <v>0</v>
      </c>
      <c r="AO136">
        <v>0</v>
      </c>
      <c r="AP136">
        <v>-10311</v>
      </c>
      <c r="AQ136">
        <v>0</v>
      </c>
      <c r="AR136">
        <v>0</v>
      </c>
      <c r="AS136">
        <v>0</v>
      </c>
      <c r="AT136">
        <v>0</v>
      </c>
      <c r="AU136">
        <v>0</v>
      </c>
      <c r="AV136">
        <v>0</v>
      </c>
      <c r="AW136">
        <v>0</v>
      </c>
      <c r="AX136">
        <v>0</v>
      </c>
      <c r="AY136">
        <v>0</v>
      </c>
      <c r="AZ136">
        <v>0</v>
      </c>
      <c r="BA136">
        <v>0</v>
      </c>
      <c r="BB136">
        <v>0</v>
      </c>
      <c r="BC136">
        <v>0</v>
      </c>
      <c r="BD136">
        <v>0</v>
      </c>
      <c r="BE136">
        <v>0</v>
      </c>
      <c r="BF136">
        <v>0</v>
      </c>
      <c r="BG136">
        <v>0</v>
      </c>
      <c r="BH136">
        <v>0</v>
      </c>
      <c r="BI136">
        <v>0</v>
      </c>
      <c r="BJ136">
        <v>0</v>
      </c>
      <c r="BK136">
        <v>0</v>
      </c>
      <c r="BL136">
        <v>0</v>
      </c>
      <c r="BM136">
        <v>0</v>
      </c>
      <c r="BN136">
        <v>0</v>
      </c>
      <c r="BO136">
        <v>0</v>
      </c>
      <c r="BP136">
        <v>0</v>
      </c>
      <c r="BQ136">
        <v>0</v>
      </c>
      <c r="BR136">
        <v>0</v>
      </c>
      <c r="BS136">
        <v>0</v>
      </c>
      <c r="BT136">
        <v>0</v>
      </c>
      <c r="BU136">
        <v>0.68400000000000005</v>
      </c>
      <c r="BV136">
        <v>0.99</v>
      </c>
      <c r="BW136" s="6">
        <v>63.672534362986703</v>
      </c>
      <c r="BX136" s="6">
        <v>110.891721016421</v>
      </c>
      <c r="BY136" s="6">
        <v>0.49</v>
      </c>
      <c r="BZ136" s="6">
        <v>45.306546783955397</v>
      </c>
      <c r="CA136" s="6">
        <v>68.677659369998693</v>
      </c>
      <c r="CB136">
        <v>0</v>
      </c>
      <c r="CC136">
        <v>0</v>
      </c>
      <c r="CD136">
        <v>0</v>
      </c>
      <c r="CE136">
        <v>0</v>
      </c>
      <c r="CG136" s="16">
        <f t="shared" si="2"/>
        <v>-1111215.1140000001</v>
      </c>
    </row>
    <row r="137" spans="1:85" x14ac:dyDescent="0.25">
      <c r="A137" t="s">
        <v>286</v>
      </c>
      <c r="B137" t="s">
        <v>285</v>
      </c>
      <c r="C137">
        <v>187288763</v>
      </c>
      <c r="D137">
        <v>0</v>
      </c>
      <c r="E137">
        <v>-9569552</v>
      </c>
      <c r="F137">
        <v>0</v>
      </c>
      <c r="G137">
        <v>0</v>
      </c>
      <c r="H137">
        <v>-1238416</v>
      </c>
      <c r="I137">
        <v>0</v>
      </c>
      <c r="J137">
        <v>-5695960</v>
      </c>
      <c r="K137">
        <v>-5230731</v>
      </c>
      <c r="L137">
        <v>-5808</v>
      </c>
      <c r="M137">
        <v>0</v>
      </c>
      <c r="N137">
        <v>-1572</v>
      </c>
      <c r="O137">
        <v>0</v>
      </c>
      <c r="P137">
        <v>0</v>
      </c>
      <c r="Q137">
        <v>0</v>
      </c>
      <c r="R137">
        <v>0</v>
      </c>
      <c r="S137">
        <v>0</v>
      </c>
      <c r="T137">
        <v>0</v>
      </c>
      <c r="U137">
        <v>0</v>
      </c>
      <c r="V137">
        <v>254638</v>
      </c>
      <c r="W137">
        <v>0</v>
      </c>
      <c r="X137">
        <v>0</v>
      </c>
      <c r="Y137">
        <v>0</v>
      </c>
      <c r="Z137">
        <v>0</v>
      </c>
      <c r="AA137">
        <v>-5765</v>
      </c>
      <c r="AB137">
        <v>0</v>
      </c>
      <c r="AC137">
        <v>-15070</v>
      </c>
      <c r="AD137">
        <v>0</v>
      </c>
      <c r="AE137">
        <v>0</v>
      </c>
      <c r="AF137">
        <v>0</v>
      </c>
      <c r="AG137">
        <v>0</v>
      </c>
      <c r="AH137">
        <v>0</v>
      </c>
      <c r="AI137">
        <v>0</v>
      </c>
      <c r="AJ137">
        <v>0</v>
      </c>
      <c r="AK137">
        <v>0</v>
      </c>
      <c r="AL137">
        <v>0</v>
      </c>
      <c r="AM137">
        <v>-9150158</v>
      </c>
      <c r="AN137">
        <v>0</v>
      </c>
      <c r="AO137">
        <v>0</v>
      </c>
      <c r="AP137">
        <v>0</v>
      </c>
      <c r="AQ137">
        <v>0</v>
      </c>
      <c r="AR137">
        <v>0</v>
      </c>
      <c r="AS137">
        <v>0</v>
      </c>
      <c r="AT137">
        <v>0</v>
      </c>
      <c r="AU137">
        <v>0</v>
      </c>
      <c r="AV137">
        <v>0</v>
      </c>
      <c r="AW137">
        <v>-5639</v>
      </c>
      <c r="AX137">
        <v>0</v>
      </c>
      <c r="AY137">
        <v>0</v>
      </c>
      <c r="AZ137">
        <v>0</v>
      </c>
      <c r="BA137">
        <v>0</v>
      </c>
      <c r="BB137">
        <v>0</v>
      </c>
      <c r="BC137">
        <v>0</v>
      </c>
      <c r="BD137">
        <v>0</v>
      </c>
      <c r="BE137">
        <v>0</v>
      </c>
      <c r="BF137">
        <v>0</v>
      </c>
      <c r="BG137">
        <v>0</v>
      </c>
      <c r="BH137">
        <v>0</v>
      </c>
      <c r="BI137">
        <v>0</v>
      </c>
      <c r="BJ137">
        <v>0</v>
      </c>
      <c r="BK137">
        <v>0</v>
      </c>
      <c r="BL137">
        <v>0</v>
      </c>
      <c r="BM137">
        <v>0</v>
      </c>
      <c r="BN137">
        <v>0</v>
      </c>
      <c r="BO137">
        <v>0</v>
      </c>
      <c r="BP137">
        <v>0</v>
      </c>
      <c r="BQ137">
        <v>0</v>
      </c>
      <c r="BR137">
        <v>0</v>
      </c>
      <c r="BS137">
        <v>0</v>
      </c>
      <c r="BT137">
        <v>0</v>
      </c>
      <c r="BU137">
        <v>0.751</v>
      </c>
      <c r="BV137">
        <v>0.3</v>
      </c>
      <c r="BW137" s="6">
        <v>71.491783511873294</v>
      </c>
      <c r="BX137" s="6">
        <v>123.087097407386</v>
      </c>
      <c r="BY137" s="6">
        <v>0.3</v>
      </c>
      <c r="BZ137" s="6">
        <v>71.491783511873294</v>
      </c>
      <c r="CA137" s="6">
        <v>123.087097407386</v>
      </c>
      <c r="CB137">
        <v>0</v>
      </c>
      <c r="CC137">
        <v>0</v>
      </c>
      <c r="CD137">
        <v>0</v>
      </c>
      <c r="CE137">
        <v>0</v>
      </c>
      <c r="CG137" s="16">
        <f t="shared" si="2"/>
        <v>-3435884.3289999999</v>
      </c>
    </row>
    <row r="138" spans="1:85" x14ac:dyDescent="0.25">
      <c r="A138" t="s">
        <v>288</v>
      </c>
      <c r="B138" t="s">
        <v>287</v>
      </c>
      <c r="C138">
        <v>70630105</v>
      </c>
      <c r="D138">
        <v>-23029</v>
      </c>
      <c r="E138">
        <v>-5952206</v>
      </c>
      <c r="F138">
        <v>-33134</v>
      </c>
      <c r="G138">
        <v>0</v>
      </c>
      <c r="H138">
        <v>-222994</v>
      </c>
      <c r="I138">
        <v>0</v>
      </c>
      <c r="J138">
        <v>-1485682</v>
      </c>
      <c r="K138">
        <v>-1297680</v>
      </c>
      <c r="L138">
        <v>-23386</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-5759028</v>
      </c>
      <c r="AN138">
        <v>0</v>
      </c>
      <c r="AO138">
        <v>0</v>
      </c>
      <c r="AP138">
        <v>-20426</v>
      </c>
      <c r="AQ138">
        <v>0</v>
      </c>
      <c r="AR138">
        <v>0</v>
      </c>
      <c r="AS138">
        <v>-45961</v>
      </c>
      <c r="AT138">
        <v>0</v>
      </c>
      <c r="AU138">
        <v>0</v>
      </c>
      <c r="AV138">
        <v>0</v>
      </c>
      <c r="AW138">
        <v>-23104</v>
      </c>
      <c r="AX138">
        <v>0</v>
      </c>
      <c r="AY138">
        <v>0</v>
      </c>
      <c r="AZ138">
        <v>0</v>
      </c>
      <c r="BA138">
        <v>0</v>
      </c>
      <c r="BB138">
        <v>0</v>
      </c>
      <c r="BC138">
        <v>0</v>
      </c>
      <c r="BD138">
        <v>0</v>
      </c>
      <c r="BE138">
        <v>-1946</v>
      </c>
      <c r="BF138">
        <v>0</v>
      </c>
      <c r="BG138">
        <v>-21242</v>
      </c>
      <c r="BH138">
        <v>0</v>
      </c>
      <c r="BI138">
        <v>0</v>
      </c>
      <c r="BJ138">
        <v>0</v>
      </c>
      <c r="BK138">
        <v>0</v>
      </c>
      <c r="BL138">
        <v>0</v>
      </c>
      <c r="BM138">
        <v>0</v>
      </c>
      <c r="BN138">
        <v>0</v>
      </c>
      <c r="BO138">
        <v>0</v>
      </c>
      <c r="BP138">
        <v>0</v>
      </c>
      <c r="BQ138">
        <v>0</v>
      </c>
      <c r="BR138">
        <v>0</v>
      </c>
      <c r="BS138">
        <v>0</v>
      </c>
      <c r="BT138">
        <v>0</v>
      </c>
      <c r="BU138">
        <v>0.64700000000000002</v>
      </c>
      <c r="BV138">
        <v>0.4</v>
      </c>
      <c r="BW138" s="6">
        <v>-21.727042295747101</v>
      </c>
      <c r="BX138" s="6">
        <v>6.3274379842509996</v>
      </c>
      <c r="BY138" s="6">
        <v>0.4</v>
      </c>
      <c r="BZ138" s="6">
        <v>-21.727042295747101</v>
      </c>
      <c r="CA138" s="6">
        <v>6.3274379842509996</v>
      </c>
      <c r="CB138">
        <v>0</v>
      </c>
      <c r="CC138">
        <v>0</v>
      </c>
      <c r="CD138">
        <v>1536524</v>
      </c>
      <c r="CE138">
        <v>1536524</v>
      </c>
      <c r="CG138" s="16">
        <f t="shared" si="2"/>
        <v>-1856437.747</v>
      </c>
    </row>
    <row r="139" spans="1:85" x14ac:dyDescent="0.25">
      <c r="A139" t="s">
        <v>290</v>
      </c>
      <c r="B139" t="s">
        <v>289</v>
      </c>
      <c r="C139">
        <v>395435091</v>
      </c>
      <c r="D139">
        <v>-15000</v>
      </c>
      <c r="E139">
        <v>-30358545</v>
      </c>
      <c r="F139">
        <v>-6750</v>
      </c>
      <c r="G139">
        <v>0</v>
      </c>
      <c r="H139">
        <v>-2000000</v>
      </c>
      <c r="I139">
        <v>0</v>
      </c>
      <c r="J139">
        <v>-10231693</v>
      </c>
      <c r="K139">
        <v>-3030908</v>
      </c>
      <c r="L139">
        <v>-20275</v>
      </c>
      <c r="M139">
        <v>0</v>
      </c>
      <c r="N139">
        <v>0</v>
      </c>
      <c r="O139">
        <v>-256688</v>
      </c>
      <c r="P139">
        <v>-5000</v>
      </c>
      <c r="Q139">
        <v>-10000</v>
      </c>
      <c r="R139">
        <v>0</v>
      </c>
      <c r="S139">
        <v>-194250</v>
      </c>
      <c r="T139">
        <v>0</v>
      </c>
      <c r="U139">
        <v>0</v>
      </c>
      <c r="V139">
        <v>6064538</v>
      </c>
      <c r="W139">
        <v>0</v>
      </c>
      <c r="X139">
        <v>0</v>
      </c>
      <c r="Y139">
        <v>0</v>
      </c>
      <c r="Z139">
        <v>0</v>
      </c>
      <c r="AA139">
        <v>0</v>
      </c>
      <c r="AB139">
        <v>0</v>
      </c>
      <c r="AC139">
        <v>0</v>
      </c>
      <c r="AD139">
        <v>-110000</v>
      </c>
      <c r="AE139">
        <v>0</v>
      </c>
      <c r="AF139">
        <v>0</v>
      </c>
      <c r="AG139">
        <v>0</v>
      </c>
      <c r="AH139">
        <v>0</v>
      </c>
      <c r="AI139">
        <v>0</v>
      </c>
      <c r="AJ139">
        <v>0</v>
      </c>
      <c r="AK139">
        <v>0</v>
      </c>
      <c r="AL139">
        <v>0</v>
      </c>
      <c r="AM139">
        <v>-30614599</v>
      </c>
      <c r="AN139">
        <v>0</v>
      </c>
      <c r="AO139">
        <v>0</v>
      </c>
      <c r="AP139">
        <v>-16342</v>
      </c>
      <c r="AQ139">
        <v>0</v>
      </c>
      <c r="AR139">
        <v>0</v>
      </c>
      <c r="AS139">
        <v>-6750</v>
      </c>
      <c r="AT139">
        <v>0</v>
      </c>
      <c r="AU139">
        <v>0</v>
      </c>
      <c r="AV139">
        <v>0</v>
      </c>
      <c r="AW139">
        <v>-20275</v>
      </c>
      <c r="AX139">
        <v>0</v>
      </c>
      <c r="AY139">
        <v>0</v>
      </c>
      <c r="AZ139">
        <v>0</v>
      </c>
      <c r="BA139">
        <v>0</v>
      </c>
      <c r="BB139">
        <v>0</v>
      </c>
      <c r="BC139">
        <v>-252525</v>
      </c>
      <c r="BD139">
        <v>0</v>
      </c>
      <c r="BE139">
        <v>0</v>
      </c>
      <c r="BF139">
        <v>0</v>
      </c>
      <c r="BG139">
        <v>0</v>
      </c>
      <c r="BH139">
        <v>0</v>
      </c>
      <c r="BI139">
        <v>0</v>
      </c>
      <c r="BJ139">
        <v>-110000</v>
      </c>
      <c r="BK139">
        <v>0</v>
      </c>
      <c r="BL139">
        <v>0</v>
      </c>
      <c r="BM139">
        <v>0</v>
      </c>
      <c r="BN139">
        <v>0</v>
      </c>
      <c r="BO139">
        <v>0</v>
      </c>
      <c r="BP139">
        <v>0</v>
      </c>
      <c r="BQ139">
        <v>0</v>
      </c>
      <c r="BR139">
        <v>0</v>
      </c>
      <c r="BS139">
        <v>-184463</v>
      </c>
      <c r="BT139">
        <v>0</v>
      </c>
      <c r="BU139">
        <v>0.69099999999999995</v>
      </c>
      <c r="BV139">
        <v>0.49</v>
      </c>
      <c r="BW139" s="6">
        <v>-10.724268356143799</v>
      </c>
      <c r="BX139" s="6">
        <v>174.08016371342299</v>
      </c>
      <c r="BY139" s="6">
        <v>0.49</v>
      </c>
      <c r="BZ139" s="6">
        <v>-10.724268356143799</v>
      </c>
      <c r="CA139" s="6">
        <v>174.08016371342299</v>
      </c>
      <c r="CB139">
        <v>0</v>
      </c>
      <c r="CC139">
        <v>0</v>
      </c>
      <c r="CD139">
        <v>0</v>
      </c>
      <c r="CE139">
        <v>0</v>
      </c>
      <c r="CG139" s="16">
        <f t="shared" si="2"/>
        <v>-10571697.793499999</v>
      </c>
    </row>
    <row r="140" spans="1:85" x14ac:dyDescent="0.25">
      <c r="A140" t="s">
        <v>291</v>
      </c>
      <c r="B140" t="s">
        <v>698</v>
      </c>
      <c r="C140">
        <v>112134480</v>
      </c>
      <c r="D140">
        <v>-25000</v>
      </c>
      <c r="E140">
        <v>-16803503</v>
      </c>
      <c r="F140">
        <v>0</v>
      </c>
      <c r="G140">
        <v>0</v>
      </c>
      <c r="H140">
        <v>-1278160</v>
      </c>
      <c r="I140">
        <v>0</v>
      </c>
      <c r="J140">
        <v>-3713425</v>
      </c>
      <c r="K140">
        <v>-1924781</v>
      </c>
      <c r="L140">
        <v>-19294</v>
      </c>
      <c r="M140">
        <v>0</v>
      </c>
      <c r="N140">
        <v>0</v>
      </c>
      <c r="O140">
        <v>0</v>
      </c>
      <c r="P140">
        <v>-7859</v>
      </c>
      <c r="Q140">
        <v>0</v>
      </c>
      <c r="R140">
        <v>0</v>
      </c>
      <c r="S140">
        <v>0</v>
      </c>
      <c r="T140">
        <v>0</v>
      </c>
      <c r="U140">
        <v>0</v>
      </c>
      <c r="V140">
        <v>452465</v>
      </c>
      <c r="W140">
        <v>-5000</v>
      </c>
      <c r="X140">
        <v>-526561</v>
      </c>
      <c r="Y140">
        <v>0</v>
      </c>
      <c r="Z140">
        <v>0</v>
      </c>
      <c r="AA140">
        <v>-50371</v>
      </c>
      <c r="AB140">
        <v>0</v>
      </c>
      <c r="AC140">
        <v>-50196</v>
      </c>
      <c r="AD140">
        <v>-59145</v>
      </c>
      <c r="AE140">
        <v>0</v>
      </c>
      <c r="AF140">
        <v>0</v>
      </c>
      <c r="AG140">
        <v>0</v>
      </c>
      <c r="AH140">
        <v>0</v>
      </c>
      <c r="AI140">
        <v>0</v>
      </c>
      <c r="AJ140">
        <v>0</v>
      </c>
      <c r="AK140">
        <v>0</v>
      </c>
      <c r="AL140">
        <v>0</v>
      </c>
      <c r="AM140">
        <v>-16235504</v>
      </c>
      <c r="AN140">
        <v>-495869</v>
      </c>
      <c r="AO140">
        <v>0</v>
      </c>
      <c r="AP140">
        <v>-77817</v>
      </c>
      <c r="AQ140">
        <v>-1352</v>
      </c>
      <c r="AR140">
        <v>0</v>
      </c>
      <c r="AS140">
        <v>0</v>
      </c>
      <c r="AT140">
        <v>0</v>
      </c>
      <c r="AU140">
        <v>0</v>
      </c>
      <c r="AV140">
        <v>0</v>
      </c>
      <c r="AW140">
        <v>-18055</v>
      </c>
      <c r="AX140">
        <v>0</v>
      </c>
      <c r="AY140">
        <v>0</v>
      </c>
      <c r="AZ140">
        <v>0</v>
      </c>
      <c r="BA140">
        <v>0</v>
      </c>
      <c r="BB140">
        <v>0</v>
      </c>
      <c r="BC140">
        <v>0</v>
      </c>
      <c r="BD140">
        <v>0</v>
      </c>
      <c r="BE140">
        <v>-4974</v>
      </c>
      <c r="BF140">
        <v>0</v>
      </c>
      <c r="BG140">
        <v>0</v>
      </c>
      <c r="BH140">
        <v>0</v>
      </c>
      <c r="BI140">
        <v>-400988</v>
      </c>
      <c r="BJ140">
        <v>-71493</v>
      </c>
      <c r="BK140">
        <v>0</v>
      </c>
      <c r="BL140">
        <v>0</v>
      </c>
      <c r="BM140">
        <v>0</v>
      </c>
      <c r="BN140">
        <v>0</v>
      </c>
      <c r="BO140">
        <v>0</v>
      </c>
      <c r="BP140">
        <v>0</v>
      </c>
      <c r="BQ140">
        <v>0</v>
      </c>
      <c r="BR140">
        <v>0</v>
      </c>
      <c r="BS140">
        <v>0</v>
      </c>
      <c r="BT140">
        <v>0</v>
      </c>
      <c r="BU140">
        <v>0.68799999999999994</v>
      </c>
      <c r="BV140">
        <v>0.49</v>
      </c>
      <c r="BW140" s="6">
        <v>52.714669579347301</v>
      </c>
      <c r="BX140" s="6">
        <v>110.580004763489</v>
      </c>
      <c r="BY140" s="6">
        <v>0.49</v>
      </c>
      <c r="BZ140" s="6">
        <v>52.714669579347301</v>
      </c>
      <c r="CA140" s="6">
        <v>110.580004763489</v>
      </c>
      <c r="CB140">
        <v>0</v>
      </c>
      <c r="CC140">
        <v>0</v>
      </c>
      <c r="CD140">
        <v>0</v>
      </c>
      <c r="CE140">
        <v>0</v>
      </c>
      <c r="CG140" s="16">
        <f t="shared" si="2"/>
        <v>-5558244.3279999997</v>
      </c>
    </row>
    <row r="141" spans="1:85" x14ac:dyDescent="0.25">
      <c r="A141" t="s">
        <v>293</v>
      </c>
      <c r="B141" t="s">
        <v>292</v>
      </c>
      <c r="C141">
        <v>29203393</v>
      </c>
      <c r="D141">
        <v>0</v>
      </c>
      <c r="E141">
        <v>-4122392</v>
      </c>
      <c r="F141">
        <v>-18238</v>
      </c>
      <c r="G141">
        <v>0</v>
      </c>
      <c r="H141">
        <v>-312832</v>
      </c>
      <c r="I141">
        <v>0</v>
      </c>
      <c r="J141">
        <v>-1049187</v>
      </c>
      <c r="K141">
        <v>-594089</v>
      </c>
      <c r="L141">
        <v>-13161</v>
      </c>
      <c r="M141">
        <v>0</v>
      </c>
      <c r="N141">
        <v>0</v>
      </c>
      <c r="O141">
        <v>0</v>
      </c>
      <c r="P141">
        <v>0</v>
      </c>
      <c r="Q141">
        <v>0</v>
      </c>
      <c r="R141">
        <v>0</v>
      </c>
      <c r="S141">
        <v>0</v>
      </c>
      <c r="T141">
        <v>0</v>
      </c>
      <c r="U141">
        <v>0</v>
      </c>
      <c r="V141">
        <v>1270687</v>
      </c>
      <c r="W141">
        <v>0</v>
      </c>
      <c r="X141">
        <v>-401160</v>
      </c>
      <c r="Y141">
        <v>0</v>
      </c>
      <c r="Z141">
        <v>0</v>
      </c>
      <c r="AA141">
        <v>-21467</v>
      </c>
      <c r="AB141">
        <v>0</v>
      </c>
      <c r="AC141">
        <v>-104344</v>
      </c>
      <c r="AD141">
        <v>-29689</v>
      </c>
      <c r="AE141">
        <v>-1722</v>
      </c>
      <c r="AF141">
        <v>0</v>
      </c>
      <c r="AG141">
        <v>0</v>
      </c>
      <c r="AH141">
        <v>0</v>
      </c>
      <c r="AI141">
        <v>0</v>
      </c>
      <c r="AJ141">
        <v>0</v>
      </c>
      <c r="AK141">
        <v>0</v>
      </c>
      <c r="AL141">
        <v>0</v>
      </c>
      <c r="AM141">
        <v>-4059557</v>
      </c>
      <c r="AN141">
        <v>-385237</v>
      </c>
      <c r="AO141">
        <v>0</v>
      </c>
      <c r="AP141">
        <v>0</v>
      </c>
      <c r="AQ141">
        <v>0</v>
      </c>
      <c r="AR141">
        <v>0</v>
      </c>
      <c r="AS141">
        <v>-18238</v>
      </c>
      <c r="AT141">
        <v>0</v>
      </c>
      <c r="AU141">
        <v>0</v>
      </c>
      <c r="AV141">
        <v>0</v>
      </c>
      <c r="AW141">
        <v>-13161</v>
      </c>
      <c r="AX141">
        <v>-1722</v>
      </c>
      <c r="AY141">
        <v>0</v>
      </c>
      <c r="AZ141">
        <v>0</v>
      </c>
      <c r="BA141">
        <v>0</v>
      </c>
      <c r="BB141">
        <v>0</v>
      </c>
      <c r="BC141">
        <v>0</v>
      </c>
      <c r="BD141">
        <v>0</v>
      </c>
      <c r="BE141">
        <v>-2831</v>
      </c>
      <c r="BF141">
        <v>0</v>
      </c>
      <c r="BG141">
        <v>0</v>
      </c>
      <c r="BH141">
        <v>0</v>
      </c>
      <c r="BI141">
        <v>-233762</v>
      </c>
      <c r="BJ141">
        <v>-169862</v>
      </c>
      <c r="BK141">
        <v>0</v>
      </c>
      <c r="BL141">
        <v>0</v>
      </c>
      <c r="BM141">
        <v>0</v>
      </c>
      <c r="BN141">
        <v>0</v>
      </c>
      <c r="BO141">
        <v>0</v>
      </c>
      <c r="BP141">
        <v>0</v>
      </c>
      <c r="BQ141">
        <v>0</v>
      </c>
      <c r="BR141">
        <v>0</v>
      </c>
      <c r="BS141">
        <v>0</v>
      </c>
      <c r="BT141">
        <v>0</v>
      </c>
      <c r="BU141">
        <v>0.68200000000000005</v>
      </c>
      <c r="BV141">
        <v>0.4</v>
      </c>
      <c r="BW141" s="6">
        <v>-9.2223168920392293</v>
      </c>
      <c r="BX141" s="6">
        <v>2.43508288473542</v>
      </c>
      <c r="BY141" s="6">
        <v>0.4</v>
      </c>
      <c r="BZ141" s="6">
        <v>-9.2223168920392293</v>
      </c>
      <c r="CA141" s="6">
        <v>2.43508288473542</v>
      </c>
      <c r="CB141">
        <v>0</v>
      </c>
      <c r="CC141">
        <v>0</v>
      </c>
      <c r="CD141">
        <v>0</v>
      </c>
      <c r="CE141">
        <v>0</v>
      </c>
      <c r="CG141" s="16">
        <f t="shared" si="2"/>
        <v>-1384308.9370000002</v>
      </c>
    </row>
    <row r="142" spans="1:85" x14ac:dyDescent="0.25">
      <c r="A142" t="s">
        <v>295</v>
      </c>
      <c r="B142" t="s">
        <v>294</v>
      </c>
      <c r="C142">
        <v>59680008</v>
      </c>
      <c r="D142">
        <v>0</v>
      </c>
      <c r="E142">
        <v>-8175284</v>
      </c>
      <c r="F142">
        <v>0</v>
      </c>
      <c r="G142">
        <v>0</v>
      </c>
      <c r="H142">
        <v>-795004</v>
      </c>
      <c r="I142">
        <v>0</v>
      </c>
      <c r="J142">
        <v>-3430997</v>
      </c>
      <c r="K142">
        <v>-1117193</v>
      </c>
      <c r="L142">
        <v>-7585</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0</v>
      </c>
      <c r="AM142">
        <v>-8134235</v>
      </c>
      <c r="AN142">
        <v>0</v>
      </c>
      <c r="AO142">
        <v>0</v>
      </c>
      <c r="AP142">
        <v>0</v>
      </c>
      <c r="AQ142">
        <v>0</v>
      </c>
      <c r="AR142">
        <v>0</v>
      </c>
      <c r="AS142">
        <v>0</v>
      </c>
      <c r="AT142">
        <v>0</v>
      </c>
      <c r="AU142">
        <v>0</v>
      </c>
      <c r="AV142">
        <v>0</v>
      </c>
      <c r="AW142">
        <v>-6657</v>
      </c>
      <c r="AX142">
        <v>0</v>
      </c>
      <c r="AY142">
        <v>0</v>
      </c>
      <c r="AZ142">
        <v>0</v>
      </c>
      <c r="BA142">
        <v>0</v>
      </c>
      <c r="BB142">
        <v>0</v>
      </c>
      <c r="BC142">
        <v>0</v>
      </c>
      <c r="BD142">
        <v>0</v>
      </c>
      <c r="BE142">
        <v>0</v>
      </c>
      <c r="BF142">
        <v>0</v>
      </c>
      <c r="BG142">
        <v>0</v>
      </c>
      <c r="BH142">
        <v>0</v>
      </c>
      <c r="BI142">
        <v>0</v>
      </c>
      <c r="BJ142">
        <v>0</v>
      </c>
      <c r="BK142">
        <v>0</v>
      </c>
      <c r="BL142">
        <v>0</v>
      </c>
      <c r="BM142">
        <v>0</v>
      </c>
      <c r="BN142">
        <v>0</v>
      </c>
      <c r="BO142">
        <v>0</v>
      </c>
      <c r="BP142">
        <v>0</v>
      </c>
      <c r="BQ142">
        <v>0</v>
      </c>
      <c r="BR142">
        <v>0</v>
      </c>
      <c r="BS142">
        <v>0</v>
      </c>
      <c r="BT142">
        <v>0</v>
      </c>
      <c r="BU142">
        <v>0.749</v>
      </c>
      <c r="BV142">
        <v>0.3</v>
      </c>
      <c r="BW142" s="6">
        <v>83.725281848294003</v>
      </c>
      <c r="BX142" s="6">
        <v>103.704272594492</v>
      </c>
      <c r="BY142" s="6">
        <v>0.3</v>
      </c>
      <c r="BZ142" s="6">
        <v>83.725281848294003</v>
      </c>
      <c r="CA142" s="6">
        <v>103.704272594492</v>
      </c>
      <c r="CB142">
        <v>0</v>
      </c>
      <c r="CC142">
        <v>0</v>
      </c>
      <c r="CD142">
        <v>0</v>
      </c>
      <c r="CE142">
        <v>0</v>
      </c>
      <c r="CG142" s="16">
        <f t="shared" si="2"/>
        <v>-3046271.0074999998</v>
      </c>
    </row>
    <row r="143" spans="1:85" x14ac:dyDescent="0.25">
      <c r="A143" t="s">
        <v>297</v>
      </c>
      <c r="B143" t="s">
        <v>296</v>
      </c>
      <c r="C143">
        <v>41768000</v>
      </c>
      <c r="D143">
        <v>-9232</v>
      </c>
      <c r="E143">
        <v>-3802346</v>
      </c>
      <c r="F143">
        <v>-1422</v>
      </c>
      <c r="G143">
        <v>0</v>
      </c>
      <c r="H143">
        <v>-402999</v>
      </c>
      <c r="I143">
        <v>0</v>
      </c>
      <c r="J143">
        <v>-1064287</v>
      </c>
      <c r="K143">
        <v>-534299</v>
      </c>
      <c r="L143">
        <v>-7784</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-3724454</v>
      </c>
      <c r="AN143">
        <v>0</v>
      </c>
      <c r="AO143">
        <v>0</v>
      </c>
      <c r="AP143">
        <v>-13931</v>
      </c>
      <c r="AQ143">
        <v>0</v>
      </c>
      <c r="AR143">
        <v>0</v>
      </c>
      <c r="AS143">
        <v>-3643</v>
      </c>
      <c r="AT143">
        <v>0</v>
      </c>
      <c r="AU143">
        <v>0</v>
      </c>
      <c r="AV143">
        <v>0</v>
      </c>
      <c r="AW143">
        <v>-7640</v>
      </c>
      <c r="AX143">
        <v>0</v>
      </c>
      <c r="AY143">
        <v>0</v>
      </c>
      <c r="AZ143">
        <v>0</v>
      </c>
      <c r="BA143">
        <v>0</v>
      </c>
      <c r="BB143">
        <v>0</v>
      </c>
      <c r="BC143">
        <v>0</v>
      </c>
      <c r="BD143">
        <v>0</v>
      </c>
      <c r="BE143">
        <v>0</v>
      </c>
      <c r="BF143">
        <v>0</v>
      </c>
      <c r="BG143">
        <v>0</v>
      </c>
      <c r="BH143">
        <v>0</v>
      </c>
      <c r="BI143">
        <v>0</v>
      </c>
      <c r="BJ143">
        <v>0</v>
      </c>
      <c r="BK143">
        <v>0</v>
      </c>
      <c r="BL143">
        <v>0</v>
      </c>
      <c r="BM143">
        <v>0</v>
      </c>
      <c r="BN143">
        <v>0</v>
      </c>
      <c r="BO143">
        <v>0</v>
      </c>
      <c r="BP143">
        <v>0</v>
      </c>
      <c r="BQ143">
        <v>0</v>
      </c>
      <c r="BR143">
        <v>0</v>
      </c>
      <c r="BS143">
        <v>0</v>
      </c>
      <c r="BT143">
        <v>0</v>
      </c>
      <c r="BU143">
        <v>0.71099999999999997</v>
      </c>
      <c r="BV143">
        <v>0.4</v>
      </c>
      <c r="BW143" s="6">
        <v>-13.543257556855</v>
      </c>
      <c r="BX143" s="6">
        <v>2.3232584249048598</v>
      </c>
      <c r="BY143" s="6">
        <v>0.4</v>
      </c>
      <c r="BZ143" s="6">
        <v>-13.543257556855</v>
      </c>
      <c r="CA143" s="6">
        <v>2.3232584249048598</v>
      </c>
      <c r="CB143">
        <v>0</v>
      </c>
      <c r="CC143">
        <v>0</v>
      </c>
      <c r="CD143">
        <v>0</v>
      </c>
      <c r="CE143">
        <v>0</v>
      </c>
      <c r="CG143" s="16">
        <f t="shared" si="2"/>
        <v>-1319090.9264999998</v>
      </c>
    </row>
    <row r="144" spans="1:85" x14ac:dyDescent="0.25">
      <c r="A144" t="s">
        <v>299</v>
      </c>
      <c r="B144" t="s">
        <v>298</v>
      </c>
      <c r="C144">
        <v>42594687</v>
      </c>
      <c r="D144">
        <v>-30722</v>
      </c>
      <c r="E144">
        <v>-3767627</v>
      </c>
      <c r="F144">
        <v>0</v>
      </c>
      <c r="G144">
        <v>0</v>
      </c>
      <c r="H144">
        <v>-172478</v>
      </c>
      <c r="I144">
        <v>0</v>
      </c>
      <c r="J144">
        <v>-1319676</v>
      </c>
      <c r="K144">
        <v>-975331</v>
      </c>
      <c r="L144">
        <v>-10080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-3736633</v>
      </c>
      <c r="AN144">
        <v>0</v>
      </c>
      <c r="AO144">
        <v>0</v>
      </c>
      <c r="AP144">
        <v>-32254</v>
      </c>
      <c r="AQ144">
        <v>0</v>
      </c>
      <c r="AR144">
        <v>0</v>
      </c>
      <c r="AS144">
        <v>0</v>
      </c>
      <c r="AT144">
        <v>0</v>
      </c>
      <c r="AU144">
        <v>0</v>
      </c>
      <c r="AV144">
        <v>0</v>
      </c>
      <c r="AW144">
        <v>-10080</v>
      </c>
      <c r="AX144">
        <v>0</v>
      </c>
      <c r="AY144">
        <v>0</v>
      </c>
      <c r="AZ144">
        <v>0</v>
      </c>
      <c r="BA144">
        <v>0</v>
      </c>
      <c r="BB144">
        <v>0</v>
      </c>
      <c r="BC144">
        <v>0</v>
      </c>
      <c r="BD144">
        <v>0</v>
      </c>
      <c r="BE144">
        <v>0</v>
      </c>
      <c r="BF144">
        <v>0</v>
      </c>
      <c r="BG144">
        <v>0</v>
      </c>
      <c r="BH144">
        <v>0</v>
      </c>
      <c r="BI144">
        <v>0</v>
      </c>
      <c r="BJ144">
        <v>0</v>
      </c>
      <c r="BK144">
        <v>0</v>
      </c>
      <c r="BL144">
        <v>0</v>
      </c>
      <c r="BM144">
        <v>0</v>
      </c>
      <c r="BN144">
        <v>0</v>
      </c>
      <c r="BO144">
        <v>0</v>
      </c>
      <c r="BP144">
        <v>0</v>
      </c>
      <c r="BQ144">
        <v>0</v>
      </c>
      <c r="BR144">
        <v>0</v>
      </c>
      <c r="BS144">
        <v>0</v>
      </c>
      <c r="BT144">
        <v>0</v>
      </c>
      <c r="BU144">
        <v>0.7</v>
      </c>
      <c r="BV144">
        <v>0.4</v>
      </c>
      <c r="BW144" s="6">
        <v>-12.826851964125501</v>
      </c>
      <c r="BX144" s="6">
        <v>4.1823868423147701</v>
      </c>
      <c r="BY144" s="6">
        <v>0.4</v>
      </c>
      <c r="BZ144" s="6">
        <v>-12.826851964125501</v>
      </c>
      <c r="CA144" s="6">
        <v>4.1823868423147701</v>
      </c>
      <c r="CB144">
        <v>0</v>
      </c>
      <c r="CC144">
        <v>0</v>
      </c>
      <c r="CD144">
        <v>0</v>
      </c>
      <c r="CE144">
        <v>0</v>
      </c>
      <c r="CG144" s="16">
        <f t="shared" si="2"/>
        <v>-1296532.6499999999</v>
      </c>
    </row>
    <row r="145" spans="1:85" x14ac:dyDescent="0.25">
      <c r="A145" t="s">
        <v>301</v>
      </c>
      <c r="B145" t="s">
        <v>300</v>
      </c>
      <c r="C145">
        <v>219030105</v>
      </c>
      <c r="D145">
        <v>0</v>
      </c>
      <c r="E145">
        <v>-17301110</v>
      </c>
      <c r="F145">
        <v>0</v>
      </c>
      <c r="G145">
        <v>0</v>
      </c>
      <c r="H145">
        <v>-1248806</v>
      </c>
      <c r="I145">
        <v>0</v>
      </c>
      <c r="J145">
        <v>-6367021</v>
      </c>
      <c r="K145">
        <v>-6857596</v>
      </c>
      <c r="L145">
        <v>0</v>
      </c>
      <c r="M145">
        <v>0</v>
      </c>
      <c r="N145">
        <v>0</v>
      </c>
      <c r="O145">
        <v>0</v>
      </c>
      <c r="P145">
        <v>0</v>
      </c>
      <c r="Q145">
        <v>0</v>
      </c>
      <c r="R145">
        <v>0</v>
      </c>
      <c r="S145">
        <v>0</v>
      </c>
      <c r="T145">
        <v>0</v>
      </c>
      <c r="U145">
        <v>0</v>
      </c>
      <c r="V145">
        <v>0</v>
      </c>
      <c r="W145">
        <v>0</v>
      </c>
      <c r="X145">
        <v>-1138282</v>
      </c>
      <c r="Y145">
        <v>0</v>
      </c>
      <c r="Z145">
        <v>0</v>
      </c>
      <c r="AA145">
        <v>-151626</v>
      </c>
      <c r="AB145">
        <v>0</v>
      </c>
      <c r="AC145">
        <v>-771796</v>
      </c>
      <c r="AD145">
        <v>-1159214</v>
      </c>
      <c r="AE145">
        <v>0</v>
      </c>
      <c r="AF145">
        <v>0</v>
      </c>
      <c r="AG145">
        <v>0</v>
      </c>
      <c r="AH145">
        <v>0</v>
      </c>
      <c r="AI145">
        <v>0</v>
      </c>
      <c r="AJ145">
        <v>0</v>
      </c>
      <c r="AK145">
        <v>0</v>
      </c>
      <c r="AL145">
        <v>0</v>
      </c>
      <c r="AM145">
        <v>-16564520</v>
      </c>
      <c r="AN145">
        <v>-1080453</v>
      </c>
      <c r="AO145">
        <v>0</v>
      </c>
      <c r="AP145">
        <v>-68589</v>
      </c>
      <c r="AQ145">
        <v>-2426</v>
      </c>
      <c r="AR145">
        <v>0</v>
      </c>
      <c r="AS145">
        <v>0</v>
      </c>
      <c r="AT145">
        <v>0</v>
      </c>
      <c r="AU145">
        <v>0</v>
      </c>
      <c r="AV145">
        <v>0</v>
      </c>
      <c r="AW145">
        <v>0</v>
      </c>
      <c r="AX145">
        <v>0</v>
      </c>
      <c r="AY145">
        <v>0</v>
      </c>
      <c r="AZ145">
        <v>0</v>
      </c>
      <c r="BA145">
        <v>0</v>
      </c>
      <c r="BB145">
        <v>0</v>
      </c>
      <c r="BC145">
        <v>0</v>
      </c>
      <c r="BD145">
        <v>0</v>
      </c>
      <c r="BE145">
        <v>-216</v>
      </c>
      <c r="BF145">
        <v>0</v>
      </c>
      <c r="BG145">
        <v>-8562</v>
      </c>
      <c r="BH145">
        <v>0</v>
      </c>
      <c r="BI145">
        <v>0</v>
      </c>
      <c r="BJ145">
        <v>0</v>
      </c>
      <c r="BK145">
        <v>0</v>
      </c>
      <c r="BL145">
        <v>0</v>
      </c>
      <c r="BM145">
        <v>0</v>
      </c>
      <c r="BN145">
        <v>0</v>
      </c>
      <c r="BO145">
        <v>0</v>
      </c>
      <c r="BP145">
        <v>0</v>
      </c>
      <c r="BQ145">
        <v>0</v>
      </c>
      <c r="BR145">
        <v>0</v>
      </c>
      <c r="BS145">
        <v>0</v>
      </c>
      <c r="BT145">
        <v>0</v>
      </c>
      <c r="BU145">
        <v>0.66100000000000003</v>
      </c>
      <c r="BV145">
        <v>0.99</v>
      </c>
      <c r="BW145" s="6">
        <v>89.492277212057701</v>
      </c>
      <c r="BX145" s="6">
        <v>305.98889585071299</v>
      </c>
      <c r="BY145" s="6">
        <v>0.49</v>
      </c>
      <c r="BZ145" s="6">
        <v>87.190247988642497</v>
      </c>
      <c r="CA145" s="6">
        <v>194.345140042118</v>
      </c>
      <c r="CB145">
        <v>0</v>
      </c>
      <c r="CC145">
        <v>0</v>
      </c>
      <c r="CD145">
        <v>0</v>
      </c>
      <c r="CE145">
        <v>0</v>
      </c>
      <c r="CG145" s="16">
        <f t="shared" si="2"/>
        <v>-5451905.1955000004</v>
      </c>
    </row>
    <row r="146" spans="1:85" x14ac:dyDescent="0.25">
      <c r="A146" t="s">
        <v>302</v>
      </c>
      <c r="B146" t="s">
        <v>699</v>
      </c>
      <c r="C146">
        <v>74519055</v>
      </c>
      <c r="D146">
        <v>-2858</v>
      </c>
      <c r="E146">
        <v>-5691232</v>
      </c>
      <c r="F146">
        <v>0</v>
      </c>
      <c r="G146">
        <v>0</v>
      </c>
      <c r="H146">
        <v>-1313762</v>
      </c>
      <c r="I146">
        <v>0</v>
      </c>
      <c r="J146">
        <v>-2072432</v>
      </c>
      <c r="K146">
        <v>-1457455</v>
      </c>
      <c r="L146">
        <v>-2171</v>
      </c>
      <c r="M146">
        <v>0</v>
      </c>
      <c r="N146">
        <v>0</v>
      </c>
      <c r="O146">
        <v>0</v>
      </c>
      <c r="P146">
        <v>0</v>
      </c>
      <c r="Q146">
        <v>0</v>
      </c>
      <c r="R146">
        <v>0</v>
      </c>
      <c r="S146">
        <v>0</v>
      </c>
      <c r="T146">
        <v>0</v>
      </c>
      <c r="U146">
        <v>0</v>
      </c>
      <c r="V146">
        <v>0</v>
      </c>
      <c r="W146">
        <v>0</v>
      </c>
      <c r="X146">
        <v>-10067</v>
      </c>
      <c r="Y146">
        <v>0</v>
      </c>
      <c r="Z146">
        <v>0</v>
      </c>
      <c r="AA146">
        <v>-4283</v>
      </c>
      <c r="AB146">
        <v>0</v>
      </c>
      <c r="AC146">
        <v>-4195</v>
      </c>
      <c r="AD146">
        <v>-126762</v>
      </c>
      <c r="AE146">
        <v>0</v>
      </c>
      <c r="AF146">
        <v>0</v>
      </c>
      <c r="AG146">
        <v>0</v>
      </c>
      <c r="AH146">
        <v>0</v>
      </c>
      <c r="AI146">
        <v>0</v>
      </c>
      <c r="AJ146">
        <v>0</v>
      </c>
      <c r="AK146">
        <v>0</v>
      </c>
      <c r="AL146">
        <v>0</v>
      </c>
      <c r="AM146">
        <v>-5372493</v>
      </c>
      <c r="AN146">
        <v>-8550</v>
      </c>
      <c r="AO146">
        <v>0</v>
      </c>
      <c r="AP146">
        <v>-2474</v>
      </c>
      <c r="AQ146">
        <v>0</v>
      </c>
      <c r="AR146">
        <v>0</v>
      </c>
      <c r="AS146">
        <v>0</v>
      </c>
      <c r="AT146">
        <v>0</v>
      </c>
      <c r="AU146">
        <v>0</v>
      </c>
      <c r="AV146">
        <v>0</v>
      </c>
      <c r="AW146">
        <v>-2170</v>
      </c>
      <c r="AX146">
        <v>0</v>
      </c>
      <c r="AY146">
        <v>0</v>
      </c>
      <c r="AZ146">
        <v>0</v>
      </c>
      <c r="BA146">
        <v>0</v>
      </c>
      <c r="BB146">
        <v>0</v>
      </c>
      <c r="BC146">
        <v>0</v>
      </c>
      <c r="BD146">
        <v>0</v>
      </c>
      <c r="BE146">
        <v>0</v>
      </c>
      <c r="BF146">
        <v>0</v>
      </c>
      <c r="BG146">
        <v>0</v>
      </c>
      <c r="BH146">
        <v>0</v>
      </c>
      <c r="BI146">
        <v>0</v>
      </c>
      <c r="BJ146">
        <v>0</v>
      </c>
      <c r="BK146">
        <v>0</v>
      </c>
      <c r="BL146">
        <v>0</v>
      </c>
      <c r="BM146">
        <v>0</v>
      </c>
      <c r="BN146">
        <v>0</v>
      </c>
      <c r="BO146">
        <v>0</v>
      </c>
      <c r="BP146">
        <v>0</v>
      </c>
      <c r="BQ146">
        <v>0</v>
      </c>
      <c r="BR146">
        <v>0</v>
      </c>
      <c r="BS146">
        <v>0</v>
      </c>
      <c r="BT146">
        <v>0</v>
      </c>
      <c r="BU146">
        <v>0.71599999999999997</v>
      </c>
      <c r="BV146">
        <v>0.49</v>
      </c>
      <c r="BW146" s="6">
        <v>13.5306376518707</v>
      </c>
      <c r="BX146" s="6">
        <v>53.5817144662959</v>
      </c>
      <c r="BY146" s="6">
        <v>0.49</v>
      </c>
      <c r="BZ146" s="6">
        <v>13.5306376518707</v>
      </c>
      <c r="CA146" s="6">
        <v>53.5817144662959</v>
      </c>
      <c r="CB146">
        <v>0</v>
      </c>
      <c r="CC146">
        <v>0</v>
      </c>
      <c r="CD146">
        <v>0</v>
      </c>
      <c r="CE146">
        <v>0</v>
      </c>
      <c r="CG146" s="16">
        <f t="shared" si="2"/>
        <v>-1922466.8019999999</v>
      </c>
    </row>
    <row r="147" spans="1:85" x14ac:dyDescent="0.25">
      <c r="A147" t="s">
        <v>304</v>
      </c>
      <c r="B147" t="s">
        <v>303</v>
      </c>
      <c r="C147">
        <v>67875577</v>
      </c>
      <c r="D147">
        <v>0</v>
      </c>
      <c r="E147">
        <v>-5201596</v>
      </c>
      <c r="F147">
        <v>-3194</v>
      </c>
      <c r="G147">
        <v>0</v>
      </c>
      <c r="H147">
        <v>-893255</v>
      </c>
      <c r="I147">
        <v>0</v>
      </c>
      <c r="J147">
        <v>-2520165</v>
      </c>
      <c r="K147">
        <v>-2608949</v>
      </c>
      <c r="L147">
        <v>-3780</v>
      </c>
      <c r="M147">
        <v>0</v>
      </c>
      <c r="N147">
        <v>0</v>
      </c>
      <c r="O147">
        <v>0</v>
      </c>
      <c r="P147">
        <v>-1509</v>
      </c>
      <c r="Q147">
        <v>0</v>
      </c>
      <c r="R147">
        <v>0</v>
      </c>
      <c r="S147">
        <v>0</v>
      </c>
      <c r="T147">
        <v>0</v>
      </c>
      <c r="U147">
        <v>0</v>
      </c>
      <c r="V147">
        <v>415607</v>
      </c>
      <c r="W147">
        <v>0</v>
      </c>
      <c r="X147">
        <v>-56252</v>
      </c>
      <c r="Y147">
        <v>0</v>
      </c>
      <c r="Z147">
        <v>0</v>
      </c>
      <c r="AA147">
        <v>0</v>
      </c>
      <c r="AB147">
        <v>0</v>
      </c>
      <c r="AC147">
        <v>0</v>
      </c>
      <c r="AD147">
        <v>0</v>
      </c>
      <c r="AE147">
        <v>0</v>
      </c>
      <c r="AF147">
        <v>0</v>
      </c>
      <c r="AG147">
        <v>0</v>
      </c>
      <c r="AH147">
        <v>0</v>
      </c>
      <c r="AI147">
        <v>0</v>
      </c>
      <c r="AJ147">
        <v>0</v>
      </c>
      <c r="AK147">
        <v>0</v>
      </c>
      <c r="AL147">
        <v>0</v>
      </c>
      <c r="AM147">
        <v>-4927268</v>
      </c>
      <c r="AN147">
        <v>-49874</v>
      </c>
      <c r="AO147">
        <v>0</v>
      </c>
      <c r="AP147">
        <v>0</v>
      </c>
      <c r="AQ147">
        <v>0</v>
      </c>
      <c r="AR147">
        <v>0</v>
      </c>
      <c r="AS147">
        <v>-3194</v>
      </c>
      <c r="AT147">
        <v>0</v>
      </c>
      <c r="AU147">
        <v>0</v>
      </c>
      <c r="AV147">
        <v>0</v>
      </c>
      <c r="AW147">
        <v>-3780</v>
      </c>
      <c r="AX147">
        <v>0</v>
      </c>
      <c r="AY147">
        <v>0</v>
      </c>
      <c r="AZ147">
        <v>0</v>
      </c>
      <c r="BA147">
        <v>0</v>
      </c>
      <c r="BB147">
        <v>0</v>
      </c>
      <c r="BC147">
        <v>0</v>
      </c>
      <c r="BD147">
        <v>0</v>
      </c>
      <c r="BE147">
        <v>-7299</v>
      </c>
      <c r="BF147">
        <v>0</v>
      </c>
      <c r="BG147">
        <v>0</v>
      </c>
      <c r="BH147">
        <v>0</v>
      </c>
      <c r="BI147">
        <v>-11727</v>
      </c>
      <c r="BJ147">
        <v>0</v>
      </c>
      <c r="BK147">
        <v>0</v>
      </c>
      <c r="BL147">
        <v>0</v>
      </c>
      <c r="BM147">
        <v>0</v>
      </c>
      <c r="BN147">
        <v>0</v>
      </c>
      <c r="BO147">
        <v>0</v>
      </c>
      <c r="BP147">
        <v>0</v>
      </c>
      <c r="BQ147">
        <v>0</v>
      </c>
      <c r="BR147">
        <v>0</v>
      </c>
      <c r="BS147">
        <v>0</v>
      </c>
      <c r="BT147">
        <v>0</v>
      </c>
      <c r="BU147">
        <v>0.70499999999999996</v>
      </c>
      <c r="BV147">
        <v>0.4</v>
      </c>
      <c r="BW147" s="6">
        <v>-22.8328776716113</v>
      </c>
      <c r="BX147" s="6">
        <v>3.5717165338245702</v>
      </c>
      <c r="BY147" s="6">
        <v>0.4</v>
      </c>
      <c r="BZ147" s="6">
        <v>-22.8328776716113</v>
      </c>
      <c r="CA147" s="6">
        <v>3.5717165338245702</v>
      </c>
      <c r="CB147">
        <v>0</v>
      </c>
      <c r="CC147">
        <v>0</v>
      </c>
      <c r="CD147">
        <v>0</v>
      </c>
      <c r="CE147">
        <v>0</v>
      </c>
      <c r="CG147" s="16">
        <f t="shared" si="2"/>
        <v>-1736861.97</v>
      </c>
    </row>
    <row r="148" spans="1:85" x14ac:dyDescent="0.25">
      <c r="A148" t="s">
        <v>306</v>
      </c>
      <c r="B148" t="s">
        <v>305</v>
      </c>
      <c r="C148">
        <v>15757164</v>
      </c>
      <c r="D148">
        <v>-27077</v>
      </c>
      <c r="E148">
        <v>-3613773</v>
      </c>
      <c r="F148">
        <v>-15191</v>
      </c>
      <c r="G148">
        <v>0</v>
      </c>
      <c r="H148">
        <v>-347051</v>
      </c>
      <c r="I148">
        <v>0</v>
      </c>
      <c r="J148">
        <v>-675207</v>
      </c>
      <c r="K148">
        <v>-409779</v>
      </c>
      <c r="L148">
        <v>-12442</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c r="AJ148">
        <v>0</v>
      </c>
      <c r="AK148">
        <v>0</v>
      </c>
      <c r="AL148">
        <v>0</v>
      </c>
      <c r="AM148">
        <v>-3392213</v>
      </c>
      <c r="AN148">
        <v>0</v>
      </c>
      <c r="AO148">
        <v>0</v>
      </c>
      <c r="AP148">
        <v>-24000</v>
      </c>
      <c r="AQ148">
        <v>0</v>
      </c>
      <c r="AR148">
        <v>0</v>
      </c>
      <c r="AS148">
        <v>-14728</v>
      </c>
      <c r="AT148">
        <v>0</v>
      </c>
      <c r="AU148">
        <v>0</v>
      </c>
      <c r="AV148">
        <v>0</v>
      </c>
      <c r="AW148">
        <v>-12096</v>
      </c>
      <c r="AX148">
        <v>0</v>
      </c>
      <c r="AY148">
        <v>0</v>
      </c>
      <c r="AZ148">
        <v>0</v>
      </c>
      <c r="BA148">
        <v>0</v>
      </c>
      <c r="BB148">
        <v>0</v>
      </c>
      <c r="BC148">
        <v>0</v>
      </c>
      <c r="BD148">
        <v>0</v>
      </c>
      <c r="BE148">
        <v>0</v>
      </c>
      <c r="BF148">
        <v>0</v>
      </c>
      <c r="BG148">
        <v>0</v>
      </c>
      <c r="BH148">
        <v>0</v>
      </c>
      <c r="BI148">
        <v>0</v>
      </c>
      <c r="BJ148">
        <v>0</v>
      </c>
      <c r="BK148">
        <v>0</v>
      </c>
      <c r="BL148">
        <v>0</v>
      </c>
      <c r="BM148">
        <v>0</v>
      </c>
      <c r="BN148">
        <v>0</v>
      </c>
      <c r="BO148">
        <v>0</v>
      </c>
      <c r="BP148">
        <v>0</v>
      </c>
      <c r="BQ148">
        <v>0</v>
      </c>
      <c r="BR148">
        <v>0</v>
      </c>
      <c r="BS148">
        <v>0</v>
      </c>
      <c r="BT148">
        <v>0</v>
      </c>
      <c r="BU148">
        <v>0.68600000000000005</v>
      </c>
      <c r="BV148">
        <v>0.4</v>
      </c>
      <c r="BW148" s="6">
        <v>-4.7403896908722301</v>
      </c>
      <c r="BX148" s="6">
        <v>1.6591839310168901</v>
      </c>
      <c r="BY148" s="6">
        <v>0.4</v>
      </c>
      <c r="BZ148" s="6">
        <v>-4.7403896908722301</v>
      </c>
      <c r="CA148" s="6">
        <v>1.6591839310168901</v>
      </c>
      <c r="CB148">
        <v>0</v>
      </c>
      <c r="CC148">
        <v>0</v>
      </c>
      <c r="CD148">
        <v>0</v>
      </c>
      <c r="CE148">
        <v>0</v>
      </c>
      <c r="CG148" s="16">
        <f t="shared" si="2"/>
        <v>-1155297.0590000001</v>
      </c>
    </row>
    <row r="149" spans="1:85" x14ac:dyDescent="0.25">
      <c r="A149" t="s">
        <v>308</v>
      </c>
      <c r="B149" t="s">
        <v>307</v>
      </c>
      <c r="C149">
        <v>17945190</v>
      </c>
      <c r="D149">
        <v>-10054</v>
      </c>
      <c r="E149">
        <v>-4200779</v>
      </c>
      <c r="F149">
        <v>-34094</v>
      </c>
      <c r="G149">
        <v>0</v>
      </c>
      <c r="H149">
        <v>-295509</v>
      </c>
      <c r="I149">
        <v>0</v>
      </c>
      <c r="J149">
        <v>-967816</v>
      </c>
      <c r="K149">
        <v>-572583</v>
      </c>
      <c r="L149">
        <v>-9923</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-4027657</v>
      </c>
      <c r="AN149">
        <v>0</v>
      </c>
      <c r="AO149">
        <v>0</v>
      </c>
      <c r="AP149">
        <v>0</v>
      </c>
      <c r="AQ149">
        <v>0</v>
      </c>
      <c r="AR149">
        <v>0</v>
      </c>
      <c r="AS149">
        <v>-33867</v>
      </c>
      <c r="AT149">
        <v>0</v>
      </c>
      <c r="AU149">
        <v>0</v>
      </c>
      <c r="AV149">
        <v>0</v>
      </c>
      <c r="AW149">
        <v>-9923</v>
      </c>
      <c r="AX149">
        <v>0</v>
      </c>
      <c r="AY149">
        <v>0</v>
      </c>
      <c r="AZ149">
        <v>0</v>
      </c>
      <c r="BA149">
        <v>0</v>
      </c>
      <c r="BB149">
        <v>0</v>
      </c>
      <c r="BC149">
        <v>0</v>
      </c>
      <c r="BD149">
        <v>0</v>
      </c>
      <c r="BE149">
        <v>0</v>
      </c>
      <c r="BF149">
        <v>0</v>
      </c>
      <c r="BG149">
        <v>0</v>
      </c>
      <c r="BH149">
        <v>0</v>
      </c>
      <c r="BI149">
        <v>0</v>
      </c>
      <c r="BJ149">
        <v>0</v>
      </c>
      <c r="BK149">
        <v>0</v>
      </c>
      <c r="BL149">
        <v>0</v>
      </c>
      <c r="BM149">
        <v>0</v>
      </c>
      <c r="BN149">
        <v>0</v>
      </c>
      <c r="BO149">
        <v>0</v>
      </c>
      <c r="BP149">
        <v>0</v>
      </c>
      <c r="BQ149">
        <v>0</v>
      </c>
      <c r="BR149">
        <v>0</v>
      </c>
      <c r="BS149">
        <v>0</v>
      </c>
      <c r="BT149">
        <v>0</v>
      </c>
      <c r="BU149">
        <v>0.65800000000000003</v>
      </c>
      <c r="BV149">
        <v>0.4</v>
      </c>
      <c r="BW149" s="6">
        <v>-5.4739532891674099</v>
      </c>
      <c r="BX149" s="6">
        <v>1.97727469769667</v>
      </c>
      <c r="BY149" s="6">
        <v>0.4</v>
      </c>
      <c r="BZ149" s="6">
        <v>-5.4739532891674099</v>
      </c>
      <c r="CA149" s="6">
        <v>1.97727469769667</v>
      </c>
      <c r="CB149">
        <v>0</v>
      </c>
      <c r="CC149">
        <v>0</v>
      </c>
      <c r="CD149">
        <v>0</v>
      </c>
      <c r="CE149">
        <v>0</v>
      </c>
      <c r="CG149" s="16">
        <f t="shared" si="2"/>
        <v>-1325099.1530000002</v>
      </c>
    </row>
    <row r="150" spans="1:85" x14ac:dyDescent="0.25">
      <c r="A150" t="s">
        <v>310</v>
      </c>
      <c r="B150" t="s">
        <v>309</v>
      </c>
      <c r="C150">
        <v>384713214</v>
      </c>
      <c r="D150">
        <v>-6636</v>
      </c>
      <c r="E150">
        <v>-21450539</v>
      </c>
      <c r="F150">
        <v>0</v>
      </c>
      <c r="G150">
        <v>0</v>
      </c>
      <c r="H150">
        <v>-2177549</v>
      </c>
      <c r="I150">
        <v>0</v>
      </c>
      <c r="J150">
        <v>-7571288</v>
      </c>
      <c r="K150">
        <v>-9281804</v>
      </c>
      <c r="L150">
        <v>0</v>
      </c>
      <c r="M150">
        <v>0</v>
      </c>
      <c r="N150">
        <v>0</v>
      </c>
      <c r="O150">
        <v>0</v>
      </c>
      <c r="P150">
        <v>0</v>
      </c>
      <c r="Q150">
        <v>0</v>
      </c>
      <c r="R150">
        <v>0</v>
      </c>
      <c r="S150">
        <v>0</v>
      </c>
      <c r="T150">
        <v>0</v>
      </c>
      <c r="U150">
        <v>0</v>
      </c>
      <c r="V150">
        <v>2778831</v>
      </c>
      <c r="W150">
        <v>0</v>
      </c>
      <c r="X150">
        <v>-1442402</v>
      </c>
      <c r="Y150">
        <v>0</v>
      </c>
      <c r="Z150">
        <v>0</v>
      </c>
      <c r="AA150">
        <v>-198470</v>
      </c>
      <c r="AB150">
        <v>0</v>
      </c>
      <c r="AC150">
        <v>-690077</v>
      </c>
      <c r="AD150">
        <v>-2027379</v>
      </c>
      <c r="AE150">
        <v>0</v>
      </c>
      <c r="AF150">
        <v>0</v>
      </c>
      <c r="AG150">
        <v>0</v>
      </c>
      <c r="AH150">
        <v>0</v>
      </c>
      <c r="AI150">
        <v>0</v>
      </c>
      <c r="AJ150">
        <v>0</v>
      </c>
      <c r="AK150">
        <v>0</v>
      </c>
      <c r="AL150">
        <v>0</v>
      </c>
      <c r="AM150">
        <v>-20430255</v>
      </c>
      <c r="AN150">
        <v>-1364455</v>
      </c>
      <c r="AO150">
        <v>0</v>
      </c>
      <c r="AP150">
        <v>-4864</v>
      </c>
      <c r="AQ150">
        <v>-325</v>
      </c>
      <c r="AR150">
        <v>0</v>
      </c>
      <c r="AS150">
        <v>0</v>
      </c>
      <c r="AT150">
        <v>0</v>
      </c>
      <c r="AU150">
        <v>0</v>
      </c>
      <c r="AV150">
        <v>0</v>
      </c>
      <c r="AW150">
        <v>0</v>
      </c>
      <c r="AX150">
        <v>0</v>
      </c>
      <c r="AY150">
        <v>0</v>
      </c>
      <c r="AZ150">
        <v>0</v>
      </c>
      <c r="BA150">
        <v>0</v>
      </c>
      <c r="BB150">
        <v>0</v>
      </c>
      <c r="BC150">
        <v>0</v>
      </c>
      <c r="BD150">
        <v>0</v>
      </c>
      <c r="BE150">
        <v>0</v>
      </c>
      <c r="BF150">
        <v>0</v>
      </c>
      <c r="BG150">
        <v>0</v>
      </c>
      <c r="BH150">
        <v>0</v>
      </c>
      <c r="BI150">
        <v>-9466</v>
      </c>
      <c r="BJ150">
        <v>-54784</v>
      </c>
      <c r="BK150">
        <v>0</v>
      </c>
      <c r="BL150">
        <v>0</v>
      </c>
      <c r="BM150">
        <v>0</v>
      </c>
      <c r="BN150">
        <v>0</v>
      </c>
      <c r="BO150">
        <v>0</v>
      </c>
      <c r="BP150">
        <v>0</v>
      </c>
      <c r="BQ150">
        <v>0</v>
      </c>
      <c r="BR150">
        <v>0</v>
      </c>
      <c r="BS150">
        <v>0</v>
      </c>
      <c r="BT150">
        <v>0</v>
      </c>
      <c r="BU150">
        <v>0.67900000000000005</v>
      </c>
      <c r="BV150">
        <v>0.99</v>
      </c>
      <c r="BW150" s="6">
        <v>-52.952240690748901</v>
      </c>
      <c r="BX150" s="6">
        <v>332.77801491507103</v>
      </c>
      <c r="BY150" s="6">
        <v>0.49</v>
      </c>
      <c r="BZ150" s="6">
        <v>6.2279477431977197</v>
      </c>
      <c r="CA150" s="6">
        <v>197.144942942038</v>
      </c>
      <c r="CB150">
        <v>0</v>
      </c>
      <c r="CC150">
        <v>0</v>
      </c>
      <c r="CD150">
        <v>0</v>
      </c>
      <c r="CE150">
        <v>0</v>
      </c>
      <c r="CG150" s="16">
        <f t="shared" si="2"/>
        <v>-6934420.2445</v>
      </c>
    </row>
    <row r="151" spans="1:85" x14ac:dyDescent="0.25">
      <c r="A151" t="s">
        <v>312</v>
      </c>
      <c r="B151" t="s">
        <v>311</v>
      </c>
      <c r="C151">
        <v>28700825</v>
      </c>
      <c r="D151">
        <v>-17211</v>
      </c>
      <c r="E151">
        <v>-3624902</v>
      </c>
      <c r="F151">
        <v>0</v>
      </c>
      <c r="G151">
        <v>0</v>
      </c>
      <c r="H151">
        <v>-290472</v>
      </c>
      <c r="I151">
        <v>0</v>
      </c>
      <c r="J151">
        <v>-822921</v>
      </c>
      <c r="K151">
        <v>-551019</v>
      </c>
      <c r="L151">
        <v>-19411</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c r="AJ151">
        <v>0</v>
      </c>
      <c r="AK151">
        <v>0</v>
      </c>
      <c r="AL151">
        <v>0</v>
      </c>
      <c r="AM151">
        <v>-3456136</v>
      </c>
      <c r="AN151">
        <v>0</v>
      </c>
      <c r="AO151">
        <v>0</v>
      </c>
      <c r="AP151">
        <v>-11143</v>
      </c>
      <c r="AQ151">
        <v>0</v>
      </c>
      <c r="AR151">
        <v>0</v>
      </c>
      <c r="AS151">
        <v>0</v>
      </c>
      <c r="AT151">
        <v>0</v>
      </c>
      <c r="AU151">
        <v>0</v>
      </c>
      <c r="AV151">
        <v>0</v>
      </c>
      <c r="AW151">
        <v>-19360</v>
      </c>
      <c r="AX151">
        <v>0</v>
      </c>
      <c r="AY151">
        <v>0</v>
      </c>
      <c r="AZ151">
        <v>0</v>
      </c>
      <c r="BA151">
        <v>0</v>
      </c>
      <c r="BB151">
        <v>0</v>
      </c>
      <c r="BC151">
        <v>0</v>
      </c>
      <c r="BD151">
        <v>0</v>
      </c>
      <c r="BE151">
        <v>-83</v>
      </c>
      <c r="BF151">
        <v>0</v>
      </c>
      <c r="BG151">
        <v>0</v>
      </c>
      <c r="BH151">
        <v>0</v>
      </c>
      <c r="BI151">
        <v>0</v>
      </c>
      <c r="BJ151">
        <v>0</v>
      </c>
      <c r="BK151">
        <v>0</v>
      </c>
      <c r="BL151">
        <v>0</v>
      </c>
      <c r="BM151">
        <v>0</v>
      </c>
      <c r="BN151">
        <v>0</v>
      </c>
      <c r="BO151">
        <v>0</v>
      </c>
      <c r="BP151">
        <v>0</v>
      </c>
      <c r="BQ151">
        <v>0</v>
      </c>
      <c r="BR151">
        <v>0</v>
      </c>
      <c r="BS151">
        <v>0</v>
      </c>
      <c r="BT151">
        <v>0</v>
      </c>
      <c r="BU151">
        <v>0.67400000000000004</v>
      </c>
      <c r="BV151">
        <v>0.4</v>
      </c>
      <c r="BW151" s="6">
        <v>-7.5146138506873701</v>
      </c>
      <c r="BX151" s="6">
        <v>4.0716534693285302</v>
      </c>
      <c r="BY151" s="6">
        <v>0.4</v>
      </c>
      <c r="BZ151" s="6">
        <v>-7.5146138506873701</v>
      </c>
      <c r="CA151" s="6">
        <v>4.0716534693285302</v>
      </c>
      <c r="CB151">
        <v>0</v>
      </c>
      <c r="CC151">
        <v>0</v>
      </c>
      <c r="CD151">
        <v>0</v>
      </c>
      <c r="CE151">
        <v>0</v>
      </c>
      <c r="CG151" s="16">
        <f t="shared" si="2"/>
        <v>-1160962.6410000001</v>
      </c>
    </row>
    <row r="152" spans="1:85" x14ac:dyDescent="0.25">
      <c r="A152" t="s">
        <v>313</v>
      </c>
      <c r="B152" t="s">
        <v>700</v>
      </c>
      <c r="C152">
        <v>108350675</v>
      </c>
      <c r="D152">
        <v>0</v>
      </c>
      <c r="E152">
        <v>-7817844</v>
      </c>
      <c r="F152">
        <v>-2990</v>
      </c>
      <c r="G152">
        <v>0</v>
      </c>
      <c r="H152">
        <v>-1270467</v>
      </c>
      <c r="I152">
        <v>0</v>
      </c>
      <c r="J152">
        <v>-2574590</v>
      </c>
      <c r="K152">
        <v>-1420156</v>
      </c>
      <c r="L152">
        <v>-24576</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0</v>
      </c>
      <c r="AK152">
        <v>0</v>
      </c>
      <c r="AL152">
        <v>0</v>
      </c>
      <c r="AM152">
        <v>-7222627</v>
      </c>
      <c r="AN152">
        <v>-5863</v>
      </c>
      <c r="AO152">
        <v>0</v>
      </c>
      <c r="AP152">
        <v>-31713</v>
      </c>
      <c r="AQ152">
        <v>0</v>
      </c>
      <c r="AR152">
        <v>0</v>
      </c>
      <c r="AS152">
        <v>-2392</v>
      </c>
      <c r="AT152">
        <v>0</v>
      </c>
      <c r="AU152">
        <v>0</v>
      </c>
      <c r="AV152">
        <v>0</v>
      </c>
      <c r="AW152">
        <v>-24545</v>
      </c>
      <c r="AX152">
        <v>0</v>
      </c>
      <c r="AY152">
        <v>0</v>
      </c>
      <c r="AZ152">
        <v>0</v>
      </c>
      <c r="BA152">
        <v>0</v>
      </c>
      <c r="BB152">
        <v>0</v>
      </c>
      <c r="BC152">
        <v>0</v>
      </c>
      <c r="BD152">
        <v>0</v>
      </c>
      <c r="BE152">
        <v>0</v>
      </c>
      <c r="BF152">
        <v>0</v>
      </c>
      <c r="BG152">
        <v>0</v>
      </c>
      <c r="BH152">
        <v>0</v>
      </c>
      <c r="BI152">
        <v>0</v>
      </c>
      <c r="BJ152">
        <v>0</v>
      </c>
      <c r="BK152">
        <v>0</v>
      </c>
      <c r="BL152">
        <v>0</v>
      </c>
      <c r="BM152">
        <v>0</v>
      </c>
      <c r="BN152">
        <v>0</v>
      </c>
      <c r="BO152">
        <v>0</v>
      </c>
      <c r="BP152">
        <v>0</v>
      </c>
      <c r="BQ152">
        <v>0</v>
      </c>
      <c r="BR152">
        <v>0</v>
      </c>
      <c r="BS152">
        <v>0</v>
      </c>
      <c r="BT152">
        <v>0</v>
      </c>
      <c r="BU152">
        <v>0.71099999999999997</v>
      </c>
      <c r="BV152">
        <v>0.49</v>
      </c>
      <c r="BW152" s="6">
        <v>3.3507458693427501</v>
      </c>
      <c r="BX152" s="6">
        <v>53.048422093155601</v>
      </c>
      <c r="BY152" s="6">
        <v>0.49</v>
      </c>
      <c r="BZ152" s="6">
        <v>3.3507458693427501</v>
      </c>
      <c r="CA152" s="6">
        <v>53.048422093155601</v>
      </c>
      <c r="CB152">
        <v>0</v>
      </c>
      <c r="CC152">
        <v>0</v>
      </c>
      <c r="CD152">
        <v>0</v>
      </c>
      <c r="CE152">
        <v>0</v>
      </c>
      <c r="CG152" s="16">
        <f t="shared" si="2"/>
        <v>-2556369.9269999997</v>
      </c>
    </row>
    <row r="153" spans="1:85" x14ac:dyDescent="0.25">
      <c r="A153" t="s">
        <v>315</v>
      </c>
      <c r="B153" t="s">
        <v>314</v>
      </c>
      <c r="C153">
        <v>16271748</v>
      </c>
      <c r="D153">
        <v>0</v>
      </c>
      <c r="E153">
        <v>-2284213</v>
      </c>
      <c r="F153">
        <v>-27233</v>
      </c>
      <c r="G153">
        <v>0</v>
      </c>
      <c r="H153">
        <v>0</v>
      </c>
      <c r="I153">
        <v>0</v>
      </c>
      <c r="J153">
        <v>-624954</v>
      </c>
      <c r="K153">
        <v>-599396</v>
      </c>
      <c r="L153">
        <v>-3592</v>
      </c>
      <c r="M153">
        <v>0</v>
      </c>
      <c r="N153">
        <v>0</v>
      </c>
      <c r="O153">
        <v>0</v>
      </c>
      <c r="P153">
        <v>-2121</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c r="AL153">
        <v>0</v>
      </c>
      <c r="AM153">
        <v>-2268726</v>
      </c>
      <c r="AN153">
        <v>0</v>
      </c>
      <c r="AO153">
        <v>0</v>
      </c>
      <c r="AP153">
        <v>0</v>
      </c>
      <c r="AQ153">
        <v>0</v>
      </c>
      <c r="AR153">
        <v>0</v>
      </c>
      <c r="AS153">
        <v>-26735</v>
      </c>
      <c r="AT153">
        <v>0</v>
      </c>
      <c r="AU153">
        <v>0</v>
      </c>
      <c r="AV153">
        <v>0</v>
      </c>
      <c r="AW153">
        <v>-3504</v>
      </c>
      <c r="AX153">
        <v>0</v>
      </c>
      <c r="AY153">
        <v>0</v>
      </c>
      <c r="AZ153">
        <v>0</v>
      </c>
      <c r="BA153">
        <v>0</v>
      </c>
      <c r="BB153">
        <v>0</v>
      </c>
      <c r="BC153">
        <v>0</v>
      </c>
      <c r="BD153">
        <v>0</v>
      </c>
      <c r="BE153">
        <v>-1766</v>
      </c>
      <c r="BF153">
        <v>0</v>
      </c>
      <c r="BG153">
        <v>0</v>
      </c>
      <c r="BH153">
        <v>0</v>
      </c>
      <c r="BI153">
        <v>0</v>
      </c>
      <c r="BJ153">
        <v>0</v>
      </c>
      <c r="BK153">
        <v>0</v>
      </c>
      <c r="BL153">
        <v>0</v>
      </c>
      <c r="BM153">
        <v>0</v>
      </c>
      <c r="BN153">
        <v>0</v>
      </c>
      <c r="BO153">
        <v>0</v>
      </c>
      <c r="BP153">
        <v>0</v>
      </c>
      <c r="BQ153">
        <v>0</v>
      </c>
      <c r="BR153">
        <v>0</v>
      </c>
      <c r="BS153">
        <v>0</v>
      </c>
      <c r="BT153">
        <v>0</v>
      </c>
      <c r="BU153">
        <v>0.69</v>
      </c>
      <c r="BV153">
        <v>0.4</v>
      </c>
      <c r="BW153" s="6">
        <v>-4.8130603297658698</v>
      </c>
      <c r="BX153" s="6">
        <v>1.44656327261887</v>
      </c>
      <c r="BY153" s="6">
        <v>0.4</v>
      </c>
      <c r="BZ153" s="6">
        <v>-4.8130603297658698</v>
      </c>
      <c r="CA153" s="6">
        <v>1.44656327261887</v>
      </c>
      <c r="CB153">
        <v>0</v>
      </c>
      <c r="CC153">
        <v>0</v>
      </c>
      <c r="CD153">
        <v>0</v>
      </c>
      <c r="CE153">
        <v>0</v>
      </c>
      <c r="CG153" s="16">
        <f t="shared" si="2"/>
        <v>-782710.47</v>
      </c>
    </row>
    <row r="154" spans="1:85" x14ac:dyDescent="0.25">
      <c r="A154" t="s">
        <v>317</v>
      </c>
      <c r="B154" t="s">
        <v>316</v>
      </c>
      <c r="C154">
        <v>109314504</v>
      </c>
      <c r="D154">
        <v>0</v>
      </c>
      <c r="E154">
        <v>-5070947</v>
      </c>
      <c r="F154">
        <v>0</v>
      </c>
      <c r="G154">
        <v>0</v>
      </c>
      <c r="H154">
        <v>-808013</v>
      </c>
      <c r="I154">
        <v>0</v>
      </c>
      <c r="J154">
        <v>-2536105</v>
      </c>
      <c r="K154">
        <v>-2050242</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c r="AJ154">
        <v>0</v>
      </c>
      <c r="AK154">
        <v>0</v>
      </c>
      <c r="AL154">
        <v>0</v>
      </c>
      <c r="AM154">
        <v>-4827386</v>
      </c>
      <c r="AN154">
        <v>0</v>
      </c>
      <c r="AO154">
        <v>0</v>
      </c>
      <c r="AP154">
        <v>0</v>
      </c>
      <c r="AQ154">
        <v>0</v>
      </c>
      <c r="AR154">
        <v>0</v>
      </c>
      <c r="AS154">
        <v>0</v>
      </c>
      <c r="AT154">
        <v>0</v>
      </c>
      <c r="AU154">
        <v>0</v>
      </c>
      <c r="AV154">
        <v>0</v>
      </c>
      <c r="AW154">
        <v>0</v>
      </c>
      <c r="AX154">
        <v>0</v>
      </c>
      <c r="AY154">
        <v>0</v>
      </c>
      <c r="AZ154">
        <v>0</v>
      </c>
      <c r="BA154">
        <v>0</v>
      </c>
      <c r="BB154">
        <v>0</v>
      </c>
      <c r="BC154">
        <v>0</v>
      </c>
      <c r="BD154">
        <v>0</v>
      </c>
      <c r="BE154">
        <v>-5797</v>
      </c>
      <c r="BF154">
        <v>0</v>
      </c>
      <c r="BG154">
        <v>0</v>
      </c>
      <c r="BH154">
        <v>0</v>
      </c>
      <c r="BI154">
        <v>0</v>
      </c>
      <c r="BJ154">
        <v>0</v>
      </c>
      <c r="BK154">
        <v>0</v>
      </c>
      <c r="BL154">
        <v>0</v>
      </c>
      <c r="BM154">
        <v>0</v>
      </c>
      <c r="BN154">
        <v>0</v>
      </c>
      <c r="BO154">
        <v>0</v>
      </c>
      <c r="BP154">
        <v>0</v>
      </c>
      <c r="BQ154">
        <v>0</v>
      </c>
      <c r="BR154">
        <v>0</v>
      </c>
      <c r="BS154">
        <v>0</v>
      </c>
      <c r="BT154">
        <v>0</v>
      </c>
      <c r="BU154">
        <v>0.72899999999999998</v>
      </c>
      <c r="BV154">
        <v>0.3</v>
      </c>
      <c r="BW154" s="6">
        <v>7.0873577251497899</v>
      </c>
      <c r="BX154" s="6">
        <v>39.719053003619898</v>
      </c>
      <c r="BY154" s="6">
        <v>0.3</v>
      </c>
      <c r="BZ154" s="6">
        <v>7.0873577251497899</v>
      </c>
      <c r="CA154" s="6">
        <v>39.719053003619898</v>
      </c>
      <c r="CB154">
        <v>0</v>
      </c>
      <c r="CC154">
        <v>0</v>
      </c>
      <c r="CD154">
        <v>0</v>
      </c>
      <c r="CE154">
        <v>0</v>
      </c>
      <c r="CG154" s="16">
        <f t="shared" si="2"/>
        <v>-1759582.1969999999</v>
      </c>
    </row>
    <row r="155" spans="1:85" x14ac:dyDescent="0.25">
      <c r="A155" t="s">
        <v>319</v>
      </c>
      <c r="B155" t="s">
        <v>318</v>
      </c>
      <c r="C155">
        <v>19614317</v>
      </c>
      <c r="D155">
        <v>0</v>
      </c>
      <c r="E155">
        <v>-4370707</v>
      </c>
      <c r="F155">
        <v>-36701</v>
      </c>
      <c r="G155">
        <v>0</v>
      </c>
      <c r="H155">
        <v>-416265</v>
      </c>
      <c r="I155">
        <v>0</v>
      </c>
      <c r="J155">
        <v>-997064</v>
      </c>
      <c r="K155">
        <v>-461938</v>
      </c>
      <c r="L155">
        <v>-6949</v>
      </c>
      <c r="M155">
        <v>0</v>
      </c>
      <c r="N155">
        <v>0</v>
      </c>
      <c r="O155">
        <v>0</v>
      </c>
      <c r="P155">
        <v>0</v>
      </c>
      <c r="Q155">
        <v>-12487</v>
      </c>
      <c r="R155">
        <v>0</v>
      </c>
      <c r="S155">
        <v>0</v>
      </c>
      <c r="T155">
        <v>0</v>
      </c>
      <c r="U155">
        <v>0</v>
      </c>
      <c r="V155">
        <v>0</v>
      </c>
      <c r="W155">
        <v>0</v>
      </c>
      <c r="X155">
        <v>0</v>
      </c>
      <c r="Y155">
        <v>0</v>
      </c>
      <c r="Z155">
        <v>0</v>
      </c>
      <c r="AA155">
        <v>0</v>
      </c>
      <c r="AB155">
        <v>0</v>
      </c>
      <c r="AC155">
        <v>0</v>
      </c>
      <c r="AD155">
        <v>0</v>
      </c>
      <c r="AE155">
        <v>0</v>
      </c>
      <c r="AF155">
        <v>0</v>
      </c>
      <c r="AG155">
        <v>0</v>
      </c>
      <c r="AH155">
        <v>0</v>
      </c>
      <c r="AI155">
        <v>0</v>
      </c>
      <c r="AJ155">
        <v>0</v>
      </c>
      <c r="AK155">
        <v>0</v>
      </c>
      <c r="AL155">
        <v>0</v>
      </c>
      <c r="AM155">
        <v>-4191567</v>
      </c>
      <c r="AN155">
        <v>0</v>
      </c>
      <c r="AO155">
        <v>0</v>
      </c>
      <c r="AP155">
        <v>0</v>
      </c>
      <c r="AQ155">
        <v>0</v>
      </c>
      <c r="AR155">
        <v>0</v>
      </c>
      <c r="AS155">
        <v>-34692</v>
      </c>
      <c r="AT155">
        <v>0</v>
      </c>
      <c r="AU155">
        <v>0</v>
      </c>
      <c r="AV155">
        <v>0</v>
      </c>
      <c r="AW155">
        <v>-7157</v>
      </c>
      <c r="AX155">
        <v>0</v>
      </c>
      <c r="AY155">
        <v>0</v>
      </c>
      <c r="AZ155">
        <v>0</v>
      </c>
      <c r="BA155">
        <v>0</v>
      </c>
      <c r="BB155">
        <v>0</v>
      </c>
      <c r="BC155">
        <v>0</v>
      </c>
      <c r="BD155">
        <v>0</v>
      </c>
      <c r="BE155">
        <v>0</v>
      </c>
      <c r="BF155">
        <v>0</v>
      </c>
      <c r="BG155">
        <v>-10871</v>
      </c>
      <c r="BH155">
        <v>0</v>
      </c>
      <c r="BI155">
        <v>0</v>
      </c>
      <c r="BJ155">
        <v>0</v>
      </c>
      <c r="BK155">
        <v>0</v>
      </c>
      <c r="BL155">
        <v>0</v>
      </c>
      <c r="BM155">
        <v>0</v>
      </c>
      <c r="BN155">
        <v>0</v>
      </c>
      <c r="BO155">
        <v>0</v>
      </c>
      <c r="BP155">
        <v>0</v>
      </c>
      <c r="BQ155">
        <v>0</v>
      </c>
      <c r="BR155">
        <v>0</v>
      </c>
      <c r="BS155">
        <v>0</v>
      </c>
      <c r="BT155">
        <v>0</v>
      </c>
      <c r="BU155">
        <v>0.66</v>
      </c>
      <c r="BV155">
        <v>0.4</v>
      </c>
      <c r="BW155" s="6">
        <v>-4.9195339647810901</v>
      </c>
      <c r="BX155" s="6">
        <v>2.3863189948024401</v>
      </c>
      <c r="BY155" s="6">
        <v>0.4</v>
      </c>
      <c r="BZ155" s="6">
        <v>-4.9195339647810901</v>
      </c>
      <c r="CA155" s="6">
        <v>2.3863189948024401</v>
      </c>
      <c r="CB155">
        <v>0</v>
      </c>
      <c r="CC155">
        <v>0</v>
      </c>
      <c r="CD155">
        <v>0</v>
      </c>
      <c r="CE155">
        <v>0</v>
      </c>
      <c r="CG155" s="16">
        <f t="shared" si="2"/>
        <v>-1383217.11</v>
      </c>
    </row>
    <row r="156" spans="1:85" x14ac:dyDescent="0.25">
      <c r="A156" t="s">
        <v>321</v>
      </c>
      <c r="B156" t="s">
        <v>320</v>
      </c>
      <c r="C156">
        <v>35107071</v>
      </c>
      <c r="D156">
        <v>-11180</v>
      </c>
      <c r="E156">
        <v>-4199470</v>
      </c>
      <c r="F156">
        <v>-90720</v>
      </c>
      <c r="G156">
        <v>0</v>
      </c>
      <c r="H156">
        <v>-244049</v>
      </c>
      <c r="I156">
        <v>0</v>
      </c>
      <c r="J156">
        <v>-795687</v>
      </c>
      <c r="K156">
        <v>-266998</v>
      </c>
      <c r="L156">
        <v>-2964</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c r="AJ156">
        <v>0</v>
      </c>
      <c r="AK156">
        <v>0</v>
      </c>
      <c r="AL156">
        <v>0</v>
      </c>
      <c r="AM156">
        <v>-4041828</v>
      </c>
      <c r="AN156">
        <v>0</v>
      </c>
      <c r="AO156">
        <v>0</v>
      </c>
      <c r="AP156">
        <v>-5915</v>
      </c>
      <c r="AQ156">
        <v>0</v>
      </c>
      <c r="AR156">
        <v>0</v>
      </c>
      <c r="AS156">
        <v>-81829</v>
      </c>
      <c r="AT156">
        <v>0</v>
      </c>
      <c r="AU156">
        <v>0</v>
      </c>
      <c r="AV156">
        <v>0</v>
      </c>
      <c r="AW156">
        <v>-2964</v>
      </c>
      <c r="AX156">
        <v>0</v>
      </c>
      <c r="AY156">
        <v>0</v>
      </c>
      <c r="AZ156">
        <v>0</v>
      </c>
      <c r="BA156">
        <v>0</v>
      </c>
      <c r="BB156">
        <v>0</v>
      </c>
      <c r="BC156">
        <v>0</v>
      </c>
      <c r="BD156">
        <v>0</v>
      </c>
      <c r="BE156">
        <v>0</v>
      </c>
      <c r="BF156">
        <v>0</v>
      </c>
      <c r="BG156">
        <v>0</v>
      </c>
      <c r="BH156">
        <v>0</v>
      </c>
      <c r="BI156">
        <v>0</v>
      </c>
      <c r="BJ156">
        <v>0</v>
      </c>
      <c r="BK156">
        <v>0</v>
      </c>
      <c r="BL156">
        <v>-3106187</v>
      </c>
      <c r="BM156">
        <v>0</v>
      </c>
      <c r="BN156">
        <v>0</v>
      </c>
      <c r="BO156">
        <v>0</v>
      </c>
      <c r="BP156">
        <v>0</v>
      </c>
      <c r="BQ156">
        <v>0</v>
      </c>
      <c r="BR156">
        <v>0</v>
      </c>
      <c r="BS156">
        <v>0</v>
      </c>
      <c r="BT156">
        <v>0</v>
      </c>
      <c r="BU156">
        <v>0.65500000000000003</v>
      </c>
      <c r="BV156">
        <v>0.4</v>
      </c>
      <c r="BW156" s="6">
        <v>-8.6482443185232292</v>
      </c>
      <c r="BX156" s="6">
        <v>2.4833616623872699</v>
      </c>
      <c r="BY156" s="6">
        <v>0.4</v>
      </c>
      <c r="BZ156" s="6">
        <v>-8.6482443185232292</v>
      </c>
      <c r="CA156" s="6">
        <v>2.4833616623872699</v>
      </c>
      <c r="CB156">
        <v>0</v>
      </c>
      <c r="CC156">
        <v>0</v>
      </c>
      <c r="CD156">
        <v>0</v>
      </c>
      <c r="CE156">
        <v>0</v>
      </c>
      <c r="CG156" s="16">
        <f t="shared" si="2"/>
        <v>-1321761.5075000001</v>
      </c>
    </row>
    <row r="157" spans="1:85" x14ac:dyDescent="0.25">
      <c r="A157" t="s">
        <v>323</v>
      </c>
      <c r="B157" t="s">
        <v>322</v>
      </c>
      <c r="C157">
        <v>58477821</v>
      </c>
      <c r="D157">
        <v>0</v>
      </c>
      <c r="E157">
        <v>-5065471</v>
      </c>
      <c r="F157">
        <v>-5090</v>
      </c>
      <c r="G157">
        <v>0</v>
      </c>
      <c r="H157">
        <v>-740459</v>
      </c>
      <c r="I157">
        <v>0</v>
      </c>
      <c r="J157">
        <v>-1483065</v>
      </c>
      <c r="K157">
        <v>-1224058</v>
      </c>
      <c r="L157">
        <v>-11619</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c r="AJ157">
        <v>0</v>
      </c>
      <c r="AK157">
        <v>0</v>
      </c>
      <c r="AL157">
        <v>0</v>
      </c>
      <c r="AM157">
        <v>-4888379</v>
      </c>
      <c r="AN157">
        <v>0</v>
      </c>
      <c r="AO157">
        <v>0</v>
      </c>
      <c r="AP157">
        <v>-2147</v>
      </c>
      <c r="AQ157">
        <v>0</v>
      </c>
      <c r="AR157">
        <v>0</v>
      </c>
      <c r="AS157">
        <v>-5090</v>
      </c>
      <c r="AT157">
        <v>0</v>
      </c>
      <c r="AU157">
        <v>0</v>
      </c>
      <c r="AV157">
        <v>0</v>
      </c>
      <c r="AW157">
        <v>-11581</v>
      </c>
      <c r="AX157">
        <v>0</v>
      </c>
      <c r="AY157">
        <v>0</v>
      </c>
      <c r="AZ157">
        <v>0</v>
      </c>
      <c r="BA157">
        <v>0</v>
      </c>
      <c r="BB157">
        <v>0</v>
      </c>
      <c r="BC157">
        <v>0</v>
      </c>
      <c r="BD157">
        <v>0</v>
      </c>
      <c r="BE157">
        <v>0</v>
      </c>
      <c r="BF157">
        <v>0</v>
      </c>
      <c r="BG157">
        <v>0</v>
      </c>
      <c r="BH157">
        <v>0</v>
      </c>
      <c r="BI157">
        <v>0</v>
      </c>
      <c r="BJ157">
        <v>0</v>
      </c>
      <c r="BK157">
        <v>0</v>
      </c>
      <c r="BL157">
        <v>0</v>
      </c>
      <c r="BM157">
        <v>0</v>
      </c>
      <c r="BN157">
        <v>0</v>
      </c>
      <c r="BO157">
        <v>0</v>
      </c>
      <c r="BP157">
        <v>0</v>
      </c>
      <c r="BQ157">
        <v>0</v>
      </c>
      <c r="BR157">
        <v>0</v>
      </c>
      <c r="BS157">
        <v>0</v>
      </c>
      <c r="BT157">
        <v>0</v>
      </c>
      <c r="BU157">
        <v>0.71699999999999997</v>
      </c>
      <c r="BV157">
        <v>0.4</v>
      </c>
      <c r="BW157" s="6">
        <v>-19.0982998404615</v>
      </c>
      <c r="BX157" s="6">
        <v>2.34497786185787</v>
      </c>
      <c r="BY157" s="6">
        <v>0.4</v>
      </c>
      <c r="BZ157" s="6">
        <v>-19.0982998404615</v>
      </c>
      <c r="CA157" s="6">
        <v>2.34497786185787</v>
      </c>
      <c r="CB157">
        <v>0</v>
      </c>
      <c r="CC157">
        <v>0</v>
      </c>
      <c r="CD157">
        <v>0</v>
      </c>
      <c r="CE157">
        <v>0</v>
      </c>
      <c r="CG157" s="16">
        <f t="shared" si="2"/>
        <v>-1751714.172</v>
      </c>
    </row>
    <row r="158" spans="1:85" x14ac:dyDescent="0.25">
      <c r="A158" t="s">
        <v>324</v>
      </c>
      <c r="B158" t="s">
        <v>701</v>
      </c>
      <c r="C158">
        <v>36486707</v>
      </c>
      <c r="D158">
        <v>-27803</v>
      </c>
      <c r="E158">
        <v>-4428463</v>
      </c>
      <c r="F158">
        <v>0</v>
      </c>
      <c r="G158">
        <v>0</v>
      </c>
      <c r="H158">
        <v>-255595</v>
      </c>
      <c r="I158">
        <v>0</v>
      </c>
      <c r="J158">
        <v>-1028169</v>
      </c>
      <c r="K158">
        <v>-422444</v>
      </c>
      <c r="L158">
        <v>0</v>
      </c>
      <c r="M158">
        <v>0</v>
      </c>
      <c r="N158">
        <v>0</v>
      </c>
      <c r="O158">
        <v>0</v>
      </c>
      <c r="P158">
        <v>0</v>
      </c>
      <c r="Q158">
        <v>0</v>
      </c>
      <c r="R158">
        <v>0</v>
      </c>
      <c r="S158">
        <v>0</v>
      </c>
      <c r="T158">
        <v>0</v>
      </c>
      <c r="U158">
        <v>0</v>
      </c>
      <c r="V158">
        <v>948766</v>
      </c>
      <c r="W158">
        <v>0</v>
      </c>
      <c r="X158">
        <v>-267418</v>
      </c>
      <c r="Y158">
        <v>0</v>
      </c>
      <c r="Z158">
        <v>0</v>
      </c>
      <c r="AA158">
        <v>-32999</v>
      </c>
      <c r="AB158">
        <v>0</v>
      </c>
      <c r="AC158">
        <v>-85720</v>
      </c>
      <c r="AD158">
        <v>-58830</v>
      </c>
      <c r="AE158">
        <v>0</v>
      </c>
      <c r="AF158">
        <v>0</v>
      </c>
      <c r="AG158">
        <v>0</v>
      </c>
      <c r="AH158">
        <v>0</v>
      </c>
      <c r="AI158">
        <v>0</v>
      </c>
      <c r="AJ158">
        <v>0</v>
      </c>
      <c r="AK158">
        <v>0</v>
      </c>
      <c r="AL158">
        <v>0</v>
      </c>
      <c r="AM158">
        <v>-4280051</v>
      </c>
      <c r="AN158">
        <v>-263248</v>
      </c>
      <c r="AO158">
        <v>0</v>
      </c>
      <c r="AP158">
        <v>-22066</v>
      </c>
      <c r="AQ158">
        <v>-3923</v>
      </c>
      <c r="AR158">
        <v>0</v>
      </c>
      <c r="AS158">
        <v>0</v>
      </c>
      <c r="AT158">
        <v>0</v>
      </c>
      <c r="AU158">
        <v>0</v>
      </c>
      <c r="AV158">
        <v>0</v>
      </c>
      <c r="AW158">
        <v>0</v>
      </c>
      <c r="AX158">
        <v>0</v>
      </c>
      <c r="AY158">
        <v>0</v>
      </c>
      <c r="AZ158">
        <v>0</v>
      </c>
      <c r="BA158">
        <v>0</v>
      </c>
      <c r="BB158">
        <v>0</v>
      </c>
      <c r="BC158">
        <v>0</v>
      </c>
      <c r="BD158">
        <v>0</v>
      </c>
      <c r="BE158">
        <v>0</v>
      </c>
      <c r="BF158">
        <v>0</v>
      </c>
      <c r="BG158">
        <v>0</v>
      </c>
      <c r="BH158">
        <v>0</v>
      </c>
      <c r="BI158">
        <v>-194334</v>
      </c>
      <c r="BJ158">
        <v>0</v>
      </c>
      <c r="BK158">
        <v>0</v>
      </c>
      <c r="BL158">
        <v>0</v>
      </c>
      <c r="BM158">
        <v>0</v>
      </c>
      <c r="BN158">
        <v>0</v>
      </c>
      <c r="BO158">
        <v>0</v>
      </c>
      <c r="BP158">
        <v>0</v>
      </c>
      <c r="BQ158">
        <v>0</v>
      </c>
      <c r="BR158">
        <v>0</v>
      </c>
      <c r="BS158">
        <v>0</v>
      </c>
      <c r="BT158">
        <v>0</v>
      </c>
      <c r="BU158">
        <v>0.67800000000000005</v>
      </c>
      <c r="BV158">
        <v>0.49</v>
      </c>
      <c r="BW158" s="6">
        <v>30.7935513586519</v>
      </c>
      <c r="BX158" s="6">
        <v>50.135578295051303</v>
      </c>
      <c r="BY158" s="6">
        <v>0.49</v>
      </c>
      <c r="BZ158" s="6">
        <v>30.7935513586519</v>
      </c>
      <c r="CA158" s="6">
        <v>50.135578295051303</v>
      </c>
      <c r="CB158">
        <v>0</v>
      </c>
      <c r="CC158">
        <v>0</v>
      </c>
      <c r="CD158">
        <v>0</v>
      </c>
      <c r="CE158">
        <v>0</v>
      </c>
      <c r="CG158" s="16">
        <f t="shared" si="2"/>
        <v>-1443456.915</v>
      </c>
    </row>
    <row r="159" spans="1:85" x14ac:dyDescent="0.25">
      <c r="A159" t="s">
        <v>325</v>
      </c>
      <c r="B159" t="s">
        <v>702</v>
      </c>
      <c r="C159">
        <v>230494952</v>
      </c>
      <c r="D159">
        <v>-50754</v>
      </c>
      <c r="E159">
        <v>-7292702</v>
      </c>
      <c r="F159">
        <v>-21506</v>
      </c>
      <c r="G159">
        <v>0</v>
      </c>
      <c r="H159">
        <v>-1489919</v>
      </c>
      <c r="I159">
        <v>0</v>
      </c>
      <c r="J159">
        <v>-2903278</v>
      </c>
      <c r="K159">
        <v>-2474955</v>
      </c>
      <c r="L159">
        <v>-4965</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-6777423</v>
      </c>
      <c r="AN159">
        <v>0</v>
      </c>
      <c r="AO159">
        <v>0</v>
      </c>
      <c r="AP159">
        <v>-48732</v>
      </c>
      <c r="AQ159">
        <v>0</v>
      </c>
      <c r="AR159">
        <v>0</v>
      </c>
      <c r="AS159">
        <v>-21507</v>
      </c>
      <c r="AT159">
        <v>0</v>
      </c>
      <c r="AU159">
        <v>0</v>
      </c>
      <c r="AV159">
        <v>0</v>
      </c>
      <c r="AW159">
        <v>-4965</v>
      </c>
      <c r="AX159">
        <v>0</v>
      </c>
      <c r="AY159">
        <v>0</v>
      </c>
      <c r="AZ159">
        <v>0</v>
      </c>
      <c r="BA159">
        <v>0</v>
      </c>
      <c r="BB159">
        <v>0</v>
      </c>
      <c r="BC159">
        <v>0</v>
      </c>
      <c r="BD159">
        <v>0</v>
      </c>
      <c r="BE159">
        <v>0</v>
      </c>
      <c r="BF159">
        <v>0</v>
      </c>
      <c r="BG159">
        <v>0</v>
      </c>
      <c r="BH159">
        <v>0</v>
      </c>
      <c r="BI159">
        <v>0</v>
      </c>
      <c r="BJ159">
        <v>0</v>
      </c>
      <c r="BK159">
        <v>0</v>
      </c>
      <c r="BL159">
        <v>0</v>
      </c>
      <c r="BM159">
        <v>0</v>
      </c>
      <c r="BN159">
        <v>0</v>
      </c>
      <c r="BO159">
        <v>0</v>
      </c>
      <c r="BP159">
        <v>0</v>
      </c>
      <c r="BQ159">
        <v>0</v>
      </c>
      <c r="BR159">
        <v>0</v>
      </c>
      <c r="BS159">
        <v>0</v>
      </c>
      <c r="BT159">
        <v>0</v>
      </c>
      <c r="BU159">
        <v>0.72199999999999998</v>
      </c>
      <c r="BV159">
        <v>0.49</v>
      </c>
      <c r="BW159" s="6">
        <v>-41.028597011667202</v>
      </c>
      <c r="BX159" s="6">
        <v>51.536183669239698</v>
      </c>
      <c r="BY159" s="6">
        <v>0.49</v>
      </c>
      <c r="BZ159" s="6">
        <v>-41.028597011667202</v>
      </c>
      <c r="CA159" s="6">
        <v>51.536183669239698</v>
      </c>
      <c r="CB159">
        <v>0</v>
      </c>
      <c r="CC159">
        <v>0</v>
      </c>
      <c r="CD159">
        <v>11827447</v>
      </c>
      <c r="CE159">
        <v>11827447</v>
      </c>
      <c r="CG159" s="16">
        <f t="shared" si="2"/>
        <v>-2429057.4509999999</v>
      </c>
    </row>
    <row r="160" spans="1:85" x14ac:dyDescent="0.25">
      <c r="A160" t="s">
        <v>327</v>
      </c>
      <c r="B160" t="s">
        <v>326</v>
      </c>
      <c r="C160">
        <v>43964813</v>
      </c>
      <c r="D160">
        <v>-10579</v>
      </c>
      <c r="E160">
        <v>-3256690</v>
      </c>
      <c r="F160">
        <v>0</v>
      </c>
      <c r="G160">
        <v>0</v>
      </c>
      <c r="H160">
        <v>-650008</v>
      </c>
      <c r="I160">
        <v>0</v>
      </c>
      <c r="J160">
        <v>-1535914</v>
      </c>
      <c r="K160">
        <v>-1188243</v>
      </c>
      <c r="L160">
        <v>-3293</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-3062418</v>
      </c>
      <c r="AN160">
        <v>0</v>
      </c>
      <c r="AO160">
        <v>0</v>
      </c>
      <c r="AP160">
        <v>-7132</v>
      </c>
      <c r="AQ160">
        <v>0</v>
      </c>
      <c r="AR160">
        <v>0</v>
      </c>
      <c r="AS160">
        <v>-10779</v>
      </c>
      <c r="AT160">
        <v>0</v>
      </c>
      <c r="AU160">
        <v>0</v>
      </c>
      <c r="AV160">
        <v>0</v>
      </c>
      <c r="AW160">
        <v>-13685</v>
      </c>
      <c r="AX160">
        <v>0</v>
      </c>
      <c r="AY160">
        <v>0</v>
      </c>
      <c r="AZ160">
        <v>0</v>
      </c>
      <c r="BA160">
        <v>0</v>
      </c>
      <c r="BB160">
        <v>0</v>
      </c>
      <c r="BC160">
        <v>0</v>
      </c>
      <c r="BD160">
        <v>0</v>
      </c>
      <c r="BE160">
        <v>0</v>
      </c>
      <c r="BF160">
        <v>0</v>
      </c>
      <c r="BG160">
        <v>0</v>
      </c>
      <c r="BH160">
        <v>0</v>
      </c>
      <c r="BI160">
        <v>0</v>
      </c>
      <c r="BJ160">
        <v>0</v>
      </c>
      <c r="BK160">
        <v>0</v>
      </c>
      <c r="BL160">
        <v>0</v>
      </c>
      <c r="BM160">
        <v>0</v>
      </c>
      <c r="BN160">
        <v>0</v>
      </c>
      <c r="BO160">
        <v>0</v>
      </c>
      <c r="BP160">
        <v>0</v>
      </c>
      <c r="BQ160">
        <v>0</v>
      </c>
      <c r="BR160">
        <v>0</v>
      </c>
      <c r="BS160">
        <v>0</v>
      </c>
      <c r="BT160">
        <v>0</v>
      </c>
      <c r="BU160">
        <v>0.70699999999999996</v>
      </c>
      <c r="BV160">
        <v>0.4</v>
      </c>
      <c r="BW160" s="6">
        <v>-18.708175819759798</v>
      </c>
      <c r="BX160" s="6">
        <v>1.41184885256041</v>
      </c>
      <c r="BY160" s="6">
        <v>0.4</v>
      </c>
      <c r="BZ160" s="6">
        <v>-18.708175819759798</v>
      </c>
      <c r="CA160" s="6">
        <v>1.41184885256041</v>
      </c>
      <c r="CB160">
        <v>60998</v>
      </c>
      <c r="CC160">
        <v>60998</v>
      </c>
      <c r="CD160">
        <v>0</v>
      </c>
      <c r="CE160">
        <v>0</v>
      </c>
      <c r="CG160" s="16">
        <f t="shared" si="2"/>
        <v>-1080043.601</v>
      </c>
    </row>
    <row r="161" spans="1:85" x14ac:dyDescent="0.25">
      <c r="A161" t="s">
        <v>329</v>
      </c>
      <c r="B161" t="s">
        <v>328</v>
      </c>
      <c r="C161">
        <v>81415990</v>
      </c>
      <c r="D161">
        <v>-20000</v>
      </c>
      <c r="E161">
        <v>-8726867</v>
      </c>
      <c r="F161">
        <v>-14471</v>
      </c>
      <c r="G161">
        <v>0</v>
      </c>
      <c r="H161">
        <v>-807289</v>
      </c>
      <c r="I161">
        <v>0</v>
      </c>
      <c r="J161">
        <v>-2477790</v>
      </c>
      <c r="K161">
        <v>-2600000</v>
      </c>
      <c r="L161">
        <v>-40095</v>
      </c>
      <c r="M161">
        <v>0</v>
      </c>
      <c r="N161">
        <v>0</v>
      </c>
      <c r="O161">
        <v>0</v>
      </c>
      <c r="P161">
        <v>-20000</v>
      </c>
      <c r="Q161">
        <v>0</v>
      </c>
      <c r="R161">
        <v>0</v>
      </c>
      <c r="S161">
        <v>0</v>
      </c>
      <c r="T161">
        <v>0</v>
      </c>
      <c r="U161">
        <v>0</v>
      </c>
      <c r="V161">
        <v>70699</v>
      </c>
      <c r="W161">
        <v>0</v>
      </c>
      <c r="X161">
        <v>0</v>
      </c>
      <c r="Y161">
        <v>0</v>
      </c>
      <c r="Z161">
        <v>0</v>
      </c>
      <c r="AA161">
        <v>0</v>
      </c>
      <c r="AB161">
        <v>0</v>
      </c>
      <c r="AC161">
        <v>0</v>
      </c>
      <c r="AD161">
        <v>0</v>
      </c>
      <c r="AE161">
        <v>0</v>
      </c>
      <c r="AF161">
        <v>0</v>
      </c>
      <c r="AG161">
        <v>0</v>
      </c>
      <c r="AH161">
        <v>0</v>
      </c>
      <c r="AI161">
        <v>0</v>
      </c>
      <c r="AJ161">
        <v>0</v>
      </c>
      <c r="AK161">
        <v>0</v>
      </c>
      <c r="AL161">
        <v>0</v>
      </c>
      <c r="AM161">
        <v>-8398650</v>
      </c>
      <c r="AN161">
        <v>0</v>
      </c>
      <c r="AO161">
        <v>0</v>
      </c>
      <c r="AP161">
        <v>-43670</v>
      </c>
      <c r="AQ161">
        <v>0</v>
      </c>
      <c r="AR161">
        <v>0</v>
      </c>
      <c r="AS161">
        <v>-14471</v>
      </c>
      <c r="AT161">
        <v>0</v>
      </c>
      <c r="AU161">
        <v>0</v>
      </c>
      <c r="AV161">
        <v>0</v>
      </c>
      <c r="AW161">
        <v>-40095</v>
      </c>
      <c r="AX161">
        <v>0</v>
      </c>
      <c r="AY161">
        <v>0</v>
      </c>
      <c r="AZ161">
        <v>0</v>
      </c>
      <c r="BA161">
        <v>0</v>
      </c>
      <c r="BB161">
        <v>0</v>
      </c>
      <c r="BC161">
        <v>0</v>
      </c>
      <c r="BD161">
        <v>0</v>
      </c>
      <c r="BE161">
        <v>-1434</v>
      </c>
      <c r="BF161">
        <v>0</v>
      </c>
      <c r="BG161">
        <v>-6092</v>
      </c>
      <c r="BH161">
        <v>0</v>
      </c>
      <c r="BI161">
        <v>0</v>
      </c>
      <c r="BJ161">
        <v>0</v>
      </c>
      <c r="BK161">
        <v>0</v>
      </c>
      <c r="BL161">
        <v>0</v>
      </c>
      <c r="BM161">
        <v>0</v>
      </c>
      <c r="BN161">
        <v>0</v>
      </c>
      <c r="BO161">
        <v>0</v>
      </c>
      <c r="BP161">
        <v>0</v>
      </c>
      <c r="BQ161">
        <v>0</v>
      </c>
      <c r="BR161">
        <v>0</v>
      </c>
      <c r="BS161">
        <v>0</v>
      </c>
      <c r="BT161">
        <v>0</v>
      </c>
      <c r="BU161">
        <v>0.69899999999999995</v>
      </c>
      <c r="BV161">
        <v>0.4</v>
      </c>
      <c r="BW161" s="6">
        <v>-28.595143096782198</v>
      </c>
      <c r="BX161" s="6">
        <v>4.3779143963857496</v>
      </c>
      <c r="BY161" s="6">
        <v>0.4</v>
      </c>
      <c r="BZ161" s="6">
        <v>-28.595143096782198</v>
      </c>
      <c r="CA161" s="6">
        <v>4.3779143963857496</v>
      </c>
      <c r="CB161">
        <v>0</v>
      </c>
      <c r="CC161">
        <v>0</v>
      </c>
      <c r="CD161">
        <v>2301126</v>
      </c>
      <c r="CE161">
        <v>2301126</v>
      </c>
      <c r="CG161" s="16">
        <f t="shared" si="2"/>
        <v>-2920065.51</v>
      </c>
    </row>
    <row r="162" spans="1:85" x14ac:dyDescent="0.25">
      <c r="A162" t="s">
        <v>331</v>
      </c>
      <c r="B162" t="s">
        <v>330</v>
      </c>
      <c r="C162">
        <v>47762186</v>
      </c>
      <c r="D162">
        <v>0</v>
      </c>
      <c r="E162">
        <v>-4991946</v>
      </c>
      <c r="F162">
        <v>-22617</v>
      </c>
      <c r="G162">
        <v>0</v>
      </c>
      <c r="H162">
        <v>-380762</v>
      </c>
      <c r="I162">
        <v>0</v>
      </c>
      <c r="J162">
        <v>-1117966</v>
      </c>
      <c r="K162">
        <v>-952313</v>
      </c>
      <c r="L162">
        <v>-17403</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c r="AL162">
        <v>0</v>
      </c>
      <c r="AM162">
        <v>-4789694</v>
      </c>
      <c r="AN162">
        <v>0</v>
      </c>
      <c r="AO162">
        <v>0</v>
      </c>
      <c r="AP162">
        <v>0</v>
      </c>
      <c r="AQ162">
        <v>0</v>
      </c>
      <c r="AR162">
        <v>0</v>
      </c>
      <c r="AS162">
        <v>-22180</v>
      </c>
      <c r="AT162">
        <v>0</v>
      </c>
      <c r="AU162">
        <v>0</v>
      </c>
      <c r="AV162">
        <v>0</v>
      </c>
      <c r="AW162">
        <v>-17292</v>
      </c>
      <c r="AX162">
        <v>0</v>
      </c>
      <c r="AY162">
        <v>0</v>
      </c>
      <c r="AZ162">
        <v>0</v>
      </c>
      <c r="BA162">
        <v>0</v>
      </c>
      <c r="BB162">
        <v>0</v>
      </c>
      <c r="BC162">
        <v>0</v>
      </c>
      <c r="BD162">
        <v>0</v>
      </c>
      <c r="BE162">
        <v>0</v>
      </c>
      <c r="BF162">
        <v>0</v>
      </c>
      <c r="BG162">
        <v>0</v>
      </c>
      <c r="BH162">
        <v>0</v>
      </c>
      <c r="BI162">
        <v>0</v>
      </c>
      <c r="BJ162">
        <v>0</v>
      </c>
      <c r="BK162">
        <v>0</v>
      </c>
      <c r="BL162">
        <v>0</v>
      </c>
      <c r="BM162">
        <v>0</v>
      </c>
      <c r="BN162">
        <v>0</v>
      </c>
      <c r="BO162">
        <v>0</v>
      </c>
      <c r="BP162">
        <v>0</v>
      </c>
      <c r="BQ162">
        <v>0</v>
      </c>
      <c r="BR162">
        <v>0</v>
      </c>
      <c r="BS162">
        <v>0</v>
      </c>
      <c r="BT162">
        <v>0</v>
      </c>
      <c r="BU162">
        <v>0.67300000000000004</v>
      </c>
      <c r="BV162">
        <v>0.4</v>
      </c>
      <c r="BW162" s="6">
        <v>-12.7084605475268</v>
      </c>
      <c r="BX162" s="6">
        <v>4.0305813808900703</v>
      </c>
      <c r="BY162" s="6">
        <v>0.4</v>
      </c>
      <c r="BZ162" s="6">
        <v>-12.7084605475268</v>
      </c>
      <c r="CA162" s="6">
        <v>4.0305813808900703</v>
      </c>
      <c r="CB162">
        <v>0</v>
      </c>
      <c r="CC162">
        <v>0</v>
      </c>
      <c r="CD162">
        <v>0</v>
      </c>
      <c r="CE162">
        <v>0</v>
      </c>
      <c r="CG162" s="16">
        <f t="shared" si="2"/>
        <v>-1611732.0310000002</v>
      </c>
    </row>
    <row r="163" spans="1:85" x14ac:dyDescent="0.25">
      <c r="A163" t="s">
        <v>333</v>
      </c>
      <c r="B163" t="s">
        <v>332</v>
      </c>
      <c r="C163">
        <v>41623260</v>
      </c>
      <c r="D163">
        <v>0</v>
      </c>
      <c r="E163">
        <v>-4381098</v>
      </c>
      <c r="F163">
        <v>-20475</v>
      </c>
      <c r="G163">
        <v>0</v>
      </c>
      <c r="H163">
        <v>-280785</v>
      </c>
      <c r="I163">
        <v>0</v>
      </c>
      <c r="J163">
        <v>-970199</v>
      </c>
      <c r="K163">
        <v>-479629</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c r="AJ163">
        <v>0</v>
      </c>
      <c r="AK163">
        <v>0</v>
      </c>
      <c r="AL163">
        <v>0</v>
      </c>
      <c r="AM163">
        <v>-4278564</v>
      </c>
      <c r="AN163">
        <v>0</v>
      </c>
      <c r="AO163">
        <v>0</v>
      </c>
      <c r="AP163">
        <v>0</v>
      </c>
      <c r="AQ163">
        <v>0</v>
      </c>
      <c r="AR163">
        <v>0</v>
      </c>
      <c r="AS163">
        <v>-19217</v>
      </c>
      <c r="AT163">
        <v>0</v>
      </c>
      <c r="AU163">
        <v>0</v>
      </c>
      <c r="AV163">
        <v>0</v>
      </c>
      <c r="AW163">
        <v>-7186</v>
      </c>
      <c r="AX163">
        <v>0</v>
      </c>
      <c r="AY163">
        <v>0</v>
      </c>
      <c r="AZ163">
        <v>0</v>
      </c>
      <c r="BA163">
        <v>0</v>
      </c>
      <c r="BB163">
        <v>0</v>
      </c>
      <c r="BC163">
        <v>0</v>
      </c>
      <c r="BD163">
        <v>0</v>
      </c>
      <c r="BE163">
        <v>-690871</v>
      </c>
      <c r="BF163">
        <v>0</v>
      </c>
      <c r="BG163">
        <v>0</v>
      </c>
      <c r="BH163">
        <v>0</v>
      </c>
      <c r="BI163">
        <v>0</v>
      </c>
      <c r="BJ163">
        <v>0</v>
      </c>
      <c r="BK163">
        <v>0</v>
      </c>
      <c r="BL163">
        <v>0</v>
      </c>
      <c r="BM163">
        <v>0</v>
      </c>
      <c r="BN163">
        <v>0</v>
      </c>
      <c r="BO163">
        <v>0</v>
      </c>
      <c r="BP163">
        <v>0</v>
      </c>
      <c r="BQ163">
        <v>0</v>
      </c>
      <c r="BR163">
        <v>0</v>
      </c>
      <c r="BS163">
        <v>0</v>
      </c>
      <c r="BT163">
        <v>0</v>
      </c>
      <c r="BU163">
        <v>0.66500000000000004</v>
      </c>
      <c r="BV163">
        <v>0.4</v>
      </c>
      <c r="BW163" s="6">
        <v>-11.2874971927979</v>
      </c>
      <c r="BX163" s="6">
        <v>4.0950549150124802</v>
      </c>
      <c r="BY163" s="6">
        <v>0.4</v>
      </c>
      <c r="BZ163" s="6">
        <v>-11.2874971927979</v>
      </c>
      <c r="CA163" s="6">
        <v>4.0950549150124802</v>
      </c>
      <c r="CB163">
        <v>0</v>
      </c>
      <c r="CC163">
        <v>0</v>
      </c>
      <c r="CD163">
        <v>0</v>
      </c>
      <c r="CE163">
        <v>0</v>
      </c>
      <c r="CG163" s="16">
        <f t="shared" si="2"/>
        <v>-1422622.53</v>
      </c>
    </row>
    <row r="164" spans="1:85" x14ac:dyDescent="0.25">
      <c r="A164" t="s">
        <v>335</v>
      </c>
      <c r="B164" t="s">
        <v>334</v>
      </c>
      <c r="C164">
        <v>116846013</v>
      </c>
      <c r="D164">
        <v>-3194</v>
      </c>
      <c r="E164">
        <v>-10069473</v>
      </c>
      <c r="F164">
        <v>0</v>
      </c>
      <c r="G164">
        <v>0</v>
      </c>
      <c r="H164">
        <v>-500051</v>
      </c>
      <c r="I164">
        <v>0</v>
      </c>
      <c r="J164">
        <v>-3604317</v>
      </c>
      <c r="K164">
        <v>-3300702</v>
      </c>
      <c r="L164">
        <v>-3106</v>
      </c>
      <c r="M164">
        <v>0</v>
      </c>
      <c r="N164">
        <v>-28568</v>
      </c>
      <c r="O164">
        <v>-69375</v>
      </c>
      <c r="P164">
        <v>0</v>
      </c>
      <c r="Q164">
        <v>0</v>
      </c>
      <c r="R164">
        <v>0</v>
      </c>
      <c r="S164">
        <v>0</v>
      </c>
      <c r="T164">
        <v>0</v>
      </c>
      <c r="U164">
        <v>0</v>
      </c>
      <c r="V164">
        <v>4172091</v>
      </c>
      <c r="W164">
        <v>0</v>
      </c>
      <c r="X164">
        <v>-268709</v>
      </c>
      <c r="Y164">
        <v>0</v>
      </c>
      <c r="Z164">
        <v>0</v>
      </c>
      <c r="AA164">
        <v>-47450</v>
      </c>
      <c r="AB164">
        <v>0</v>
      </c>
      <c r="AC164">
        <v>-118757</v>
      </c>
      <c r="AD164">
        <v>-195916</v>
      </c>
      <c r="AE164">
        <v>0</v>
      </c>
      <c r="AF164">
        <v>0</v>
      </c>
      <c r="AG164">
        <v>0</v>
      </c>
      <c r="AH164">
        <v>0</v>
      </c>
      <c r="AI164">
        <v>0</v>
      </c>
      <c r="AJ164">
        <v>0</v>
      </c>
      <c r="AK164">
        <v>0</v>
      </c>
      <c r="AL164">
        <v>0</v>
      </c>
      <c r="AM164">
        <v>-9927194</v>
      </c>
      <c r="AN164">
        <v>-271134</v>
      </c>
      <c r="AO164">
        <v>0</v>
      </c>
      <c r="AP164">
        <v>-19591</v>
      </c>
      <c r="AQ164">
        <v>-1849</v>
      </c>
      <c r="AR164">
        <v>0</v>
      </c>
      <c r="AS164">
        <v>0</v>
      </c>
      <c r="AT164">
        <v>0</v>
      </c>
      <c r="AU164">
        <v>0</v>
      </c>
      <c r="AV164">
        <v>0</v>
      </c>
      <c r="AW164">
        <v>-3106</v>
      </c>
      <c r="AX164">
        <v>0</v>
      </c>
      <c r="AY164">
        <v>0</v>
      </c>
      <c r="AZ164">
        <v>0</v>
      </c>
      <c r="BA164">
        <v>-28568</v>
      </c>
      <c r="BB164">
        <v>0</v>
      </c>
      <c r="BC164">
        <v>-68250</v>
      </c>
      <c r="BD164">
        <v>0</v>
      </c>
      <c r="BE164">
        <v>0</v>
      </c>
      <c r="BF164">
        <v>0</v>
      </c>
      <c r="BG164">
        <v>0</v>
      </c>
      <c r="BH164">
        <v>0</v>
      </c>
      <c r="BI164">
        <v>0</v>
      </c>
      <c r="BJ164">
        <v>0</v>
      </c>
      <c r="BK164">
        <v>0</v>
      </c>
      <c r="BL164">
        <v>0</v>
      </c>
      <c r="BM164">
        <v>0</v>
      </c>
      <c r="BN164">
        <v>0</v>
      </c>
      <c r="BO164">
        <v>0</v>
      </c>
      <c r="BP164">
        <v>0</v>
      </c>
      <c r="BQ164">
        <v>0</v>
      </c>
      <c r="BR164">
        <v>0</v>
      </c>
      <c r="BS164">
        <v>0</v>
      </c>
      <c r="BT164">
        <v>0</v>
      </c>
      <c r="BU164">
        <v>0.69199999999999995</v>
      </c>
      <c r="BV164">
        <v>0.49</v>
      </c>
      <c r="BW164" s="6">
        <v>25.859850499624098</v>
      </c>
      <c r="BX164" s="6">
        <v>99.371844183204502</v>
      </c>
      <c r="BY164" s="6">
        <v>0.49</v>
      </c>
      <c r="BZ164" s="6">
        <v>25.859850499624098</v>
      </c>
      <c r="CA164" s="6">
        <v>99.371844183204502</v>
      </c>
      <c r="CB164">
        <v>1412292</v>
      </c>
      <c r="CC164">
        <v>1412292</v>
      </c>
      <c r="CD164">
        <v>0</v>
      </c>
      <c r="CE164">
        <v>0</v>
      </c>
      <c r="CG164" s="16">
        <f t="shared" si="2"/>
        <v>-3428030.6379999998</v>
      </c>
    </row>
    <row r="165" spans="1:85" x14ac:dyDescent="0.25">
      <c r="A165" t="s">
        <v>337</v>
      </c>
      <c r="B165" t="s">
        <v>336</v>
      </c>
      <c r="C165">
        <v>184931538</v>
      </c>
      <c r="D165">
        <v>0</v>
      </c>
      <c r="E165">
        <v>-9856120</v>
      </c>
      <c r="F165">
        <v>0</v>
      </c>
      <c r="G165">
        <v>0</v>
      </c>
      <c r="H165">
        <v>-1554326</v>
      </c>
      <c r="I165">
        <v>0</v>
      </c>
      <c r="J165">
        <v>-7024028</v>
      </c>
      <c r="K165">
        <v>-9758805</v>
      </c>
      <c r="L165">
        <v>0</v>
      </c>
      <c r="M165">
        <v>0</v>
      </c>
      <c r="N165">
        <v>0</v>
      </c>
      <c r="O165">
        <v>-1254300</v>
      </c>
      <c r="P165">
        <v>0</v>
      </c>
      <c r="Q165">
        <v>0</v>
      </c>
      <c r="R165">
        <v>0</v>
      </c>
      <c r="S165">
        <v>0</v>
      </c>
      <c r="T165">
        <v>0</v>
      </c>
      <c r="U165">
        <v>0</v>
      </c>
      <c r="V165">
        <v>3781359</v>
      </c>
      <c r="W165">
        <v>0</v>
      </c>
      <c r="X165">
        <v>-9481</v>
      </c>
      <c r="Y165">
        <v>0</v>
      </c>
      <c r="Z165">
        <v>0</v>
      </c>
      <c r="AA165">
        <v>0</v>
      </c>
      <c r="AB165">
        <v>0</v>
      </c>
      <c r="AC165">
        <v>-31946</v>
      </c>
      <c r="AD165">
        <v>-486844</v>
      </c>
      <c r="AE165">
        <v>0</v>
      </c>
      <c r="AF165">
        <v>0</v>
      </c>
      <c r="AG165">
        <v>0</v>
      </c>
      <c r="AH165">
        <v>0</v>
      </c>
      <c r="AI165">
        <v>0</v>
      </c>
      <c r="AJ165">
        <v>0</v>
      </c>
      <c r="AK165">
        <v>0</v>
      </c>
      <c r="AL165">
        <v>0</v>
      </c>
      <c r="AM165">
        <v>-9517965</v>
      </c>
      <c r="AN165">
        <v>-9481</v>
      </c>
      <c r="AO165">
        <v>0</v>
      </c>
      <c r="AP165">
        <v>0</v>
      </c>
      <c r="AQ165">
        <v>0</v>
      </c>
      <c r="AR165">
        <v>0</v>
      </c>
      <c r="AS165">
        <v>0</v>
      </c>
      <c r="AT165">
        <v>0</v>
      </c>
      <c r="AU165">
        <v>0</v>
      </c>
      <c r="AV165">
        <v>0</v>
      </c>
      <c r="AW165">
        <v>0</v>
      </c>
      <c r="AX165">
        <v>0</v>
      </c>
      <c r="AY165">
        <v>0</v>
      </c>
      <c r="AZ165">
        <v>0</v>
      </c>
      <c r="BA165">
        <v>0</v>
      </c>
      <c r="BB165">
        <v>0</v>
      </c>
      <c r="BC165">
        <v>-1291836</v>
      </c>
      <c r="BD165">
        <v>0</v>
      </c>
      <c r="BE165">
        <v>0</v>
      </c>
      <c r="BF165">
        <v>0</v>
      </c>
      <c r="BG165">
        <v>0</v>
      </c>
      <c r="BH165">
        <v>0</v>
      </c>
      <c r="BI165">
        <v>0</v>
      </c>
      <c r="BJ165">
        <v>-1500</v>
      </c>
      <c r="BK165">
        <v>0</v>
      </c>
      <c r="BL165">
        <v>0</v>
      </c>
      <c r="BM165">
        <v>0</v>
      </c>
      <c r="BN165">
        <v>0</v>
      </c>
      <c r="BO165">
        <v>0</v>
      </c>
      <c r="BP165">
        <v>0</v>
      </c>
      <c r="BQ165">
        <v>0</v>
      </c>
      <c r="BR165">
        <v>0</v>
      </c>
      <c r="BS165">
        <v>0</v>
      </c>
      <c r="BT165">
        <v>0</v>
      </c>
      <c r="BU165">
        <v>0.74399999999999999</v>
      </c>
      <c r="BV165">
        <v>0.3</v>
      </c>
      <c r="BW165" s="6">
        <v>78.5372356311956</v>
      </c>
      <c r="BX165" s="6">
        <v>123.45752199857</v>
      </c>
      <c r="BY165" s="6">
        <v>0.3</v>
      </c>
      <c r="BZ165" s="6">
        <v>78.5372356311956</v>
      </c>
      <c r="CA165" s="6">
        <v>123.45752199857</v>
      </c>
      <c r="CB165">
        <v>0</v>
      </c>
      <c r="CC165">
        <v>0</v>
      </c>
      <c r="CD165">
        <v>0</v>
      </c>
      <c r="CE165">
        <v>0</v>
      </c>
      <c r="CG165" s="16">
        <f t="shared" si="2"/>
        <v>-3540682.98</v>
      </c>
    </row>
    <row r="166" spans="1:85" x14ac:dyDescent="0.25">
      <c r="A166" t="s">
        <v>339</v>
      </c>
      <c r="B166" t="s">
        <v>338</v>
      </c>
      <c r="C166">
        <v>32606280</v>
      </c>
      <c r="D166">
        <v>-27037</v>
      </c>
      <c r="E166">
        <v>-8770150</v>
      </c>
      <c r="F166">
        <v>-40917</v>
      </c>
      <c r="G166">
        <v>0</v>
      </c>
      <c r="H166">
        <v>-424161</v>
      </c>
      <c r="I166">
        <v>0</v>
      </c>
      <c r="J166">
        <v>-1919810</v>
      </c>
      <c r="K166">
        <v>-1454265</v>
      </c>
      <c r="L166">
        <v>-43643</v>
      </c>
      <c r="M166">
        <v>0</v>
      </c>
      <c r="N166">
        <v>0</v>
      </c>
      <c r="O166">
        <v>0</v>
      </c>
      <c r="P166">
        <v>0</v>
      </c>
      <c r="Q166">
        <v>-34562</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c r="AL166">
        <v>0</v>
      </c>
      <c r="AM166">
        <v>-8534160</v>
      </c>
      <c r="AN166">
        <v>0</v>
      </c>
      <c r="AO166">
        <v>0</v>
      </c>
      <c r="AP166">
        <v>-20665</v>
      </c>
      <c r="AQ166">
        <v>0</v>
      </c>
      <c r="AR166">
        <v>0</v>
      </c>
      <c r="AS166">
        <v>-40998</v>
      </c>
      <c r="AT166">
        <v>0</v>
      </c>
      <c r="AU166">
        <v>0</v>
      </c>
      <c r="AV166">
        <v>0</v>
      </c>
      <c r="AW166">
        <v>-43355</v>
      </c>
      <c r="AX166">
        <v>0</v>
      </c>
      <c r="AY166">
        <v>0</v>
      </c>
      <c r="AZ166">
        <v>0</v>
      </c>
      <c r="BA166">
        <v>0</v>
      </c>
      <c r="BB166">
        <v>0</v>
      </c>
      <c r="BC166">
        <v>0</v>
      </c>
      <c r="BD166">
        <v>0</v>
      </c>
      <c r="BE166">
        <v>-136</v>
      </c>
      <c r="BF166">
        <v>0</v>
      </c>
      <c r="BG166">
        <v>-28519</v>
      </c>
      <c r="BH166">
        <v>0</v>
      </c>
      <c r="BI166">
        <v>0</v>
      </c>
      <c r="BJ166">
        <v>0</v>
      </c>
      <c r="BK166">
        <v>0</v>
      </c>
      <c r="BL166">
        <v>0</v>
      </c>
      <c r="BM166">
        <v>0</v>
      </c>
      <c r="BN166">
        <v>0</v>
      </c>
      <c r="BO166">
        <v>0</v>
      </c>
      <c r="BP166">
        <v>0</v>
      </c>
      <c r="BQ166">
        <v>0</v>
      </c>
      <c r="BR166">
        <v>0</v>
      </c>
      <c r="BS166">
        <v>0</v>
      </c>
      <c r="BT166">
        <v>0</v>
      </c>
      <c r="BU166">
        <v>0.64700000000000002</v>
      </c>
      <c r="BV166">
        <v>0.4</v>
      </c>
      <c r="BW166" s="6">
        <v>-10.625702931070901</v>
      </c>
      <c r="BX166" s="6">
        <v>3.2340607802612999</v>
      </c>
      <c r="BY166" s="6">
        <v>0.4</v>
      </c>
      <c r="BZ166" s="6">
        <v>-10.625702931070901</v>
      </c>
      <c r="CA166" s="6">
        <v>3.2340607802612999</v>
      </c>
      <c r="CB166">
        <v>0</v>
      </c>
      <c r="CC166">
        <v>0</v>
      </c>
      <c r="CD166">
        <v>0</v>
      </c>
      <c r="CE166">
        <v>0</v>
      </c>
      <c r="CG166" s="16">
        <f t="shared" si="2"/>
        <v>-2754115.6325000003</v>
      </c>
    </row>
    <row r="167" spans="1:85" x14ac:dyDescent="0.25">
      <c r="A167" t="s">
        <v>341</v>
      </c>
      <c r="B167" t="s">
        <v>340</v>
      </c>
      <c r="C167">
        <v>20173323</v>
      </c>
      <c r="D167">
        <v>0</v>
      </c>
      <c r="E167">
        <v>-3891518</v>
      </c>
      <c r="F167">
        <v>0</v>
      </c>
      <c r="G167">
        <v>0</v>
      </c>
      <c r="H167">
        <v>-186390</v>
      </c>
      <c r="I167">
        <v>0</v>
      </c>
      <c r="J167">
        <v>-726927</v>
      </c>
      <c r="K167">
        <v>-373493</v>
      </c>
      <c r="L167">
        <v>-2408</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-3767263</v>
      </c>
      <c r="AN167">
        <v>0</v>
      </c>
      <c r="AO167">
        <v>0</v>
      </c>
      <c r="AP167">
        <v>0</v>
      </c>
      <c r="AQ167">
        <v>0</v>
      </c>
      <c r="AR167">
        <v>0</v>
      </c>
      <c r="AS167">
        <v>-80</v>
      </c>
      <c r="AT167">
        <v>0</v>
      </c>
      <c r="AU167">
        <v>0</v>
      </c>
      <c r="AV167">
        <v>0</v>
      </c>
      <c r="AW167">
        <v>-2408</v>
      </c>
      <c r="AX167">
        <v>0</v>
      </c>
      <c r="AY167">
        <v>0</v>
      </c>
      <c r="AZ167">
        <v>0</v>
      </c>
      <c r="BA167">
        <v>0</v>
      </c>
      <c r="BB167">
        <v>0</v>
      </c>
      <c r="BC167">
        <v>0</v>
      </c>
      <c r="BD167">
        <v>0</v>
      </c>
      <c r="BE167">
        <v>-6220</v>
      </c>
      <c r="BF167">
        <v>0</v>
      </c>
      <c r="BG167">
        <v>0</v>
      </c>
      <c r="BH167">
        <v>0</v>
      </c>
      <c r="BI167">
        <v>0</v>
      </c>
      <c r="BJ167">
        <v>0</v>
      </c>
      <c r="BK167">
        <v>0</v>
      </c>
      <c r="BL167">
        <v>0</v>
      </c>
      <c r="BM167">
        <v>0</v>
      </c>
      <c r="BN167">
        <v>0</v>
      </c>
      <c r="BO167">
        <v>0</v>
      </c>
      <c r="BP167">
        <v>0</v>
      </c>
      <c r="BQ167">
        <v>0</v>
      </c>
      <c r="BR167">
        <v>0</v>
      </c>
      <c r="BS167">
        <v>0</v>
      </c>
      <c r="BT167">
        <v>0</v>
      </c>
      <c r="BU167">
        <v>0.65600000000000003</v>
      </c>
      <c r="BV167">
        <v>0.4</v>
      </c>
      <c r="BW167" s="6">
        <v>-3.8257236150609302</v>
      </c>
      <c r="BX167" s="6">
        <v>3.0358484295825798</v>
      </c>
      <c r="BY167" s="6">
        <v>0.4</v>
      </c>
      <c r="BZ167" s="6">
        <v>-3.8257236150609302</v>
      </c>
      <c r="CA167" s="6">
        <v>3.0358484295825798</v>
      </c>
      <c r="CB167">
        <v>0</v>
      </c>
      <c r="CC167">
        <v>0</v>
      </c>
      <c r="CD167">
        <v>0</v>
      </c>
      <c r="CE167">
        <v>0</v>
      </c>
      <c r="CG167" s="16">
        <f t="shared" si="2"/>
        <v>-1235662.264</v>
      </c>
    </row>
    <row r="168" spans="1:85" x14ac:dyDescent="0.25">
      <c r="A168" t="s">
        <v>342</v>
      </c>
      <c r="B168" t="s">
        <v>703</v>
      </c>
      <c r="C168">
        <v>64522346</v>
      </c>
      <c r="D168">
        <v>-9801</v>
      </c>
      <c r="E168">
        <v>-6096151</v>
      </c>
      <c r="F168">
        <v>0</v>
      </c>
      <c r="G168">
        <v>0</v>
      </c>
      <c r="H168">
        <v>-248281</v>
      </c>
      <c r="I168">
        <v>0</v>
      </c>
      <c r="J168">
        <v>-1698301</v>
      </c>
      <c r="K168">
        <v>-933787</v>
      </c>
      <c r="L168">
        <v>-19411</v>
      </c>
      <c r="M168">
        <v>0</v>
      </c>
      <c r="N168">
        <v>0</v>
      </c>
      <c r="O168">
        <v>0</v>
      </c>
      <c r="P168">
        <v>-1497</v>
      </c>
      <c r="Q168">
        <v>0</v>
      </c>
      <c r="R168">
        <v>0</v>
      </c>
      <c r="S168">
        <v>0</v>
      </c>
      <c r="T168">
        <v>0</v>
      </c>
      <c r="U168">
        <v>0</v>
      </c>
      <c r="V168">
        <v>286395</v>
      </c>
      <c r="W168">
        <v>0</v>
      </c>
      <c r="X168">
        <v>-22580</v>
      </c>
      <c r="Y168">
        <v>0</v>
      </c>
      <c r="Z168">
        <v>0</v>
      </c>
      <c r="AA168">
        <v>0</v>
      </c>
      <c r="AB168">
        <v>0</v>
      </c>
      <c r="AC168">
        <v>0</v>
      </c>
      <c r="AD168">
        <v>0</v>
      </c>
      <c r="AE168">
        <v>0</v>
      </c>
      <c r="AF168">
        <v>0</v>
      </c>
      <c r="AG168">
        <v>0</v>
      </c>
      <c r="AH168">
        <v>0</v>
      </c>
      <c r="AI168">
        <v>0</v>
      </c>
      <c r="AJ168">
        <v>0</v>
      </c>
      <c r="AK168">
        <v>0</v>
      </c>
      <c r="AL168">
        <v>0</v>
      </c>
      <c r="AM168">
        <v>-6025018</v>
      </c>
      <c r="AN168">
        <v>-22580</v>
      </c>
      <c r="AO168">
        <v>0</v>
      </c>
      <c r="AP168">
        <v>-24679</v>
      </c>
      <c r="AQ168">
        <v>0</v>
      </c>
      <c r="AR168">
        <v>0</v>
      </c>
      <c r="AS168">
        <v>0</v>
      </c>
      <c r="AT168">
        <v>0</v>
      </c>
      <c r="AU168">
        <v>0</v>
      </c>
      <c r="AV168">
        <v>0</v>
      </c>
      <c r="AW168">
        <v>-19411</v>
      </c>
      <c r="AX168">
        <v>0</v>
      </c>
      <c r="AY168">
        <v>0</v>
      </c>
      <c r="AZ168">
        <v>0</v>
      </c>
      <c r="BA168">
        <v>0</v>
      </c>
      <c r="BB168">
        <v>0</v>
      </c>
      <c r="BC168">
        <v>0</v>
      </c>
      <c r="BD168">
        <v>0</v>
      </c>
      <c r="BE168">
        <v>-6515</v>
      </c>
      <c r="BF168">
        <v>0</v>
      </c>
      <c r="BG168">
        <v>0</v>
      </c>
      <c r="BH168">
        <v>0</v>
      </c>
      <c r="BI168">
        <v>-19211</v>
      </c>
      <c r="BJ168">
        <v>2222</v>
      </c>
      <c r="BK168">
        <v>0</v>
      </c>
      <c r="BL168">
        <v>0</v>
      </c>
      <c r="BM168">
        <v>0</v>
      </c>
      <c r="BN168">
        <v>0</v>
      </c>
      <c r="BO168">
        <v>0</v>
      </c>
      <c r="BP168">
        <v>0</v>
      </c>
      <c r="BQ168">
        <v>0</v>
      </c>
      <c r="BR168">
        <v>0</v>
      </c>
      <c r="BS168">
        <v>0</v>
      </c>
      <c r="BT168">
        <v>0</v>
      </c>
      <c r="BU168">
        <v>0.65600000000000003</v>
      </c>
      <c r="BV168">
        <v>0.49</v>
      </c>
      <c r="BW168" s="6">
        <v>11.611619087556299</v>
      </c>
      <c r="BX168" s="6">
        <v>43.652782949829003</v>
      </c>
      <c r="BY168" s="6">
        <v>0.49</v>
      </c>
      <c r="BZ168" s="6">
        <v>11.611619087556299</v>
      </c>
      <c r="CA168" s="6">
        <v>43.652782949829003</v>
      </c>
      <c r="CB168">
        <v>0</v>
      </c>
      <c r="CC168">
        <v>0</v>
      </c>
      <c r="CD168">
        <v>0</v>
      </c>
      <c r="CE168">
        <v>0</v>
      </c>
      <c r="CG168" s="16">
        <f t="shared" si="2"/>
        <v>-1968111.192</v>
      </c>
    </row>
    <row r="169" spans="1:85" x14ac:dyDescent="0.25">
      <c r="A169" t="s">
        <v>344</v>
      </c>
      <c r="B169" t="s">
        <v>343</v>
      </c>
      <c r="C169">
        <v>43238738</v>
      </c>
      <c r="D169">
        <v>0</v>
      </c>
      <c r="E169">
        <v>-5336593</v>
      </c>
      <c r="F169">
        <v>-9306</v>
      </c>
      <c r="G169">
        <v>0</v>
      </c>
      <c r="H169">
        <v>-687999</v>
      </c>
      <c r="I169">
        <v>0</v>
      </c>
      <c r="J169">
        <v>-2277062</v>
      </c>
      <c r="K169">
        <v>-1336996</v>
      </c>
      <c r="L169">
        <v>-14745</v>
      </c>
      <c r="M169">
        <v>0</v>
      </c>
      <c r="N169">
        <v>0</v>
      </c>
      <c r="O169">
        <v>0</v>
      </c>
      <c r="P169">
        <v>-100000</v>
      </c>
      <c r="Q169">
        <v>-50000</v>
      </c>
      <c r="R169">
        <v>0</v>
      </c>
      <c r="S169">
        <v>0</v>
      </c>
      <c r="T169">
        <v>0</v>
      </c>
      <c r="U169">
        <v>0</v>
      </c>
      <c r="V169">
        <v>0</v>
      </c>
      <c r="W169">
        <v>0</v>
      </c>
      <c r="X169">
        <v>0</v>
      </c>
      <c r="Y169">
        <v>0</v>
      </c>
      <c r="Z169">
        <v>0</v>
      </c>
      <c r="AA169">
        <v>0</v>
      </c>
      <c r="AB169">
        <v>0</v>
      </c>
      <c r="AC169">
        <v>0</v>
      </c>
      <c r="AD169">
        <v>0</v>
      </c>
      <c r="AE169">
        <v>0</v>
      </c>
      <c r="AF169">
        <v>0</v>
      </c>
      <c r="AG169">
        <v>0</v>
      </c>
      <c r="AH169">
        <v>0</v>
      </c>
      <c r="AI169">
        <v>0</v>
      </c>
      <c r="AJ169">
        <v>0</v>
      </c>
      <c r="AK169">
        <v>0</v>
      </c>
      <c r="AL169">
        <v>0</v>
      </c>
      <c r="AM169">
        <v>-5019431</v>
      </c>
      <c r="AN169">
        <v>0</v>
      </c>
      <c r="AO169">
        <v>0</v>
      </c>
      <c r="AP169">
        <v>0</v>
      </c>
      <c r="AQ169">
        <v>0</v>
      </c>
      <c r="AR169">
        <v>0</v>
      </c>
      <c r="AS169">
        <v>-7411</v>
      </c>
      <c r="AT169">
        <v>0</v>
      </c>
      <c r="AU169">
        <v>0</v>
      </c>
      <c r="AV169">
        <v>0</v>
      </c>
      <c r="AW169">
        <v>-14745</v>
      </c>
      <c r="AX169">
        <v>0</v>
      </c>
      <c r="AY169">
        <v>0</v>
      </c>
      <c r="AZ169">
        <v>0</v>
      </c>
      <c r="BA169">
        <v>0</v>
      </c>
      <c r="BB169">
        <v>0</v>
      </c>
      <c r="BC169">
        <v>0</v>
      </c>
      <c r="BD169">
        <v>0</v>
      </c>
      <c r="BE169">
        <v>-1167</v>
      </c>
      <c r="BF169">
        <v>0</v>
      </c>
      <c r="BG169">
        <v>0</v>
      </c>
      <c r="BH169">
        <v>0</v>
      </c>
      <c r="BI169">
        <v>0</v>
      </c>
      <c r="BJ169">
        <v>0</v>
      </c>
      <c r="BK169">
        <v>0</v>
      </c>
      <c r="BL169">
        <v>0</v>
      </c>
      <c r="BM169">
        <v>0</v>
      </c>
      <c r="BN169">
        <v>0</v>
      </c>
      <c r="BO169">
        <v>0</v>
      </c>
      <c r="BP169">
        <v>0</v>
      </c>
      <c r="BQ169">
        <v>0</v>
      </c>
      <c r="BR169">
        <v>0</v>
      </c>
      <c r="BS169">
        <v>0</v>
      </c>
      <c r="BT169">
        <v>0</v>
      </c>
      <c r="BU169">
        <v>0.70699999999999996</v>
      </c>
      <c r="BV169">
        <v>0.4</v>
      </c>
      <c r="BW169" s="6">
        <v>-15.779196173714899</v>
      </c>
      <c r="BX169" s="6">
        <v>2.9627760337835398</v>
      </c>
      <c r="BY169" s="6">
        <v>0.4</v>
      </c>
      <c r="BZ169" s="6">
        <v>-15.779196173714899</v>
      </c>
      <c r="CA169" s="6">
        <v>2.9627760337835398</v>
      </c>
      <c r="CB169">
        <v>0</v>
      </c>
      <c r="CC169">
        <v>0</v>
      </c>
      <c r="CD169">
        <v>993331</v>
      </c>
      <c r="CE169">
        <v>993331</v>
      </c>
      <c r="CG169" s="16">
        <f t="shared" si="2"/>
        <v>-1774368.8584999999</v>
      </c>
    </row>
    <row r="170" spans="1:85" x14ac:dyDescent="0.25">
      <c r="A170" t="s">
        <v>346</v>
      </c>
      <c r="B170" t="s">
        <v>345</v>
      </c>
      <c r="C170">
        <v>30947287</v>
      </c>
      <c r="D170">
        <v>-24335</v>
      </c>
      <c r="E170">
        <v>-4552868</v>
      </c>
      <c r="F170">
        <v>-23433</v>
      </c>
      <c r="G170">
        <v>0</v>
      </c>
      <c r="H170">
        <v>-116515</v>
      </c>
      <c r="I170">
        <v>0</v>
      </c>
      <c r="J170">
        <v>-777645</v>
      </c>
      <c r="K170">
        <v>-657738</v>
      </c>
      <c r="L170">
        <v>-2430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-4469021</v>
      </c>
      <c r="AN170">
        <v>0</v>
      </c>
      <c r="AO170">
        <v>0</v>
      </c>
      <c r="AP170">
        <v>-29855</v>
      </c>
      <c r="AQ170">
        <v>0</v>
      </c>
      <c r="AR170">
        <v>0</v>
      </c>
      <c r="AS170">
        <v>-22903</v>
      </c>
      <c r="AT170">
        <v>0</v>
      </c>
      <c r="AU170">
        <v>0</v>
      </c>
      <c r="AV170">
        <v>0</v>
      </c>
      <c r="AW170">
        <v>-2430</v>
      </c>
      <c r="AX170">
        <v>0</v>
      </c>
      <c r="AY170">
        <v>0</v>
      </c>
      <c r="AZ170">
        <v>0</v>
      </c>
      <c r="BA170">
        <v>0</v>
      </c>
      <c r="BB170">
        <v>0</v>
      </c>
      <c r="BC170">
        <v>0</v>
      </c>
      <c r="BD170">
        <v>0</v>
      </c>
      <c r="BE170">
        <v>0</v>
      </c>
      <c r="BF170">
        <v>0</v>
      </c>
      <c r="BG170">
        <v>0</v>
      </c>
      <c r="BH170">
        <v>0</v>
      </c>
      <c r="BI170">
        <v>0</v>
      </c>
      <c r="BJ170">
        <v>0</v>
      </c>
      <c r="BK170">
        <v>0</v>
      </c>
      <c r="BL170">
        <v>0</v>
      </c>
      <c r="BM170">
        <v>0</v>
      </c>
      <c r="BN170">
        <v>0</v>
      </c>
      <c r="BO170">
        <v>0</v>
      </c>
      <c r="BP170">
        <v>0</v>
      </c>
      <c r="BQ170">
        <v>0</v>
      </c>
      <c r="BR170">
        <v>0</v>
      </c>
      <c r="BS170">
        <v>0</v>
      </c>
      <c r="BT170">
        <v>0</v>
      </c>
      <c r="BU170">
        <v>0.66200000000000003</v>
      </c>
      <c r="BV170">
        <v>0.4</v>
      </c>
      <c r="BW170" s="6">
        <v>-7.5835330691895804</v>
      </c>
      <c r="BX170" s="6">
        <v>3.41060484634946</v>
      </c>
      <c r="BY170" s="6">
        <v>0.4</v>
      </c>
      <c r="BZ170" s="6">
        <v>-7.5835330691895804</v>
      </c>
      <c r="CA170" s="6">
        <v>3.41060484634946</v>
      </c>
      <c r="CB170">
        <v>0</v>
      </c>
      <c r="CC170">
        <v>0</v>
      </c>
      <c r="CD170">
        <v>0</v>
      </c>
      <c r="CE170">
        <v>0</v>
      </c>
      <c r="CG170" s="16">
        <f t="shared" si="2"/>
        <v>-1469363.946</v>
      </c>
    </row>
    <row r="171" spans="1:85" x14ac:dyDescent="0.25">
      <c r="A171" t="s">
        <v>347</v>
      </c>
      <c r="B171" t="s">
        <v>704</v>
      </c>
      <c r="C171">
        <v>88130122</v>
      </c>
      <c r="D171">
        <v>-13997</v>
      </c>
      <c r="E171">
        <v>-6752785</v>
      </c>
      <c r="F171">
        <v>-11048</v>
      </c>
      <c r="G171">
        <v>0</v>
      </c>
      <c r="H171">
        <v>-144603</v>
      </c>
      <c r="I171">
        <v>0</v>
      </c>
      <c r="J171">
        <v>-1442894</v>
      </c>
      <c r="K171">
        <v>-925990</v>
      </c>
      <c r="L171">
        <v>-22263</v>
      </c>
      <c r="M171">
        <v>0</v>
      </c>
      <c r="N171">
        <v>0</v>
      </c>
      <c r="O171">
        <v>0</v>
      </c>
      <c r="P171">
        <v>0</v>
      </c>
      <c r="Q171">
        <v>-105450</v>
      </c>
      <c r="R171">
        <v>0</v>
      </c>
      <c r="S171">
        <v>0</v>
      </c>
      <c r="T171">
        <v>0</v>
      </c>
      <c r="U171">
        <v>0</v>
      </c>
      <c r="V171">
        <v>1012125</v>
      </c>
      <c r="W171">
        <v>0</v>
      </c>
      <c r="X171">
        <v>-2645</v>
      </c>
      <c r="Y171">
        <v>0</v>
      </c>
      <c r="Z171">
        <v>0</v>
      </c>
      <c r="AA171">
        <v>0</v>
      </c>
      <c r="AB171">
        <v>0</v>
      </c>
      <c r="AC171">
        <v>-8703</v>
      </c>
      <c r="AD171">
        <v>-26640</v>
      </c>
      <c r="AE171">
        <v>0</v>
      </c>
      <c r="AF171">
        <v>0</v>
      </c>
      <c r="AG171">
        <v>0</v>
      </c>
      <c r="AH171">
        <v>0</v>
      </c>
      <c r="AI171">
        <v>0</v>
      </c>
      <c r="AJ171">
        <v>0</v>
      </c>
      <c r="AK171">
        <v>0</v>
      </c>
      <c r="AL171">
        <v>0</v>
      </c>
      <c r="AM171">
        <v>-6596721</v>
      </c>
      <c r="AN171">
        <v>-2645</v>
      </c>
      <c r="AO171">
        <v>0</v>
      </c>
      <c r="AP171">
        <v>-15903</v>
      </c>
      <c r="AQ171">
        <v>0</v>
      </c>
      <c r="AR171">
        <v>0</v>
      </c>
      <c r="AS171">
        <v>-11048</v>
      </c>
      <c r="AT171">
        <v>0</v>
      </c>
      <c r="AU171">
        <v>0</v>
      </c>
      <c r="AV171">
        <v>0</v>
      </c>
      <c r="AW171">
        <v>-21982</v>
      </c>
      <c r="AX171">
        <v>0</v>
      </c>
      <c r="AY171">
        <v>0</v>
      </c>
      <c r="AZ171">
        <v>0</v>
      </c>
      <c r="BA171">
        <v>0</v>
      </c>
      <c r="BB171">
        <v>0</v>
      </c>
      <c r="BC171">
        <v>0</v>
      </c>
      <c r="BD171">
        <v>0</v>
      </c>
      <c r="BE171">
        <v>0</v>
      </c>
      <c r="BF171">
        <v>0</v>
      </c>
      <c r="BG171">
        <v>-99477</v>
      </c>
      <c r="BH171">
        <v>0</v>
      </c>
      <c r="BI171">
        <v>0</v>
      </c>
      <c r="BJ171">
        <v>0</v>
      </c>
      <c r="BK171">
        <v>0</v>
      </c>
      <c r="BL171">
        <v>0</v>
      </c>
      <c r="BM171">
        <v>0</v>
      </c>
      <c r="BN171">
        <v>0</v>
      </c>
      <c r="BO171">
        <v>0</v>
      </c>
      <c r="BP171">
        <v>0</v>
      </c>
      <c r="BQ171">
        <v>0</v>
      </c>
      <c r="BR171">
        <v>0</v>
      </c>
      <c r="BS171">
        <v>0</v>
      </c>
      <c r="BT171">
        <v>0</v>
      </c>
      <c r="BU171">
        <v>0.65800000000000003</v>
      </c>
      <c r="BV171">
        <v>0.49</v>
      </c>
      <c r="BW171" s="6">
        <v>-4.3298391634603304</v>
      </c>
      <c r="BX171" s="6">
        <v>36.686336954484602</v>
      </c>
      <c r="BY171" s="6">
        <v>0.49</v>
      </c>
      <c r="BZ171" s="6">
        <v>-4.3298391634603304</v>
      </c>
      <c r="CA171" s="6">
        <v>36.686336954484602</v>
      </c>
      <c r="CB171">
        <v>0</v>
      </c>
      <c r="CC171">
        <v>0</v>
      </c>
      <c r="CD171">
        <v>603209</v>
      </c>
      <c r="CE171">
        <v>603209</v>
      </c>
      <c r="CG171" s="16">
        <f t="shared" si="2"/>
        <v>-2165089.122</v>
      </c>
    </row>
    <row r="172" spans="1:85" x14ac:dyDescent="0.25">
      <c r="A172" t="s">
        <v>349</v>
      </c>
      <c r="B172" t="s">
        <v>348</v>
      </c>
      <c r="C172">
        <v>28554543</v>
      </c>
      <c r="D172">
        <v>-30000</v>
      </c>
      <c r="E172">
        <v>-7759639</v>
      </c>
      <c r="F172">
        <v>-91139</v>
      </c>
      <c r="G172">
        <v>0</v>
      </c>
      <c r="H172">
        <v>-344225</v>
      </c>
      <c r="I172">
        <v>0</v>
      </c>
      <c r="J172">
        <v>-2357352</v>
      </c>
      <c r="K172">
        <v>-1871239</v>
      </c>
      <c r="L172">
        <v>-51213</v>
      </c>
      <c r="M172">
        <v>0</v>
      </c>
      <c r="N172">
        <v>0</v>
      </c>
      <c r="O172">
        <v>0</v>
      </c>
      <c r="P172">
        <v>-10731</v>
      </c>
      <c r="Q172">
        <v>0</v>
      </c>
      <c r="R172">
        <v>0</v>
      </c>
      <c r="S172">
        <v>0</v>
      </c>
      <c r="T172">
        <v>0</v>
      </c>
      <c r="U172">
        <v>0</v>
      </c>
      <c r="V172">
        <v>440726</v>
      </c>
      <c r="W172">
        <v>0</v>
      </c>
      <c r="X172">
        <v>-60170</v>
      </c>
      <c r="Y172">
        <v>0</v>
      </c>
      <c r="Z172">
        <v>0</v>
      </c>
      <c r="AA172">
        <v>0</v>
      </c>
      <c r="AB172">
        <v>0</v>
      </c>
      <c r="AC172">
        <v>0</v>
      </c>
      <c r="AD172">
        <v>0</v>
      </c>
      <c r="AE172">
        <v>0</v>
      </c>
      <c r="AF172">
        <v>0</v>
      </c>
      <c r="AG172">
        <v>0</v>
      </c>
      <c r="AH172">
        <v>0</v>
      </c>
      <c r="AI172">
        <v>0</v>
      </c>
      <c r="AJ172">
        <v>0</v>
      </c>
      <c r="AK172">
        <v>0</v>
      </c>
      <c r="AL172">
        <v>0</v>
      </c>
      <c r="AM172">
        <v>-7247247</v>
      </c>
      <c r="AN172">
        <v>-55921</v>
      </c>
      <c r="AO172">
        <v>0</v>
      </c>
      <c r="AP172">
        <v>-5249</v>
      </c>
      <c r="AQ172">
        <v>0</v>
      </c>
      <c r="AR172">
        <v>0</v>
      </c>
      <c r="AS172">
        <v>-87122</v>
      </c>
      <c r="AT172">
        <v>0</v>
      </c>
      <c r="AU172">
        <v>0</v>
      </c>
      <c r="AV172">
        <v>0</v>
      </c>
      <c r="AW172">
        <v>-49856</v>
      </c>
      <c r="AX172">
        <v>0</v>
      </c>
      <c r="AY172">
        <v>0</v>
      </c>
      <c r="AZ172">
        <v>0</v>
      </c>
      <c r="BA172">
        <v>0</v>
      </c>
      <c r="BB172">
        <v>0</v>
      </c>
      <c r="BC172">
        <v>0</v>
      </c>
      <c r="BD172">
        <v>0</v>
      </c>
      <c r="BE172">
        <v>-1601</v>
      </c>
      <c r="BF172">
        <v>0</v>
      </c>
      <c r="BG172">
        <v>-16862</v>
      </c>
      <c r="BH172">
        <v>0</v>
      </c>
      <c r="BI172">
        <v>-13402</v>
      </c>
      <c r="BJ172">
        <v>0</v>
      </c>
      <c r="BK172">
        <v>0</v>
      </c>
      <c r="BL172">
        <v>0</v>
      </c>
      <c r="BM172">
        <v>0</v>
      </c>
      <c r="BN172">
        <v>0</v>
      </c>
      <c r="BO172">
        <v>0</v>
      </c>
      <c r="BP172">
        <v>0</v>
      </c>
      <c r="BQ172">
        <v>0</v>
      </c>
      <c r="BR172">
        <v>0</v>
      </c>
      <c r="BS172">
        <v>0</v>
      </c>
      <c r="BT172">
        <v>0</v>
      </c>
      <c r="BU172">
        <v>0.63</v>
      </c>
      <c r="BV172">
        <v>0.4</v>
      </c>
      <c r="BW172" s="6">
        <v>-8.5982850822130406</v>
      </c>
      <c r="BX172" s="6">
        <v>3.4814287321817798</v>
      </c>
      <c r="BY172" s="6">
        <v>0.4</v>
      </c>
      <c r="BZ172" s="6">
        <v>-8.5982850822130406</v>
      </c>
      <c r="CA172" s="6">
        <v>3.4814287321817798</v>
      </c>
      <c r="CB172">
        <v>0</v>
      </c>
      <c r="CC172">
        <v>0</v>
      </c>
      <c r="CD172">
        <v>0</v>
      </c>
      <c r="CE172">
        <v>0</v>
      </c>
      <c r="CG172" s="16">
        <f t="shared" si="2"/>
        <v>-2281229.37</v>
      </c>
    </row>
    <row r="173" spans="1:85" x14ac:dyDescent="0.25">
      <c r="A173" t="s">
        <v>351</v>
      </c>
      <c r="B173" t="s">
        <v>350</v>
      </c>
      <c r="C173">
        <v>194865306</v>
      </c>
      <c r="D173">
        <v>-8498</v>
      </c>
      <c r="E173">
        <v>-12793796</v>
      </c>
      <c r="F173">
        <v>-16518</v>
      </c>
      <c r="G173">
        <v>0</v>
      </c>
      <c r="H173">
        <v>-1269317</v>
      </c>
      <c r="I173">
        <v>0</v>
      </c>
      <c r="J173">
        <v>-1532301</v>
      </c>
      <c r="K173">
        <v>-1395800</v>
      </c>
      <c r="L173">
        <v>-23890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0</v>
      </c>
      <c r="AJ173">
        <v>0</v>
      </c>
      <c r="AK173">
        <v>0</v>
      </c>
      <c r="AL173">
        <v>0</v>
      </c>
      <c r="AM173">
        <v>-12123562</v>
      </c>
      <c r="AN173">
        <v>0</v>
      </c>
      <c r="AO173">
        <v>0</v>
      </c>
      <c r="AP173">
        <v>-14935</v>
      </c>
      <c r="AQ173">
        <v>0</v>
      </c>
      <c r="AR173">
        <v>0</v>
      </c>
      <c r="AS173">
        <v>-15247</v>
      </c>
      <c r="AT173">
        <v>0</v>
      </c>
      <c r="AU173">
        <v>0</v>
      </c>
      <c r="AV173">
        <v>0</v>
      </c>
      <c r="AW173">
        <v>-23588</v>
      </c>
      <c r="AX173">
        <v>0</v>
      </c>
      <c r="AY173">
        <v>0</v>
      </c>
      <c r="AZ173">
        <v>0</v>
      </c>
      <c r="BA173">
        <v>0</v>
      </c>
      <c r="BB173">
        <v>0</v>
      </c>
      <c r="BC173">
        <v>0</v>
      </c>
      <c r="BD173">
        <v>0</v>
      </c>
      <c r="BE173">
        <v>0</v>
      </c>
      <c r="BF173">
        <v>0</v>
      </c>
      <c r="BG173">
        <v>0</v>
      </c>
      <c r="BH173">
        <v>0</v>
      </c>
      <c r="BI173">
        <v>0</v>
      </c>
      <c r="BJ173">
        <v>0</v>
      </c>
      <c r="BK173">
        <v>0</v>
      </c>
      <c r="BL173">
        <v>0</v>
      </c>
      <c r="BM173">
        <v>0</v>
      </c>
      <c r="BN173">
        <v>0</v>
      </c>
      <c r="BO173">
        <v>0</v>
      </c>
      <c r="BP173">
        <v>0</v>
      </c>
      <c r="BQ173">
        <v>0</v>
      </c>
      <c r="BR173">
        <v>0</v>
      </c>
      <c r="BS173">
        <v>0</v>
      </c>
      <c r="BT173">
        <v>0</v>
      </c>
      <c r="BU173">
        <v>0.67800000000000005</v>
      </c>
      <c r="BV173">
        <v>0.49</v>
      </c>
      <c r="BW173" s="6">
        <v>-4.0484185618514399</v>
      </c>
      <c r="BX173" s="6">
        <v>62.661169965954699</v>
      </c>
      <c r="BY173" s="6">
        <v>0.49</v>
      </c>
      <c r="BZ173" s="6">
        <v>-4.0484185618514399</v>
      </c>
      <c r="CA173" s="6">
        <v>62.661169965954699</v>
      </c>
      <c r="CB173">
        <v>0</v>
      </c>
      <c r="CC173">
        <v>0</v>
      </c>
      <c r="CD173">
        <v>2147405</v>
      </c>
      <c r="CE173">
        <v>2147405</v>
      </c>
      <c r="CG173" s="16">
        <f t="shared" si="2"/>
        <v>-4104824.5530000003</v>
      </c>
    </row>
    <row r="174" spans="1:85" x14ac:dyDescent="0.25">
      <c r="A174" t="s">
        <v>352</v>
      </c>
      <c r="B174" t="s">
        <v>705</v>
      </c>
      <c r="C174">
        <v>70333643</v>
      </c>
      <c r="D174">
        <v>-9528</v>
      </c>
      <c r="E174">
        <v>-6777966</v>
      </c>
      <c r="F174">
        <v>-4566</v>
      </c>
      <c r="G174">
        <v>0</v>
      </c>
      <c r="H174">
        <v>-1049197</v>
      </c>
      <c r="I174">
        <v>0</v>
      </c>
      <c r="J174">
        <v>-2241300</v>
      </c>
      <c r="K174">
        <v>-1487730</v>
      </c>
      <c r="L174">
        <v>-15916</v>
      </c>
      <c r="M174">
        <v>0</v>
      </c>
      <c r="N174">
        <v>0</v>
      </c>
      <c r="O174">
        <v>0</v>
      </c>
      <c r="P174">
        <v>0</v>
      </c>
      <c r="Q174">
        <v>0</v>
      </c>
      <c r="R174">
        <v>0</v>
      </c>
      <c r="S174">
        <v>0</v>
      </c>
      <c r="T174">
        <v>0</v>
      </c>
      <c r="U174">
        <v>0</v>
      </c>
      <c r="V174">
        <v>1027345</v>
      </c>
      <c r="W174">
        <v>0</v>
      </c>
      <c r="X174">
        <v>-131909</v>
      </c>
      <c r="Y174">
        <v>0</v>
      </c>
      <c r="Z174">
        <v>0</v>
      </c>
      <c r="AA174">
        <v>-27417</v>
      </c>
      <c r="AB174">
        <v>0</v>
      </c>
      <c r="AC174">
        <v>-17166</v>
      </c>
      <c r="AD174">
        <v>-36186</v>
      </c>
      <c r="AE174">
        <v>0</v>
      </c>
      <c r="AF174">
        <v>0</v>
      </c>
      <c r="AG174">
        <v>0</v>
      </c>
      <c r="AH174">
        <v>0</v>
      </c>
      <c r="AI174">
        <v>0</v>
      </c>
      <c r="AJ174">
        <v>0</v>
      </c>
      <c r="AK174">
        <v>0</v>
      </c>
      <c r="AL174">
        <v>0</v>
      </c>
      <c r="AM174">
        <v>-6385295</v>
      </c>
      <c r="AN174">
        <v>-120222</v>
      </c>
      <c r="AO174">
        <v>0</v>
      </c>
      <c r="AP174">
        <v>-7114</v>
      </c>
      <c r="AQ174">
        <v>0</v>
      </c>
      <c r="AR174">
        <v>0</v>
      </c>
      <c r="AS174">
        <v>-4566</v>
      </c>
      <c r="AT174">
        <v>0</v>
      </c>
      <c r="AU174">
        <v>0</v>
      </c>
      <c r="AV174">
        <v>0</v>
      </c>
      <c r="AW174">
        <v>-15916</v>
      </c>
      <c r="AX174">
        <v>0</v>
      </c>
      <c r="AY174">
        <v>0</v>
      </c>
      <c r="AZ174">
        <v>0</v>
      </c>
      <c r="BA174">
        <v>0</v>
      </c>
      <c r="BB174">
        <v>0</v>
      </c>
      <c r="BC174">
        <v>0</v>
      </c>
      <c r="BD174">
        <v>0</v>
      </c>
      <c r="BE174">
        <v>0</v>
      </c>
      <c r="BF174">
        <v>0</v>
      </c>
      <c r="BG174">
        <v>0</v>
      </c>
      <c r="BH174">
        <v>0</v>
      </c>
      <c r="BI174">
        <v>0</v>
      </c>
      <c r="BJ174">
        <v>0</v>
      </c>
      <c r="BK174">
        <v>0</v>
      </c>
      <c r="BL174">
        <v>0</v>
      </c>
      <c r="BM174">
        <v>0</v>
      </c>
      <c r="BN174">
        <v>0</v>
      </c>
      <c r="BO174">
        <v>0</v>
      </c>
      <c r="BP174">
        <v>0</v>
      </c>
      <c r="BQ174">
        <v>0</v>
      </c>
      <c r="BR174">
        <v>0</v>
      </c>
      <c r="BS174">
        <v>0</v>
      </c>
      <c r="BT174">
        <v>0</v>
      </c>
      <c r="BU174">
        <v>0.69199999999999995</v>
      </c>
      <c r="BV174">
        <v>0.49</v>
      </c>
      <c r="BW174" s="6">
        <v>1.2419464405010101</v>
      </c>
      <c r="BX174" s="6">
        <v>34.767826023029201</v>
      </c>
      <c r="BY174" s="6">
        <v>0.49</v>
      </c>
      <c r="BZ174" s="6">
        <v>1.2419464405010101</v>
      </c>
      <c r="CA174" s="6">
        <v>34.767826023029201</v>
      </c>
      <c r="CB174">
        <v>0</v>
      </c>
      <c r="CC174">
        <v>0</v>
      </c>
      <c r="CD174">
        <v>0</v>
      </c>
      <c r="CE174">
        <v>0</v>
      </c>
      <c r="CG174" s="16">
        <f t="shared" si="2"/>
        <v>-2206850.6259999997</v>
      </c>
    </row>
    <row r="175" spans="1:85" x14ac:dyDescent="0.25">
      <c r="A175" t="s">
        <v>354</v>
      </c>
      <c r="B175" t="s">
        <v>353</v>
      </c>
      <c r="C175">
        <v>69254727</v>
      </c>
      <c r="D175">
        <v>-30000</v>
      </c>
      <c r="E175">
        <v>-7408563</v>
      </c>
      <c r="F175">
        <v>0</v>
      </c>
      <c r="G175">
        <v>0</v>
      </c>
      <c r="H175">
        <v>-531508</v>
      </c>
      <c r="I175">
        <v>0</v>
      </c>
      <c r="J175">
        <v>-1500422</v>
      </c>
      <c r="K175">
        <v>-581862</v>
      </c>
      <c r="L175">
        <v>-18358</v>
      </c>
      <c r="M175">
        <v>0</v>
      </c>
      <c r="N175">
        <v>0</v>
      </c>
      <c r="O175">
        <v>0</v>
      </c>
      <c r="P175">
        <v>0</v>
      </c>
      <c r="Q175">
        <v>0</v>
      </c>
      <c r="R175">
        <v>0</v>
      </c>
      <c r="S175">
        <v>0</v>
      </c>
      <c r="T175">
        <v>0</v>
      </c>
      <c r="U175">
        <v>0</v>
      </c>
      <c r="V175">
        <v>182760</v>
      </c>
      <c r="W175">
        <v>0</v>
      </c>
      <c r="X175">
        <v>-20771</v>
      </c>
      <c r="Y175">
        <v>0</v>
      </c>
      <c r="Z175">
        <v>0</v>
      </c>
      <c r="AA175">
        <v>-2390</v>
      </c>
      <c r="AB175">
        <v>0</v>
      </c>
      <c r="AC175">
        <v>0</v>
      </c>
      <c r="AD175">
        <v>0</v>
      </c>
      <c r="AE175">
        <v>0</v>
      </c>
      <c r="AF175">
        <v>0</v>
      </c>
      <c r="AG175">
        <v>0</v>
      </c>
      <c r="AH175">
        <v>0</v>
      </c>
      <c r="AI175">
        <v>0</v>
      </c>
      <c r="AJ175">
        <v>0</v>
      </c>
      <c r="AK175">
        <v>0</v>
      </c>
      <c r="AL175">
        <v>0</v>
      </c>
      <c r="AM175">
        <v>-7310199</v>
      </c>
      <c r="AN175">
        <v>-19034</v>
      </c>
      <c r="AO175">
        <v>0</v>
      </c>
      <c r="AP175">
        <v>-52663</v>
      </c>
      <c r="AQ175">
        <v>-85</v>
      </c>
      <c r="AR175">
        <v>0</v>
      </c>
      <c r="AS175">
        <v>0</v>
      </c>
      <c r="AT175">
        <v>0</v>
      </c>
      <c r="AU175">
        <v>0</v>
      </c>
      <c r="AV175">
        <v>0</v>
      </c>
      <c r="AW175">
        <v>-18358</v>
      </c>
      <c r="AX175">
        <v>0</v>
      </c>
      <c r="AY175">
        <v>0</v>
      </c>
      <c r="AZ175">
        <v>0</v>
      </c>
      <c r="BA175">
        <v>0</v>
      </c>
      <c r="BB175">
        <v>0</v>
      </c>
      <c r="BC175">
        <v>0</v>
      </c>
      <c r="BD175">
        <v>0</v>
      </c>
      <c r="BE175">
        <v>0</v>
      </c>
      <c r="BF175">
        <v>0</v>
      </c>
      <c r="BG175">
        <v>0</v>
      </c>
      <c r="BH175">
        <v>0</v>
      </c>
      <c r="BI175">
        <v>0</v>
      </c>
      <c r="BJ175">
        <v>0</v>
      </c>
      <c r="BK175">
        <v>0</v>
      </c>
      <c r="BL175">
        <v>0</v>
      </c>
      <c r="BM175">
        <v>0</v>
      </c>
      <c r="BN175">
        <v>0</v>
      </c>
      <c r="BO175">
        <v>0</v>
      </c>
      <c r="BP175">
        <v>0</v>
      </c>
      <c r="BQ175">
        <v>0</v>
      </c>
      <c r="BR175">
        <v>0</v>
      </c>
      <c r="BS175">
        <v>0</v>
      </c>
      <c r="BT175">
        <v>0</v>
      </c>
      <c r="BU175">
        <v>0.68500000000000005</v>
      </c>
      <c r="BV175">
        <v>0.49</v>
      </c>
      <c r="BW175" s="6">
        <v>21.892760930683799</v>
      </c>
      <c r="BX175" s="6">
        <v>53.008043411389998</v>
      </c>
      <c r="BY175" s="6">
        <v>0.49</v>
      </c>
      <c r="BZ175" s="6">
        <v>21.892760930683799</v>
      </c>
      <c r="CA175" s="6">
        <v>53.008043411389998</v>
      </c>
      <c r="CB175">
        <v>0</v>
      </c>
      <c r="CC175">
        <v>0</v>
      </c>
      <c r="CD175">
        <v>0</v>
      </c>
      <c r="CE175">
        <v>0</v>
      </c>
      <c r="CG175" s="16">
        <f t="shared" si="2"/>
        <v>-2485706.08</v>
      </c>
    </row>
    <row r="176" spans="1:85" x14ac:dyDescent="0.25">
      <c r="A176" t="s">
        <v>356</v>
      </c>
      <c r="B176" t="s">
        <v>355</v>
      </c>
      <c r="C176">
        <v>81197085</v>
      </c>
      <c r="D176">
        <v>0</v>
      </c>
      <c r="E176">
        <v>-2824035</v>
      </c>
      <c r="F176">
        <v>-24027</v>
      </c>
      <c r="G176">
        <v>0</v>
      </c>
      <c r="H176">
        <v>-315256</v>
      </c>
      <c r="I176">
        <v>0</v>
      </c>
      <c r="J176">
        <v>-707020</v>
      </c>
      <c r="K176">
        <v>-637472</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c r="AJ176">
        <v>0</v>
      </c>
      <c r="AK176">
        <v>0</v>
      </c>
      <c r="AL176">
        <v>0</v>
      </c>
      <c r="AM176">
        <v>-2662827</v>
      </c>
      <c r="AN176">
        <v>0</v>
      </c>
      <c r="AO176">
        <v>0</v>
      </c>
      <c r="AP176">
        <v>0</v>
      </c>
      <c r="AQ176">
        <v>0</v>
      </c>
      <c r="AR176">
        <v>0</v>
      </c>
      <c r="AS176">
        <v>-23813</v>
      </c>
      <c r="AT176">
        <v>0</v>
      </c>
      <c r="AU176">
        <v>0</v>
      </c>
      <c r="AV176">
        <v>0</v>
      </c>
      <c r="AW176">
        <v>0</v>
      </c>
      <c r="AX176">
        <v>0</v>
      </c>
      <c r="AY176">
        <v>0</v>
      </c>
      <c r="AZ176">
        <v>0</v>
      </c>
      <c r="BA176">
        <v>0</v>
      </c>
      <c r="BB176">
        <v>0</v>
      </c>
      <c r="BC176">
        <v>0</v>
      </c>
      <c r="BD176">
        <v>0</v>
      </c>
      <c r="BE176">
        <v>0</v>
      </c>
      <c r="BF176">
        <v>0</v>
      </c>
      <c r="BG176">
        <v>0</v>
      </c>
      <c r="BH176">
        <v>0</v>
      </c>
      <c r="BI176">
        <v>0</v>
      </c>
      <c r="BJ176">
        <v>0</v>
      </c>
      <c r="BK176">
        <v>0</v>
      </c>
      <c r="BL176">
        <v>0</v>
      </c>
      <c r="BM176">
        <v>0</v>
      </c>
      <c r="BN176">
        <v>0</v>
      </c>
      <c r="BO176">
        <v>0</v>
      </c>
      <c r="BP176">
        <v>0</v>
      </c>
      <c r="BQ176">
        <v>0</v>
      </c>
      <c r="BR176">
        <v>0</v>
      </c>
      <c r="BS176">
        <v>0</v>
      </c>
      <c r="BT176">
        <v>0</v>
      </c>
      <c r="BU176">
        <v>0.68</v>
      </c>
      <c r="BV176">
        <v>0.4</v>
      </c>
      <c r="BW176" s="6">
        <v>-21.665576593867701</v>
      </c>
      <c r="BX176" s="6">
        <v>2.13621553696299</v>
      </c>
      <c r="BY176" s="6">
        <v>0.4</v>
      </c>
      <c r="BZ176" s="6">
        <v>-21.665576593867701</v>
      </c>
      <c r="CA176" s="6">
        <v>2.13621553696299</v>
      </c>
      <c r="CB176">
        <v>0</v>
      </c>
      <c r="CC176">
        <v>0</v>
      </c>
      <c r="CD176">
        <v>0</v>
      </c>
      <c r="CE176">
        <v>0</v>
      </c>
      <c r="CG176" s="16">
        <f t="shared" si="2"/>
        <v>-905361.18</v>
      </c>
    </row>
    <row r="177" spans="1:85" x14ac:dyDescent="0.25">
      <c r="A177" t="s">
        <v>358</v>
      </c>
      <c r="B177" t="s">
        <v>357</v>
      </c>
      <c r="C177">
        <v>110427351</v>
      </c>
      <c r="D177">
        <v>-5364</v>
      </c>
      <c r="E177">
        <v>-3998308</v>
      </c>
      <c r="F177">
        <v>-6861</v>
      </c>
      <c r="G177">
        <v>0</v>
      </c>
      <c r="H177">
        <v>-267354</v>
      </c>
      <c r="I177">
        <v>0</v>
      </c>
      <c r="J177">
        <v>-645540</v>
      </c>
      <c r="K177">
        <v>-479895</v>
      </c>
      <c r="L177">
        <v>-5414</v>
      </c>
      <c r="M177">
        <v>0</v>
      </c>
      <c r="N177">
        <v>0</v>
      </c>
      <c r="O177">
        <v>0</v>
      </c>
      <c r="P177">
        <v>0</v>
      </c>
      <c r="Q177">
        <v>-1794497</v>
      </c>
      <c r="R177">
        <v>0</v>
      </c>
      <c r="S177">
        <v>0</v>
      </c>
      <c r="T177">
        <v>0</v>
      </c>
      <c r="U177">
        <v>0</v>
      </c>
      <c r="V177">
        <v>4569203</v>
      </c>
      <c r="W177">
        <v>0</v>
      </c>
      <c r="X177">
        <v>-22919</v>
      </c>
      <c r="Y177">
        <v>0</v>
      </c>
      <c r="Z177">
        <v>0</v>
      </c>
      <c r="AA177">
        <v>-955</v>
      </c>
      <c r="AB177">
        <v>0</v>
      </c>
      <c r="AC177">
        <v>0</v>
      </c>
      <c r="AD177">
        <v>0</v>
      </c>
      <c r="AE177">
        <v>0</v>
      </c>
      <c r="AF177">
        <v>0</v>
      </c>
      <c r="AG177">
        <v>0</v>
      </c>
      <c r="AH177">
        <v>0</v>
      </c>
      <c r="AI177">
        <v>0</v>
      </c>
      <c r="AJ177">
        <v>-878938</v>
      </c>
      <c r="AK177">
        <v>0</v>
      </c>
      <c r="AL177">
        <v>0</v>
      </c>
      <c r="AM177">
        <v>-3877696</v>
      </c>
      <c r="AN177">
        <v>-22328</v>
      </c>
      <c r="AO177">
        <v>0</v>
      </c>
      <c r="AP177">
        <v>-6173</v>
      </c>
      <c r="AQ177">
        <v>0</v>
      </c>
      <c r="AR177">
        <v>0</v>
      </c>
      <c r="AS177">
        <v>-6824</v>
      </c>
      <c r="AT177">
        <v>0</v>
      </c>
      <c r="AU177">
        <v>0</v>
      </c>
      <c r="AV177">
        <v>0</v>
      </c>
      <c r="AW177">
        <v>-5414</v>
      </c>
      <c r="AX177">
        <v>0</v>
      </c>
      <c r="AY177">
        <v>0</v>
      </c>
      <c r="AZ177">
        <v>0</v>
      </c>
      <c r="BA177">
        <v>0</v>
      </c>
      <c r="BB177">
        <v>0</v>
      </c>
      <c r="BC177">
        <v>0</v>
      </c>
      <c r="BD177">
        <v>0</v>
      </c>
      <c r="BE177">
        <v>0</v>
      </c>
      <c r="BF177">
        <v>0</v>
      </c>
      <c r="BG177">
        <v>-98812</v>
      </c>
      <c r="BH177">
        <v>-2019079</v>
      </c>
      <c r="BI177">
        <v>0</v>
      </c>
      <c r="BJ177">
        <v>0</v>
      </c>
      <c r="BK177">
        <v>0</v>
      </c>
      <c r="BL177">
        <v>0</v>
      </c>
      <c r="BM177">
        <v>0</v>
      </c>
      <c r="BN177">
        <v>0</v>
      </c>
      <c r="BO177">
        <v>0</v>
      </c>
      <c r="BP177">
        <v>0</v>
      </c>
      <c r="BQ177">
        <v>0</v>
      </c>
      <c r="BR177">
        <v>0</v>
      </c>
      <c r="BS177">
        <v>0</v>
      </c>
      <c r="BT177">
        <v>0</v>
      </c>
      <c r="BU177">
        <v>0.66300000000000003</v>
      </c>
      <c r="BV177">
        <v>0.4</v>
      </c>
      <c r="BW177" s="6">
        <v>-24.145469397388101</v>
      </c>
      <c r="BX177" s="6">
        <v>2.6700127004052701</v>
      </c>
      <c r="BY177" s="6">
        <v>0.4</v>
      </c>
      <c r="BZ177" s="6">
        <v>-24.145469397388101</v>
      </c>
      <c r="CA177" s="6">
        <v>2.6700127004052701</v>
      </c>
      <c r="CB177">
        <v>0</v>
      </c>
      <c r="CC177">
        <v>0</v>
      </c>
      <c r="CD177">
        <v>0</v>
      </c>
      <c r="CE177">
        <v>0</v>
      </c>
      <c r="CG177" s="16">
        <f t="shared" si="2"/>
        <v>-1283409.8745000002</v>
      </c>
    </row>
    <row r="178" spans="1:85" x14ac:dyDescent="0.25">
      <c r="A178" t="s">
        <v>360</v>
      </c>
      <c r="B178" t="s">
        <v>359</v>
      </c>
      <c r="C178">
        <v>211088934</v>
      </c>
      <c r="D178">
        <v>-96000</v>
      </c>
      <c r="E178">
        <v>-42341000</v>
      </c>
      <c r="F178">
        <v>-364998</v>
      </c>
      <c r="G178">
        <v>0</v>
      </c>
      <c r="H178">
        <v>-2257200</v>
      </c>
      <c r="I178">
        <v>0</v>
      </c>
      <c r="J178">
        <v>-11194253</v>
      </c>
      <c r="K178">
        <v>-6760700</v>
      </c>
      <c r="L178">
        <v>-122173</v>
      </c>
      <c r="M178">
        <v>0</v>
      </c>
      <c r="N178">
        <v>0</v>
      </c>
      <c r="O178">
        <v>0</v>
      </c>
      <c r="P178">
        <v>-30000</v>
      </c>
      <c r="Q178">
        <v>-245000</v>
      </c>
      <c r="R178">
        <v>0</v>
      </c>
      <c r="S178">
        <v>0</v>
      </c>
      <c r="T178">
        <v>0</v>
      </c>
      <c r="U178">
        <v>0</v>
      </c>
      <c r="V178">
        <v>0</v>
      </c>
      <c r="W178">
        <v>0</v>
      </c>
      <c r="X178">
        <v>0</v>
      </c>
      <c r="Y178">
        <v>0</v>
      </c>
      <c r="Z178">
        <v>0</v>
      </c>
      <c r="AA178">
        <v>0</v>
      </c>
      <c r="AB178">
        <v>0</v>
      </c>
      <c r="AC178">
        <v>0</v>
      </c>
      <c r="AD178">
        <v>0</v>
      </c>
      <c r="AE178">
        <v>0</v>
      </c>
      <c r="AF178">
        <v>0</v>
      </c>
      <c r="AG178">
        <v>0</v>
      </c>
      <c r="AH178">
        <v>0</v>
      </c>
      <c r="AI178">
        <v>0</v>
      </c>
      <c r="AJ178">
        <v>0</v>
      </c>
      <c r="AK178">
        <v>0</v>
      </c>
      <c r="AL178">
        <v>0</v>
      </c>
      <c r="AM178">
        <v>-37955455</v>
      </c>
      <c r="AN178">
        <v>0</v>
      </c>
      <c r="AO178">
        <v>0</v>
      </c>
      <c r="AP178">
        <v>-96110</v>
      </c>
      <c r="AQ178">
        <v>0</v>
      </c>
      <c r="AR178">
        <v>0</v>
      </c>
      <c r="AS178">
        <v>-376450</v>
      </c>
      <c r="AT178">
        <v>0</v>
      </c>
      <c r="AU178">
        <v>0</v>
      </c>
      <c r="AV178">
        <v>0</v>
      </c>
      <c r="AW178">
        <v>-121923</v>
      </c>
      <c r="AX178">
        <v>0</v>
      </c>
      <c r="AY178">
        <v>0</v>
      </c>
      <c r="AZ178">
        <v>0</v>
      </c>
      <c r="BA178">
        <v>0</v>
      </c>
      <c r="BB178">
        <v>0</v>
      </c>
      <c r="BC178">
        <v>0</v>
      </c>
      <c r="BD178">
        <v>0</v>
      </c>
      <c r="BE178">
        <v>-5425</v>
      </c>
      <c r="BF178">
        <v>0</v>
      </c>
      <c r="BG178">
        <v>-84413</v>
      </c>
      <c r="BH178">
        <v>0</v>
      </c>
      <c r="BI178">
        <v>0</v>
      </c>
      <c r="BJ178">
        <v>0</v>
      </c>
      <c r="BK178">
        <v>0</v>
      </c>
      <c r="BL178">
        <v>0</v>
      </c>
      <c r="BM178">
        <v>0</v>
      </c>
      <c r="BN178">
        <v>0</v>
      </c>
      <c r="BO178">
        <v>0</v>
      </c>
      <c r="BP178">
        <v>0</v>
      </c>
      <c r="BQ178">
        <v>0</v>
      </c>
      <c r="BR178">
        <v>0</v>
      </c>
      <c r="BS178">
        <v>0</v>
      </c>
      <c r="BT178">
        <v>0</v>
      </c>
      <c r="BU178">
        <v>0.66</v>
      </c>
      <c r="BV178">
        <v>0.49</v>
      </c>
      <c r="BW178" s="6">
        <v>-23.5159426345197</v>
      </c>
      <c r="BX178" s="6">
        <v>92.253540113026801</v>
      </c>
      <c r="BY178" s="6">
        <v>0.49</v>
      </c>
      <c r="BZ178" s="6">
        <v>-23.5159426345197</v>
      </c>
      <c r="CA178" s="6">
        <v>92.253540113026801</v>
      </c>
      <c r="CB178">
        <v>0</v>
      </c>
      <c r="CC178">
        <v>0</v>
      </c>
      <c r="CD178">
        <v>2491270</v>
      </c>
      <c r="CE178">
        <v>2491270</v>
      </c>
      <c r="CG178" s="16">
        <f t="shared" si="2"/>
        <v>-12493583.850000001</v>
      </c>
    </row>
    <row r="179" spans="1:85" x14ac:dyDescent="0.25">
      <c r="A179" t="s">
        <v>361</v>
      </c>
      <c r="B179" t="s">
        <v>706</v>
      </c>
      <c r="C179">
        <v>88098620</v>
      </c>
      <c r="D179">
        <v>-62094</v>
      </c>
      <c r="E179">
        <v>-15547346</v>
      </c>
      <c r="F179">
        <v>-117462</v>
      </c>
      <c r="G179">
        <v>0</v>
      </c>
      <c r="H179">
        <v>-1058541</v>
      </c>
      <c r="I179">
        <v>0</v>
      </c>
      <c r="J179">
        <v>-4205504</v>
      </c>
      <c r="K179">
        <v>-2610708</v>
      </c>
      <c r="L179">
        <v>-59626</v>
      </c>
      <c r="M179">
        <v>0</v>
      </c>
      <c r="N179">
        <v>0</v>
      </c>
      <c r="O179">
        <v>0</v>
      </c>
      <c r="P179">
        <v>-1173</v>
      </c>
      <c r="Q179">
        <v>0</v>
      </c>
      <c r="R179">
        <v>0</v>
      </c>
      <c r="S179">
        <v>0</v>
      </c>
      <c r="T179">
        <v>0</v>
      </c>
      <c r="U179">
        <v>0</v>
      </c>
      <c r="V179">
        <v>1088019</v>
      </c>
      <c r="W179">
        <v>0</v>
      </c>
      <c r="X179">
        <v>-88944</v>
      </c>
      <c r="Y179">
        <v>0</v>
      </c>
      <c r="Z179">
        <v>0</v>
      </c>
      <c r="AA179">
        <v>-3564</v>
      </c>
      <c r="AB179">
        <v>0</v>
      </c>
      <c r="AC179">
        <v>0</v>
      </c>
      <c r="AD179">
        <v>0</v>
      </c>
      <c r="AE179">
        <v>0</v>
      </c>
      <c r="AF179">
        <v>0</v>
      </c>
      <c r="AG179">
        <v>0</v>
      </c>
      <c r="AH179">
        <v>0</v>
      </c>
      <c r="AI179">
        <v>0</v>
      </c>
      <c r="AJ179">
        <v>0</v>
      </c>
      <c r="AK179">
        <v>0</v>
      </c>
      <c r="AL179">
        <v>0</v>
      </c>
      <c r="AM179">
        <v>-14907390</v>
      </c>
      <c r="AN179">
        <v>-94873</v>
      </c>
      <c r="AO179">
        <v>0</v>
      </c>
      <c r="AP179">
        <v>-68883</v>
      </c>
      <c r="AQ179">
        <v>0</v>
      </c>
      <c r="AR179">
        <v>0</v>
      </c>
      <c r="AS179">
        <v>-117794</v>
      </c>
      <c r="AT179">
        <v>0</v>
      </c>
      <c r="AU179">
        <v>0</v>
      </c>
      <c r="AV179">
        <v>0</v>
      </c>
      <c r="AW179">
        <v>-59418</v>
      </c>
      <c r="AX179">
        <v>0</v>
      </c>
      <c r="AY179">
        <v>0</v>
      </c>
      <c r="AZ179">
        <v>0</v>
      </c>
      <c r="BA179">
        <v>0</v>
      </c>
      <c r="BB179">
        <v>0</v>
      </c>
      <c r="BC179">
        <v>0</v>
      </c>
      <c r="BD179">
        <v>0</v>
      </c>
      <c r="BE179">
        <v>-3665</v>
      </c>
      <c r="BF179">
        <v>0</v>
      </c>
      <c r="BG179">
        <v>0</v>
      </c>
      <c r="BH179">
        <v>0</v>
      </c>
      <c r="BI179">
        <v>-6369</v>
      </c>
      <c r="BJ179">
        <v>0</v>
      </c>
      <c r="BK179">
        <v>0</v>
      </c>
      <c r="BL179">
        <v>0</v>
      </c>
      <c r="BM179">
        <v>0</v>
      </c>
      <c r="BN179">
        <v>0</v>
      </c>
      <c r="BO179">
        <v>0</v>
      </c>
      <c r="BP179">
        <v>0</v>
      </c>
      <c r="BQ179">
        <v>0</v>
      </c>
      <c r="BR179">
        <v>0</v>
      </c>
      <c r="BS179">
        <v>0</v>
      </c>
      <c r="BT179">
        <v>0</v>
      </c>
      <c r="BU179">
        <v>0.65700000000000003</v>
      </c>
      <c r="BV179">
        <v>0.5</v>
      </c>
      <c r="BW179" s="6">
        <v>28.8171415362097</v>
      </c>
      <c r="BX179" s="6">
        <v>74.984694655594495</v>
      </c>
      <c r="BY179" s="6">
        <v>0.5</v>
      </c>
      <c r="BZ179" s="6">
        <v>28.8171415362097</v>
      </c>
      <c r="CA179" s="6">
        <v>74.984694655594495</v>
      </c>
      <c r="CB179">
        <v>0</v>
      </c>
      <c r="CC179">
        <v>0</v>
      </c>
      <c r="CD179">
        <v>0</v>
      </c>
      <c r="CE179">
        <v>0</v>
      </c>
      <c r="CG179" s="16">
        <f t="shared" si="2"/>
        <v>-4874449.5495000007</v>
      </c>
    </row>
    <row r="180" spans="1:85" x14ac:dyDescent="0.25">
      <c r="A180" t="s">
        <v>363</v>
      </c>
      <c r="B180" t="s">
        <v>362</v>
      </c>
      <c r="C180">
        <v>70658401</v>
      </c>
      <c r="D180">
        <v>-17758</v>
      </c>
      <c r="E180">
        <v>-6206980</v>
      </c>
      <c r="F180">
        <v>0</v>
      </c>
      <c r="G180">
        <v>0</v>
      </c>
      <c r="H180">
        <v>-325615</v>
      </c>
      <c r="I180">
        <v>0</v>
      </c>
      <c r="J180">
        <v>-3062330</v>
      </c>
      <c r="K180">
        <v>-2605333</v>
      </c>
      <c r="L180">
        <v>-6113</v>
      </c>
      <c r="M180">
        <v>0</v>
      </c>
      <c r="N180">
        <v>-4009</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c r="AJ180">
        <v>0</v>
      </c>
      <c r="AK180">
        <v>0</v>
      </c>
      <c r="AL180">
        <v>0</v>
      </c>
      <c r="AM180">
        <v>-5945736</v>
      </c>
      <c r="AN180">
        <v>0</v>
      </c>
      <c r="AO180">
        <v>0</v>
      </c>
      <c r="AP180">
        <v>-13202</v>
      </c>
      <c r="AQ180">
        <v>0</v>
      </c>
      <c r="AR180">
        <v>0</v>
      </c>
      <c r="AS180">
        <v>0</v>
      </c>
      <c r="AT180">
        <v>0</v>
      </c>
      <c r="AU180">
        <v>0</v>
      </c>
      <c r="AV180">
        <v>0</v>
      </c>
      <c r="AW180">
        <v>-6009</v>
      </c>
      <c r="AX180">
        <v>0</v>
      </c>
      <c r="AY180">
        <v>0</v>
      </c>
      <c r="AZ180">
        <v>0</v>
      </c>
      <c r="BA180">
        <v>-4203</v>
      </c>
      <c r="BB180">
        <v>0</v>
      </c>
      <c r="BC180">
        <v>0</v>
      </c>
      <c r="BD180">
        <v>0</v>
      </c>
      <c r="BE180">
        <v>0</v>
      </c>
      <c r="BF180">
        <v>0</v>
      </c>
      <c r="BG180">
        <v>0</v>
      </c>
      <c r="BH180">
        <v>0</v>
      </c>
      <c r="BI180">
        <v>0</v>
      </c>
      <c r="BJ180">
        <v>0</v>
      </c>
      <c r="BK180">
        <v>0</v>
      </c>
      <c r="BL180">
        <v>0</v>
      </c>
      <c r="BM180">
        <v>0</v>
      </c>
      <c r="BN180">
        <v>0</v>
      </c>
      <c r="BO180">
        <v>0</v>
      </c>
      <c r="BP180">
        <v>0</v>
      </c>
      <c r="BQ180">
        <v>0</v>
      </c>
      <c r="BR180">
        <v>0</v>
      </c>
      <c r="BS180">
        <v>0</v>
      </c>
      <c r="BT180">
        <v>0</v>
      </c>
      <c r="BU180">
        <v>0.69799999999999995</v>
      </c>
      <c r="BV180">
        <v>0.4</v>
      </c>
      <c r="BW180" s="6">
        <v>-25.7827582195773</v>
      </c>
      <c r="BX180" s="6">
        <v>6.55302330605695</v>
      </c>
      <c r="BY180" s="6">
        <v>0.4</v>
      </c>
      <c r="BZ180" s="6">
        <v>-25.7827582195773</v>
      </c>
      <c r="CA180" s="6">
        <v>6.55302330605695</v>
      </c>
      <c r="CB180">
        <v>0</v>
      </c>
      <c r="CC180">
        <v>0</v>
      </c>
      <c r="CD180">
        <v>0</v>
      </c>
      <c r="CE180">
        <v>0</v>
      </c>
      <c r="CG180" s="16">
        <f t="shared" si="2"/>
        <v>-2070454.3659999999</v>
      </c>
    </row>
    <row r="181" spans="1:85" x14ac:dyDescent="0.25">
      <c r="A181" t="s">
        <v>364</v>
      </c>
      <c r="B181" t="s">
        <v>707</v>
      </c>
      <c r="C181">
        <v>133153517</v>
      </c>
      <c r="D181">
        <v>-27977</v>
      </c>
      <c r="E181">
        <v>-10145792</v>
      </c>
      <c r="F181">
        <v>0</v>
      </c>
      <c r="G181">
        <v>0</v>
      </c>
      <c r="H181">
        <v>-884329</v>
      </c>
      <c r="I181">
        <v>0</v>
      </c>
      <c r="J181">
        <v>-3360285</v>
      </c>
      <c r="K181">
        <v>-3818722</v>
      </c>
      <c r="L181">
        <v>0</v>
      </c>
      <c r="M181">
        <v>0</v>
      </c>
      <c r="N181">
        <v>0</v>
      </c>
      <c r="O181">
        <v>0</v>
      </c>
      <c r="P181">
        <v>0</v>
      </c>
      <c r="Q181">
        <v>0</v>
      </c>
      <c r="R181">
        <v>0</v>
      </c>
      <c r="S181">
        <v>0</v>
      </c>
      <c r="T181">
        <v>0</v>
      </c>
      <c r="U181">
        <v>0</v>
      </c>
      <c r="V181">
        <v>117918</v>
      </c>
      <c r="W181">
        <v>0</v>
      </c>
      <c r="X181">
        <v>-492643</v>
      </c>
      <c r="Y181">
        <v>0</v>
      </c>
      <c r="Z181">
        <v>0</v>
      </c>
      <c r="AA181">
        <v>-70095</v>
      </c>
      <c r="AB181">
        <v>0</v>
      </c>
      <c r="AC181">
        <v>-323875</v>
      </c>
      <c r="AD181">
        <v>-243426</v>
      </c>
      <c r="AE181">
        <v>0</v>
      </c>
      <c r="AF181">
        <v>0</v>
      </c>
      <c r="AG181">
        <v>0</v>
      </c>
      <c r="AH181">
        <v>-346875</v>
      </c>
      <c r="AI181">
        <v>0</v>
      </c>
      <c r="AJ181">
        <v>0</v>
      </c>
      <c r="AK181">
        <v>0</v>
      </c>
      <c r="AL181">
        <v>0</v>
      </c>
      <c r="AM181">
        <v>-9711603</v>
      </c>
      <c r="AN181">
        <v>-436363</v>
      </c>
      <c r="AO181">
        <v>0</v>
      </c>
      <c r="AP181">
        <v>-43676</v>
      </c>
      <c r="AQ181">
        <v>-1962</v>
      </c>
      <c r="AR181">
        <v>0</v>
      </c>
      <c r="AS181">
        <v>0</v>
      </c>
      <c r="AT181">
        <v>0</v>
      </c>
      <c r="AU181">
        <v>0</v>
      </c>
      <c r="AV181">
        <v>0</v>
      </c>
      <c r="AW181">
        <v>0</v>
      </c>
      <c r="AX181">
        <v>0</v>
      </c>
      <c r="AY181">
        <v>0</v>
      </c>
      <c r="AZ181">
        <v>0</v>
      </c>
      <c r="BA181">
        <v>0</v>
      </c>
      <c r="BB181">
        <v>0</v>
      </c>
      <c r="BC181">
        <v>0</v>
      </c>
      <c r="BD181">
        <v>-341250</v>
      </c>
      <c r="BE181">
        <v>0</v>
      </c>
      <c r="BF181">
        <v>0</v>
      </c>
      <c r="BG181">
        <v>0</v>
      </c>
      <c r="BH181">
        <v>0</v>
      </c>
      <c r="BI181">
        <v>0</v>
      </c>
      <c r="BJ181">
        <v>0</v>
      </c>
      <c r="BK181">
        <v>0</v>
      </c>
      <c r="BL181">
        <v>0</v>
      </c>
      <c r="BM181">
        <v>0</v>
      </c>
      <c r="BN181">
        <v>0</v>
      </c>
      <c r="BO181">
        <v>0</v>
      </c>
      <c r="BP181">
        <v>0</v>
      </c>
      <c r="BQ181">
        <v>0</v>
      </c>
      <c r="BR181">
        <v>0</v>
      </c>
      <c r="BS181">
        <v>0</v>
      </c>
      <c r="BT181">
        <v>0</v>
      </c>
      <c r="BU181">
        <v>0.67100000000000004</v>
      </c>
      <c r="BV181">
        <v>0.49</v>
      </c>
      <c r="BW181" s="6">
        <v>38.036997604982602</v>
      </c>
      <c r="BX181" s="6">
        <v>106.181122866984</v>
      </c>
      <c r="BY181" s="6">
        <v>0.49</v>
      </c>
      <c r="BZ181" s="6">
        <v>38.036997604982602</v>
      </c>
      <c r="CA181" s="6">
        <v>106.181122866984</v>
      </c>
      <c r="CB181">
        <v>0</v>
      </c>
      <c r="CC181">
        <v>0</v>
      </c>
      <c r="CD181">
        <v>0</v>
      </c>
      <c r="CE181">
        <v>0</v>
      </c>
      <c r="CG181" s="16">
        <f t="shared" si="2"/>
        <v>-3243589.5085</v>
      </c>
    </row>
    <row r="182" spans="1:85" x14ac:dyDescent="0.25">
      <c r="A182" t="s">
        <v>366</v>
      </c>
      <c r="B182" t="s">
        <v>365</v>
      </c>
      <c r="C182">
        <v>45198130</v>
      </c>
      <c r="D182">
        <v>0</v>
      </c>
      <c r="E182">
        <v>-3677179</v>
      </c>
      <c r="F182">
        <v>0</v>
      </c>
      <c r="G182">
        <v>0</v>
      </c>
      <c r="H182">
        <v>-608974</v>
      </c>
      <c r="I182">
        <v>0</v>
      </c>
      <c r="J182">
        <v>-975235</v>
      </c>
      <c r="K182">
        <v>-368920</v>
      </c>
      <c r="L182">
        <v>-1422</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c r="AJ182">
        <v>0</v>
      </c>
      <c r="AK182">
        <v>0</v>
      </c>
      <c r="AL182">
        <v>0</v>
      </c>
      <c r="AM182">
        <v>-3436711</v>
      </c>
      <c r="AN182">
        <v>0</v>
      </c>
      <c r="AO182">
        <v>0</v>
      </c>
      <c r="AP182">
        <v>0</v>
      </c>
      <c r="AQ182">
        <v>0</v>
      </c>
      <c r="AR182">
        <v>0</v>
      </c>
      <c r="AS182">
        <v>0</v>
      </c>
      <c r="AT182">
        <v>0</v>
      </c>
      <c r="AU182">
        <v>0</v>
      </c>
      <c r="AV182">
        <v>0</v>
      </c>
      <c r="AW182">
        <v>-1398</v>
      </c>
      <c r="AX182">
        <v>0</v>
      </c>
      <c r="AY182">
        <v>0</v>
      </c>
      <c r="AZ182">
        <v>0</v>
      </c>
      <c r="BA182">
        <v>0</v>
      </c>
      <c r="BB182">
        <v>0</v>
      </c>
      <c r="BC182">
        <v>0</v>
      </c>
      <c r="BD182">
        <v>0</v>
      </c>
      <c r="BE182">
        <v>0</v>
      </c>
      <c r="BF182">
        <v>0</v>
      </c>
      <c r="BG182">
        <v>0</v>
      </c>
      <c r="BH182">
        <v>0</v>
      </c>
      <c r="BI182">
        <v>0</v>
      </c>
      <c r="BJ182">
        <v>0</v>
      </c>
      <c r="BK182">
        <v>0</v>
      </c>
      <c r="BL182">
        <v>0</v>
      </c>
      <c r="BM182">
        <v>0</v>
      </c>
      <c r="BN182">
        <v>0</v>
      </c>
      <c r="BO182">
        <v>0</v>
      </c>
      <c r="BP182">
        <v>0</v>
      </c>
      <c r="BQ182">
        <v>0</v>
      </c>
      <c r="BR182">
        <v>0</v>
      </c>
      <c r="BS182">
        <v>0</v>
      </c>
      <c r="BT182">
        <v>0</v>
      </c>
      <c r="BU182">
        <v>0.69799999999999995</v>
      </c>
      <c r="BV182">
        <v>0.4</v>
      </c>
      <c r="BW182" s="6">
        <v>-11.346032019116899</v>
      </c>
      <c r="BX182" s="6">
        <v>4.038639112607</v>
      </c>
      <c r="BY182" s="6">
        <v>0.4</v>
      </c>
      <c r="BZ182" s="6">
        <v>-11.346032019116899</v>
      </c>
      <c r="CA182" s="6">
        <v>4.038639112607</v>
      </c>
      <c r="CB182">
        <v>0</v>
      </c>
      <c r="CC182">
        <v>0</v>
      </c>
      <c r="CD182">
        <v>0</v>
      </c>
      <c r="CE182">
        <v>0</v>
      </c>
      <c r="CG182" s="16">
        <f t="shared" si="2"/>
        <v>-1199412.139</v>
      </c>
    </row>
    <row r="183" spans="1:85" x14ac:dyDescent="0.25">
      <c r="A183" t="s">
        <v>368</v>
      </c>
      <c r="B183" t="s">
        <v>367</v>
      </c>
      <c r="C183">
        <v>13126392</v>
      </c>
      <c r="D183">
        <v>-2944</v>
      </c>
      <c r="E183">
        <v>-2076148</v>
      </c>
      <c r="F183">
        <v>0</v>
      </c>
      <c r="G183">
        <v>0</v>
      </c>
      <c r="H183">
        <v>-95133</v>
      </c>
      <c r="I183">
        <v>0</v>
      </c>
      <c r="J183">
        <v>-402118</v>
      </c>
      <c r="K183">
        <v>-177422</v>
      </c>
      <c r="L183">
        <v>-7660</v>
      </c>
      <c r="M183">
        <v>0</v>
      </c>
      <c r="N183">
        <v>0</v>
      </c>
      <c r="O183">
        <v>0</v>
      </c>
      <c r="P183">
        <v>0</v>
      </c>
      <c r="Q183">
        <v>0</v>
      </c>
      <c r="R183">
        <v>0</v>
      </c>
      <c r="S183">
        <v>0</v>
      </c>
      <c r="T183">
        <v>0</v>
      </c>
      <c r="U183">
        <v>0</v>
      </c>
      <c r="V183">
        <v>0</v>
      </c>
      <c r="W183">
        <v>0</v>
      </c>
      <c r="X183">
        <v>0</v>
      </c>
      <c r="Y183">
        <v>0</v>
      </c>
      <c r="Z183">
        <v>0</v>
      </c>
      <c r="AA183">
        <v>0</v>
      </c>
      <c r="AB183">
        <v>0</v>
      </c>
      <c r="AC183">
        <v>0</v>
      </c>
      <c r="AD183">
        <v>0</v>
      </c>
      <c r="AE183">
        <v>0</v>
      </c>
      <c r="AF183">
        <v>0</v>
      </c>
      <c r="AG183">
        <v>0</v>
      </c>
      <c r="AH183">
        <v>0</v>
      </c>
      <c r="AI183">
        <v>0</v>
      </c>
      <c r="AJ183">
        <v>0</v>
      </c>
      <c r="AK183">
        <v>0</v>
      </c>
      <c r="AL183">
        <v>0</v>
      </c>
      <c r="AM183">
        <v>-2053022</v>
      </c>
      <c r="AN183">
        <v>0</v>
      </c>
      <c r="AO183">
        <v>0</v>
      </c>
      <c r="AP183">
        <v>-2944</v>
      </c>
      <c r="AQ183">
        <v>0</v>
      </c>
      <c r="AR183">
        <v>0</v>
      </c>
      <c r="AS183">
        <v>0</v>
      </c>
      <c r="AT183">
        <v>0</v>
      </c>
      <c r="AU183">
        <v>0</v>
      </c>
      <c r="AV183">
        <v>0</v>
      </c>
      <c r="AW183">
        <v>-7411</v>
      </c>
      <c r="AX183">
        <v>0</v>
      </c>
      <c r="AY183">
        <v>0</v>
      </c>
      <c r="AZ183">
        <v>0</v>
      </c>
      <c r="BA183">
        <v>0</v>
      </c>
      <c r="BB183">
        <v>0</v>
      </c>
      <c r="BC183">
        <v>0</v>
      </c>
      <c r="BD183">
        <v>0</v>
      </c>
      <c r="BE183">
        <v>0</v>
      </c>
      <c r="BF183">
        <v>0</v>
      </c>
      <c r="BG183">
        <v>0</v>
      </c>
      <c r="BH183">
        <v>0</v>
      </c>
      <c r="BI183">
        <v>0</v>
      </c>
      <c r="BJ183">
        <v>0</v>
      </c>
      <c r="BK183">
        <v>0</v>
      </c>
      <c r="BL183">
        <v>0</v>
      </c>
      <c r="BM183">
        <v>0</v>
      </c>
      <c r="BN183">
        <v>0</v>
      </c>
      <c r="BO183">
        <v>0</v>
      </c>
      <c r="BP183">
        <v>0</v>
      </c>
      <c r="BQ183">
        <v>0</v>
      </c>
      <c r="BR183">
        <v>0</v>
      </c>
      <c r="BS183">
        <v>0</v>
      </c>
      <c r="BT183">
        <v>0</v>
      </c>
      <c r="BU183">
        <v>0.71699999999999997</v>
      </c>
      <c r="BV183">
        <v>0.4</v>
      </c>
      <c r="BW183" s="6">
        <v>-3.8854943456439499</v>
      </c>
      <c r="BX183" s="6">
        <v>1.6783175054450299</v>
      </c>
      <c r="BY183" s="6">
        <v>0.4</v>
      </c>
      <c r="BZ183" s="6">
        <v>-3.8854943456439499</v>
      </c>
      <c r="CA183" s="6">
        <v>1.6783175054450299</v>
      </c>
      <c r="CB183">
        <v>0</v>
      </c>
      <c r="CC183">
        <v>0</v>
      </c>
      <c r="CD183">
        <v>0</v>
      </c>
      <c r="CE183">
        <v>0</v>
      </c>
      <c r="CG183" s="16">
        <f t="shared" si="2"/>
        <v>-734952.96299999999</v>
      </c>
    </row>
    <row r="184" spans="1:85" x14ac:dyDescent="0.25">
      <c r="A184" t="s">
        <v>370</v>
      </c>
      <c r="B184" t="s">
        <v>369</v>
      </c>
      <c r="C184">
        <v>59170179</v>
      </c>
      <c r="D184">
        <v>0</v>
      </c>
      <c r="E184">
        <v>-11542136</v>
      </c>
      <c r="F184">
        <v>-2370</v>
      </c>
      <c r="G184">
        <v>0</v>
      </c>
      <c r="H184">
        <v>-912847</v>
      </c>
      <c r="I184">
        <v>0</v>
      </c>
      <c r="J184">
        <v>-1676442</v>
      </c>
      <c r="K184">
        <v>-1131356</v>
      </c>
      <c r="L184">
        <v>-10332</v>
      </c>
      <c r="M184">
        <v>0</v>
      </c>
      <c r="N184">
        <v>0</v>
      </c>
      <c r="O184">
        <v>0</v>
      </c>
      <c r="P184">
        <v>0</v>
      </c>
      <c r="Q184">
        <v>-17334</v>
      </c>
      <c r="R184">
        <v>0</v>
      </c>
      <c r="S184">
        <v>0</v>
      </c>
      <c r="T184">
        <v>0</v>
      </c>
      <c r="U184">
        <v>0</v>
      </c>
      <c r="V184">
        <v>0</v>
      </c>
      <c r="W184">
        <v>0</v>
      </c>
      <c r="X184">
        <v>0</v>
      </c>
      <c r="Y184">
        <v>0</v>
      </c>
      <c r="Z184">
        <v>0</v>
      </c>
      <c r="AA184">
        <v>0</v>
      </c>
      <c r="AB184">
        <v>0</v>
      </c>
      <c r="AC184">
        <v>0</v>
      </c>
      <c r="AD184">
        <v>0</v>
      </c>
      <c r="AE184">
        <v>0</v>
      </c>
      <c r="AF184">
        <v>0</v>
      </c>
      <c r="AG184">
        <v>0</v>
      </c>
      <c r="AH184">
        <v>0</v>
      </c>
      <c r="AI184">
        <v>0</v>
      </c>
      <c r="AJ184">
        <v>0</v>
      </c>
      <c r="AK184">
        <v>0</v>
      </c>
      <c r="AL184">
        <v>0</v>
      </c>
      <c r="AM184">
        <v>-10906049</v>
      </c>
      <c r="AN184">
        <v>0</v>
      </c>
      <c r="AO184">
        <v>0</v>
      </c>
      <c r="AP184">
        <v>0</v>
      </c>
      <c r="AQ184">
        <v>0</v>
      </c>
      <c r="AR184">
        <v>0</v>
      </c>
      <c r="AS184">
        <v>-2190</v>
      </c>
      <c r="AT184">
        <v>0</v>
      </c>
      <c r="AU184">
        <v>0</v>
      </c>
      <c r="AV184">
        <v>0</v>
      </c>
      <c r="AW184">
        <v>-10332</v>
      </c>
      <c r="AX184">
        <v>0</v>
      </c>
      <c r="AY184">
        <v>0</v>
      </c>
      <c r="AZ184">
        <v>0</v>
      </c>
      <c r="BA184">
        <v>0</v>
      </c>
      <c r="BB184">
        <v>0</v>
      </c>
      <c r="BC184">
        <v>0</v>
      </c>
      <c r="BD184">
        <v>0</v>
      </c>
      <c r="BE184">
        <v>0</v>
      </c>
      <c r="BF184">
        <v>0</v>
      </c>
      <c r="BG184">
        <v>-501647</v>
      </c>
      <c r="BH184">
        <v>0</v>
      </c>
      <c r="BI184">
        <v>0</v>
      </c>
      <c r="BJ184">
        <v>0</v>
      </c>
      <c r="BK184">
        <v>0</v>
      </c>
      <c r="BL184">
        <v>0</v>
      </c>
      <c r="BM184">
        <v>0</v>
      </c>
      <c r="BN184">
        <v>0</v>
      </c>
      <c r="BO184">
        <v>0</v>
      </c>
      <c r="BP184">
        <v>0</v>
      </c>
      <c r="BQ184">
        <v>0</v>
      </c>
      <c r="BR184">
        <v>0</v>
      </c>
      <c r="BS184">
        <v>0</v>
      </c>
      <c r="BT184">
        <v>0</v>
      </c>
      <c r="BU184">
        <v>0.66</v>
      </c>
      <c r="BV184">
        <v>0.99</v>
      </c>
      <c r="BW184" s="6">
        <v>49.6990949941219</v>
      </c>
      <c r="BX184" s="6">
        <v>111.91465351668199</v>
      </c>
      <c r="BY184" s="6">
        <v>0.49</v>
      </c>
      <c r="BZ184" s="6">
        <v>39.768402204431503</v>
      </c>
      <c r="CA184" s="6">
        <v>70.561961473173497</v>
      </c>
      <c r="CB184">
        <v>0</v>
      </c>
      <c r="CC184">
        <v>0</v>
      </c>
      <c r="CD184">
        <v>0</v>
      </c>
      <c r="CE184">
        <v>0</v>
      </c>
      <c r="CG184" s="16">
        <f t="shared" si="2"/>
        <v>-3598996.1700000004</v>
      </c>
    </row>
    <row r="185" spans="1:85" x14ac:dyDescent="0.25">
      <c r="A185" t="s">
        <v>372</v>
      </c>
      <c r="B185" t="s">
        <v>371</v>
      </c>
      <c r="C185">
        <v>103932209</v>
      </c>
      <c r="D185">
        <v>0</v>
      </c>
      <c r="E185">
        <v>-2429227</v>
      </c>
      <c r="F185">
        <v>0</v>
      </c>
      <c r="G185">
        <v>0</v>
      </c>
      <c r="H185">
        <v>-418908</v>
      </c>
      <c r="I185">
        <v>0</v>
      </c>
      <c r="J185">
        <v>-3337177</v>
      </c>
      <c r="K185">
        <v>-3275972</v>
      </c>
      <c r="L185">
        <v>-17718</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c r="AL185">
        <v>0</v>
      </c>
      <c r="AM185">
        <v>-2323222</v>
      </c>
      <c r="AN185">
        <v>0</v>
      </c>
      <c r="AO185">
        <v>0</v>
      </c>
      <c r="AP185">
        <v>0</v>
      </c>
      <c r="AQ185">
        <v>0</v>
      </c>
      <c r="AR185">
        <v>0</v>
      </c>
      <c r="AS185">
        <v>0</v>
      </c>
      <c r="AT185">
        <v>0</v>
      </c>
      <c r="AU185">
        <v>0</v>
      </c>
      <c r="AV185">
        <v>0</v>
      </c>
      <c r="AW185">
        <v>-17375</v>
      </c>
      <c r="AX185">
        <v>0</v>
      </c>
      <c r="AY185">
        <v>0</v>
      </c>
      <c r="AZ185">
        <v>0</v>
      </c>
      <c r="BA185">
        <v>0</v>
      </c>
      <c r="BB185">
        <v>0</v>
      </c>
      <c r="BC185">
        <v>0</v>
      </c>
      <c r="BD185">
        <v>0</v>
      </c>
      <c r="BE185">
        <v>0</v>
      </c>
      <c r="BF185">
        <v>0</v>
      </c>
      <c r="BG185">
        <v>0</v>
      </c>
      <c r="BH185">
        <v>0</v>
      </c>
      <c r="BI185">
        <v>0</v>
      </c>
      <c r="BJ185">
        <v>0</v>
      </c>
      <c r="BK185">
        <v>0</v>
      </c>
      <c r="BL185">
        <v>0</v>
      </c>
      <c r="BM185">
        <v>0</v>
      </c>
      <c r="BN185">
        <v>0</v>
      </c>
      <c r="BO185">
        <v>0</v>
      </c>
      <c r="BP185">
        <v>0</v>
      </c>
      <c r="BQ185">
        <v>0</v>
      </c>
      <c r="BR185">
        <v>0</v>
      </c>
      <c r="BS185">
        <v>0</v>
      </c>
      <c r="BT185">
        <v>0</v>
      </c>
      <c r="BU185">
        <v>0.72699999999999998</v>
      </c>
      <c r="BV185">
        <v>0.4</v>
      </c>
      <c r="BW185" s="6">
        <v>-32.471866526927201</v>
      </c>
      <c r="BX185" s="6">
        <v>6.9428266422256204</v>
      </c>
      <c r="BY185" s="6">
        <v>0.4</v>
      </c>
      <c r="BZ185" s="6">
        <v>-32.471866526927201</v>
      </c>
      <c r="CA185" s="6">
        <v>6.9428266422256204</v>
      </c>
      <c r="CB185">
        <v>0</v>
      </c>
      <c r="CC185">
        <v>0</v>
      </c>
      <c r="CD185">
        <v>2952251</v>
      </c>
      <c r="CE185">
        <v>2952251</v>
      </c>
      <c r="CG185" s="16">
        <f t="shared" si="2"/>
        <v>-844491.19699999993</v>
      </c>
    </row>
    <row r="186" spans="1:85" x14ac:dyDescent="0.25">
      <c r="A186" t="s">
        <v>374</v>
      </c>
      <c r="B186" t="s">
        <v>373</v>
      </c>
      <c r="C186">
        <v>20579934</v>
      </c>
      <c r="D186">
        <v>-6895</v>
      </c>
      <c r="E186">
        <v>-4920299</v>
      </c>
      <c r="F186">
        <v>0</v>
      </c>
      <c r="G186">
        <v>0</v>
      </c>
      <c r="H186">
        <v>-293303</v>
      </c>
      <c r="I186">
        <v>0</v>
      </c>
      <c r="J186">
        <v>-619046</v>
      </c>
      <c r="K186">
        <v>-575025</v>
      </c>
      <c r="L186">
        <v>-7597</v>
      </c>
      <c r="M186">
        <v>0</v>
      </c>
      <c r="N186">
        <v>0</v>
      </c>
      <c r="O186">
        <v>0</v>
      </c>
      <c r="P186">
        <v>-1198</v>
      </c>
      <c r="Q186">
        <v>0</v>
      </c>
      <c r="R186">
        <v>0</v>
      </c>
      <c r="S186">
        <v>0</v>
      </c>
      <c r="T186">
        <v>0</v>
      </c>
      <c r="U186">
        <v>0</v>
      </c>
      <c r="V186">
        <v>0</v>
      </c>
      <c r="W186">
        <v>0</v>
      </c>
      <c r="X186">
        <v>0</v>
      </c>
      <c r="Y186">
        <v>0</v>
      </c>
      <c r="Z186">
        <v>0</v>
      </c>
      <c r="AA186">
        <v>0</v>
      </c>
      <c r="AB186">
        <v>0</v>
      </c>
      <c r="AC186">
        <v>0</v>
      </c>
      <c r="AD186">
        <v>0</v>
      </c>
      <c r="AE186">
        <v>0</v>
      </c>
      <c r="AF186">
        <v>0</v>
      </c>
      <c r="AG186">
        <v>0</v>
      </c>
      <c r="AH186">
        <v>0</v>
      </c>
      <c r="AI186">
        <v>0</v>
      </c>
      <c r="AJ186">
        <v>0</v>
      </c>
      <c r="AK186">
        <v>0</v>
      </c>
      <c r="AL186">
        <v>0</v>
      </c>
      <c r="AM186">
        <v>-4593494</v>
      </c>
      <c r="AN186">
        <v>0</v>
      </c>
      <c r="AO186">
        <v>0</v>
      </c>
      <c r="AP186">
        <v>-16805</v>
      </c>
      <c r="AQ186">
        <v>0</v>
      </c>
      <c r="AR186">
        <v>0</v>
      </c>
      <c r="AS186">
        <v>0</v>
      </c>
      <c r="AT186">
        <v>0</v>
      </c>
      <c r="AU186">
        <v>0</v>
      </c>
      <c r="AV186">
        <v>0</v>
      </c>
      <c r="AW186">
        <v>-7597</v>
      </c>
      <c r="AX186">
        <v>0</v>
      </c>
      <c r="AY186">
        <v>0</v>
      </c>
      <c r="AZ186">
        <v>0</v>
      </c>
      <c r="BA186">
        <v>0</v>
      </c>
      <c r="BB186">
        <v>0</v>
      </c>
      <c r="BC186">
        <v>0</v>
      </c>
      <c r="BD186">
        <v>0</v>
      </c>
      <c r="BE186">
        <v>-997</v>
      </c>
      <c r="BF186">
        <v>0</v>
      </c>
      <c r="BG186">
        <v>-305</v>
      </c>
      <c r="BH186">
        <v>0</v>
      </c>
      <c r="BI186">
        <v>0</v>
      </c>
      <c r="BJ186">
        <v>0</v>
      </c>
      <c r="BK186">
        <v>0</v>
      </c>
      <c r="BL186">
        <v>0</v>
      </c>
      <c r="BM186">
        <v>0</v>
      </c>
      <c r="BN186">
        <v>0</v>
      </c>
      <c r="BO186">
        <v>0</v>
      </c>
      <c r="BP186">
        <v>0</v>
      </c>
      <c r="BQ186">
        <v>0</v>
      </c>
      <c r="BR186">
        <v>0</v>
      </c>
      <c r="BS186">
        <v>0</v>
      </c>
      <c r="BT186">
        <v>0</v>
      </c>
      <c r="BU186">
        <v>0.61399999999999999</v>
      </c>
      <c r="BV186">
        <v>0.4</v>
      </c>
      <c r="BW186" s="6">
        <v>-4.3235867778438202</v>
      </c>
      <c r="BX186" s="6">
        <v>4.4176360207130596</v>
      </c>
      <c r="BY186" s="6">
        <v>0.4</v>
      </c>
      <c r="BZ186" s="6">
        <v>-4.3235867778438202</v>
      </c>
      <c r="CA186" s="6">
        <v>4.4176360207130596</v>
      </c>
      <c r="CB186">
        <v>0</v>
      </c>
      <c r="CC186">
        <v>0</v>
      </c>
      <c r="CD186">
        <v>0</v>
      </c>
      <c r="CE186">
        <v>0</v>
      </c>
      <c r="CG186" s="16">
        <f t="shared" si="2"/>
        <v>-1405043.523</v>
      </c>
    </row>
    <row r="187" spans="1:85" x14ac:dyDescent="0.25">
      <c r="A187" t="s">
        <v>375</v>
      </c>
      <c r="B187" t="s">
        <v>708</v>
      </c>
      <c r="C187">
        <v>120856549</v>
      </c>
      <c r="D187">
        <v>-13157</v>
      </c>
      <c r="E187">
        <v>-7251999</v>
      </c>
      <c r="F187">
        <v>-6537</v>
      </c>
      <c r="G187">
        <v>0</v>
      </c>
      <c r="H187">
        <v>-982534</v>
      </c>
      <c r="I187">
        <v>0</v>
      </c>
      <c r="J187">
        <v>-2138802</v>
      </c>
      <c r="K187">
        <v>-1766996</v>
      </c>
      <c r="L187">
        <v>-13373</v>
      </c>
      <c r="M187">
        <v>0</v>
      </c>
      <c r="N187">
        <v>0</v>
      </c>
      <c r="O187">
        <v>0</v>
      </c>
      <c r="P187">
        <v>0</v>
      </c>
      <c r="Q187">
        <v>-48606</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c r="AL187">
        <v>0</v>
      </c>
      <c r="AM187">
        <v>-6877633</v>
      </c>
      <c r="AN187">
        <v>0</v>
      </c>
      <c r="AO187">
        <v>0</v>
      </c>
      <c r="AP187">
        <v>-26922</v>
      </c>
      <c r="AQ187">
        <v>0</v>
      </c>
      <c r="AR187">
        <v>0</v>
      </c>
      <c r="AS187">
        <v>-6537</v>
      </c>
      <c r="AT187">
        <v>0</v>
      </c>
      <c r="AU187">
        <v>0</v>
      </c>
      <c r="AV187">
        <v>0</v>
      </c>
      <c r="AW187">
        <v>-13328</v>
      </c>
      <c r="AX187">
        <v>0</v>
      </c>
      <c r="AY187">
        <v>0</v>
      </c>
      <c r="AZ187">
        <v>0</v>
      </c>
      <c r="BA187">
        <v>0</v>
      </c>
      <c r="BB187">
        <v>0</v>
      </c>
      <c r="BC187">
        <v>0</v>
      </c>
      <c r="BD187">
        <v>0</v>
      </c>
      <c r="BE187">
        <v>-26403</v>
      </c>
      <c r="BF187">
        <v>0</v>
      </c>
      <c r="BG187">
        <v>-123254</v>
      </c>
      <c r="BH187">
        <v>0</v>
      </c>
      <c r="BI187">
        <v>0</v>
      </c>
      <c r="BJ187">
        <v>0</v>
      </c>
      <c r="BK187">
        <v>0</v>
      </c>
      <c r="BL187">
        <v>0</v>
      </c>
      <c r="BM187">
        <v>0</v>
      </c>
      <c r="BN187">
        <v>0</v>
      </c>
      <c r="BO187">
        <v>0</v>
      </c>
      <c r="BP187">
        <v>0</v>
      </c>
      <c r="BQ187">
        <v>0</v>
      </c>
      <c r="BR187">
        <v>0</v>
      </c>
      <c r="BS187">
        <v>0</v>
      </c>
      <c r="BT187">
        <v>0</v>
      </c>
      <c r="BU187">
        <v>0.71099999999999997</v>
      </c>
      <c r="BV187">
        <v>0.49</v>
      </c>
      <c r="BW187" s="6">
        <v>-4.8860737329058299</v>
      </c>
      <c r="BX187" s="6">
        <v>46.376421922124102</v>
      </c>
      <c r="BY187" s="6">
        <v>0.49</v>
      </c>
      <c r="BZ187" s="6">
        <v>-4.8860737329058299</v>
      </c>
      <c r="CA187" s="6">
        <v>46.376421922124102</v>
      </c>
      <c r="CB187">
        <v>0</v>
      </c>
      <c r="CC187">
        <v>0</v>
      </c>
      <c r="CD187">
        <v>0</v>
      </c>
      <c r="CE187">
        <v>0</v>
      </c>
      <c r="CG187" s="16">
        <f t="shared" si="2"/>
        <v>-2435427.7604999999</v>
      </c>
    </row>
    <row r="188" spans="1:85" x14ac:dyDescent="0.25">
      <c r="A188" t="s">
        <v>376</v>
      </c>
      <c r="B188" t="s">
        <v>709</v>
      </c>
      <c r="C188">
        <v>93793222</v>
      </c>
      <c r="D188">
        <v>0</v>
      </c>
      <c r="E188">
        <v>-8986363</v>
      </c>
      <c r="F188">
        <v>0</v>
      </c>
      <c r="G188">
        <v>0</v>
      </c>
      <c r="H188">
        <v>-1143107</v>
      </c>
      <c r="I188">
        <v>0</v>
      </c>
      <c r="J188">
        <v>-3204617</v>
      </c>
      <c r="K188">
        <v>-2238223</v>
      </c>
      <c r="L188">
        <v>-45696</v>
      </c>
      <c r="M188">
        <v>0</v>
      </c>
      <c r="N188">
        <v>0</v>
      </c>
      <c r="O188">
        <v>0</v>
      </c>
      <c r="P188">
        <v>0</v>
      </c>
      <c r="Q188">
        <v>0</v>
      </c>
      <c r="R188">
        <v>0</v>
      </c>
      <c r="S188">
        <v>0</v>
      </c>
      <c r="T188">
        <v>0</v>
      </c>
      <c r="U188">
        <v>0</v>
      </c>
      <c r="V188">
        <v>110997</v>
      </c>
      <c r="W188">
        <v>0</v>
      </c>
      <c r="X188">
        <v>0</v>
      </c>
      <c r="Y188">
        <v>0</v>
      </c>
      <c r="Z188">
        <v>0</v>
      </c>
      <c r="AA188">
        <v>0</v>
      </c>
      <c r="AB188">
        <v>0</v>
      </c>
      <c r="AC188">
        <v>0</v>
      </c>
      <c r="AD188">
        <v>0</v>
      </c>
      <c r="AE188">
        <v>0</v>
      </c>
      <c r="AF188">
        <v>0</v>
      </c>
      <c r="AG188">
        <v>0</v>
      </c>
      <c r="AH188">
        <v>0</v>
      </c>
      <c r="AI188">
        <v>0</v>
      </c>
      <c r="AJ188">
        <v>0</v>
      </c>
      <c r="AK188">
        <v>0</v>
      </c>
      <c r="AL188">
        <v>0</v>
      </c>
      <c r="AM188">
        <v>-8508941</v>
      </c>
      <c r="AN188">
        <v>0</v>
      </c>
      <c r="AO188">
        <v>0</v>
      </c>
      <c r="AP188">
        <v>0</v>
      </c>
      <c r="AQ188">
        <v>0</v>
      </c>
      <c r="AR188">
        <v>0</v>
      </c>
      <c r="AS188">
        <v>0</v>
      </c>
      <c r="AT188">
        <v>0</v>
      </c>
      <c r="AU188">
        <v>0</v>
      </c>
      <c r="AV188">
        <v>0</v>
      </c>
      <c r="AW188">
        <v>-44697</v>
      </c>
      <c r="AX188">
        <v>0</v>
      </c>
      <c r="AY188">
        <v>0</v>
      </c>
      <c r="AZ188">
        <v>0</v>
      </c>
      <c r="BA188">
        <v>0</v>
      </c>
      <c r="BB188">
        <v>0</v>
      </c>
      <c r="BC188">
        <v>0</v>
      </c>
      <c r="BD188">
        <v>0</v>
      </c>
      <c r="BE188">
        <v>0</v>
      </c>
      <c r="BF188">
        <v>0</v>
      </c>
      <c r="BG188">
        <v>-2625</v>
      </c>
      <c r="BH188">
        <v>0</v>
      </c>
      <c r="BI188">
        <v>-73018</v>
      </c>
      <c r="BJ188">
        <v>-65673</v>
      </c>
      <c r="BK188">
        <v>-31515</v>
      </c>
      <c r="BL188">
        <v>0</v>
      </c>
      <c r="BM188">
        <v>0</v>
      </c>
      <c r="BN188">
        <v>0</v>
      </c>
      <c r="BO188">
        <v>0</v>
      </c>
      <c r="BP188">
        <v>0</v>
      </c>
      <c r="BQ188">
        <v>0</v>
      </c>
      <c r="BR188">
        <v>0</v>
      </c>
      <c r="BS188">
        <v>0</v>
      </c>
      <c r="BT188">
        <v>0</v>
      </c>
      <c r="BU188">
        <v>0.69399999999999995</v>
      </c>
      <c r="BV188">
        <v>0.49</v>
      </c>
      <c r="BW188" s="6">
        <v>16.375868031295798</v>
      </c>
      <c r="BX188" s="6">
        <v>63.973512808655997</v>
      </c>
      <c r="BY188" s="6">
        <v>0.49</v>
      </c>
      <c r="BZ188" s="6">
        <v>16.375868031295798</v>
      </c>
      <c r="CA188" s="6">
        <v>63.973512808655997</v>
      </c>
      <c r="CB188">
        <v>0</v>
      </c>
      <c r="CC188">
        <v>0</v>
      </c>
      <c r="CD188">
        <v>0</v>
      </c>
      <c r="CE188">
        <v>0</v>
      </c>
      <c r="CG188" s="16">
        <f t="shared" si="2"/>
        <v>-2952602.5269999998</v>
      </c>
    </row>
    <row r="189" spans="1:85" x14ac:dyDescent="0.25">
      <c r="A189" t="s">
        <v>377</v>
      </c>
      <c r="B189" t="s">
        <v>710</v>
      </c>
      <c r="C189">
        <v>90683681</v>
      </c>
      <c r="D189">
        <v>0</v>
      </c>
      <c r="E189">
        <v>-6963440</v>
      </c>
      <c r="F189">
        <v>0</v>
      </c>
      <c r="G189">
        <v>0</v>
      </c>
      <c r="H189">
        <v>-702285</v>
      </c>
      <c r="I189">
        <v>0</v>
      </c>
      <c r="J189">
        <v>-2958766</v>
      </c>
      <c r="K189">
        <v>-2087721</v>
      </c>
      <c r="L189">
        <v>-46088</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c r="AL189">
        <v>0</v>
      </c>
      <c r="AM189">
        <v>-6745064</v>
      </c>
      <c r="AN189">
        <v>0</v>
      </c>
      <c r="AO189">
        <v>0</v>
      </c>
      <c r="AP189">
        <v>0</v>
      </c>
      <c r="AQ189">
        <v>0</v>
      </c>
      <c r="AR189">
        <v>0</v>
      </c>
      <c r="AS189">
        <v>0</v>
      </c>
      <c r="AT189">
        <v>0</v>
      </c>
      <c r="AU189">
        <v>0</v>
      </c>
      <c r="AV189">
        <v>0</v>
      </c>
      <c r="AW189">
        <v>-46088</v>
      </c>
      <c r="AX189">
        <v>0</v>
      </c>
      <c r="AY189">
        <v>0</v>
      </c>
      <c r="AZ189">
        <v>0</v>
      </c>
      <c r="BA189">
        <v>0</v>
      </c>
      <c r="BB189">
        <v>0</v>
      </c>
      <c r="BC189">
        <v>0</v>
      </c>
      <c r="BD189">
        <v>0</v>
      </c>
      <c r="BE189">
        <v>0</v>
      </c>
      <c r="BF189">
        <v>0</v>
      </c>
      <c r="BG189">
        <v>-187854</v>
      </c>
      <c r="BH189">
        <v>0</v>
      </c>
      <c r="BI189">
        <v>0</v>
      </c>
      <c r="BJ189">
        <v>0</v>
      </c>
      <c r="BK189">
        <v>0</v>
      </c>
      <c r="BL189">
        <v>0</v>
      </c>
      <c r="BM189">
        <v>0</v>
      </c>
      <c r="BN189">
        <v>0</v>
      </c>
      <c r="BO189">
        <v>0</v>
      </c>
      <c r="BP189">
        <v>0</v>
      </c>
      <c r="BQ189">
        <v>0</v>
      </c>
      <c r="BR189">
        <v>0</v>
      </c>
      <c r="BS189">
        <v>0</v>
      </c>
      <c r="BT189">
        <v>0</v>
      </c>
      <c r="BU189">
        <v>0.70199999999999996</v>
      </c>
      <c r="BV189">
        <v>0.49</v>
      </c>
      <c r="BW189" s="6">
        <v>6.8198764993095997</v>
      </c>
      <c r="BX189" s="6">
        <v>53.454888041281201</v>
      </c>
      <c r="BY189" s="6">
        <v>0.49</v>
      </c>
      <c r="BZ189" s="6">
        <v>6.8198764993095997</v>
      </c>
      <c r="CA189" s="6">
        <v>53.454888041281201</v>
      </c>
      <c r="CB189">
        <v>0</v>
      </c>
      <c r="CC189">
        <v>0</v>
      </c>
      <c r="CD189">
        <v>0</v>
      </c>
      <c r="CE189">
        <v>0</v>
      </c>
      <c r="CG189" s="16">
        <f t="shared" si="2"/>
        <v>-2367517.4639999997</v>
      </c>
    </row>
    <row r="190" spans="1:85" x14ac:dyDescent="0.25">
      <c r="A190" t="s">
        <v>379</v>
      </c>
      <c r="B190" t="s">
        <v>378</v>
      </c>
      <c r="C190">
        <v>54385110</v>
      </c>
      <c r="D190">
        <v>0</v>
      </c>
      <c r="E190">
        <v>-6719974</v>
      </c>
      <c r="F190">
        <v>-2944</v>
      </c>
      <c r="G190">
        <v>0</v>
      </c>
      <c r="H190">
        <v>-360281</v>
      </c>
      <c r="I190">
        <v>0</v>
      </c>
      <c r="J190">
        <v>-1878538</v>
      </c>
      <c r="K190">
        <v>-1769033</v>
      </c>
      <c r="L190">
        <v>-1</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c r="AL190">
        <v>0</v>
      </c>
      <c r="AM190">
        <v>-6479758</v>
      </c>
      <c r="AN190">
        <v>0</v>
      </c>
      <c r="AO190">
        <v>0</v>
      </c>
      <c r="AP190">
        <v>0</v>
      </c>
      <c r="AQ190">
        <v>0</v>
      </c>
      <c r="AR190">
        <v>0</v>
      </c>
      <c r="AS190">
        <v>-2824</v>
      </c>
      <c r="AT190">
        <v>0</v>
      </c>
      <c r="AU190">
        <v>0</v>
      </c>
      <c r="AV190">
        <v>0</v>
      </c>
      <c r="AW190">
        <v>-1</v>
      </c>
      <c r="AX190">
        <v>0</v>
      </c>
      <c r="AY190">
        <v>0</v>
      </c>
      <c r="AZ190">
        <v>0</v>
      </c>
      <c r="BA190">
        <v>0</v>
      </c>
      <c r="BB190">
        <v>0</v>
      </c>
      <c r="BC190">
        <v>0</v>
      </c>
      <c r="BD190">
        <v>0</v>
      </c>
      <c r="BE190">
        <v>-81</v>
      </c>
      <c r="BF190">
        <v>0</v>
      </c>
      <c r="BG190">
        <v>-26328</v>
      </c>
      <c r="BH190">
        <v>0</v>
      </c>
      <c r="BI190">
        <v>0</v>
      </c>
      <c r="BJ190">
        <v>0</v>
      </c>
      <c r="BK190">
        <v>0</v>
      </c>
      <c r="BL190">
        <v>0</v>
      </c>
      <c r="BM190">
        <v>0</v>
      </c>
      <c r="BN190">
        <v>0</v>
      </c>
      <c r="BO190">
        <v>0</v>
      </c>
      <c r="BP190">
        <v>0</v>
      </c>
      <c r="BQ190">
        <v>0</v>
      </c>
      <c r="BR190">
        <v>0</v>
      </c>
      <c r="BS190">
        <v>0</v>
      </c>
      <c r="BT190">
        <v>0</v>
      </c>
      <c r="BU190">
        <v>0.67</v>
      </c>
      <c r="BV190">
        <v>0.4</v>
      </c>
      <c r="BW190" s="6">
        <v>-18.7274531926885</v>
      </c>
      <c r="BX190" s="6">
        <v>6.0859007767041904</v>
      </c>
      <c r="BY190" s="6">
        <v>0.4</v>
      </c>
      <c r="BZ190" s="6">
        <v>-18.7274531926885</v>
      </c>
      <c r="CA190" s="6">
        <v>6.0859007767041904</v>
      </c>
      <c r="CB190">
        <v>0</v>
      </c>
      <c r="CC190">
        <v>0</v>
      </c>
      <c r="CD190">
        <v>239609</v>
      </c>
      <c r="CE190">
        <v>239609</v>
      </c>
      <c r="CG190" s="16">
        <f t="shared" si="2"/>
        <v>-2170718.9300000002</v>
      </c>
    </row>
    <row r="191" spans="1:85" x14ac:dyDescent="0.25">
      <c r="A191" t="s">
        <v>380</v>
      </c>
      <c r="B191" t="s">
        <v>711</v>
      </c>
      <c r="C191">
        <v>152679035</v>
      </c>
      <c r="D191">
        <v>0</v>
      </c>
      <c r="E191">
        <v>-3922364</v>
      </c>
      <c r="F191">
        <v>0</v>
      </c>
      <c r="G191">
        <v>0</v>
      </c>
      <c r="H191">
        <v>-998367</v>
      </c>
      <c r="I191">
        <v>0</v>
      </c>
      <c r="J191">
        <v>-2554640</v>
      </c>
      <c r="K191">
        <v>-4076071</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c r="AL191">
        <v>0</v>
      </c>
      <c r="AM191">
        <v>-3701697</v>
      </c>
      <c r="AN191">
        <v>0</v>
      </c>
      <c r="AO191">
        <v>0</v>
      </c>
      <c r="AP191">
        <v>0</v>
      </c>
      <c r="AQ191">
        <v>0</v>
      </c>
      <c r="AR191">
        <v>0</v>
      </c>
      <c r="AS191">
        <v>0</v>
      </c>
      <c r="AT191">
        <v>0</v>
      </c>
      <c r="AU191">
        <v>0</v>
      </c>
      <c r="AV191">
        <v>0</v>
      </c>
      <c r="AW191">
        <v>0</v>
      </c>
      <c r="AX191">
        <v>0</v>
      </c>
      <c r="AY191">
        <v>0</v>
      </c>
      <c r="AZ191">
        <v>0</v>
      </c>
      <c r="BA191">
        <v>0</v>
      </c>
      <c r="BB191">
        <v>0</v>
      </c>
      <c r="BC191">
        <v>0</v>
      </c>
      <c r="BD191">
        <v>0</v>
      </c>
      <c r="BE191">
        <v>-5000</v>
      </c>
      <c r="BF191">
        <v>0</v>
      </c>
      <c r="BG191">
        <v>-262738</v>
      </c>
      <c r="BH191">
        <v>0</v>
      </c>
      <c r="BI191">
        <v>0</v>
      </c>
      <c r="BJ191">
        <v>0</v>
      </c>
      <c r="BK191">
        <v>0</v>
      </c>
      <c r="BL191">
        <v>0</v>
      </c>
      <c r="BM191">
        <v>0</v>
      </c>
      <c r="BN191">
        <v>0</v>
      </c>
      <c r="BO191">
        <v>0</v>
      </c>
      <c r="BP191">
        <v>0</v>
      </c>
      <c r="BQ191">
        <v>0</v>
      </c>
      <c r="BR191">
        <v>0</v>
      </c>
      <c r="BS191">
        <v>0</v>
      </c>
      <c r="BT191">
        <v>0</v>
      </c>
      <c r="BU191">
        <v>0.72</v>
      </c>
      <c r="BV191">
        <v>0.49</v>
      </c>
      <c r="BW191" s="6">
        <v>-34.829715041790699</v>
      </c>
      <c r="BX191" s="6">
        <v>34.057378194439401</v>
      </c>
      <c r="BY191" s="6">
        <v>0.49</v>
      </c>
      <c r="BZ191" s="6">
        <v>-34.829715041790699</v>
      </c>
      <c r="CA191" s="6">
        <v>34.057378194439401</v>
      </c>
      <c r="CB191">
        <v>0</v>
      </c>
      <c r="CC191">
        <v>0</v>
      </c>
      <c r="CD191">
        <v>5652759</v>
      </c>
      <c r="CE191">
        <v>5652759</v>
      </c>
      <c r="CG191" s="16">
        <f t="shared" si="2"/>
        <v>-1332610.92</v>
      </c>
    </row>
    <row r="192" spans="1:85" x14ac:dyDescent="0.25">
      <c r="A192" t="s">
        <v>382</v>
      </c>
      <c r="B192" t="s">
        <v>381</v>
      </c>
      <c r="C192">
        <v>59140386</v>
      </c>
      <c r="D192">
        <v>-2395</v>
      </c>
      <c r="E192">
        <v>-7534354</v>
      </c>
      <c r="F192">
        <v>0</v>
      </c>
      <c r="G192">
        <v>0</v>
      </c>
      <c r="H192">
        <v>-1311396</v>
      </c>
      <c r="I192">
        <v>0</v>
      </c>
      <c r="J192">
        <v>-5170750</v>
      </c>
      <c r="K192">
        <v>-2417016</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c r="AL192">
        <v>0</v>
      </c>
      <c r="AM192">
        <v>-7319576</v>
      </c>
      <c r="AN192">
        <v>0</v>
      </c>
      <c r="AO192">
        <v>0</v>
      </c>
      <c r="AP192">
        <v>-3533</v>
      </c>
      <c r="AQ192">
        <v>0</v>
      </c>
      <c r="AR192">
        <v>0</v>
      </c>
      <c r="AS192">
        <v>0</v>
      </c>
      <c r="AT192">
        <v>0</v>
      </c>
      <c r="AU192">
        <v>0</v>
      </c>
      <c r="AV192">
        <v>0</v>
      </c>
      <c r="AW192">
        <v>0</v>
      </c>
      <c r="AX192">
        <v>0</v>
      </c>
      <c r="AY192">
        <v>0</v>
      </c>
      <c r="AZ192">
        <v>0</v>
      </c>
      <c r="BA192">
        <v>0</v>
      </c>
      <c r="BB192">
        <v>0</v>
      </c>
      <c r="BC192">
        <v>0</v>
      </c>
      <c r="BD192">
        <v>0</v>
      </c>
      <c r="BE192">
        <v>0</v>
      </c>
      <c r="BF192">
        <v>0</v>
      </c>
      <c r="BG192">
        <v>-14690</v>
      </c>
      <c r="BH192">
        <v>0</v>
      </c>
      <c r="BI192">
        <v>0</v>
      </c>
      <c r="BJ192">
        <v>0</v>
      </c>
      <c r="BK192">
        <v>0</v>
      </c>
      <c r="BL192">
        <v>0</v>
      </c>
      <c r="BM192">
        <v>0</v>
      </c>
      <c r="BN192">
        <v>0</v>
      </c>
      <c r="BO192">
        <v>0</v>
      </c>
      <c r="BP192">
        <v>0</v>
      </c>
      <c r="BQ192">
        <v>0</v>
      </c>
      <c r="BR192">
        <v>0</v>
      </c>
      <c r="BS192">
        <v>0</v>
      </c>
      <c r="BT192">
        <v>0</v>
      </c>
      <c r="BU192">
        <v>0.76100000000000001</v>
      </c>
      <c r="BV192">
        <v>0.3</v>
      </c>
      <c r="BW192" s="6">
        <v>35.585920226820498</v>
      </c>
      <c r="BX192" s="6">
        <v>57.9661407064294</v>
      </c>
      <c r="BY192" s="6">
        <v>0.3</v>
      </c>
      <c r="BZ192" s="6">
        <v>35.585920226820498</v>
      </c>
      <c r="CA192" s="6">
        <v>57.9661407064294</v>
      </c>
      <c r="CB192">
        <v>0</v>
      </c>
      <c r="CC192">
        <v>0</v>
      </c>
      <c r="CD192">
        <v>0</v>
      </c>
      <c r="CE192">
        <v>0</v>
      </c>
      <c r="CG192" s="16">
        <f t="shared" si="2"/>
        <v>-2783754.3615000001</v>
      </c>
    </row>
    <row r="193" spans="1:85" x14ac:dyDescent="0.25">
      <c r="A193" t="s">
        <v>383</v>
      </c>
      <c r="B193" t="s">
        <v>712</v>
      </c>
      <c r="C193">
        <v>41815782</v>
      </c>
      <c r="D193">
        <v>0</v>
      </c>
      <c r="E193">
        <v>-4622816</v>
      </c>
      <c r="F193">
        <v>-992</v>
      </c>
      <c r="G193">
        <v>0</v>
      </c>
      <c r="H193">
        <v>-287741</v>
      </c>
      <c r="I193">
        <v>0</v>
      </c>
      <c r="J193">
        <v>-851604</v>
      </c>
      <c r="K193">
        <v>-321190</v>
      </c>
      <c r="L193">
        <v>-18310</v>
      </c>
      <c r="M193">
        <v>0</v>
      </c>
      <c r="N193">
        <v>0</v>
      </c>
      <c r="O193">
        <v>0</v>
      </c>
      <c r="P193">
        <v>0</v>
      </c>
      <c r="Q193">
        <v>0</v>
      </c>
      <c r="R193">
        <v>0</v>
      </c>
      <c r="S193">
        <v>0</v>
      </c>
      <c r="T193">
        <v>0</v>
      </c>
      <c r="U193">
        <v>0</v>
      </c>
      <c r="V193">
        <v>16229728</v>
      </c>
      <c r="W193">
        <v>0</v>
      </c>
      <c r="X193">
        <v>-170766</v>
      </c>
      <c r="Y193">
        <v>0</v>
      </c>
      <c r="Z193">
        <v>0</v>
      </c>
      <c r="AA193">
        <v>-29283</v>
      </c>
      <c r="AB193">
        <v>0</v>
      </c>
      <c r="AC193">
        <v>-5128</v>
      </c>
      <c r="AD193">
        <v>0</v>
      </c>
      <c r="AE193">
        <v>0</v>
      </c>
      <c r="AF193">
        <v>0</v>
      </c>
      <c r="AG193">
        <v>0</v>
      </c>
      <c r="AH193">
        <v>0</v>
      </c>
      <c r="AI193">
        <v>0</v>
      </c>
      <c r="AJ193">
        <v>0</v>
      </c>
      <c r="AK193">
        <v>0</v>
      </c>
      <c r="AL193">
        <v>0</v>
      </c>
      <c r="AM193">
        <v>-4444288</v>
      </c>
      <c r="AN193">
        <v>-165662</v>
      </c>
      <c r="AO193">
        <v>0</v>
      </c>
      <c r="AP193">
        <v>-8912</v>
      </c>
      <c r="AQ193">
        <v>-1831</v>
      </c>
      <c r="AR193">
        <v>0</v>
      </c>
      <c r="AS193">
        <v>-872</v>
      </c>
      <c r="AT193">
        <v>0</v>
      </c>
      <c r="AU193">
        <v>0</v>
      </c>
      <c r="AV193">
        <v>0</v>
      </c>
      <c r="AW193">
        <v>-17309</v>
      </c>
      <c r="AX193">
        <v>0</v>
      </c>
      <c r="AY193">
        <v>0</v>
      </c>
      <c r="AZ193">
        <v>0</v>
      </c>
      <c r="BA193">
        <v>0</v>
      </c>
      <c r="BB193">
        <v>0</v>
      </c>
      <c r="BC193">
        <v>0</v>
      </c>
      <c r="BD193">
        <v>0</v>
      </c>
      <c r="BE193">
        <v>0</v>
      </c>
      <c r="BF193">
        <v>0</v>
      </c>
      <c r="BG193">
        <v>0</v>
      </c>
      <c r="BH193">
        <v>0</v>
      </c>
      <c r="BI193">
        <v>0</v>
      </c>
      <c r="BJ193">
        <v>0</v>
      </c>
      <c r="BK193">
        <v>0</v>
      </c>
      <c r="BL193">
        <v>0</v>
      </c>
      <c r="BM193">
        <v>0</v>
      </c>
      <c r="BN193">
        <v>0</v>
      </c>
      <c r="BO193">
        <v>0</v>
      </c>
      <c r="BP193">
        <v>0</v>
      </c>
      <c r="BQ193">
        <v>0</v>
      </c>
      <c r="BR193">
        <v>0</v>
      </c>
      <c r="BS193">
        <v>0</v>
      </c>
      <c r="BT193">
        <v>0</v>
      </c>
      <c r="BU193">
        <v>0.63900000000000001</v>
      </c>
      <c r="BV193">
        <v>0.49</v>
      </c>
      <c r="BW193" s="6">
        <v>14.692046341171899</v>
      </c>
      <c r="BX193" s="6">
        <v>39.673587648148697</v>
      </c>
      <c r="BY193" s="6">
        <v>0.49</v>
      </c>
      <c r="BZ193" s="6">
        <v>14.692046341171899</v>
      </c>
      <c r="CA193" s="6">
        <v>39.673587648148697</v>
      </c>
      <c r="CB193">
        <v>0</v>
      </c>
      <c r="CC193">
        <v>0</v>
      </c>
      <c r="CD193">
        <v>0</v>
      </c>
      <c r="CE193">
        <v>0</v>
      </c>
      <c r="CG193" s="16">
        <f t="shared" si="2"/>
        <v>-1417102.632</v>
      </c>
    </row>
    <row r="194" spans="1:85" x14ac:dyDescent="0.25">
      <c r="A194" t="s">
        <v>385</v>
      </c>
      <c r="B194" t="s">
        <v>384</v>
      </c>
      <c r="C194">
        <v>38454408</v>
      </c>
      <c r="D194">
        <v>0</v>
      </c>
      <c r="E194">
        <v>-3027862</v>
      </c>
      <c r="F194">
        <v>-3443</v>
      </c>
      <c r="G194">
        <v>0</v>
      </c>
      <c r="H194">
        <v>-364534</v>
      </c>
      <c r="I194">
        <v>0</v>
      </c>
      <c r="J194">
        <v>-793021</v>
      </c>
      <c r="K194">
        <v>-585747</v>
      </c>
      <c r="L194">
        <v>-2</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c r="AL194">
        <v>0</v>
      </c>
      <c r="AM194">
        <v>-2887148</v>
      </c>
      <c r="AN194">
        <v>0</v>
      </c>
      <c r="AO194">
        <v>0</v>
      </c>
      <c r="AP194">
        <v>0</v>
      </c>
      <c r="AQ194">
        <v>0</v>
      </c>
      <c r="AR194">
        <v>0</v>
      </c>
      <c r="AS194">
        <v>-3443</v>
      </c>
      <c r="AT194">
        <v>0</v>
      </c>
      <c r="AU194">
        <v>0</v>
      </c>
      <c r="AV194">
        <v>0</v>
      </c>
      <c r="AW194">
        <v>-2</v>
      </c>
      <c r="AX194">
        <v>0</v>
      </c>
      <c r="AY194">
        <v>0</v>
      </c>
      <c r="AZ194">
        <v>0</v>
      </c>
      <c r="BA194">
        <v>0</v>
      </c>
      <c r="BB194">
        <v>0</v>
      </c>
      <c r="BC194">
        <v>0</v>
      </c>
      <c r="BD194">
        <v>0</v>
      </c>
      <c r="BE194">
        <v>-190</v>
      </c>
      <c r="BF194">
        <v>0</v>
      </c>
      <c r="BG194">
        <v>0</v>
      </c>
      <c r="BH194">
        <v>0</v>
      </c>
      <c r="BI194">
        <v>0</v>
      </c>
      <c r="BJ194">
        <v>0</v>
      </c>
      <c r="BK194">
        <v>0</v>
      </c>
      <c r="BL194">
        <v>0</v>
      </c>
      <c r="BM194">
        <v>0</v>
      </c>
      <c r="BN194">
        <v>0</v>
      </c>
      <c r="BO194">
        <v>0</v>
      </c>
      <c r="BP194">
        <v>0</v>
      </c>
      <c r="BQ194">
        <v>0</v>
      </c>
      <c r="BR194">
        <v>0</v>
      </c>
      <c r="BS194">
        <v>0</v>
      </c>
      <c r="BT194">
        <v>0</v>
      </c>
      <c r="BU194">
        <v>0.68899999999999995</v>
      </c>
      <c r="BV194">
        <v>0.4</v>
      </c>
      <c r="BW194" s="6">
        <v>-13.1570915836163</v>
      </c>
      <c r="BX194" s="6">
        <v>2.42426155859143</v>
      </c>
      <c r="BY194" s="6">
        <v>0.4</v>
      </c>
      <c r="BZ194" s="6">
        <v>-13.1570915836163</v>
      </c>
      <c r="CA194" s="6">
        <v>2.42426155859143</v>
      </c>
      <c r="CB194">
        <v>0</v>
      </c>
      <c r="CC194">
        <v>0</v>
      </c>
      <c r="CD194">
        <v>0</v>
      </c>
      <c r="CE194">
        <v>0</v>
      </c>
      <c r="CG194" s="16">
        <f t="shared" si="2"/>
        <v>-994622.48599999992</v>
      </c>
    </row>
    <row r="195" spans="1:85" x14ac:dyDescent="0.25">
      <c r="A195" t="s">
        <v>387</v>
      </c>
      <c r="B195" t="s">
        <v>386</v>
      </c>
      <c r="C195">
        <v>60027098</v>
      </c>
      <c r="D195">
        <v>-14111</v>
      </c>
      <c r="E195">
        <v>-3799188</v>
      </c>
      <c r="F195">
        <v>0</v>
      </c>
      <c r="G195">
        <v>0</v>
      </c>
      <c r="H195">
        <v>-284709</v>
      </c>
      <c r="I195">
        <v>0</v>
      </c>
      <c r="J195">
        <v>-1775891</v>
      </c>
      <c r="K195">
        <v>-776789</v>
      </c>
      <c r="L195">
        <v>-8459</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c r="AJ195">
        <v>0</v>
      </c>
      <c r="AK195">
        <v>0</v>
      </c>
      <c r="AL195">
        <v>0</v>
      </c>
      <c r="AM195">
        <v>-3705854</v>
      </c>
      <c r="AN195">
        <v>0</v>
      </c>
      <c r="AO195">
        <v>0</v>
      </c>
      <c r="AP195">
        <v>-13945</v>
      </c>
      <c r="AQ195">
        <v>0</v>
      </c>
      <c r="AR195">
        <v>0</v>
      </c>
      <c r="AS195">
        <v>0</v>
      </c>
      <c r="AT195">
        <v>0</v>
      </c>
      <c r="AU195">
        <v>0</v>
      </c>
      <c r="AV195">
        <v>0</v>
      </c>
      <c r="AW195">
        <v>-8459</v>
      </c>
      <c r="AX195">
        <v>0</v>
      </c>
      <c r="AY195">
        <v>0</v>
      </c>
      <c r="AZ195">
        <v>0</v>
      </c>
      <c r="BA195">
        <v>0</v>
      </c>
      <c r="BB195">
        <v>0</v>
      </c>
      <c r="BC195">
        <v>0</v>
      </c>
      <c r="BD195">
        <v>0</v>
      </c>
      <c r="BE195">
        <v>0</v>
      </c>
      <c r="BF195">
        <v>0</v>
      </c>
      <c r="BG195">
        <v>0</v>
      </c>
      <c r="BH195">
        <v>0</v>
      </c>
      <c r="BI195">
        <v>0</v>
      </c>
      <c r="BJ195">
        <v>0</v>
      </c>
      <c r="BK195">
        <v>0</v>
      </c>
      <c r="BL195">
        <v>0</v>
      </c>
      <c r="BM195">
        <v>0</v>
      </c>
      <c r="BN195">
        <v>0</v>
      </c>
      <c r="BO195">
        <v>0</v>
      </c>
      <c r="BP195">
        <v>0</v>
      </c>
      <c r="BQ195">
        <v>0</v>
      </c>
      <c r="BR195">
        <v>0</v>
      </c>
      <c r="BS195">
        <v>0</v>
      </c>
      <c r="BT195">
        <v>0</v>
      </c>
      <c r="BU195">
        <v>0.70699999999999996</v>
      </c>
      <c r="BV195">
        <v>0.4</v>
      </c>
      <c r="BW195" s="6">
        <v>-22.1423256243366</v>
      </c>
      <c r="BX195" s="6">
        <v>2.6209882101594402</v>
      </c>
      <c r="BY195" s="6">
        <v>0.4</v>
      </c>
      <c r="BZ195" s="6">
        <v>-22.1423256243366</v>
      </c>
      <c r="CA195" s="6">
        <v>2.6209882101594402</v>
      </c>
      <c r="CB195">
        <v>0</v>
      </c>
      <c r="CC195">
        <v>0</v>
      </c>
      <c r="CD195">
        <v>793446</v>
      </c>
      <c r="CE195">
        <v>793446</v>
      </c>
      <c r="CG195" s="16">
        <f t="shared" ref="CG195:CG258" si="3">(AM195+AO195-AP195-AR195) * BU195 * 0.5</f>
        <v>-1305089.8314999999</v>
      </c>
    </row>
    <row r="196" spans="1:85" x14ac:dyDescent="0.25">
      <c r="A196" t="s">
        <v>389</v>
      </c>
      <c r="B196" t="s">
        <v>388</v>
      </c>
      <c r="C196">
        <v>17166777</v>
      </c>
      <c r="D196">
        <v>-11601</v>
      </c>
      <c r="E196">
        <v>-3877513</v>
      </c>
      <c r="F196">
        <v>-36905</v>
      </c>
      <c r="G196">
        <v>0</v>
      </c>
      <c r="H196">
        <v>-323771</v>
      </c>
      <c r="I196">
        <v>0</v>
      </c>
      <c r="J196">
        <v>-791328</v>
      </c>
      <c r="K196">
        <v>-847496</v>
      </c>
      <c r="L196">
        <v>-18276</v>
      </c>
      <c r="M196">
        <v>0</v>
      </c>
      <c r="N196">
        <v>0</v>
      </c>
      <c r="O196">
        <v>0</v>
      </c>
      <c r="P196">
        <v>-10000</v>
      </c>
      <c r="Q196">
        <v>-40000</v>
      </c>
      <c r="R196">
        <v>0</v>
      </c>
      <c r="S196">
        <v>0</v>
      </c>
      <c r="T196">
        <v>0</v>
      </c>
      <c r="U196">
        <v>0</v>
      </c>
      <c r="V196">
        <v>364964</v>
      </c>
      <c r="W196">
        <v>0</v>
      </c>
      <c r="X196">
        <v>0</v>
      </c>
      <c r="Y196">
        <v>0</v>
      </c>
      <c r="Z196">
        <v>0</v>
      </c>
      <c r="AA196">
        <v>0</v>
      </c>
      <c r="AB196">
        <v>0</v>
      </c>
      <c r="AC196">
        <v>0</v>
      </c>
      <c r="AD196">
        <v>0</v>
      </c>
      <c r="AE196">
        <v>0</v>
      </c>
      <c r="AF196">
        <v>0</v>
      </c>
      <c r="AG196">
        <v>0</v>
      </c>
      <c r="AH196">
        <v>0</v>
      </c>
      <c r="AI196">
        <v>0</v>
      </c>
      <c r="AJ196">
        <v>0</v>
      </c>
      <c r="AK196">
        <v>0</v>
      </c>
      <c r="AL196">
        <v>0</v>
      </c>
      <c r="AM196">
        <v>-3617778</v>
      </c>
      <c r="AN196">
        <v>0</v>
      </c>
      <c r="AO196">
        <v>0</v>
      </c>
      <c r="AP196">
        <v>-13019</v>
      </c>
      <c r="AQ196">
        <v>0</v>
      </c>
      <c r="AR196">
        <v>0</v>
      </c>
      <c r="AS196">
        <v>-36905</v>
      </c>
      <c r="AT196">
        <v>0</v>
      </c>
      <c r="AU196">
        <v>0</v>
      </c>
      <c r="AV196">
        <v>0</v>
      </c>
      <c r="AW196">
        <v>-18207</v>
      </c>
      <c r="AX196">
        <v>0</v>
      </c>
      <c r="AY196">
        <v>0</v>
      </c>
      <c r="AZ196">
        <v>0</v>
      </c>
      <c r="BA196">
        <v>0</v>
      </c>
      <c r="BB196">
        <v>0</v>
      </c>
      <c r="BC196">
        <v>0</v>
      </c>
      <c r="BD196">
        <v>0</v>
      </c>
      <c r="BE196">
        <v>-464</v>
      </c>
      <c r="BF196">
        <v>0</v>
      </c>
      <c r="BG196">
        <v>-362</v>
      </c>
      <c r="BH196">
        <v>0</v>
      </c>
      <c r="BI196">
        <v>0</v>
      </c>
      <c r="BJ196">
        <v>0</v>
      </c>
      <c r="BK196">
        <v>0</v>
      </c>
      <c r="BL196">
        <v>0</v>
      </c>
      <c r="BM196">
        <v>0</v>
      </c>
      <c r="BN196">
        <v>0</v>
      </c>
      <c r="BO196">
        <v>0</v>
      </c>
      <c r="BP196">
        <v>0</v>
      </c>
      <c r="BQ196">
        <v>0</v>
      </c>
      <c r="BR196">
        <v>0</v>
      </c>
      <c r="BS196">
        <v>0</v>
      </c>
      <c r="BT196">
        <v>0</v>
      </c>
      <c r="BU196">
        <v>0.66400000000000003</v>
      </c>
      <c r="BV196">
        <v>0.4</v>
      </c>
      <c r="BW196" s="6">
        <v>-5.3219005651726503</v>
      </c>
      <c r="BX196" s="6">
        <v>1.4704119959289501</v>
      </c>
      <c r="BY196" s="6">
        <v>0.4</v>
      </c>
      <c r="BZ196" s="6">
        <v>-5.3219005651726503</v>
      </c>
      <c r="CA196" s="6">
        <v>1.4704119959289501</v>
      </c>
      <c r="CB196">
        <v>0</v>
      </c>
      <c r="CC196">
        <v>0</v>
      </c>
      <c r="CD196">
        <v>0</v>
      </c>
      <c r="CE196">
        <v>0</v>
      </c>
      <c r="CG196" s="16">
        <f t="shared" si="3"/>
        <v>-1196779.9880000001</v>
      </c>
    </row>
    <row r="197" spans="1:85" x14ac:dyDescent="0.25">
      <c r="A197" t="s">
        <v>391</v>
      </c>
      <c r="B197" t="s">
        <v>390</v>
      </c>
      <c r="C197">
        <v>89490790</v>
      </c>
      <c r="D197">
        <v>-23080</v>
      </c>
      <c r="E197">
        <v>-5179733</v>
      </c>
      <c r="F197">
        <v>0</v>
      </c>
      <c r="G197">
        <v>0</v>
      </c>
      <c r="H197">
        <v>-599958</v>
      </c>
      <c r="I197">
        <v>0</v>
      </c>
      <c r="J197">
        <v>-5281046</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c r="AI197">
        <v>0</v>
      </c>
      <c r="AJ197">
        <v>0</v>
      </c>
      <c r="AK197">
        <v>0</v>
      </c>
      <c r="AL197">
        <v>0</v>
      </c>
      <c r="AM197">
        <v>-5034769</v>
      </c>
      <c r="AN197">
        <v>0</v>
      </c>
      <c r="AO197">
        <v>0</v>
      </c>
      <c r="AP197">
        <v>-21954</v>
      </c>
      <c r="AQ197">
        <v>0</v>
      </c>
      <c r="AR197">
        <v>0</v>
      </c>
      <c r="AS197">
        <v>0</v>
      </c>
      <c r="AT197">
        <v>0</v>
      </c>
      <c r="AU197">
        <v>0</v>
      </c>
      <c r="AV197">
        <v>0</v>
      </c>
      <c r="AW197">
        <v>0</v>
      </c>
      <c r="AX197">
        <v>0</v>
      </c>
      <c r="AY197">
        <v>0</v>
      </c>
      <c r="AZ197">
        <v>0</v>
      </c>
      <c r="BA197">
        <v>0</v>
      </c>
      <c r="BB197">
        <v>0</v>
      </c>
      <c r="BC197">
        <v>0</v>
      </c>
      <c r="BD197">
        <v>0</v>
      </c>
      <c r="BE197">
        <v>0</v>
      </c>
      <c r="BF197">
        <v>0</v>
      </c>
      <c r="BG197">
        <v>0</v>
      </c>
      <c r="BH197">
        <v>0</v>
      </c>
      <c r="BI197">
        <v>0</v>
      </c>
      <c r="BJ197">
        <v>0</v>
      </c>
      <c r="BK197">
        <v>0</v>
      </c>
      <c r="BL197">
        <v>0</v>
      </c>
      <c r="BM197">
        <v>0</v>
      </c>
      <c r="BN197">
        <v>0</v>
      </c>
      <c r="BO197">
        <v>0</v>
      </c>
      <c r="BP197">
        <v>0</v>
      </c>
      <c r="BQ197">
        <v>0</v>
      </c>
      <c r="BR197">
        <v>0</v>
      </c>
      <c r="BS197">
        <v>0</v>
      </c>
      <c r="BT197">
        <v>0</v>
      </c>
      <c r="BU197">
        <v>0.76900000000000002</v>
      </c>
      <c r="BV197">
        <v>0.3</v>
      </c>
      <c r="BW197" s="6">
        <v>-5.5316813453361098</v>
      </c>
      <c r="BX197" s="6">
        <v>24.751080991309902</v>
      </c>
      <c r="BY197" s="6">
        <v>0.3</v>
      </c>
      <c r="BZ197" s="6">
        <v>-5.5316813453361098</v>
      </c>
      <c r="CA197" s="6">
        <v>24.751080991309902</v>
      </c>
      <c r="CB197">
        <v>0</v>
      </c>
      <c r="CC197">
        <v>0</v>
      </c>
      <c r="CD197">
        <v>0</v>
      </c>
      <c r="CE197">
        <v>0</v>
      </c>
      <c r="CG197" s="16">
        <f t="shared" si="3"/>
        <v>-1927427.3674999999</v>
      </c>
    </row>
    <row r="198" spans="1:85" x14ac:dyDescent="0.25">
      <c r="A198" t="s">
        <v>393</v>
      </c>
      <c r="B198" t="s">
        <v>392</v>
      </c>
      <c r="C198">
        <v>83868095</v>
      </c>
      <c r="D198">
        <v>0</v>
      </c>
      <c r="E198">
        <v>-9993432</v>
      </c>
      <c r="F198">
        <v>0</v>
      </c>
      <c r="G198">
        <v>0</v>
      </c>
      <c r="H198">
        <v>-624115</v>
      </c>
      <c r="I198">
        <v>0</v>
      </c>
      <c r="J198">
        <v>-1441526</v>
      </c>
      <c r="K198">
        <v>-701362</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0</v>
      </c>
      <c r="AJ198">
        <v>0</v>
      </c>
      <c r="AK198">
        <v>0</v>
      </c>
      <c r="AL198">
        <v>0</v>
      </c>
      <c r="AM198">
        <v>-9603415</v>
      </c>
      <c r="AN198">
        <v>0</v>
      </c>
      <c r="AO198">
        <v>0</v>
      </c>
      <c r="AP198">
        <v>0</v>
      </c>
      <c r="AQ198">
        <v>0</v>
      </c>
      <c r="AR198">
        <v>0</v>
      </c>
      <c r="AS198">
        <v>0</v>
      </c>
      <c r="AT198">
        <v>0</v>
      </c>
      <c r="AU198">
        <v>0</v>
      </c>
      <c r="AV198">
        <v>0</v>
      </c>
      <c r="AW198">
        <v>0</v>
      </c>
      <c r="AX198">
        <v>0</v>
      </c>
      <c r="AY198">
        <v>0</v>
      </c>
      <c r="AZ198">
        <v>0</v>
      </c>
      <c r="BA198">
        <v>0</v>
      </c>
      <c r="BB198">
        <v>0</v>
      </c>
      <c r="BC198">
        <v>0</v>
      </c>
      <c r="BD198">
        <v>0</v>
      </c>
      <c r="BE198">
        <v>-316</v>
      </c>
      <c r="BF198">
        <v>0</v>
      </c>
      <c r="BG198">
        <v>-6350</v>
      </c>
      <c r="BH198">
        <v>0</v>
      </c>
      <c r="BI198">
        <v>0</v>
      </c>
      <c r="BJ198">
        <v>0</v>
      </c>
      <c r="BK198">
        <v>0</v>
      </c>
      <c r="BL198">
        <v>0</v>
      </c>
      <c r="BM198">
        <v>0</v>
      </c>
      <c r="BN198">
        <v>0</v>
      </c>
      <c r="BO198">
        <v>0</v>
      </c>
      <c r="BP198">
        <v>0</v>
      </c>
      <c r="BQ198">
        <v>0</v>
      </c>
      <c r="BR198">
        <v>0</v>
      </c>
      <c r="BS198">
        <v>0</v>
      </c>
      <c r="BT198">
        <v>0</v>
      </c>
      <c r="BU198">
        <v>0.65300000000000002</v>
      </c>
      <c r="BV198">
        <v>0.99</v>
      </c>
      <c r="BW198" s="6">
        <v>38.035923854887599</v>
      </c>
      <c r="BX198" s="6">
        <v>109.52531462949599</v>
      </c>
      <c r="BY198" s="6">
        <v>0.49</v>
      </c>
      <c r="BZ198" s="6">
        <v>31.8948319073038</v>
      </c>
      <c r="CA198" s="6">
        <v>67.278469765443404</v>
      </c>
      <c r="CB198">
        <v>0</v>
      </c>
      <c r="CC198">
        <v>0</v>
      </c>
      <c r="CD198">
        <v>0</v>
      </c>
      <c r="CE198">
        <v>0</v>
      </c>
      <c r="CG198" s="16">
        <f t="shared" si="3"/>
        <v>-3135514.9975000001</v>
      </c>
    </row>
    <row r="199" spans="1:85" x14ac:dyDescent="0.25">
      <c r="A199" t="s">
        <v>395</v>
      </c>
      <c r="B199" t="s">
        <v>394</v>
      </c>
      <c r="C199">
        <v>20606722</v>
      </c>
      <c r="D199">
        <v>-15055</v>
      </c>
      <c r="E199">
        <v>-4380440</v>
      </c>
      <c r="F199">
        <v>0</v>
      </c>
      <c r="G199">
        <v>0</v>
      </c>
      <c r="H199">
        <v>-560324</v>
      </c>
      <c r="I199">
        <v>0</v>
      </c>
      <c r="J199">
        <v>-845862</v>
      </c>
      <c r="K199">
        <v>-574147</v>
      </c>
      <c r="L199">
        <v>-6312</v>
      </c>
      <c r="M199">
        <v>0</v>
      </c>
      <c r="N199">
        <v>0</v>
      </c>
      <c r="O199">
        <v>0</v>
      </c>
      <c r="P199">
        <v>0</v>
      </c>
      <c r="Q199">
        <v>-210</v>
      </c>
      <c r="R199">
        <v>0</v>
      </c>
      <c r="S199">
        <v>0</v>
      </c>
      <c r="T199">
        <v>0</v>
      </c>
      <c r="U199">
        <v>0</v>
      </c>
      <c r="V199">
        <v>0</v>
      </c>
      <c r="W199">
        <v>0</v>
      </c>
      <c r="X199">
        <v>0</v>
      </c>
      <c r="Y199">
        <v>0</v>
      </c>
      <c r="Z199">
        <v>0</v>
      </c>
      <c r="AA199">
        <v>0</v>
      </c>
      <c r="AB199">
        <v>0</v>
      </c>
      <c r="AC199">
        <v>0</v>
      </c>
      <c r="AD199">
        <v>0</v>
      </c>
      <c r="AE199">
        <v>0</v>
      </c>
      <c r="AF199">
        <v>0</v>
      </c>
      <c r="AG199">
        <v>0</v>
      </c>
      <c r="AH199">
        <v>0</v>
      </c>
      <c r="AI199">
        <v>0</v>
      </c>
      <c r="AJ199">
        <v>0</v>
      </c>
      <c r="AK199">
        <v>0</v>
      </c>
      <c r="AL199">
        <v>0</v>
      </c>
      <c r="AM199">
        <v>-4135518</v>
      </c>
      <c r="AN199">
        <v>0</v>
      </c>
      <c r="AO199">
        <v>0</v>
      </c>
      <c r="AP199">
        <v>-9064</v>
      </c>
      <c r="AQ199">
        <v>0</v>
      </c>
      <c r="AR199">
        <v>0</v>
      </c>
      <c r="AS199">
        <v>0</v>
      </c>
      <c r="AT199">
        <v>0</v>
      </c>
      <c r="AU199">
        <v>0</v>
      </c>
      <c r="AV199">
        <v>0</v>
      </c>
      <c r="AW199">
        <v>-6312</v>
      </c>
      <c r="AX199">
        <v>0</v>
      </c>
      <c r="AY199">
        <v>0</v>
      </c>
      <c r="AZ199">
        <v>0</v>
      </c>
      <c r="BA199">
        <v>0</v>
      </c>
      <c r="BB199">
        <v>0</v>
      </c>
      <c r="BC199">
        <v>0</v>
      </c>
      <c r="BD199">
        <v>0</v>
      </c>
      <c r="BE199">
        <v>-714</v>
      </c>
      <c r="BF199">
        <v>0</v>
      </c>
      <c r="BG199">
        <v>0</v>
      </c>
      <c r="BH199">
        <v>0</v>
      </c>
      <c r="BI199">
        <v>0</v>
      </c>
      <c r="BJ199">
        <v>0</v>
      </c>
      <c r="BK199">
        <v>0</v>
      </c>
      <c r="BL199">
        <v>0</v>
      </c>
      <c r="BM199">
        <v>0</v>
      </c>
      <c r="BN199">
        <v>0</v>
      </c>
      <c r="BO199">
        <v>0</v>
      </c>
      <c r="BP199">
        <v>0</v>
      </c>
      <c r="BQ199">
        <v>0</v>
      </c>
      <c r="BR199">
        <v>0</v>
      </c>
      <c r="BS199">
        <v>0</v>
      </c>
      <c r="BT199">
        <v>0</v>
      </c>
      <c r="BU199">
        <v>0.70599999999999996</v>
      </c>
      <c r="BV199">
        <v>0.4</v>
      </c>
      <c r="BW199" s="6">
        <v>-6.4927296147044604</v>
      </c>
      <c r="BX199" s="6">
        <v>1.88210037426993</v>
      </c>
      <c r="BY199" s="6">
        <v>0.4</v>
      </c>
      <c r="BZ199" s="6">
        <v>-6.4927296147044604</v>
      </c>
      <c r="CA199" s="6">
        <v>1.88210037426993</v>
      </c>
      <c r="CB199">
        <v>0</v>
      </c>
      <c r="CC199">
        <v>0</v>
      </c>
      <c r="CD199">
        <v>0</v>
      </c>
      <c r="CE199">
        <v>0</v>
      </c>
      <c r="CG199" s="16">
        <f t="shared" si="3"/>
        <v>-1456638.2619999999</v>
      </c>
    </row>
    <row r="200" spans="1:85" x14ac:dyDescent="0.25">
      <c r="A200" t="s">
        <v>397</v>
      </c>
      <c r="B200" t="s">
        <v>396</v>
      </c>
      <c r="C200">
        <v>14300573</v>
      </c>
      <c r="D200">
        <v>-14055</v>
      </c>
      <c r="E200">
        <v>-3513165</v>
      </c>
      <c r="F200">
        <v>0</v>
      </c>
      <c r="G200">
        <v>0</v>
      </c>
      <c r="H200">
        <v>-259155</v>
      </c>
      <c r="I200">
        <v>0</v>
      </c>
      <c r="J200">
        <v>-363545</v>
      </c>
      <c r="K200">
        <v>-126540</v>
      </c>
      <c r="L200">
        <v>-5240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c r="AL200">
        <v>0</v>
      </c>
      <c r="AM200">
        <v>-3420145</v>
      </c>
      <c r="AN200">
        <v>0</v>
      </c>
      <c r="AO200">
        <v>0</v>
      </c>
      <c r="AP200">
        <v>-21656</v>
      </c>
      <c r="AQ200">
        <v>0</v>
      </c>
      <c r="AR200">
        <v>0</v>
      </c>
      <c r="AS200">
        <v>0</v>
      </c>
      <c r="AT200">
        <v>0</v>
      </c>
      <c r="AU200">
        <v>0</v>
      </c>
      <c r="AV200">
        <v>0</v>
      </c>
      <c r="AW200">
        <v>-5235</v>
      </c>
      <c r="AX200">
        <v>0</v>
      </c>
      <c r="AY200">
        <v>0</v>
      </c>
      <c r="AZ200">
        <v>0</v>
      </c>
      <c r="BA200">
        <v>0</v>
      </c>
      <c r="BB200">
        <v>0</v>
      </c>
      <c r="BC200">
        <v>0</v>
      </c>
      <c r="BD200">
        <v>0</v>
      </c>
      <c r="BE200">
        <v>0</v>
      </c>
      <c r="BF200">
        <v>0</v>
      </c>
      <c r="BG200">
        <v>0</v>
      </c>
      <c r="BH200">
        <v>0</v>
      </c>
      <c r="BI200">
        <v>0</v>
      </c>
      <c r="BJ200">
        <v>0</v>
      </c>
      <c r="BK200">
        <v>0</v>
      </c>
      <c r="BL200">
        <v>0</v>
      </c>
      <c r="BM200">
        <v>0</v>
      </c>
      <c r="BN200">
        <v>0</v>
      </c>
      <c r="BO200">
        <v>0</v>
      </c>
      <c r="BP200">
        <v>0</v>
      </c>
      <c r="BQ200">
        <v>0</v>
      </c>
      <c r="BR200">
        <v>0</v>
      </c>
      <c r="BS200">
        <v>0</v>
      </c>
      <c r="BT200">
        <v>0</v>
      </c>
      <c r="BU200">
        <v>0.63300000000000001</v>
      </c>
      <c r="BV200">
        <v>0.4</v>
      </c>
      <c r="BW200" s="6">
        <v>-3.4883500900232201</v>
      </c>
      <c r="BX200" s="6">
        <v>2.3555411191553302</v>
      </c>
      <c r="BY200" s="6">
        <v>0.4</v>
      </c>
      <c r="BZ200" s="6">
        <v>-3.4883500900232201</v>
      </c>
      <c r="CA200" s="6">
        <v>2.3555411191553302</v>
      </c>
      <c r="CB200">
        <v>0</v>
      </c>
      <c r="CC200">
        <v>0</v>
      </c>
      <c r="CD200">
        <v>0</v>
      </c>
      <c r="CE200">
        <v>0</v>
      </c>
      <c r="CG200" s="16">
        <f t="shared" si="3"/>
        <v>-1075621.7685</v>
      </c>
    </row>
    <row r="201" spans="1:85" x14ac:dyDescent="0.25">
      <c r="A201" t="s">
        <v>399</v>
      </c>
      <c r="B201" t="s">
        <v>398</v>
      </c>
      <c r="C201">
        <v>20542335</v>
      </c>
      <c r="D201">
        <v>0</v>
      </c>
      <c r="E201">
        <v>-5645160</v>
      </c>
      <c r="F201">
        <v>-37700</v>
      </c>
      <c r="G201">
        <v>0</v>
      </c>
      <c r="H201">
        <v>-298100</v>
      </c>
      <c r="I201">
        <v>0</v>
      </c>
      <c r="J201">
        <v>-997010</v>
      </c>
      <c r="K201">
        <v>-785270</v>
      </c>
      <c r="L201">
        <v>-34890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c r="AI201">
        <v>0</v>
      </c>
      <c r="AJ201">
        <v>0</v>
      </c>
      <c r="AK201">
        <v>0</v>
      </c>
      <c r="AL201">
        <v>0</v>
      </c>
      <c r="AM201">
        <v>-5419023</v>
      </c>
      <c r="AN201">
        <v>0</v>
      </c>
      <c r="AO201">
        <v>0</v>
      </c>
      <c r="AP201">
        <v>0</v>
      </c>
      <c r="AQ201">
        <v>0</v>
      </c>
      <c r="AR201">
        <v>0</v>
      </c>
      <c r="AS201">
        <v>-34375</v>
      </c>
      <c r="AT201">
        <v>0</v>
      </c>
      <c r="AU201">
        <v>0</v>
      </c>
      <c r="AV201">
        <v>0</v>
      </c>
      <c r="AW201">
        <v>-34893</v>
      </c>
      <c r="AX201">
        <v>0</v>
      </c>
      <c r="AY201">
        <v>0</v>
      </c>
      <c r="AZ201">
        <v>0</v>
      </c>
      <c r="BA201">
        <v>0</v>
      </c>
      <c r="BB201">
        <v>0</v>
      </c>
      <c r="BC201">
        <v>0</v>
      </c>
      <c r="BD201">
        <v>0</v>
      </c>
      <c r="BE201">
        <v>0</v>
      </c>
      <c r="BF201">
        <v>0</v>
      </c>
      <c r="BG201">
        <v>0</v>
      </c>
      <c r="BH201">
        <v>0</v>
      </c>
      <c r="BI201">
        <v>0</v>
      </c>
      <c r="BJ201">
        <v>0</v>
      </c>
      <c r="BK201">
        <v>0</v>
      </c>
      <c r="BL201">
        <v>0</v>
      </c>
      <c r="BM201">
        <v>0</v>
      </c>
      <c r="BN201">
        <v>0</v>
      </c>
      <c r="BO201">
        <v>0</v>
      </c>
      <c r="BP201">
        <v>0</v>
      </c>
      <c r="BQ201">
        <v>0</v>
      </c>
      <c r="BR201">
        <v>0</v>
      </c>
      <c r="BS201">
        <v>0</v>
      </c>
      <c r="BT201">
        <v>0</v>
      </c>
      <c r="BU201">
        <v>0.66200000000000003</v>
      </c>
      <c r="BV201">
        <v>0.4</v>
      </c>
      <c r="BW201" s="6">
        <v>-5.6818440497426002</v>
      </c>
      <c r="BX201" s="6">
        <v>2.5628531334918399</v>
      </c>
      <c r="BY201" s="6">
        <v>0.4</v>
      </c>
      <c r="BZ201" s="6">
        <v>-5.6818440497426002</v>
      </c>
      <c r="CA201" s="6">
        <v>2.5628531334918399</v>
      </c>
      <c r="CB201">
        <v>0</v>
      </c>
      <c r="CC201">
        <v>0</v>
      </c>
      <c r="CD201">
        <v>0</v>
      </c>
      <c r="CE201">
        <v>0</v>
      </c>
      <c r="CG201" s="16">
        <f t="shared" si="3"/>
        <v>-1793696.6130000001</v>
      </c>
    </row>
    <row r="202" spans="1:85" x14ac:dyDescent="0.25">
      <c r="A202" t="s">
        <v>401</v>
      </c>
      <c r="B202" t="s">
        <v>400</v>
      </c>
      <c r="C202">
        <v>82283369</v>
      </c>
      <c r="D202">
        <v>-21698</v>
      </c>
      <c r="E202">
        <v>-10224228</v>
      </c>
      <c r="F202">
        <v>-14672</v>
      </c>
      <c r="G202">
        <v>0</v>
      </c>
      <c r="H202">
        <v>-540019</v>
      </c>
      <c r="I202">
        <v>0</v>
      </c>
      <c r="J202">
        <v>-1549585</v>
      </c>
      <c r="K202">
        <v>-1211720</v>
      </c>
      <c r="L202">
        <v>-10237</v>
      </c>
      <c r="M202">
        <v>0</v>
      </c>
      <c r="N202">
        <v>0</v>
      </c>
      <c r="O202">
        <v>0</v>
      </c>
      <c r="P202">
        <v>-1996</v>
      </c>
      <c r="Q202">
        <v>-833</v>
      </c>
      <c r="R202">
        <v>0</v>
      </c>
      <c r="S202">
        <v>0</v>
      </c>
      <c r="T202">
        <v>0</v>
      </c>
      <c r="U202">
        <v>0</v>
      </c>
      <c r="V202">
        <v>1053737</v>
      </c>
      <c r="W202">
        <v>0</v>
      </c>
      <c r="X202">
        <v>-8925</v>
      </c>
      <c r="Y202">
        <v>0</v>
      </c>
      <c r="Z202">
        <v>0</v>
      </c>
      <c r="AA202">
        <v>-351</v>
      </c>
      <c r="AB202">
        <v>0</v>
      </c>
      <c r="AC202">
        <v>0</v>
      </c>
      <c r="AD202">
        <v>0</v>
      </c>
      <c r="AE202">
        <v>0</v>
      </c>
      <c r="AF202">
        <v>0</v>
      </c>
      <c r="AG202">
        <v>0</v>
      </c>
      <c r="AH202">
        <v>0</v>
      </c>
      <c r="AI202">
        <v>0</v>
      </c>
      <c r="AJ202">
        <v>0</v>
      </c>
      <c r="AK202">
        <v>0</v>
      </c>
      <c r="AL202">
        <v>0</v>
      </c>
      <c r="AM202">
        <v>-9894087</v>
      </c>
      <c r="AN202">
        <v>-11532</v>
      </c>
      <c r="AO202">
        <v>0</v>
      </c>
      <c r="AP202">
        <v>-30096</v>
      </c>
      <c r="AQ202">
        <v>0</v>
      </c>
      <c r="AR202">
        <v>0</v>
      </c>
      <c r="AS202">
        <v>-12559</v>
      </c>
      <c r="AT202">
        <v>0</v>
      </c>
      <c r="AU202">
        <v>0</v>
      </c>
      <c r="AV202">
        <v>0</v>
      </c>
      <c r="AW202">
        <v>-9826</v>
      </c>
      <c r="AX202">
        <v>0</v>
      </c>
      <c r="AY202">
        <v>0</v>
      </c>
      <c r="AZ202">
        <v>0</v>
      </c>
      <c r="BA202">
        <v>0</v>
      </c>
      <c r="BB202">
        <v>0</v>
      </c>
      <c r="BC202">
        <v>0</v>
      </c>
      <c r="BD202">
        <v>0</v>
      </c>
      <c r="BE202">
        <v>-5901</v>
      </c>
      <c r="BF202">
        <v>0</v>
      </c>
      <c r="BG202">
        <v>-2596</v>
      </c>
      <c r="BH202">
        <v>0</v>
      </c>
      <c r="BI202">
        <v>0</v>
      </c>
      <c r="BJ202">
        <v>0</v>
      </c>
      <c r="BK202">
        <v>0</v>
      </c>
      <c r="BL202">
        <v>0</v>
      </c>
      <c r="BM202">
        <v>0</v>
      </c>
      <c r="BN202">
        <v>0</v>
      </c>
      <c r="BO202">
        <v>0</v>
      </c>
      <c r="BP202">
        <v>0</v>
      </c>
      <c r="BQ202">
        <v>0</v>
      </c>
      <c r="BR202">
        <v>0</v>
      </c>
      <c r="BS202">
        <v>0</v>
      </c>
      <c r="BT202">
        <v>0</v>
      </c>
      <c r="BU202">
        <v>0.66</v>
      </c>
      <c r="BV202">
        <v>0.49</v>
      </c>
      <c r="BW202" s="6">
        <v>31.8005428642882</v>
      </c>
      <c r="BX202" s="6">
        <v>70.3914540567107</v>
      </c>
      <c r="BY202" s="6">
        <v>0.49</v>
      </c>
      <c r="BZ202" s="6">
        <v>31.8005428642882</v>
      </c>
      <c r="CA202" s="6">
        <v>70.3914540567107</v>
      </c>
      <c r="CB202">
        <v>0</v>
      </c>
      <c r="CC202">
        <v>0</v>
      </c>
      <c r="CD202">
        <v>0</v>
      </c>
      <c r="CE202">
        <v>0</v>
      </c>
      <c r="CG202" s="16">
        <f t="shared" si="3"/>
        <v>-3255117.0300000003</v>
      </c>
    </row>
    <row r="203" spans="1:85" x14ac:dyDescent="0.25">
      <c r="A203" t="s">
        <v>403</v>
      </c>
      <c r="B203" t="s">
        <v>402</v>
      </c>
      <c r="C203">
        <v>70209676</v>
      </c>
      <c r="D203">
        <v>0</v>
      </c>
      <c r="E203">
        <v>-3224581</v>
      </c>
      <c r="F203">
        <v>-10878</v>
      </c>
      <c r="G203">
        <v>0</v>
      </c>
      <c r="H203">
        <v>-396588</v>
      </c>
      <c r="I203">
        <v>0</v>
      </c>
      <c r="J203">
        <v>-1848181</v>
      </c>
      <c r="K203">
        <v>-769581</v>
      </c>
      <c r="L203">
        <v>-3793</v>
      </c>
      <c r="M203">
        <v>0</v>
      </c>
      <c r="N203">
        <v>0</v>
      </c>
      <c r="O203">
        <v>0</v>
      </c>
      <c r="P203">
        <v>0</v>
      </c>
      <c r="Q203">
        <v>0</v>
      </c>
      <c r="R203">
        <v>0</v>
      </c>
      <c r="S203">
        <v>0</v>
      </c>
      <c r="T203">
        <v>0</v>
      </c>
      <c r="U203">
        <v>0</v>
      </c>
      <c r="V203">
        <v>0</v>
      </c>
      <c r="W203">
        <v>0</v>
      </c>
      <c r="X203">
        <v>0</v>
      </c>
      <c r="Y203">
        <v>0</v>
      </c>
      <c r="Z203">
        <v>0</v>
      </c>
      <c r="AA203">
        <v>0</v>
      </c>
      <c r="AB203">
        <v>0</v>
      </c>
      <c r="AC203">
        <v>0</v>
      </c>
      <c r="AD203">
        <v>0</v>
      </c>
      <c r="AE203">
        <v>0</v>
      </c>
      <c r="AF203">
        <v>0</v>
      </c>
      <c r="AG203">
        <v>0</v>
      </c>
      <c r="AH203">
        <v>0</v>
      </c>
      <c r="AI203">
        <v>0</v>
      </c>
      <c r="AJ203">
        <v>0</v>
      </c>
      <c r="AK203">
        <v>0</v>
      </c>
      <c r="AL203">
        <v>0</v>
      </c>
      <c r="AM203">
        <v>-3241883</v>
      </c>
      <c r="AN203">
        <v>0</v>
      </c>
      <c r="AO203">
        <v>0</v>
      </c>
      <c r="AP203">
        <v>0</v>
      </c>
      <c r="AQ203">
        <v>0</v>
      </c>
      <c r="AR203">
        <v>0</v>
      </c>
      <c r="AS203">
        <v>-10878</v>
      </c>
      <c r="AT203">
        <v>0</v>
      </c>
      <c r="AU203">
        <v>0</v>
      </c>
      <c r="AV203">
        <v>0</v>
      </c>
      <c r="AW203">
        <v>-3793</v>
      </c>
      <c r="AX203">
        <v>0</v>
      </c>
      <c r="AY203">
        <v>0</v>
      </c>
      <c r="AZ203">
        <v>0</v>
      </c>
      <c r="BA203">
        <v>0</v>
      </c>
      <c r="BB203">
        <v>0</v>
      </c>
      <c r="BC203">
        <v>0</v>
      </c>
      <c r="BD203">
        <v>0</v>
      </c>
      <c r="BE203">
        <v>0</v>
      </c>
      <c r="BF203">
        <v>0</v>
      </c>
      <c r="BG203">
        <v>0</v>
      </c>
      <c r="BH203">
        <v>0</v>
      </c>
      <c r="BI203">
        <v>0</v>
      </c>
      <c r="BJ203">
        <v>0</v>
      </c>
      <c r="BK203">
        <v>0</v>
      </c>
      <c r="BL203">
        <v>0</v>
      </c>
      <c r="BM203">
        <v>0</v>
      </c>
      <c r="BN203">
        <v>0</v>
      </c>
      <c r="BO203">
        <v>0</v>
      </c>
      <c r="BP203">
        <v>0</v>
      </c>
      <c r="BQ203">
        <v>0</v>
      </c>
      <c r="BR203">
        <v>0</v>
      </c>
      <c r="BS203">
        <v>0</v>
      </c>
      <c r="BT203">
        <v>0</v>
      </c>
      <c r="BU203">
        <v>0.7</v>
      </c>
      <c r="BV203">
        <v>0.4</v>
      </c>
      <c r="BW203" s="6">
        <v>-16.379573290310901</v>
      </c>
      <c r="BX203" s="6">
        <v>2.6692352815592799</v>
      </c>
      <c r="BY203" s="6">
        <v>0.4</v>
      </c>
      <c r="BZ203" s="6">
        <v>-16.379573290310901</v>
      </c>
      <c r="CA203" s="6">
        <v>2.6692352815592799</v>
      </c>
      <c r="CB203">
        <v>0</v>
      </c>
      <c r="CC203">
        <v>0</v>
      </c>
      <c r="CD203">
        <v>0</v>
      </c>
      <c r="CE203">
        <v>0</v>
      </c>
      <c r="CG203" s="16">
        <f t="shared" si="3"/>
        <v>-1134659.0499999998</v>
      </c>
    </row>
    <row r="204" spans="1:85" x14ac:dyDescent="0.25">
      <c r="A204" t="s">
        <v>405</v>
      </c>
      <c r="B204" t="s">
        <v>404</v>
      </c>
      <c r="C204">
        <v>62124913</v>
      </c>
      <c r="D204">
        <v>0</v>
      </c>
      <c r="E204">
        <v>-2698732</v>
      </c>
      <c r="F204">
        <v>0</v>
      </c>
      <c r="G204">
        <v>0</v>
      </c>
      <c r="H204">
        <v>-253130</v>
      </c>
      <c r="I204">
        <v>0</v>
      </c>
      <c r="J204">
        <v>-988361</v>
      </c>
      <c r="K204">
        <v>-961655</v>
      </c>
      <c r="L204">
        <v>0</v>
      </c>
      <c r="M204">
        <v>0</v>
      </c>
      <c r="N204">
        <v>0</v>
      </c>
      <c r="O204">
        <v>0</v>
      </c>
      <c r="P204">
        <v>0</v>
      </c>
      <c r="Q204">
        <v>0</v>
      </c>
      <c r="R204">
        <v>0</v>
      </c>
      <c r="S204">
        <v>0</v>
      </c>
      <c r="T204">
        <v>0</v>
      </c>
      <c r="U204">
        <v>0</v>
      </c>
      <c r="V204">
        <v>324186</v>
      </c>
      <c r="W204">
        <v>0</v>
      </c>
      <c r="X204">
        <v>0</v>
      </c>
      <c r="Y204">
        <v>0</v>
      </c>
      <c r="Z204">
        <v>0</v>
      </c>
      <c r="AA204">
        <v>0</v>
      </c>
      <c r="AB204">
        <v>0</v>
      </c>
      <c r="AC204">
        <v>0</v>
      </c>
      <c r="AD204">
        <v>0</v>
      </c>
      <c r="AE204">
        <v>0</v>
      </c>
      <c r="AF204">
        <v>0</v>
      </c>
      <c r="AG204">
        <v>0</v>
      </c>
      <c r="AH204">
        <v>0</v>
      </c>
      <c r="AI204">
        <v>0</v>
      </c>
      <c r="AJ204">
        <v>0</v>
      </c>
      <c r="AK204">
        <v>0</v>
      </c>
      <c r="AL204">
        <v>0</v>
      </c>
      <c r="AM204">
        <v>-2652386</v>
      </c>
      <c r="AN204">
        <v>0</v>
      </c>
      <c r="AO204">
        <v>0</v>
      </c>
      <c r="AP204">
        <v>0</v>
      </c>
      <c r="AQ204">
        <v>0</v>
      </c>
      <c r="AR204">
        <v>0</v>
      </c>
      <c r="AS204">
        <v>0</v>
      </c>
      <c r="AT204">
        <v>0</v>
      </c>
      <c r="AU204">
        <v>0</v>
      </c>
      <c r="AV204">
        <v>0</v>
      </c>
      <c r="AW204">
        <v>0</v>
      </c>
      <c r="AX204">
        <v>0</v>
      </c>
      <c r="AY204">
        <v>0</v>
      </c>
      <c r="AZ204">
        <v>0</v>
      </c>
      <c r="BA204">
        <v>0</v>
      </c>
      <c r="BB204">
        <v>0</v>
      </c>
      <c r="BC204">
        <v>0</v>
      </c>
      <c r="BD204">
        <v>0</v>
      </c>
      <c r="BE204">
        <v>0</v>
      </c>
      <c r="BF204">
        <v>0</v>
      </c>
      <c r="BG204">
        <v>0</v>
      </c>
      <c r="BH204">
        <v>0</v>
      </c>
      <c r="BI204">
        <v>0</v>
      </c>
      <c r="BJ204">
        <v>0</v>
      </c>
      <c r="BK204">
        <v>0</v>
      </c>
      <c r="BL204">
        <v>0</v>
      </c>
      <c r="BM204">
        <v>0</v>
      </c>
      <c r="BN204">
        <v>0</v>
      </c>
      <c r="BO204">
        <v>0</v>
      </c>
      <c r="BP204">
        <v>0</v>
      </c>
      <c r="BQ204">
        <v>0</v>
      </c>
      <c r="BR204">
        <v>0</v>
      </c>
      <c r="BS204">
        <v>0</v>
      </c>
      <c r="BT204">
        <v>0</v>
      </c>
      <c r="BU204">
        <v>0.73099999999999998</v>
      </c>
      <c r="BV204">
        <v>0.4</v>
      </c>
      <c r="BW204" s="6">
        <v>-22.7570114736649</v>
      </c>
      <c r="BX204" s="6">
        <v>2.05377213350787</v>
      </c>
      <c r="BY204" s="6">
        <v>0.4</v>
      </c>
      <c r="BZ204" s="6">
        <v>-22.7570114736649</v>
      </c>
      <c r="CA204" s="6">
        <v>2.05377213350787</v>
      </c>
      <c r="CB204">
        <v>0</v>
      </c>
      <c r="CC204">
        <v>0</v>
      </c>
      <c r="CD204">
        <v>0</v>
      </c>
      <c r="CE204">
        <v>0</v>
      </c>
      <c r="CG204" s="16">
        <f t="shared" si="3"/>
        <v>-969447.08299999998</v>
      </c>
    </row>
    <row r="205" spans="1:85" x14ac:dyDescent="0.25">
      <c r="A205" t="s">
        <v>407</v>
      </c>
      <c r="B205" t="s">
        <v>406</v>
      </c>
      <c r="C205">
        <v>32260479</v>
      </c>
      <c r="D205">
        <v>-4375</v>
      </c>
      <c r="E205">
        <v>-3957954</v>
      </c>
      <c r="F205">
        <v>-19641</v>
      </c>
      <c r="G205">
        <v>0</v>
      </c>
      <c r="H205">
        <v>-636198</v>
      </c>
      <c r="I205">
        <v>0</v>
      </c>
      <c r="J205">
        <v>-1009578</v>
      </c>
      <c r="K205">
        <v>-654641</v>
      </c>
      <c r="L205">
        <v>-4466</v>
      </c>
      <c r="M205">
        <v>0</v>
      </c>
      <c r="N205">
        <v>0</v>
      </c>
      <c r="O205">
        <v>0</v>
      </c>
      <c r="P205">
        <v>0</v>
      </c>
      <c r="Q205">
        <v>0</v>
      </c>
      <c r="R205">
        <v>0</v>
      </c>
      <c r="S205">
        <v>0</v>
      </c>
      <c r="T205">
        <v>0</v>
      </c>
      <c r="U205">
        <v>0</v>
      </c>
      <c r="V205">
        <v>0</v>
      </c>
      <c r="W205">
        <v>0</v>
      </c>
      <c r="X205">
        <v>0</v>
      </c>
      <c r="Y205">
        <v>0</v>
      </c>
      <c r="Z205">
        <v>0</v>
      </c>
      <c r="AA205">
        <v>0</v>
      </c>
      <c r="AB205">
        <v>0</v>
      </c>
      <c r="AC205">
        <v>0</v>
      </c>
      <c r="AD205">
        <v>0</v>
      </c>
      <c r="AE205">
        <v>0</v>
      </c>
      <c r="AF205">
        <v>0</v>
      </c>
      <c r="AG205">
        <v>0</v>
      </c>
      <c r="AH205">
        <v>0</v>
      </c>
      <c r="AI205">
        <v>0</v>
      </c>
      <c r="AJ205">
        <v>0</v>
      </c>
      <c r="AK205">
        <v>0</v>
      </c>
      <c r="AL205">
        <v>0</v>
      </c>
      <c r="AM205">
        <v>-3561623</v>
      </c>
      <c r="AN205">
        <v>0</v>
      </c>
      <c r="AO205">
        <v>0</v>
      </c>
      <c r="AP205">
        <v>-4171</v>
      </c>
      <c r="AQ205">
        <v>0</v>
      </c>
      <c r="AR205">
        <v>0</v>
      </c>
      <c r="AS205">
        <v>-18682</v>
      </c>
      <c r="AT205">
        <v>0</v>
      </c>
      <c r="AU205">
        <v>0</v>
      </c>
      <c r="AV205">
        <v>0</v>
      </c>
      <c r="AW205">
        <v>-4466</v>
      </c>
      <c r="AX205">
        <v>0</v>
      </c>
      <c r="AY205">
        <v>0</v>
      </c>
      <c r="AZ205">
        <v>0</v>
      </c>
      <c r="BA205">
        <v>0</v>
      </c>
      <c r="BB205">
        <v>0</v>
      </c>
      <c r="BC205">
        <v>0</v>
      </c>
      <c r="BD205">
        <v>0</v>
      </c>
      <c r="BE205">
        <v>0</v>
      </c>
      <c r="BF205">
        <v>0</v>
      </c>
      <c r="BG205">
        <v>0</v>
      </c>
      <c r="BH205">
        <v>0</v>
      </c>
      <c r="BI205">
        <v>0</v>
      </c>
      <c r="BJ205">
        <v>0</v>
      </c>
      <c r="BK205">
        <v>0</v>
      </c>
      <c r="BL205">
        <v>0</v>
      </c>
      <c r="BM205">
        <v>0</v>
      </c>
      <c r="BN205">
        <v>0</v>
      </c>
      <c r="BO205">
        <v>0</v>
      </c>
      <c r="BP205">
        <v>0</v>
      </c>
      <c r="BQ205">
        <v>0</v>
      </c>
      <c r="BR205">
        <v>0</v>
      </c>
      <c r="BS205">
        <v>0</v>
      </c>
      <c r="BT205">
        <v>0</v>
      </c>
      <c r="BU205">
        <v>0.68100000000000005</v>
      </c>
      <c r="BV205">
        <v>0.4</v>
      </c>
      <c r="BW205" s="6">
        <v>-9.52665422896224</v>
      </c>
      <c r="BX205" s="6">
        <v>2.6053043676576602</v>
      </c>
      <c r="BY205" s="6">
        <v>0.4</v>
      </c>
      <c r="BZ205" s="6">
        <v>-9.52665422896224</v>
      </c>
      <c r="CA205" s="6">
        <v>2.6053043676576602</v>
      </c>
      <c r="CB205">
        <v>0</v>
      </c>
      <c r="CC205">
        <v>0</v>
      </c>
      <c r="CD205">
        <v>0</v>
      </c>
      <c r="CE205">
        <v>0</v>
      </c>
      <c r="CG205" s="16">
        <f t="shared" si="3"/>
        <v>-1211312.4060000002</v>
      </c>
    </row>
    <row r="206" spans="1:85" x14ac:dyDescent="0.25">
      <c r="A206" t="s">
        <v>409</v>
      </c>
      <c r="B206" t="s">
        <v>408</v>
      </c>
      <c r="C206">
        <v>63553948</v>
      </c>
      <c r="D206">
        <v>-4940</v>
      </c>
      <c r="E206">
        <v>-2661780</v>
      </c>
      <c r="F206">
        <v>0</v>
      </c>
      <c r="G206">
        <v>0</v>
      </c>
      <c r="H206">
        <v>-196885</v>
      </c>
      <c r="I206">
        <v>0</v>
      </c>
      <c r="J206">
        <v>-1300575</v>
      </c>
      <c r="K206">
        <v>-1412853</v>
      </c>
      <c r="L206">
        <v>-5027</v>
      </c>
      <c r="M206">
        <v>0</v>
      </c>
      <c r="N206">
        <v>0</v>
      </c>
      <c r="O206">
        <v>0</v>
      </c>
      <c r="P206">
        <v>0</v>
      </c>
      <c r="Q206">
        <v>-2775</v>
      </c>
      <c r="R206">
        <v>0</v>
      </c>
      <c r="S206">
        <v>0</v>
      </c>
      <c r="T206">
        <v>0</v>
      </c>
      <c r="U206">
        <v>0</v>
      </c>
      <c r="V206">
        <v>0</v>
      </c>
      <c r="W206">
        <v>0</v>
      </c>
      <c r="X206">
        <v>0</v>
      </c>
      <c r="Y206">
        <v>0</v>
      </c>
      <c r="Z206">
        <v>0</v>
      </c>
      <c r="AA206">
        <v>0</v>
      </c>
      <c r="AB206">
        <v>0</v>
      </c>
      <c r="AC206">
        <v>0</v>
      </c>
      <c r="AD206">
        <v>0</v>
      </c>
      <c r="AE206">
        <v>0</v>
      </c>
      <c r="AF206">
        <v>0</v>
      </c>
      <c r="AG206">
        <v>0</v>
      </c>
      <c r="AH206">
        <v>0</v>
      </c>
      <c r="AI206">
        <v>0</v>
      </c>
      <c r="AJ206">
        <v>0</v>
      </c>
      <c r="AK206">
        <v>0</v>
      </c>
      <c r="AL206">
        <v>0</v>
      </c>
      <c r="AM206">
        <v>-2638910</v>
      </c>
      <c r="AN206">
        <v>0</v>
      </c>
      <c r="AO206">
        <v>0</v>
      </c>
      <c r="AP206">
        <v>-13530</v>
      </c>
      <c r="AQ206">
        <v>0</v>
      </c>
      <c r="AR206">
        <v>0</v>
      </c>
      <c r="AS206">
        <v>0</v>
      </c>
      <c r="AT206">
        <v>0</v>
      </c>
      <c r="AU206">
        <v>0</v>
      </c>
      <c r="AV206">
        <v>0</v>
      </c>
      <c r="AW206">
        <v>-5028</v>
      </c>
      <c r="AX206">
        <v>0</v>
      </c>
      <c r="AY206">
        <v>0</v>
      </c>
      <c r="AZ206">
        <v>0</v>
      </c>
      <c r="BA206">
        <v>0</v>
      </c>
      <c r="BB206">
        <v>0</v>
      </c>
      <c r="BC206">
        <v>0</v>
      </c>
      <c r="BD206">
        <v>0</v>
      </c>
      <c r="BE206">
        <v>0</v>
      </c>
      <c r="BF206">
        <v>0</v>
      </c>
      <c r="BG206">
        <v>-166261</v>
      </c>
      <c r="BH206">
        <v>0</v>
      </c>
      <c r="BI206">
        <v>0</v>
      </c>
      <c r="BJ206">
        <v>0</v>
      </c>
      <c r="BK206">
        <v>0</v>
      </c>
      <c r="BL206">
        <v>0</v>
      </c>
      <c r="BM206">
        <v>0</v>
      </c>
      <c r="BN206">
        <v>0</v>
      </c>
      <c r="BO206">
        <v>0</v>
      </c>
      <c r="BP206">
        <v>0</v>
      </c>
      <c r="BQ206">
        <v>0</v>
      </c>
      <c r="BR206">
        <v>0</v>
      </c>
      <c r="BS206">
        <v>0</v>
      </c>
      <c r="BT206">
        <v>0</v>
      </c>
      <c r="BU206">
        <v>0.73099999999999998</v>
      </c>
      <c r="BV206">
        <v>0.4</v>
      </c>
      <c r="BW206" s="6">
        <v>-21.583630007845301</v>
      </c>
      <c r="BX206" s="6">
        <v>2.6361964340377</v>
      </c>
      <c r="BY206" s="6">
        <v>0.4</v>
      </c>
      <c r="BZ206" s="6">
        <v>-21.583630007845301</v>
      </c>
      <c r="CA206" s="6">
        <v>2.6361964340377</v>
      </c>
      <c r="CB206">
        <v>0</v>
      </c>
      <c r="CC206">
        <v>0</v>
      </c>
      <c r="CD206">
        <v>1627755</v>
      </c>
      <c r="CE206">
        <v>1627755</v>
      </c>
      <c r="CG206" s="16">
        <f t="shared" si="3"/>
        <v>-959576.39</v>
      </c>
    </row>
    <row r="207" spans="1:85" x14ac:dyDescent="0.25">
      <c r="A207" t="s">
        <v>410</v>
      </c>
      <c r="B207" t="s">
        <v>713</v>
      </c>
      <c r="C207">
        <v>13100254</v>
      </c>
      <c r="D207">
        <v>-10729</v>
      </c>
      <c r="E207">
        <v>-2193001</v>
      </c>
      <c r="F207">
        <v>-15045</v>
      </c>
      <c r="G207">
        <v>0</v>
      </c>
      <c r="H207">
        <v>-113213</v>
      </c>
      <c r="I207">
        <v>0</v>
      </c>
      <c r="J207">
        <v>-563177</v>
      </c>
      <c r="K207">
        <v>-589220</v>
      </c>
      <c r="L207">
        <v>-4291</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c r="AI207">
        <v>0</v>
      </c>
      <c r="AJ207">
        <v>0</v>
      </c>
      <c r="AK207">
        <v>0</v>
      </c>
      <c r="AL207">
        <v>0</v>
      </c>
      <c r="AM207">
        <v>-2147476</v>
      </c>
      <c r="AN207">
        <v>0</v>
      </c>
      <c r="AO207">
        <v>0</v>
      </c>
      <c r="AP207">
        <v>0</v>
      </c>
      <c r="AQ207">
        <v>0</v>
      </c>
      <c r="AR207">
        <v>0</v>
      </c>
      <c r="AS207">
        <v>-14606</v>
      </c>
      <c r="AT207">
        <v>0</v>
      </c>
      <c r="AU207">
        <v>0</v>
      </c>
      <c r="AV207">
        <v>0</v>
      </c>
      <c r="AW207">
        <v>-4279</v>
      </c>
      <c r="AX207">
        <v>0</v>
      </c>
      <c r="AY207">
        <v>0</v>
      </c>
      <c r="AZ207">
        <v>0</v>
      </c>
      <c r="BA207">
        <v>0</v>
      </c>
      <c r="BB207">
        <v>0</v>
      </c>
      <c r="BC207">
        <v>0</v>
      </c>
      <c r="BD207">
        <v>0</v>
      </c>
      <c r="BE207">
        <v>0</v>
      </c>
      <c r="BF207">
        <v>0</v>
      </c>
      <c r="BG207">
        <v>0</v>
      </c>
      <c r="BH207">
        <v>0</v>
      </c>
      <c r="BI207">
        <v>0</v>
      </c>
      <c r="BJ207">
        <v>0</v>
      </c>
      <c r="BK207">
        <v>0</v>
      </c>
      <c r="BL207">
        <v>0</v>
      </c>
      <c r="BM207">
        <v>0</v>
      </c>
      <c r="BN207">
        <v>0</v>
      </c>
      <c r="BO207">
        <v>0</v>
      </c>
      <c r="BP207">
        <v>0</v>
      </c>
      <c r="BQ207">
        <v>0</v>
      </c>
      <c r="BR207">
        <v>0</v>
      </c>
      <c r="BS207">
        <v>0</v>
      </c>
      <c r="BT207">
        <v>0</v>
      </c>
      <c r="BU207">
        <v>0.67200000000000004</v>
      </c>
      <c r="BV207">
        <v>0.49</v>
      </c>
      <c r="BW207" s="6">
        <v>-1.3664613971462001</v>
      </c>
      <c r="BX207" s="6">
        <v>4.8516779845855398</v>
      </c>
      <c r="BY207" s="6">
        <v>0.49</v>
      </c>
      <c r="BZ207" s="6">
        <v>-1.3664613971462001</v>
      </c>
      <c r="CA207" s="6">
        <v>4.8516779845855398</v>
      </c>
      <c r="CB207">
        <v>0</v>
      </c>
      <c r="CC207">
        <v>0</v>
      </c>
      <c r="CD207">
        <v>348304</v>
      </c>
      <c r="CE207">
        <v>348304</v>
      </c>
      <c r="CG207" s="16">
        <f t="shared" si="3"/>
        <v>-721551.93599999999</v>
      </c>
    </row>
    <row r="208" spans="1:85" x14ac:dyDescent="0.25">
      <c r="A208" t="s">
        <v>412</v>
      </c>
      <c r="B208" t="s">
        <v>411</v>
      </c>
      <c r="C208">
        <v>112439127</v>
      </c>
      <c r="D208">
        <v>-26632</v>
      </c>
      <c r="E208">
        <v>-9607946</v>
      </c>
      <c r="F208">
        <v>0</v>
      </c>
      <c r="G208">
        <v>0</v>
      </c>
      <c r="H208">
        <v>-961951</v>
      </c>
      <c r="I208">
        <v>0</v>
      </c>
      <c r="J208">
        <v>-1986950</v>
      </c>
      <c r="K208">
        <v>-1564165</v>
      </c>
      <c r="L208">
        <v>-7685</v>
      </c>
      <c r="M208">
        <v>0</v>
      </c>
      <c r="N208">
        <v>0</v>
      </c>
      <c r="O208">
        <v>0</v>
      </c>
      <c r="P208">
        <v>0</v>
      </c>
      <c r="Q208">
        <v>-52550</v>
      </c>
      <c r="R208">
        <v>0</v>
      </c>
      <c r="S208">
        <v>0</v>
      </c>
      <c r="T208">
        <v>0</v>
      </c>
      <c r="U208">
        <v>0</v>
      </c>
      <c r="V208">
        <v>3529020</v>
      </c>
      <c r="W208">
        <v>0</v>
      </c>
      <c r="X208">
        <v>-428698</v>
      </c>
      <c r="Y208">
        <v>0</v>
      </c>
      <c r="Z208">
        <v>0</v>
      </c>
      <c r="AA208">
        <v>-71109</v>
      </c>
      <c r="AB208">
        <v>0</v>
      </c>
      <c r="AC208">
        <v>-260464</v>
      </c>
      <c r="AD208">
        <v>-464142</v>
      </c>
      <c r="AE208">
        <v>0</v>
      </c>
      <c r="AF208">
        <v>0</v>
      </c>
      <c r="AG208">
        <v>0</v>
      </c>
      <c r="AH208">
        <v>-59940</v>
      </c>
      <c r="AI208">
        <v>0</v>
      </c>
      <c r="AJ208">
        <v>0</v>
      </c>
      <c r="AK208">
        <v>0</v>
      </c>
      <c r="AL208">
        <v>-570540</v>
      </c>
      <c r="AM208">
        <v>-8979652</v>
      </c>
      <c r="AN208">
        <v>-436474</v>
      </c>
      <c r="AO208">
        <v>0</v>
      </c>
      <c r="AP208">
        <v>-30707</v>
      </c>
      <c r="AQ208">
        <v>-894</v>
      </c>
      <c r="AR208">
        <v>0</v>
      </c>
      <c r="AS208">
        <v>0</v>
      </c>
      <c r="AT208">
        <v>0</v>
      </c>
      <c r="AU208">
        <v>0</v>
      </c>
      <c r="AV208">
        <v>0</v>
      </c>
      <c r="AW208">
        <v>-7685</v>
      </c>
      <c r="AX208">
        <v>0</v>
      </c>
      <c r="AY208">
        <v>0</v>
      </c>
      <c r="AZ208">
        <v>0</v>
      </c>
      <c r="BA208">
        <v>0</v>
      </c>
      <c r="BB208">
        <v>0</v>
      </c>
      <c r="BC208">
        <v>0</v>
      </c>
      <c r="BD208">
        <v>-58968</v>
      </c>
      <c r="BE208">
        <v>0</v>
      </c>
      <c r="BF208">
        <v>0</v>
      </c>
      <c r="BG208">
        <v>-472462</v>
      </c>
      <c r="BH208">
        <v>0</v>
      </c>
      <c r="BI208">
        <v>0</v>
      </c>
      <c r="BJ208">
        <v>0</v>
      </c>
      <c r="BK208">
        <v>0</v>
      </c>
      <c r="BL208">
        <v>0</v>
      </c>
      <c r="BM208">
        <v>0</v>
      </c>
      <c r="BN208">
        <v>0</v>
      </c>
      <c r="BO208">
        <v>0</v>
      </c>
      <c r="BP208">
        <v>0</v>
      </c>
      <c r="BQ208">
        <v>0</v>
      </c>
      <c r="BR208">
        <v>0</v>
      </c>
      <c r="BS208">
        <v>0</v>
      </c>
      <c r="BT208">
        <v>0</v>
      </c>
      <c r="BU208">
        <v>0.66800000000000004</v>
      </c>
      <c r="BV208">
        <v>0.99</v>
      </c>
      <c r="BW208" s="6">
        <v>34.0074492940902</v>
      </c>
      <c r="BX208" s="6">
        <v>131.69881011389299</v>
      </c>
      <c r="BY208" s="6">
        <v>0.49</v>
      </c>
      <c r="BZ208" s="6">
        <v>31.417375487323302</v>
      </c>
      <c r="CA208" s="6">
        <v>79.769665186013398</v>
      </c>
      <c r="CB208">
        <v>0</v>
      </c>
      <c r="CC208">
        <v>0</v>
      </c>
      <c r="CD208">
        <v>0</v>
      </c>
      <c r="CE208">
        <v>0</v>
      </c>
      <c r="CG208" s="16">
        <f t="shared" si="3"/>
        <v>-2988947.6300000004</v>
      </c>
    </row>
    <row r="209" spans="1:85" x14ac:dyDescent="0.25">
      <c r="A209" t="s">
        <v>414</v>
      </c>
      <c r="B209" t="s">
        <v>413</v>
      </c>
      <c r="C209">
        <v>122979796</v>
      </c>
      <c r="D209">
        <v>-35000</v>
      </c>
      <c r="E209">
        <v>-13799344</v>
      </c>
      <c r="F209">
        <v>0</v>
      </c>
      <c r="G209">
        <v>0</v>
      </c>
      <c r="H209">
        <v>-2035000</v>
      </c>
      <c r="I209">
        <v>0</v>
      </c>
      <c r="J209">
        <v>-1981779</v>
      </c>
      <c r="K209">
        <v>-1215000</v>
      </c>
      <c r="L209">
        <v>-8134</v>
      </c>
      <c r="M209">
        <v>0</v>
      </c>
      <c r="N209">
        <v>0</v>
      </c>
      <c r="O209">
        <v>0</v>
      </c>
      <c r="P209">
        <v>-2745</v>
      </c>
      <c r="Q209">
        <v>0</v>
      </c>
      <c r="R209">
        <v>0</v>
      </c>
      <c r="S209">
        <v>0</v>
      </c>
      <c r="T209">
        <v>0</v>
      </c>
      <c r="U209">
        <v>0</v>
      </c>
      <c r="V209">
        <v>108726</v>
      </c>
      <c r="W209">
        <v>0</v>
      </c>
      <c r="X209">
        <v>-15656</v>
      </c>
      <c r="Y209">
        <v>0</v>
      </c>
      <c r="Z209">
        <v>0</v>
      </c>
      <c r="AA209">
        <v>0</v>
      </c>
      <c r="AB209">
        <v>0</v>
      </c>
      <c r="AC209">
        <v>-8221</v>
      </c>
      <c r="AD209">
        <v>0</v>
      </c>
      <c r="AE209">
        <v>0</v>
      </c>
      <c r="AF209">
        <v>0</v>
      </c>
      <c r="AG209">
        <v>0</v>
      </c>
      <c r="AH209">
        <v>0</v>
      </c>
      <c r="AI209">
        <v>0</v>
      </c>
      <c r="AJ209">
        <v>0</v>
      </c>
      <c r="AK209">
        <v>0</v>
      </c>
      <c r="AL209">
        <v>0</v>
      </c>
      <c r="AM209">
        <v>-13112526</v>
      </c>
      <c r="AN209">
        <v>-13602</v>
      </c>
      <c r="AO209">
        <v>0</v>
      </c>
      <c r="AP209">
        <v>-44342</v>
      </c>
      <c r="AQ209">
        <v>0</v>
      </c>
      <c r="AR209">
        <v>0</v>
      </c>
      <c r="AS209">
        <v>0</v>
      </c>
      <c r="AT209">
        <v>0</v>
      </c>
      <c r="AU209">
        <v>0</v>
      </c>
      <c r="AV209">
        <v>0</v>
      </c>
      <c r="AW209">
        <v>-7936</v>
      </c>
      <c r="AX209">
        <v>0</v>
      </c>
      <c r="AY209">
        <v>0</v>
      </c>
      <c r="AZ209">
        <v>0</v>
      </c>
      <c r="BA209">
        <v>0</v>
      </c>
      <c r="BB209">
        <v>0</v>
      </c>
      <c r="BC209">
        <v>0</v>
      </c>
      <c r="BD209">
        <v>0</v>
      </c>
      <c r="BE209">
        <v>-9637</v>
      </c>
      <c r="BF209">
        <v>0</v>
      </c>
      <c r="BG209">
        <v>-25779</v>
      </c>
      <c r="BH209">
        <v>0</v>
      </c>
      <c r="BI209">
        <v>0</v>
      </c>
      <c r="BJ209">
        <v>0</v>
      </c>
      <c r="BK209">
        <v>0</v>
      </c>
      <c r="BL209">
        <v>0</v>
      </c>
      <c r="BM209">
        <v>0</v>
      </c>
      <c r="BN209">
        <v>0</v>
      </c>
      <c r="BO209">
        <v>0</v>
      </c>
      <c r="BP209">
        <v>0</v>
      </c>
      <c r="BQ209">
        <v>0</v>
      </c>
      <c r="BR209">
        <v>0</v>
      </c>
      <c r="BS209">
        <v>0</v>
      </c>
      <c r="BT209">
        <v>0</v>
      </c>
      <c r="BU209">
        <v>0.67300000000000004</v>
      </c>
      <c r="BV209">
        <v>0.99</v>
      </c>
      <c r="BW209" s="6">
        <v>43.2461212436815</v>
      </c>
      <c r="BX209" s="6">
        <v>154.479066079429</v>
      </c>
      <c r="BY209" s="6">
        <v>0.49</v>
      </c>
      <c r="BZ209" s="6">
        <v>56.355089289553497</v>
      </c>
      <c r="CA209" s="6">
        <v>111.409779157752</v>
      </c>
      <c r="CB209">
        <v>0</v>
      </c>
      <c r="CC209">
        <v>0</v>
      </c>
      <c r="CD209">
        <v>0</v>
      </c>
      <c r="CE209">
        <v>0</v>
      </c>
      <c r="CG209" s="16">
        <f t="shared" si="3"/>
        <v>-4397443.9160000002</v>
      </c>
    </row>
    <row r="210" spans="1:85" x14ac:dyDescent="0.25">
      <c r="A210" t="s">
        <v>416</v>
      </c>
      <c r="B210" t="s">
        <v>415</v>
      </c>
      <c r="C210">
        <v>69961341</v>
      </c>
      <c r="D210">
        <v>-15868</v>
      </c>
      <c r="E210">
        <v>-10423748</v>
      </c>
      <c r="F210">
        <v>0</v>
      </c>
      <c r="G210">
        <v>0</v>
      </c>
      <c r="H210">
        <v>-424830</v>
      </c>
      <c r="I210">
        <v>0</v>
      </c>
      <c r="J210">
        <v>-2675269</v>
      </c>
      <c r="K210">
        <v>-1179649</v>
      </c>
      <c r="L210">
        <v>-17475</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v>
      </c>
      <c r="AJ210">
        <v>0</v>
      </c>
      <c r="AK210">
        <v>0</v>
      </c>
      <c r="AL210">
        <v>0</v>
      </c>
      <c r="AM210">
        <v>-10158438</v>
      </c>
      <c r="AN210">
        <v>0</v>
      </c>
      <c r="AO210">
        <v>0</v>
      </c>
      <c r="AP210">
        <v>-24469</v>
      </c>
      <c r="AQ210">
        <v>0</v>
      </c>
      <c r="AR210">
        <v>0</v>
      </c>
      <c r="AS210">
        <v>0</v>
      </c>
      <c r="AT210">
        <v>0</v>
      </c>
      <c r="AU210">
        <v>0</v>
      </c>
      <c r="AV210">
        <v>0</v>
      </c>
      <c r="AW210">
        <v>-17121</v>
      </c>
      <c r="AX210">
        <v>0</v>
      </c>
      <c r="AY210">
        <v>0</v>
      </c>
      <c r="AZ210">
        <v>0</v>
      </c>
      <c r="BA210">
        <v>0</v>
      </c>
      <c r="BB210">
        <v>0</v>
      </c>
      <c r="BC210">
        <v>0</v>
      </c>
      <c r="BD210">
        <v>0</v>
      </c>
      <c r="BE210">
        <v>0</v>
      </c>
      <c r="BF210">
        <v>0</v>
      </c>
      <c r="BG210">
        <v>-5940</v>
      </c>
      <c r="BH210">
        <v>0</v>
      </c>
      <c r="BI210">
        <v>0</v>
      </c>
      <c r="BJ210">
        <v>0</v>
      </c>
      <c r="BK210">
        <v>0</v>
      </c>
      <c r="BL210">
        <v>0</v>
      </c>
      <c r="BM210">
        <v>0</v>
      </c>
      <c r="BN210">
        <v>0</v>
      </c>
      <c r="BO210">
        <v>0</v>
      </c>
      <c r="BP210">
        <v>0</v>
      </c>
      <c r="BQ210">
        <v>0</v>
      </c>
      <c r="BR210">
        <v>0</v>
      </c>
      <c r="BS210">
        <v>0</v>
      </c>
      <c r="BT210">
        <v>0</v>
      </c>
      <c r="BU210">
        <v>0.67300000000000004</v>
      </c>
      <c r="BV210">
        <v>0.99</v>
      </c>
      <c r="BW210" s="6">
        <v>30.210559888279398</v>
      </c>
      <c r="BX210" s="6">
        <v>105.710892652204</v>
      </c>
      <c r="BY210" s="6">
        <v>0.49</v>
      </c>
      <c r="BZ210" s="6">
        <v>33.519388029705503</v>
      </c>
      <c r="CA210" s="6">
        <v>70.888239599729005</v>
      </c>
      <c r="CB210">
        <v>0</v>
      </c>
      <c r="CC210">
        <v>0</v>
      </c>
      <c r="CD210">
        <v>0</v>
      </c>
      <c r="CE210">
        <v>0</v>
      </c>
      <c r="CG210" s="16">
        <f t="shared" si="3"/>
        <v>-3410080.5685000001</v>
      </c>
    </row>
    <row r="211" spans="1:85" x14ac:dyDescent="0.25">
      <c r="A211" t="s">
        <v>418</v>
      </c>
      <c r="B211" t="s">
        <v>417</v>
      </c>
      <c r="C211">
        <v>44538182</v>
      </c>
      <c r="D211">
        <v>-9331</v>
      </c>
      <c r="E211">
        <v>-5192587</v>
      </c>
      <c r="F211">
        <v>-20833</v>
      </c>
      <c r="G211">
        <v>0</v>
      </c>
      <c r="H211">
        <v>-1036853</v>
      </c>
      <c r="I211">
        <v>0</v>
      </c>
      <c r="J211">
        <v>-1519731</v>
      </c>
      <c r="K211">
        <v>-922389</v>
      </c>
      <c r="L211">
        <v>-6874</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v>
      </c>
      <c r="AJ211">
        <v>0</v>
      </c>
      <c r="AK211">
        <v>0</v>
      </c>
      <c r="AL211">
        <v>0</v>
      </c>
      <c r="AM211">
        <v>-4807203</v>
      </c>
      <c r="AN211">
        <v>0</v>
      </c>
      <c r="AO211">
        <v>0</v>
      </c>
      <c r="AP211">
        <v>-4063</v>
      </c>
      <c r="AQ211">
        <v>0</v>
      </c>
      <c r="AR211">
        <v>0</v>
      </c>
      <c r="AS211">
        <v>-20028</v>
      </c>
      <c r="AT211">
        <v>0</v>
      </c>
      <c r="AU211">
        <v>0</v>
      </c>
      <c r="AV211">
        <v>0</v>
      </c>
      <c r="AW211">
        <v>-6874</v>
      </c>
      <c r="AX211">
        <v>0</v>
      </c>
      <c r="AY211">
        <v>0</v>
      </c>
      <c r="AZ211">
        <v>0</v>
      </c>
      <c r="BA211">
        <v>0</v>
      </c>
      <c r="BB211">
        <v>0</v>
      </c>
      <c r="BC211">
        <v>0</v>
      </c>
      <c r="BD211">
        <v>0</v>
      </c>
      <c r="BE211">
        <v>0</v>
      </c>
      <c r="BF211">
        <v>0</v>
      </c>
      <c r="BG211">
        <v>0</v>
      </c>
      <c r="BH211">
        <v>0</v>
      </c>
      <c r="BI211">
        <v>0</v>
      </c>
      <c r="BJ211">
        <v>0</v>
      </c>
      <c r="BK211">
        <v>0</v>
      </c>
      <c r="BL211">
        <v>0</v>
      </c>
      <c r="BM211">
        <v>0</v>
      </c>
      <c r="BN211">
        <v>0</v>
      </c>
      <c r="BO211">
        <v>0</v>
      </c>
      <c r="BP211">
        <v>0</v>
      </c>
      <c r="BQ211">
        <v>0</v>
      </c>
      <c r="BR211">
        <v>0</v>
      </c>
      <c r="BS211">
        <v>0</v>
      </c>
      <c r="BT211">
        <v>0</v>
      </c>
      <c r="BU211">
        <v>0.70299999999999996</v>
      </c>
      <c r="BV211">
        <v>0.4</v>
      </c>
      <c r="BW211" s="6">
        <v>-15.471153020645501</v>
      </c>
      <c r="BX211" s="6">
        <v>2.5085177584681002</v>
      </c>
      <c r="BY211" s="6">
        <v>0.4</v>
      </c>
      <c r="BZ211" s="6">
        <v>-15.471153020645501</v>
      </c>
      <c r="CA211" s="6">
        <v>2.5085177584681002</v>
      </c>
      <c r="CB211">
        <v>0</v>
      </c>
      <c r="CC211">
        <v>0</v>
      </c>
      <c r="CD211">
        <v>1402172</v>
      </c>
      <c r="CE211">
        <v>1402172</v>
      </c>
      <c r="CG211" s="16">
        <f t="shared" si="3"/>
        <v>-1688303.71</v>
      </c>
    </row>
    <row r="212" spans="1:85" x14ac:dyDescent="0.25">
      <c r="A212" t="s">
        <v>420</v>
      </c>
      <c r="B212" t="s">
        <v>419</v>
      </c>
      <c r="C212">
        <v>197721990</v>
      </c>
      <c r="D212">
        <v>0</v>
      </c>
      <c r="E212">
        <v>-19709385</v>
      </c>
      <c r="F212">
        <v>0</v>
      </c>
      <c r="G212">
        <v>0</v>
      </c>
      <c r="H212">
        <v>-1307511</v>
      </c>
      <c r="I212">
        <v>0</v>
      </c>
      <c r="J212">
        <v>-8035619</v>
      </c>
      <c r="K212">
        <v>-5400969</v>
      </c>
      <c r="L212">
        <v>0</v>
      </c>
      <c r="M212">
        <v>0</v>
      </c>
      <c r="N212">
        <v>0</v>
      </c>
      <c r="O212">
        <v>0</v>
      </c>
      <c r="P212">
        <v>0</v>
      </c>
      <c r="Q212">
        <v>0</v>
      </c>
      <c r="R212">
        <v>0</v>
      </c>
      <c r="S212">
        <v>0</v>
      </c>
      <c r="T212">
        <v>0</v>
      </c>
      <c r="U212">
        <v>0</v>
      </c>
      <c r="V212">
        <v>5693804</v>
      </c>
      <c r="W212">
        <v>0</v>
      </c>
      <c r="X212">
        <v>-505270</v>
      </c>
      <c r="Y212">
        <v>0</v>
      </c>
      <c r="Z212">
        <v>0</v>
      </c>
      <c r="AA212">
        <v>-48809</v>
      </c>
      <c r="AB212">
        <v>0</v>
      </c>
      <c r="AC212">
        <v>-117142</v>
      </c>
      <c r="AD212">
        <v>-186480</v>
      </c>
      <c r="AE212">
        <v>0</v>
      </c>
      <c r="AF212">
        <v>0</v>
      </c>
      <c r="AG212">
        <v>0</v>
      </c>
      <c r="AH212">
        <v>0</v>
      </c>
      <c r="AI212">
        <v>0</v>
      </c>
      <c r="AJ212">
        <v>0</v>
      </c>
      <c r="AK212">
        <v>0</v>
      </c>
      <c r="AL212">
        <v>0</v>
      </c>
      <c r="AM212">
        <v>-19861125</v>
      </c>
      <c r="AN212">
        <v>-495427</v>
      </c>
      <c r="AO212">
        <v>0</v>
      </c>
      <c r="AP212">
        <v>-46449</v>
      </c>
      <c r="AQ212">
        <v>-2772</v>
      </c>
      <c r="AR212">
        <v>0</v>
      </c>
      <c r="AS212">
        <v>0</v>
      </c>
      <c r="AT212">
        <v>0</v>
      </c>
      <c r="AU212">
        <v>0</v>
      </c>
      <c r="AV212">
        <v>0</v>
      </c>
      <c r="AW212">
        <v>-6050</v>
      </c>
      <c r="AX212">
        <v>-1372</v>
      </c>
      <c r="AY212">
        <v>0</v>
      </c>
      <c r="AZ212">
        <v>0</v>
      </c>
      <c r="BA212">
        <v>0</v>
      </c>
      <c r="BB212">
        <v>0</v>
      </c>
      <c r="BC212">
        <v>0</v>
      </c>
      <c r="BD212">
        <v>0</v>
      </c>
      <c r="BE212">
        <v>-2464</v>
      </c>
      <c r="BF212">
        <v>0</v>
      </c>
      <c r="BG212">
        <v>-5735</v>
      </c>
      <c r="BH212">
        <v>0</v>
      </c>
      <c r="BI212">
        <v>0</v>
      </c>
      <c r="BJ212">
        <v>0</v>
      </c>
      <c r="BK212">
        <v>0</v>
      </c>
      <c r="BL212">
        <v>0</v>
      </c>
      <c r="BM212">
        <v>0</v>
      </c>
      <c r="BN212">
        <v>0</v>
      </c>
      <c r="BO212">
        <v>0</v>
      </c>
      <c r="BP212">
        <v>0</v>
      </c>
      <c r="BQ212">
        <v>0</v>
      </c>
      <c r="BR212">
        <v>0</v>
      </c>
      <c r="BS212">
        <v>0</v>
      </c>
      <c r="BT212">
        <v>0</v>
      </c>
      <c r="BU212">
        <v>0.67600000000000005</v>
      </c>
      <c r="BV212">
        <v>0.49</v>
      </c>
      <c r="BW212" s="6">
        <v>55.2152752305741</v>
      </c>
      <c r="BX212" s="6">
        <v>158.82835806102901</v>
      </c>
      <c r="BY212" s="6">
        <v>0.49</v>
      </c>
      <c r="BZ212" s="6">
        <v>55.2152752305741</v>
      </c>
      <c r="CA212" s="6">
        <v>158.82835806102901</v>
      </c>
      <c r="CB212">
        <v>0</v>
      </c>
      <c r="CC212">
        <v>0</v>
      </c>
      <c r="CD212">
        <v>0</v>
      </c>
      <c r="CE212">
        <v>0</v>
      </c>
      <c r="CG212" s="16">
        <f t="shared" si="3"/>
        <v>-6697360.4880000008</v>
      </c>
    </row>
    <row r="213" spans="1:85" x14ac:dyDescent="0.25">
      <c r="A213" t="s">
        <v>421</v>
      </c>
      <c r="B213" t="s">
        <v>714</v>
      </c>
      <c r="C213">
        <v>91874543</v>
      </c>
      <c r="D213">
        <v>-27347</v>
      </c>
      <c r="E213">
        <v>-15837671</v>
      </c>
      <c r="F213">
        <v>-34195</v>
      </c>
      <c r="G213">
        <v>0</v>
      </c>
      <c r="H213">
        <v>-1246163</v>
      </c>
      <c r="I213">
        <v>0</v>
      </c>
      <c r="J213">
        <v>-4126738</v>
      </c>
      <c r="K213">
        <v>-2714263</v>
      </c>
      <c r="L213">
        <v>-35966</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v>
      </c>
      <c r="AG213">
        <v>0</v>
      </c>
      <c r="AH213">
        <v>0</v>
      </c>
      <c r="AI213">
        <v>0</v>
      </c>
      <c r="AJ213">
        <v>0</v>
      </c>
      <c r="AK213">
        <v>0</v>
      </c>
      <c r="AL213">
        <v>0</v>
      </c>
      <c r="AM213">
        <v>-15365829</v>
      </c>
      <c r="AN213">
        <v>0</v>
      </c>
      <c r="AO213">
        <v>0</v>
      </c>
      <c r="AP213">
        <v>-31611</v>
      </c>
      <c r="AQ213">
        <v>0</v>
      </c>
      <c r="AR213">
        <v>0</v>
      </c>
      <c r="AS213">
        <v>-37494</v>
      </c>
      <c r="AT213">
        <v>0</v>
      </c>
      <c r="AU213">
        <v>0</v>
      </c>
      <c r="AV213">
        <v>0</v>
      </c>
      <c r="AW213">
        <v>-35966</v>
      </c>
      <c r="AX213">
        <v>0</v>
      </c>
      <c r="AY213">
        <v>0</v>
      </c>
      <c r="AZ213">
        <v>0</v>
      </c>
      <c r="BA213">
        <v>0</v>
      </c>
      <c r="BB213">
        <v>0</v>
      </c>
      <c r="BC213">
        <v>0</v>
      </c>
      <c r="BD213">
        <v>0</v>
      </c>
      <c r="BE213">
        <v>0</v>
      </c>
      <c r="BF213">
        <v>0</v>
      </c>
      <c r="BG213">
        <v>0</v>
      </c>
      <c r="BH213">
        <v>0</v>
      </c>
      <c r="BI213">
        <v>0</v>
      </c>
      <c r="BJ213">
        <v>0</v>
      </c>
      <c r="BK213">
        <v>0</v>
      </c>
      <c r="BL213">
        <v>0</v>
      </c>
      <c r="BM213">
        <v>0</v>
      </c>
      <c r="BN213">
        <v>0</v>
      </c>
      <c r="BO213">
        <v>0</v>
      </c>
      <c r="BP213">
        <v>0</v>
      </c>
      <c r="BQ213">
        <v>0</v>
      </c>
      <c r="BR213">
        <v>0</v>
      </c>
      <c r="BS213">
        <v>0</v>
      </c>
      <c r="BT213">
        <v>0</v>
      </c>
      <c r="BU213">
        <v>0.67600000000000005</v>
      </c>
      <c r="BV213">
        <v>0.49</v>
      </c>
      <c r="BW213" s="6">
        <v>11.0250890822147</v>
      </c>
      <c r="BX213" s="6">
        <v>55.4046586137585</v>
      </c>
      <c r="BY213" s="6">
        <v>0.49</v>
      </c>
      <c r="BZ213" s="6">
        <v>11.0250890822147</v>
      </c>
      <c r="CA213" s="6">
        <v>55.4046586137585</v>
      </c>
      <c r="CB213">
        <v>0</v>
      </c>
      <c r="CC213">
        <v>0</v>
      </c>
      <c r="CD213">
        <v>0</v>
      </c>
      <c r="CE213">
        <v>0</v>
      </c>
      <c r="CG213" s="16">
        <f t="shared" si="3"/>
        <v>-5182965.6840000004</v>
      </c>
    </row>
    <row r="214" spans="1:85" x14ac:dyDescent="0.25">
      <c r="A214" t="s">
        <v>422</v>
      </c>
      <c r="B214" t="s">
        <v>715</v>
      </c>
      <c r="C214">
        <v>124525637</v>
      </c>
      <c r="D214">
        <v>0</v>
      </c>
      <c r="E214">
        <v>-2807203</v>
      </c>
      <c r="F214">
        <v>0</v>
      </c>
      <c r="G214">
        <v>0</v>
      </c>
      <c r="H214">
        <v>-639027</v>
      </c>
      <c r="I214">
        <v>0</v>
      </c>
      <c r="J214">
        <v>-1794685</v>
      </c>
      <c r="K214">
        <v>-2317432</v>
      </c>
      <c r="L214">
        <v>0</v>
      </c>
      <c r="M214">
        <v>0</v>
      </c>
      <c r="N214">
        <v>0</v>
      </c>
      <c r="O214">
        <v>0</v>
      </c>
      <c r="P214">
        <v>0</v>
      </c>
      <c r="Q214">
        <v>0</v>
      </c>
      <c r="R214">
        <v>0</v>
      </c>
      <c r="S214">
        <v>0</v>
      </c>
      <c r="T214">
        <v>0</v>
      </c>
      <c r="U214">
        <v>0</v>
      </c>
      <c r="V214">
        <v>0</v>
      </c>
      <c r="W214">
        <v>0</v>
      </c>
      <c r="X214">
        <v>0</v>
      </c>
      <c r="Y214">
        <v>0</v>
      </c>
      <c r="Z214">
        <v>0</v>
      </c>
      <c r="AA214">
        <v>0</v>
      </c>
      <c r="AB214">
        <v>0</v>
      </c>
      <c r="AC214">
        <v>0</v>
      </c>
      <c r="AD214">
        <v>0</v>
      </c>
      <c r="AE214">
        <v>0</v>
      </c>
      <c r="AF214">
        <v>0</v>
      </c>
      <c r="AG214">
        <v>0</v>
      </c>
      <c r="AH214">
        <v>0</v>
      </c>
      <c r="AI214">
        <v>0</v>
      </c>
      <c r="AJ214">
        <v>0</v>
      </c>
      <c r="AK214">
        <v>0</v>
      </c>
      <c r="AL214">
        <v>0</v>
      </c>
      <c r="AM214">
        <v>-2815358</v>
      </c>
      <c r="AN214">
        <v>0</v>
      </c>
      <c r="AO214">
        <v>0</v>
      </c>
      <c r="AP214">
        <v>0</v>
      </c>
      <c r="AQ214">
        <v>0</v>
      </c>
      <c r="AR214">
        <v>0</v>
      </c>
      <c r="AS214">
        <v>0</v>
      </c>
      <c r="AT214">
        <v>0</v>
      </c>
      <c r="AU214">
        <v>0</v>
      </c>
      <c r="AV214">
        <v>0</v>
      </c>
      <c r="AW214">
        <v>0</v>
      </c>
      <c r="AX214">
        <v>0</v>
      </c>
      <c r="AY214">
        <v>0</v>
      </c>
      <c r="AZ214">
        <v>0</v>
      </c>
      <c r="BA214">
        <v>0</v>
      </c>
      <c r="BB214">
        <v>0</v>
      </c>
      <c r="BC214">
        <v>0</v>
      </c>
      <c r="BD214">
        <v>0</v>
      </c>
      <c r="BE214">
        <v>0</v>
      </c>
      <c r="BF214">
        <v>0</v>
      </c>
      <c r="BG214">
        <v>0</v>
      </c>
      <c r="BH214">
        <v>0</v>
      </c>
      <c r="BI214">
        <v>0</v>
      </c>
      <c r="BJ214">
        <v>0</v>
      </c>
      <c r="BK214">
        <v>0</v>
      </c>
      <c r="BL214">
        <v>0</v>
      </c>
      <c r="BM214">
        <v>0</v>
      </c>
      <c r="BN214">
        <v>0</v>
      </c>
      <c r="BO214">
        <v>0</v>
      </c>
      <c r="BP214">
        <v>0</v>
      </c>
      <c r="BQ214">
        <v>0</v>
      </c>
      <c r="BR214">
        <v>0</v>
      </c>
      <c r="BS214">
        <v>0</v>
      </c>
      <c r="BT214">
        <v>0</v>
      </c>
      <c r="BU214">
        <v>0.76300000000000001</v>
      </c>
      <c r="BV214">
        <v>0.49</v>
      </c>
      <c r="BW214" s="6">
        <v>-27.254781427395301</v>
      </c>
      <c r="BX214" s="6">
        <v>33.666363494474297</v>
      </c>
      <c r="BY214" s="6">
        <v>0.49</v>
      </c>
      <c r="BZ214" s="6">
        <v>-27.254781427395301</v>
      </c>
      <c r="CA214" s="6">
        <v>33.666363494474297</v>
      </c>
      <c r="CB214">
        <v>0</v>
      </c>
      <c r="CC214">
        <v>0</v>
      </c>
      <c r="CD214">
        <v>1643319</v>
      </c>
      <c r="CE214">
        <v>1643319</v>
      </c>
      <c r="CG214" s="16">
        <f t="shared" si="3"/>
        <v>-1074059.077</v>
      </c>
    </row>
    <row r="215" spans="1:85" x14ac:dyDescent="0.25">
      <c r="A215" t="s">
        <v>424</v>
      </c>
      <c r="B215" t="s">
        <v>423</v>
      </c>
      <c r="C215">
        <v>130668241</v>
      </c>
      <c r="D215">
        <v>0</v>
      </c>
      <c r="E215">
        <v>-4451447</v>
      </c>
      <c r="F215">
        <v>0</v>
      </c>
      <c r="G215">
        <v>0</v>
      </c>
      <c r="H215">
        <v>-469171</v>
      </c>
      <c r="I215">
        <v>0</v>
      </c>
      <c r="J215">
        <v>-2344936</v>
      </c>
      <c r="K215">
        <v>-1255521</v>
      </c>
      <c r="L215">
        <v>0</v>
      </c>
      <c r="M215">
        <v>0</v>
      </c>
      <c r="N215">
        <v>0</v>
      </c>
      <c r="O215">
        <v>0</v>
      </c>
      <c r="P215">
        <v>0</v>
      </c>
      <c r="Q215">
        <v>0</v>
      </c>
      <c r="R215">
        <v>0</v>
      </c>
      <c r="S215">
        <v>0</v>
      </c>
      <c r="T215">
        <v>0</v>
      </c>
      <c r="U215">
        <v>0</v>
      </c>
      <c r="V215">
        <v>0</v>
      </c>
      <c r="W215">
        <v>0</v>
      </c>
      <c r="X215">
        <v>-18568</v>
      </c>
      <c r="Y215">
        <v>0</v>
      </c>
      <c r="Z215">
        <v>0</v>
      </c>
      <c r="AA215">
        <v>0</v>
      </c>
      <c r="AB215">
        <v>0</v>
      </c>
      <c r="AC215">
        <v>0</v>
      </c>
      <c r="AD215">
        <v>0</v>
      </c>
      <c r="AE215">
        <v>0</v>
      </c>
      <c r="AF215">
        <v>0</v>
      </c>
      <c r="AG215">
        <v>0</v>
      </c>
      <c r="AH215">
        <v>0</v>
      </c>
      <c r="AI215">
        <v>0</v>
      </c>
      <c r="AJ215">
        <v>0</v>
      </c>
      <c r="AK215">
        <v>0</v>
      </c>
      <c r="AL215">
        <v>0</v>
      </c>
      <c r="AM215">
        <v>-4321545</v>
      </c>
      <c r="AN215">
        <v>-18599</v>
      </c>
      <c r="AO215">
        <v>0</v>
      </c>
      <c r="AP215">
        <v>-2695</v>
      </c>
      <c r="AQ215">
        <v>0</v>
      </c>
      <c r="AR215">
        <v>0</v>
      </c>
      <c r="AS215">
        <v>0</v>
      </c>
      <c r="AT215">
        <v>0</v>
      </c>
      <c r="AU215">
        <v>0</v>
      </c>
      <c r="AV215">
        <v>0</v>
      </c>
      <c r="AW215">
        <v>0</v>
      </c>
      <c r="AX215">
        <v>0</v>
      </c>
      <c r="AY215">
        <v>0</v>
      </c>
      <c r="AZ215">
        <v>0</v>
      </c>
      <c r="BA215">
        <v>0</v>
      </c>
      <c r="BB215">
        <v>0</v>
      </c>
      <c r="BC215">
        <v>0</v>
      </c>
      <c r="BD215">
        <v>0</v>
      </c>
      <c r="BE215">
        <v>0</v>
      </c>
      <c r="BF215">
        <v>0</v>
      </c>
      <c r="BG215">
        <v>0</v>
      </c>
      <c r="BH215">
        <v>0</v>
      </c>
      <c r="BI215">
        <v>0</v>
      </c>
      <c r="BJ215">
        <v>0</v>
      </c>
      <c r="BK215">
        <v>0</v>
      </c>
      <c r="BL215">
        <v>0</v>
      </c>
      <c r="BM215">
        <v>0</v>
      </c>
      <c r="BN215">
        <v>0</v>
      </c>
      <c r="BO215">
        <v>0</v>
      </c>
      <c r="BP215">
        <v>0</v>
      </c>
      <c r="BQ215">
        <v>0</v>
      </c>
      <c r="BR215">
        <v>0</v>
      </c>
      <c r="BS215">
        <v>0</v>
      </c>
      <c r="BT215">
        <v>0</v>
      </c>
      <c r="BU215">
        <v>0.71199999999999997</v>
      </c>
      <c r="BV215">
        <v>0.99</v>
      </c>
      <c r="BW215" s="6">
        <v>-76.668713101643604</v>
      </c>
      <c r="BX215" s="6">
        <v>37.104150543108297</v>
      </c>
      <c r="BY215" s="6">
        <v>0.49</v>
      </c>
      <c r="BZ215" s="6">
        <v>-22.850426226988599</v>
      </c>
      <c r="CA215" s="6">
        <v>33.461395172939099</v>
      </c>
      <c r="CB215">
        <v>0</v>
      </c>
      <c r="CC215">
        <v>0</v>
      </c>
      <c r="CD215">
        <v>0</v>
      </c>
      <c r="CE215">
        <v>4695929</v>
      </c>
      <c r="CG215" s="16">
        <f t="shared" si="3"/>
        <v>-1537510.5999999999</v>
      </c>
    </row>
    <row r="216" spans="1:85" x14ac:dyDescent="0.25">
      <c r="A216" t="s">
        <v>426</v>
      </c>
      <c r="B216" t="s">
        <v>425</v>
      </c>
      <c r="C216">
        <v>188643455</v>
      </c>
      <c r="D216">
        <v>-13604</v>
      </c>
      <c r="E216">
        <v>-27106048</v>
      </c>
      <c r="F216">
        <v>-286143</v>
      </c>
      <c r="G216">
        <v>0</v>
      </c>
      <c r="H216">
        <v>-1984990</v>
      </c>
      <c r="I216">
        <v>0</v>
      </c>
      <c r="J216">
        <v>-7770899</v>
      </c>
      <c r="K216">
        <v>-4307665</v>
      </c>
      <c r="L216">
        <v>-73046</v>
      </c>
      <c r="M216">
        <v>0</v>
      </c>
      <c r="N216">
        <v>0</v>
      </c>
      <c r="O216">
        <v>0</v>
      </c>
      <c r="P216">
        <v>0</v>
      </c>
      <c r="Q216">
        <v>0</v>
      </c>
      <c r="R216">
        <v>0</v>
      </c>
      <c r="S216">
        <v>0</v>
      </c>
      <c r="T216">
        <v>0</v>
      </c>
      <c r="U216">
        <v>0</v>
      </c>
      <c r="V216">
        <v>2258</v>
      </c>
      <c r="W216">
        <v>0</v>
      </c>
      <c r="X216">
        <v>-4940</v>
      </c>
      <c r="Y216">
        <v>0</v>
      </c>
      <c r="Z216">
        <v>0</v>
      </c>
      <c r="AA216">
        <v>0</v>
      </c>
      <c r="AB216">
        <v>0</v>
      </c>
      <c r="AC216">
        <v>0</v>
      </c>
      <c r="AD216">
        <v>0</v>
      </c>
      <c r="AE216">
        <v>0</v>
      </c>
      <c r="AF216">
        <v>0</v>
      </c>
      <c r="AG216">
        <v>0</v>
      </c>
      <c r="AH216">
        <v>0</v>
      </c>
      <c r="AI216">
        <v>0</v>
      </c>
      <c r="AJ216">
        <v>0</v>
      </c>
      <c r="AK216">
        <v>0</v>
      </c>
      <c r="AL216">
        <v>0</v>
      </c>
      <c r="AM216">
        <v>-25991318</v>
      </c>
      <c r="AN216">
        <v>-4940</v>
      </c>
      <c r="AO216">
        <v>0</v>
      </c>
      <c r="AP216">
        <v>-23058</v>
      </c>
      <c r="AQ216">
        <v>0</v>
      </c>
      <c r="AR216">
        <v>0</v>
      </c>
      <c r="AS216">
        <v>-284031</v>
      </c>
      <c r="AT216">
        <v>0</v>
      </c>
      <c r="AU216">
        <v>0</v>
      </c>
      <c r="AV216">
        <v>0</v>
      </c>
      <c r="AW216">
        <v>-73011</v>
      </c>
      <c r="AX216">
        <v>0</v>
      </c>
      <c r="AY216">
        <v>0</v>
      </c>
      <c r="AZ216">
        <v>0</v>
      </c>
      <c r="BA216">
        <v>0</v>
      </c>
      <c r="BB216">
        <v>0</v>
      </c>
      <c r="BC216">
        <v>0</v>
      </c>
      <c r="BD216">
        <v>0</v>
      </c>
      <c r="BE216">
        <v>-6792</v>
      </c>
      <c r="BF216">
        <v>0</v>
      </c>
      <c r="BG216">
        <v>-18725</v>
      </c>
      <c r="BH216">
        <v>0</v>
      </c>
      <c r="BI216">
        <v>0</v>
      </c>
      <c r="BJ216">
        <v>0</v>
      </c>
      <c r="BK216">
        <v>0</v>
      </c>
      <c r="BL216">
        <v>0</v>
      </c>
      <c r="BM216">
        <v>0</v>
      </c>
      <c r="BN216">
        <v>0</v>
      </c>
      <c r="BO216">
        <v>0</v>
      </c>
      <c r="BP216">
        <v>0</v>
      </c>
      <c r="BQ216">
        <v>0</v>
      </c>
      <c r="BR216">
        <v>0</v>
      </c>
      <c r="BS216">
        <v>0</v>
      </c>
      <c r="BT216">
        <v>0</v>
      </c>
      <c r="BU216">
        <v>0.67</v>
      </c>
      <c r="BV216">
        <v>0.49</v>
      </c>
      <c r="BW216" s="6">
        <v>-2.94349120556697</v>
      </c>
      <c r="BX216" s="6">
        <v>89.671478591275701</v>
      </c>
      <c r="BY216" s="6">
        <v>0.49</v>
      </c>
      <c r="BZ216" s="6">
        <v>-2.94349120556697</v>
      </c>
      <c r="CA216" s="6">
        <v>89.671478591275701</v>
      </c>
      <c r="CB216">
        <v>0</v>
      </c>
      <c r="CC216">
        <v>0</v>
      </c>
      <c r="CD216">
        <v>518400</v>
      </c>
      <c r="CE216">
        <v>518400</v>
      </c>
      <c r="CG216" s="16">
        <f t="shared" si="3"/>
        <v>-8699367.0999999996</v>
      </c>
    </row>
    <row r="217" spans="1:85" x14ac:dyDescent="0.25">
      <c r="A217" t="s">
        <v>428</v>
      </c>
      <c r="B217" t="s">
        <v>427</v>
      </c>
      <c r="C217">
        <v>119493483</v>
      </c>
      <c r="D217">
        <v>-16241</v>
      </c>
      <c r="E217">
        <v>-4853551</v>
      </c>
      <c r="F217">
        <v>-64445</v>
      </c>
      <c r="G217">
        <v>0</v>
      </c>
      <c r="H217">
        <v>-587651</v>
      </c>
      <c r="I217">
        <v>0</v>
      </c>
      <c r="J217">
        <v>-1129865</v>
      </c>
      <c r="K217">
        <v>-755177</v>
      </c>
      <c r="L217">
        <v>-524</v>
      </c>
      <c r="M217">
        <v>0</v>
      </c>
      <c r="N217">
        <v>0</v>
      </c>
      <c r="O217">
        <v>0</v>
      </c>
      <c r="P217">
        <v>0</v>
      </c>
      <c r="Q217">
        <v>0</v>
      </c>
      <c r="R217">
        <v>0</v>
      </c>
      <c r="S217">
        <v>0</v>
      </c>
      <c r="T217">
        <v>0</v>
      </c>
      <c r="U217">
        <v>0</v>
      </c>
      <c r="V217">
        <v>1335451</v>
      </c>
      <c r="W217">
        <v>0</v>
      </c>
      <c r="X217">
        <v>0</v>
      </c>
      <c r="Y217">
        <v>0</v>
      </c>
      <c r="Z217">
        <v>0</v>
      </c>
      <c r="AA217">
        <v>0</v>
      </c>
      <c r="AB217">
        <v>0</v>
      </c>
      <c r="AC217">
        <v>0</v>
      </c>
      <c r="AD217">
        <v>0</v>
      </c>
      <c r="AE217">
        <v>0</v>
      </c>
      <c r="AF217">
        <v>0</v>
      </c>
      <c r="AG217">
        <v>0</v>
      </c>
      <c r="AH217">
        <v>0</v>
      </c>
      <c r="AI217">
        <v>0</v>
      </c>
      <c r="AJ217">
        <v>0</v>
      </c>
      <c r="AK217">
        <v>0</v>
      </c>
      <c r="AL217">
        <v>0</v>
      </c>
      <c r="AM217">
        <v>-4673219</v>
      </c>
      <c r="AN217">
        <v>0</v>
      </c>
      <c r="AO217">
        <v>0</v>
      </c>
      <c r="AP217">
        <v>-9422</v>
      </c>
      <c r="AQ217">
        <v>0</v>
      </c>
      <c r="AR217">
        <v>0</v>
      </c>
      <c r="AS217">
        <v>-63005</v>
      </c>
      <c r="AT217">
        <v>0</v>
      </c>
      <c r="AU217">
        <v>0</v>
      </c>
      <c r="AV217">
        <v>0</v>
      </c>
      <c r="AW217">
        <v>-524</v>
      </c>
      <c r="AX217">
        <v>0</v>
      </c>
      <c r="AY217">
        <v>0</v>
      </c>
      <c r="AZ217">
        <v>0</v>
      </c>
      <c r="BA217">
        <v>0</v>
      </c>
      <c r="BB217">
        <v>0</v>
      </c>
      <c r="BC217">
        <v>0</v>
      </c>
      <c r="BD217">
        <v>0</v>
      </c>
      <c r="BE217">
        <v>0</v>
      </c>
      <c r="BF217">
        <v>0</v>
      </c>
      <c r="BG217">
        <v>0</v>
      </c>
      <c r="BH217">
        <v>0</v>
      </c>
      <c r="BI217">
        <v>0</v>
      </c>
      <c r="BJ217">
        <v>-95637</v>
      </c>
      <c r="BK217">
        <v>0</v>
      </c>
      <c r="BL217">
        <v>0</v>
      </c>
      <c r="BM217">
        <v>0</v>
      </c>
      <c r="BN217">
        <v>0</v>
      </c>
      <c r="BO217">
        <v>0</v>
      </c>
      <c r="BP217">
        <v>0</v>
      </c>
      <c r="BQ217">
        <v>0</v>
      </c>
      <c r="BR217">
        <v>0</v>
      </c>
      <c r="BS217">
        <v>0</v>
      </c>
      <c r="BT217">
        <v>0</v>
      </c>
      <c r="BU217">
        <v>0.69199999999999995</v>
      </c>
      <c r="BV217">
        <v>0.4</v>
      </c>
      <c r="BW217" s="6">
        <v>-36.157656324450798</v>
      </c>
      <c r="BX217" s="6">
        <v>2.92968124765338</v>
      </c>
      <c r="BY217" s="6">
        <v>0.4</v>
      </c>
      <c r="BZ217" s="6">
        <v>-36.157656324450798</v>
      </c>
      <c r="CA217" s="6">
        <v>2.92968124765338</v>
      </c>
      <c r="CB217">
        <v>0</v>
      </c>
      <c r="CC217">
        <v>0</v>
      </c>
      <c r="CD217">
        <v>0</v>
      </c>
      <c r="CE217">
        <v>0</v>
      </c>
      <c r="CG217" s="16">
        <f t="shared" si="3"/>
        <v>-1613673.7619999999</v>
      </c>
    </row>
    <row r="218" spans="1:85" x14ac:dyDescent="0.25">
      <c r="A218" t="s">
        <v>430</v>
      </c>
      <c r="B218" t="s">
        <v>429</v>
      </c>
      <c r="C218">
        <v>34920974</v>
      </c>
      <c r="D218">
        <v>-2744</v>
      </c>
      <c r="E218">
        <v>-3157118</v>
      </c>
      <c r="F218">
        <v>-41691</v>
      </c>
      <c r="G218">
        <v>0</v>
      </c>
      <c r="H218">
        <v>-204834</v>
      </c>
      <c r="I218">
        <v>0</v>
      </c>
      <c r="J218">
        <v>-768989</v>
      </c>
      <c r="K218">
        <v>-482880</v>
      </c>
      <c r="L218">
        <v>-9386</v>
      </c>
      <c r="M218">
        <v>0</v>
      </c>
      <c r="N218">
        <v>0</v>
      </c>
      <c r="O218">
        <v>0</v>
      </c>
      <c r="P218">
        <v>0</v>
      </c>
      <c r="Q218">
        <v>0</v>
      </c>
      <c r="R218">
        <v>0</v>
      </c>
      <c r="S218">
        <v>0</v>
      </c>
      <c r="T218">
        <v>0</v>
      </c>
      <c r="U218">
        <v>0</v>
      </c>
      <c r="V218">
        <v>1</v>
      </c>
      <c r="W218">
        <v>0</v>
      </c>
      <c r="X218">
        <v>0</v>
      </c>
      <c r="Y218">
        <v>0</v>
      </c>
      <c r="Z218">
        <v>0</v>
      </c>
      <c r="AA218">
        <v>0</v>
      </c>
      <c r="AB218">
        <v>0</v>
      </c>
      <c r="AC218">
        <v>0</v>
      </c>
      <c r="AD218">
        <v>0</v>
      </c>
      <c r="AE218">
        <v>0</v>
      </c>
      <c r="AF218">
        <v>0</v>
      </c>
      <c r="AG218">
        <v>0</v>
      </c>
      <c r="AH218">
        <v>0</v>
      </c>
      <c r="AI218">
        <v>0</v>
      </c>
      <c r="AJ218">
        <v>0</v>
      </c>
      <c r="AK218">
        <v>0</v>
      </c>
      <c r="AL218">
        <v>0</v>
      </c>
      <c r="AM218">
        <v>-3139153</v>
      </c>
      <c r="AN218">
        <v>0</v>
      </c>
      <c r="AO218">
        <v>0</v>
      </c>
      <c r="AP218">
        <v>-7466</v>
      </c>
      <c r="AQ218">
        <v>0</v>
      </c>
      <c r="AR218">
        <v>0</v>
      </c>
      <c r="AS218">
        <v>-41691</v>
      </c>
      <c r="AT218">
        <v>0</v>
      </c>
      <c r="AU218">
        <v>0</v>
      </c>
      <c r="AV218">
        <v>0</v>
      </c>
      <c r="AW218">
        <v>-9207</v>
      </c>
      <c r="AX218">
        <v>0</v>
      </c>
      <c r="AY218">
        <v>0</v>
      </c>
      <c r="AZ218">
        <v>0</v>
      </c>
      <c r="BA218">
        <v>0</v>
      </c>
      <c r="BB218">
        <v>0</v>
      </c>
      <c r="BC218">
        <v>0</v>
      </c>
      <c r="BD218">
        <v>0</v>
      </c>
      <c r="BE218">
        <v>0</v>
      </c>
      <c r="BF218">
        <v>0</v>
      </c>
      <c r="BG218">
        <v>0</v>
      </c>
      <c r="BH218">
        <v>0</v>
      </c>
      <c r="BI218">
        <v>0</v>
      </c>
      <c r="BJ218">
        <v>0</v>
      </c>
      <c r="BK218">
        <v>0</v>
      </c>
      <c r="BL218">
        <v>0</v>
      </c>
      <c r="BM218">
        <v>0</v>
      </c>
      <c r="BN218">
        <v>0</v>
      </c>
      <c r="BO218">
        <v>0</v>
      </c>
      <c r="BP218">
        <v>0</v>
      </c>
      <c r="BQ218">
        <v>0</v>
      </c>
      <c r="BR218">
        <v>0</v>
      </c>
      <c r="BS218">
        <v>0</v>
      </c>
      <c r="BT218">
        <v>0</v>
      </c>
      <c r="BU218">
        <v>0.69399999999999995</v>
      </c>
      <c r="BV218">
        <v>0.4</v>
      </c>
      <c r="BW218" s="6">
        <v>-7.9498571347263303</v>
      </c>
      <c r="BX218" s="6">
        <v>2.7724364612098702</v>
      </c>
      <c r="BY218" s="6">
        <v>0.4</v>
      </c>
      <c r="BZ218" s="6">
        <v>-7.9498571347263303</v>
      </c>
      <c r="CA218" s="6">
        <v>2.7724364612098702</v>
      </c>
      <c r="CB218">
        <v>0</v>
      </c>
      <c r="CC218">
        <v>0</v>
      </c>
      <c r="CD218">
        <v>0</v>
      </c>
      <c r="CE218">
        <v>0</v>
      </c>
      <c r="CG218" s="16">
        <f t="shared" si="3"/>
        <v>-1086695.389</v>
      </c>
    </row>
    <row r="219" spans="1:85" x14ac:dyDescent="0.25">
      <c r="A219" t="s">
        <v>431</v>
      </c>
      <c r="B219" t="s">
        <v>716</v>
      </c>
      <c r="C219">
        <v>141968692</v>
      </c>
      <c r="D219">
        <v>0</v>
      </c>
      <c r="E219">
        <v>-7491519</v>
      </c>
      <c r="F219">
        <v>-30027</v>
      </c>
      <c r="G219">
        <v>0</v>
      </c>
      <c r="H219">
        <v>-1040262</v>
      </c>
      <c r="I219">
        <v>0</v>
      </c>
      <c r="J219">
        <v>-2000000</v>
      </c>
      <c r="K219">
        <v>-1650000</v>
      </c>
      <c r="L219">
        <v>-16591</v>
      </c>
      <c r="M219">
        <v>0</v>
      </c>
      <c r="N219">
        <v>0</v>
      </c>
      <c r="O219">
        <v>0</v>
      </c>
      <c r="P219">
        <v>-4391</v>
      </c>
      <c r="Q219">
        <v>-4162</v>
      </c>
      <c r="R219">
        <v>0</v>
      </c>
      <c r="S219">
        <v>0</v>
      </c>
      <c r="T219">
        <v>0</v>
      </c>
      <c r="U219">
        <v>0</v>
      </c>
      <c r="V219">
        <v>28059085</v>
      </c>
      <c r="W219">
        <v>0</v>
      </c>
      <c r="X219">
        <v>-27677</v>
      </c>
      <c r="Y219">
        <v>0</v>
      </c>
      <c r="Z219">
        <v>0</v>
      </c>
      <c r="AA219">
        <v>0</v>
      </c>
      <c r="AB219">
        <v>0</v>
      </c>
      <c r="AC219">
        <v>-15000</v>
      </c>
      <c r="AD219">
        <v>-41000</v>
      </c>
      <c r="AE219">
        <v>0</v>
      </c>
      <c r="AF219">
        <v>0</v>
      </c>
      <c r="AG219">
        <v>0</v>
      </c>
      <c r="AH219">
        <v>0</v>
      </c>
      <c r="AI219">
        <v>0</v>
      </c>
      <c r="AJ219">
        <v>0</v>
      </c>
      <c r="AK219">
        <v>0</v>
      </c>
      <c r="AL219">
        <v>0</v>
      </c>
      <c r="AM219">
        <v>-7008937</v>
      </c>
      <c r="AN219">
        <v>-23217</v>
      </c>
      <c r="AO219">
        <v>0</v>
      </c>
      <c r="AP219">
        <v>-19739</v>
      </c>
      <c r="AQ219">
        <v>0</v>
      </c>
      <c r="AR219">
        <v>0</v>
      </c>
      <c r="AS219">
        <v>-31128</v>
      </c>
      <c r="AT219">
        <v>0</v>
      </c>
      <c r="AU219">
        <v>0</v>
      </c>
      <c r="AV219">
        <v>0</v>
      </c>
      <c r="AW219">
        <v>-16592</v>
      </c>
      <c r="AX219">
        <v>0</v>
      </c>
      <c r="AY219">
        <v>0</v>
      </c>
      <c r="AZ219">
        <v>0</v>
      </c>
      <c r="BA219">
        <v>0</v>
      </c>
      <c r="BB219">
        <v>0</v>
      </c>
      <c r="BC219">
        <v>0</v>
      </c>
      <c r="BD219">
        <v>0</v>
      </c>
      <c r="BE219">
        <v>-937</v>
      </c>
      <c r="BF219">
        <v>0</v>
      </c>
      <c r="BG219">
        <v>-69843</v>
      </c>
      <c r="BH219">
        <v>0</v>
      </c>
      <c r="BI219">
        <v>0</v>
      </c>
      <c r="BJ219">
        <v>0</v>
      </c>
      <c r="BK219">
        <v>0</v>
      </c>
      <c r="BL219">
        <v>0</v>
      </c>
      <c r="BM219">
        <v>0</v>
      </c>
      <c r="BN219">
        <v>0</v>
      </c>
      <c r="BO219">
        <v>0</v>
      </c>
      <c r="BP219">
        <v>0</v>
      </c>
      <c r="BQ219">
        <v>0</v>
      </c>
      <c r="BR219">
        <v>0</v>
      </c>
      <c r="BS219">
        <v>0</v>
      </c>
      <c r="BT219">
        <v>0</v>
      </c>
      <c r="BU219">
        <v>0.68500000000000005</v>
      </c>
      <c r="BV219">
        <v>0.94</v>
      </c>
      <c r="BW219" s="6">
        <v>-90.152413933999298</v>
      </c>
      <c r="BX219" s="6">
        <v>47.034693201226297</v>
      </c>
      <c r="BY219" s="6">
        <v>0.49</v>
      </c>
      <c r="BZ219" s="6">
        <v>-29.808613107229199</v>
      </c>
      <c r="CA219" s="6">
        <v>41.703815080281998</v>
      </c>
      <c r="CB219">
        <v>0</v>
      </c>
      <c r="CC219">
        <v>0</v>
      </c>
      <c r="CD219">
        <v>0</v>
      </c>
      <c r="CE219">
        <v>1297943</v>
      </c>
      <c r="CG219" s="16">
        <f t="shared" si="3"/>
        <v>-2393800.3150000004</v>
      </c>
    </row>
    <row r="220" spans="1:85" x14ac:dyDescent="0.25">
      <c r="A220" t="s">
        <v>433</v>
      </c>
      <c r="B220" t="s">
        <v>432</v>
      </c>
      <c r="C220">
        <v>30199916</v>
      </c>
      <c r="D220">
        <v>-6886</v>
      </c>
      <c r="E220">
        <v>-8856342</v>
      </c>
      <c r="F220">
        <v>-54023</v>
      </c>
      <c r="G220">
        <v>0</v>
      </c>
      <c r="H220">
        <v>-364355</v>
      </c>
      <c r="I220">
        <v>0</v>
      </c>
      <c r="J220">
        <v>-2218538</v>
      </c>
      <c r="K220">
        <v>-1427753</v>
      </c>
      <c r="L220">
        <v>-46444</v>
      </c>
      <c r="M220">
        <v>0</v>
      </c>
      <c r="N220">
        <v>0</v>
      </c>
      <c r="O220">
        <v>0</v>
      </c>
      <c r="P220">
        <v>-624</v>
      </c>
      <c r="Q220">
        <v>0</v>
      </c>
      <c r="R220">
        <v>0</v>
      </c>
      <c r="S220">
        <v>0</v>
      </c>
      <c r="T220">
        <v>0</v>
      </c>
      <c r="U220">
        <v>0</v>
      </c>
      <c r="V220">
        <v>0</v>
      </c>
      <c r="W220">
        <v>0</v>
      </c>
      <c r="X220">
        <v>0</v>
      </c>
      <c r="Y220">
        <v>0</v>
      </c>
      <c r="Z220">
        <v>0</v>
      </c>
      <c r="AA220">
        <v>0</v>
      </c>
      <c r="AB220">
        <v>0</v>
      </c>
      <c r="AC220">
        <v>0</v>
      </c>
      <c r="AD220">
        <v>0</v>
      </c>
      <c r="AE220">
        <v>0</v>
      </c>
      <c r="AF220">
        <v>0</v>
      </c>
      <c r="AG220">
        <v>0</v>
      </c>
      <c r="AH220">
        <v>0</v>
      </c>
      <c r="AI220">
        <v>0</v>
      </c>
      <c r="AJ220">
        <v>0</v>
      </c>
      <c r="AK220">
        <v>0</v>
      </c>
      <c r="AL220">
        <v>0</v>
      </c>
      <c r="AM220">
        <v>-8257387</v>
      </c>
      <c r="AN220">
        <v>0</v>
      </c>
      <c r="AO220">
        <v>0</v>
      </c>
      <c r="AP220">
        <v>-15453</v>
      </c>
      <c r="AQ220">
        <v>0</v>
      </c>
      <c r="AR220">
        <v>0</v>
      </c>
      <c r="AS220">
        <v>-51398</v>
      </c>
      <c r="AT220">
        <v>0</v>
      </c>
      <c r="AU220">
        <v>0</v>
      </c>
      <c r="AV220">
        <v>0</v>
      </c>
      <c r="AW220">
        <v>-46918</v>
      </c>
      <c r="AX220">
        <v>0</v>
      </c>
      <c r="AY220">
        <v>0</v>
      </c>
      <c r="AZ220">
        <v>0</v>
      </c>
      <c r="BA220">
        <v>0</v>
      </c>
      <c r="BB220">
        <v>0</v>
      </c>
      <c r="BC220">
        <v>0</v>
      </c>
      <c r="BD220">
        <v>0</v>
      </c>
      <c r="BE220">
        <v>-720</v>
      </c>
      <c r="BF220">
        <v>0</v>
      </c>
      <c r="BG220">
        <v>0</v>
      </c>
      <c r="BH220">
        <v>0</v>
      </c>
      <c r="BI220">
        <v>0</v>
      </c>
      <c r="BJ220">
        <v>0</v>
      </c>
      <c r="BK220">
        <v>0</v>
      </c>
      <c r="BL220">
        <v>0</v>
      </c>
      <c r="BM220">
        <v>0</v>
      </c>
      <c r="BN220">
        <v>0</v>
      </c>
      <c r="BO220">
        <v>0</v>
      </c>
      <c r="BP220">
        <v>0</v>
      </c>
      <c r="BQ220">
        <v>0</v>
      </c>
      <c r="BR220">
        <v>0</v>
      </c>
      <c r="BS220">
        <v>0</v>
      </c>
      <c r="BT220">
        <v>0</v>
      </c>
      <c r="BU220">
        <v>0.64500000000000002</v>
      </c>
      <c r="BV220">
        <v>0.4</v>
      </c>
      <c r="BW220" s="6">
        <v>-12.4554224896864</v>
      </c>
      <c r="BX220" s="6">
        <v>2.0793242771521099</v>
      </c>
      <c r="BY220" s="6">
        <v>0.4</v>
      </c>
      <c r="BZ220" s="6">
        <v>-12.4554224896864</v>
      </c>
      <c r="CA220" s="6">
        <v>2.0793242771521099</v>
      </c>
      <c r="CB220">
        <v>0</v>
      </c>
      <c r="CC220">
        <v>0</v>
      </c>
      <c r="CD220">
        <v>0</v>
      </c>
      <c r="CE220">
        <v>0</v>
      </c>
      <c r="CG220" s="16">
        <f t="shared" si="3"/>
        <v>-2658023.7149999999</v>
      </c>
    </row>
    <row r="221" spans="1:85" x14ac:dyDescent="0.25">
      <c r="A221" t="s">
        <v>435</v>
      </c>
      <c r="B221" t="s">
        <v>434</v>
      </c>
      <c r="C221">
        <v>26406788</v>
      </c>
      <c r="D221">
        <v>-13787</v>
      </c>
      <c r="E221">
        <v>-3532524</v>
      </c>
      <c r="F221">
        <v>-40634</v>
      </c>
      <c r="G221">
        <v>0</v>
      </c>
      <c r="H221">
        <v>-216681</v>
      </c>
      <c r="I221">
        <v>0</v>
      </c>
      <c r="J221">
        <v>-742326</v>
      </c>
      <c r="K221">
        <v>-429459</v>
      </c>
      <c r="L221">
        <v>-15743</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v>
      </c>
      <c r="AJ221">
        <v>0</v>
      </c>
      <c r="AK221">
        <v>0</v>
      </c>
      <c r="AL221">
        <v>0</v>
      </c>
      <c r="AM221">
        <v>-3388688</v>
      </c>
      <c r="AN221">
        <v>0</v>
      </c>
      <c r="AO221">
        <v>0</v>
      </c>
      <c r="AP221">
        <v>-2701</v>
      </c>
      <c r="AQ221">
        <v>0</v>
      </c>
      <c r="AR221">
        <v>0</v>
      </c>
      <c r="AS221">
        <v>-38266</v>
      </c>
      <c r="AT221">
        <v>0</v>
      </c>
      <c r="AU221">
        <v>0</v>
      </c>
      <c r="AV221">
        <v>0</v>
      </c>
      <c r="AW221">
        <v>-15743</v>
      </c>
      <c r="AX221">
        <v>0</v>
      </c>
      <c r="AY221">
        <v>0</v>
      </c>
      <c r="AZ221">
        <v>0</v>
      </c>
      <c r="BA221">
        <v>0</v>
      </c>
      <c r="BB221">
        <v>0</v>
      </c>
      <c r="BC221">
        <v>0</v>
      </c>
      <c r="BD221">
        <v>0</v>
      </c>
      <c r="BE221">
        <v>-2033</v>
      </c>
      <c r="BF221">
        <v>0</v>
      </c>
      <c r="BG221">
        <v>-11463</v>
      </c>
      <c r="BH221">
        <v>0</v>
      </c>
      <c r="BI221">
        <v>0</v>
      </c>
      <c r="BJ221">
        <v>0</v>
      </c>
      <c r="BK221">
        <v>0</v>
      </c>
      <c r="BL221">
        <v>0</v>
      </c>
      <c r="BM221">
        <v>0</v>
      </c>
      <c r="BN221">
        <v>0</v>
      </c>
      <c r="BO221">
        <v>0</v>
      </c>
      <c r="BP221">
        <v>0</v>
      </c>
      <c r="BQ221">
        <v>0</v>
      </c>
      <c r="BR221">
        <v>0</v>
      </c>
      <c r="BS221">
        <v>0</v>
      </c>
      <c r="BT221">
        <v>0</v>
      </c>
      <c r="BU221">
        <v>0.65800000000000003</v>
      </c>
      <c r="BV221">
        <v>0.4</v>
      </c>
      <c r="BW221" s="6">
        <v>-6.3554919153207896</v>
      </c>
      <c r="BX221" s="6">
        <v>3.6518138766064898</v>
      </c>
      <c r="BY221" s="6">
        <v>0.4</v>
      </c>
      <c r="BZ221" s="6">
        <v>-6.3554919153207896</v>
      </c>
      <c r="CA221" s="6">
        <v>3.6518138766064898</v>
      </c>
      <c r="CB221">
        <v>0</v>
      </c>
      <c r="CC221">
        <v>0</v>
      </c>
      <c r="CD221">
        <v>0</v>
      </c>
      <c r="CE221">
        <v>0</v>
      </c>
      <c r="CG221" s="16">
        <f t="shared" si="3"/>
        <v>-1113989.723</v>
      </c>
    </row>
    <row r="222" spans="1:85" x14ac:dyDescent="0.25">
      <c r="A222" t="s">
        <v>437</v>
      </c>
      <c r="B222" t="s">
        <v>436</v>
      </c>
      <c r="C222">
        <v>44209721</v>
      </c>
      <c r="D222">
        <v>0</v>
      </c>
      <c r="E222">
        <v>-5267708</v>
      </c>
      <c r="F222">
        <v>-68840</v>
      </c>
      <c r="G222">
        <v>0</v>
      </c>
      <c r="H222">
        <v>-276766</v>
      </c>
      <c r="I222">
        <v>0</v>
      </c>
      <c r="J222">
        <v>-1194965</v>
      </c>
      <c r="K222">
        <v>-721245</v>
      </c>
      <c r="L222">
        <v>-9905</v>
      </c>
      <c r="M222">
        <v>0</v>
      </c>
      <c r="N222">
        <v>0</v>
      </c>
      <c r="O222">
        <v>0</v>
      </c>
      <c r="P222">
        <v>0</v>
      </c>
      <c r="Q222">
        <v>0</v>
      </c>
      <c r="R222">
        <v>0</v>
      </c>
      <c r="S222">
        <v>0</v>
      </c>
      <c r="T222">
        <v>0</v>
      </c>
      <c r="U222">
        <v>0</v>
      </c>
      <c r="V222">
        <v>0</v>
      </c>
      <c r="W222">
        <v>0</v>
      </c>
      <c r="X222">
        <v>0</v>
      </c>
      <c r="Y222">
        <v>0</v>
      </c>
      <c r="Z222">
        <v>0</v>
      </c>
      <c r="AA222">
        <v>0</v>
      </c>
      <c r="AB222">
        <v>0</v>
      </c>
      <c r="AC222">
        <v>0</v>
      </c>
      <c r="AD222">
        <v>0</v>
      </c>
      <c r="AE222">
        <v>0</v>
      </c>
      <c r="AF222">
        <v>0</v>
      </c>
      <c r="AG222">
        <v>0</v>
      </c>
      <c r="AH222">
        <v>0</v>
      </c>
      <c r="AI222">
        <v>0</v>
      </c>
      <c r="AJ222">
        <v>0</v>
      </c>
      <c r="AK222">
        <v>0</v>
      </c>
      <c r="AL222">
        <v>0</v>
      </c>
      <c r="AM222">
        <v>-5239405</v>
      </c>
      <c r="AN222">
        <v>0</v>
      </c>
      <c r="AO222">
        <v>0</v>
      </c>
      <c r="AP222">
        <v>-87180</v>
      </c>
      <c r="AQ222">
        <v>0</v>
      </c>
      <c r="AR222">
        <v>0</v>
      </c>
      <c r="AS222">
        <v>-67864</v>
      </c>
      <c r="AT222">
        <v>0</v>
      </c>
      <c r="AU222">
        <v>0</v>
      </c>
      <c r="AV222">
        <v>0</v>
      </c>
      <c r="AW222">
        <v>-9905</v>
      </c>
      <c r="AX222">
        <v>0</v>
      </c>
      <c r="AY222">
        <v>0</v>
      </c>
      <c r="AZ222">
        <v>0</v>
      </c>
      <c r="BA222">
        <v>0</v>
      </c>
      <c r="BB222">
        <v>0</v>
      </c>
      <c r="BC222">
        <v>0</v>
      </c>
      <c r="BD222">
        <v>0</v>
      </c>
      <c r="BE222">
        <v>0</v>
      </c>
      <c r="BF222">
        <v>0</v>
      </c>
      <c r="BG222">
        <v>0</v>
      </c>
      <c r="BH222">
        <v>0</v>
      </c>
      <c r="BI222">
        <v>0</v>
      </c>
      <c r="BJ222">
        <v>0</v>
      </c>
      <c r="BK222">
        <v>0</v>
      </c>
      <c r="BL222">
        <v>0</v>
      </c>
      <c r="BM222">
        <v>0</v>
      </c>
      <c r="BN222">
        <v>0</v>
      </c>
      <c r="BO222">
        <v>0</v>
      </c>
      <c r="BP222">
        <v>0</v>
      </c>
      <c r="BQ222">
        <v>0</v>
      </c>
      <c r="BR222">
        <v>0</v>
      </c>
      <c r="BS222">
        <v>0</v>
      </c>
      <c r="BT222">
        <v>0</v>
      </c>
      <c r="BU222">
        <v>0.70099999999999996</v>
      </c>
      <c r="BV222">
        <v>0.4</v>
      </c>
      <c r="BW222" s="6">
        <v>-13.8434459987638</v>
      </c>
      <c r="BX222" s="6">
        <v>3.99909843793171</v>
      </c>
      <c r="BY222" s="6">
        <v>0.4</v>
      </c>
      <c r="BZ222" s="6">
        <v>-13.8434459987638</v>
      </c>
      <c r="CA222" s="6">
        <v>3.99909843793171</v>
      </c>
      <c r="CB222">
        <v>0</v>
      </c>
      <c r="CC222">
        <v>0</v>
      </c>
      <c r="CD222">
        <v>0</v>
      </c>
      <c r="CE222">
        <v>0</v>
      </c>
      <c r="CG222" s="16">
        <f t="shared" si="3"/>
        <v>-1805854.8624999998</v>
      </c>
    </row>
    <row r="223" spans="1:85" x14ac:dyDescent="0.25">
      <c r="A223" t="s">
        <v>439</v>
      </c>
      <c r="B223" t="s">
        <v>438</v>
      </c>
      <c r="C223">
        <v>37158197</v>
      </c>
      <c r="D223">
        <v>-21045</v>
      </c>
      <c r="E223">
        <v>-5318222</v>
      </c>
      <c r="F223">
        <v>-92162</v>
      </c>
      <c r="G223">
        <v>0</v>
      </c>
      <c r="H223">
        <v>-312304</v>
      </c>
      <c r="I223">
        <v>0</v>
      </c>
      <c r="J223">
        <v>-1183298</v>
      </c>
      <c r="K223">
        <v>-788233</v>
      </c>
      <c r="L223">
        <v>-12682</v>
      </c>
      <c r="M223">
        <v>0</v>
      </c>
      <c r="N223">
        <v>0</v>
      </c>
      <c r="O223">
        <v>0</v>
      </c>
      <c r="P223">
        <v>0</v>
      </c>
      <c r="Q223">
        <v>0</v>
      </c>
      <c r="R223">
        <v>0</v>
      </c>
      <c r="S223">
        <v>0</v>
      </c>
      <c r="T223">
        <v>0</v>
      </c>
      <c r="U223">
        <v>0</v>
      </c>
      <c r="V223">
        <v>724041</v>
      </c>
      <c r="W223">
        <v>0</v>
      </c>
      <c r="X223">
        <v>-5198</v>
      </c>
      <c r="Y223">
        <v>0</v>
      </c>
      <c r="Z223">
        <v>0</v>
      </c>
      <c r="AA223">
        <v>0</v>
      </c>
      <c r="AB223">
        <v>0</v>
      </c>
      <c r="AC223">
        <v>0</v>
      </c>
      <c r="AD223">
        <v>-23088</v>
      </c>
      <c r="AE223">
        <v>0</v>
      </c>
      <c r="AF223">
        <v>0</v>
      </c>
      <c r="AG223">
        <v>0</v>
      </c>
      <c r="AH223">
        <v>0</v>
      </c>
      <c r="AI223">
        <v>0</v>
      </c>
      <c r="AJ223">
        <v>0</v>
      </c>
      <c r="AK223">
        <v>0</v>
      </c>
      <c r="AL223">
        <v>0</v>
      </c>
      <c r="AM223">
        <v>-5079254</v>
      </c>
      <c r="AN223">
        <v>-5504</v>
      </c>
      <c r="AO223">
        <v>0</v>
      </c>
      <c r="AP223">
        <v>-22663</v>
      </c>
      <c r="AQ223">
        <v>0</v>
      </c>
      <c r="AR223">
        <v>0</v>
      </c>
      <c r="AS223">
        <v>-89158</v>
      </c>
      <c r="AT223">
        <v>0</v>
      </c>
      <c r="AU223">
        <v>0</v>
      </c>
      <c r="AV223">
        <v>0</v>
      </c>
      <c r="AW223">
        <v>-12639</v>
      </c>
      <c r="AX223">
        <v>0</v>
      </c>
      <c r="AY223">
        <v>0</v>
      </c>
      <c r="AZ223">
        <v>0</v>
      </c>
      <c r="BA223">
        <v>0</v>
      </c>
      <c r="BB223">
        <v>0</v>
      </c>
      <c r="BC223">
        <v>0</v>
      </c>
      <c r="BD223">
        <v>0</v>
      </c>
      <c r="BE223">
        <v>-122</v>
      </c>
      <c r="BF223">
        <v>0</v>
      </c>
      <c r="BG223">
        <v>-33927</v>
      </c>
      <c r="BH223">
        <v>0</v>
      </c>
      <c r="BI223">
        <v>412</v>
      </c>
      <c r="BJ223">
        <v>-135805</v>
      </c>
      <c r="BK223">
        <v>0</v>
      </c>
      <c r="BL223">
        <v>0</v>
      </c>
      <c r="BM223">
        <v>0</v>
      </c>
      <c r="BN223">
        <v>0</v>
      </c>
      <c r="BO223">
        <v>0</v>
      </c>
      <c r="BP223">
        <v>0</v>
      </c>
      <c r="BQ223">
        <v>0</v>
      </c>
      <c r="BR223">
        <v>0</v>
      </c>
      <c r="BS223">
        <v>0</v>
      </c>
      <c r="BT223">
        <v>0</v>
      </c>
      <c r="BU223">
        <v>0.67200000000000004</v>
      </c>
      <c r="BV223">
        <v>0.4</v>
      </c>
      <c r="BW223" s="6">
        <v>-9.1879819054007896</v>
      </c>
      <c r="BX223" s="6">
        <v>3.4026975124021002</v>
      </c>
      <c r="BY223" s="6">
        <v>0.4</v>
      </c>
      <c r="BZ223" s="6">
        <v>-9.1879819054007896</v>
      </c>
      <c r="CA223" s="6">
        <v>3.4026975124021002</v>
      </c>
      <c r="CB223">
        <v>0</v>
      </c>
      <c r="CC223">
        <v>0</v>
      </c>
      <c r="CD223">
        <v>0</v>
      </c>
      <c r="CE223">
        <v>0</v>
      </c>
      <c r="CG223" s="16">
        <f t="shared" si="3"/>
        <v>-1699014.5760000001</v>
      </c>
    </row>
    <row r="224" spans="1:85" x14ac:dyDescent="0.25">
      <c r="A224" t="s">
        <v>441</v>
      </c>
      <c r="B224" t="s">
        <v>440</v>
      </c>
      <c r="C224">
        <v>53145009</v>
      </c>
      <c r="D224">
        <v>0</v>
      </c>
      <c r="E224">
        <v>-4787078</v>
      </c>
      <c r="F224">
        <v>-70604</v>
      </c>
      <c r="G224">
        <v>0</v>
      </c>
      <c r="H224">
        <v>-644473</v>
      </c>
      <c r="I224">
        <v>0</v>
      </c>
      <c r="J224">
        <v>-1665257</v>
      </c>
      <c r="K224">
        <v>-998821</v>
      </c>
      <c r="L224">
        <v>-12368</v>
      </c>
      <c r="M224">
        <v>0</v>
      </c>
      <c r="N224">
        <v>0</v>
      </c>
      <c r="O224">
        <v>0</v>
      </c>
      <c r="P224">
        <v>0</v>
      </c>
      <c r="Q224">
        <v>0</v>
      </c>
      <c r="R224">
        <v>0</v>
      </c>
      <c r="S224">
        <v>0</v>
      </c>
      <c r="T224">
        <v>0</v>
      </c>
      <c r="U224">
        <v>0</v>
      </c>
      <c r="V224">
        <v>86079</v>
      </c>
      <c r="W224">
        <v>0</v>
      </c>
      <c r="X224">
        <v>0</v>
      </c>
      <c r="Y224">
        <v>0</v>
      </c>
      <c r="Z224">
        <v>0</v>
      </c>
      <c r="AA224">
        <v>0</v>
      </c>
      <c r="AB224">
        <v>0</v>
      </c>
      <c r="AC224">
        <v>0</v>
      </c>
      <c r="AD224">
        <v>0</v>
      </c>
      <c r="AE224">
        <v>0</v>
      </c>
      <c r="AF224">
        <v>0</v>
      </c>
      <c r="AG224">
        <v>0</v>
      </c>
      <c r="AH224">
        <v>0</v>
      </c>
      <c r="AI224">
        <v>0</v>
      </c>
      <c r="AJ224">
        <v>0</v>
      </c>
      <c r="AK224">
        <v>0</v>
      </c>
      <c r="AL224">
        <v>0</v>
      </c>
      <c r="AM224">
        <v>-4529367</v>
      </c>
      <c r="AN224">
        <v>0</v>
      </c>
      <c r="AO224">
        <v>0</v>
      </c>
      <c r="AP224">
        <v>0</v>
      </c>
      <c r="AQ224">
        <v>0</v>
      </c>
      <c r="AR224">
        <v>0</v>
      </c>
      <c r="AS224">
        <v>-62230</v>
      </c>
      <c r="AT224">
        <v>0</v>
      </c>
      <c r="AU224">
        <v>0</v>
      </c>
      <c r="AV224">
        <v>0</v>
      </c>
      <c r="AW224">
        <v>-12295</v>
      </c>
      <c r="AX224">
        <v>0</v>
      </c>
      <c r="AY224">
        <v>0</v>
      </c>
      <c r="AZ224">
        <v>0</v>
      </c>
      <c r="BA224">
        <v>0</v>
      </c>
      <c r="BB224">
        <v>0</v>
      </c>
      <c r="BC224">
        <v>0</v>
      </c>
      <c r="BD224">
        <v>0</v>
      </c>
      <c r="BE224">
        <v>0</v>
      </c>
      <c r="BF224">
        <v>0</v>
      </c>
      <c r="BG224">
        <v>-50060</v>
      </c>
      <c r="BH224">
        <v>0</v>
      </c>
      <c r="BI224">
        <v>0</v>
      </c>
      <c r="BJ224">
        <v>0</v>
      </c>
      <c r="BK224">
        <v>0</v>
      </c>
      <c r="BL224">
        <v>0</v>
      </c>
      <c r="BM224">
        <v>0</v>
      </c>
      <c r="BN224">
        <v>0</v>
      </c>
      <c r="BO224">
        <v>0</v>
      </c>
      <c r="BP224">
        <v>0</v>
      </c>
      <c r="BQ224">
        <v>0</v>
      </c>
      <c r="BR224">
        <v>0</v>
      </c>
      <c r="BS224">
        <v>0</v>
      </c>
      <c r="BT224">
        <v>0</v>
      </c>
      <c r="BU224">
        <v>0.70599999999999996</v>
      </c>
      <c r="BV224">
        <v>0.4</v>
      </c>
      <c r="BW224" s="6">
        <v>-19.086324993755401</v>
      </c>
      <c r="BX224" s="6">
        <v>2.84673230115285</v>
      </c>
      <c r="BY224" s="6">
        <v>0.4</v>
      </c>
      <c r="BZ224" s="6">
        <v>-19.086324993755401</v>
      </c>
      <c r="CA224" s="6">
        <v>2.84673230115285</v>
      </c>
      <c r="CB224">
        <v>0</v>
      </c>
      <c r="CC224">
        <v>0</v>
      </c>
      <c r="CD224">
        <v>1075651</v>
      </c>
      <c r="CE224">
        <v>1075651</v>
      </c>
      <c r="CG224" s="16">
        <f t="shared" si="3"/>
        <v>-1598866.551</v>
      </c>
    </row>
    <row r="225" spans="1:85" x14ac:dyDescent="0.25">
      <c r="A225" t="s">
        <v>443</v>
      </c>
      <c r="B225" t="s">
        <v>442</v>
      </c>
      <c r="C225">
        <v>43146550</v>
      </c>
      <c r="D225">
        <v>0</v>
      </c>
      <c r="E225">
        <v>-4515903</v>
      </c>
      <c r="F225">
        <v>-3543</v>
      </c>
      <c r="G225">
        <v>0</v>
      </c>
      <c r="H225">
        <v>-505073</v>
      </c>
      <c r="I225">
        <v>0</v>
      </c>
      <c r="J225">
        <v>-930306</v>
      </c>
      <c r="K225">
        <v>-650748</v>
      </c>
      <c r="L225">
        <v>0</v>
      </c>
      <c r="M225">
        <v>0</v>
      </c>
      <c r="N225">
        <v>0</v>
      </c>
      <c r="O225">
        <v>0</v>
      </c>
      <c r="P225">
        <v>0</v>
      </c>
      <c r="Q225">
        <v>0</v>
      </c>
      <c r="R225">
        <v>0</v>
      </c>
      <c r="S225">
        <v>0</v>
      </c>
      <c r="T225">
        <v>0</v>
      </c>
      <c r="U225">
        <v>0</v>
      </c>
      <c r="V225">
        <v>215063</v>
      </c>
      <c r="W225">
        <v>0</v>
      </c>
      <c r="X225">
        <v>0</v>
      </c>
      <c r="Y225">
        <v>0</v>
      </c>
      <c r="Z225">
        <v>0</v>
      </c>
      <c r="AA225">
        <v>0</v>
      </c>
      <c r="AB225">
        <v>0</v>
      </c>
      <c r="AC225">
        <v>0</v>
      </c>
      <c r="AD225">
        <v>0</v>
      </c>
      <c r="AE225">
        <v>0</v>
      </c>
      <c r="AF225">
        <v>0</v>
      </c>
      <c r="AG225">
        <v>0</v>
      </c>
      <c r="AH225">
        <v>0</v>
      </c>
      <c r="AI225">
        <v>0</v>
      </c>
      <c r="AJ225">
        <v>0</v>
      </c>
      <c r="AK225">
        <v>0</v>
      </c>
      <c r="AL225">
        <v>0</v>
      </c>
      <c r="AM225">
        <v>-4232275</v>
      </c>
      <c r="AN225">
        <v>0</v>
      </c>
      <c r="AO225">
        <v>0</v>
      </c>
      <c r="AP225">
        <v>0</v>
      </c>
      <c r="AQ225">
        <v>0</v>
      </c>
      <c r="AR225">
        <v>0</v>
      </c>
      <c r="AS225">
        <v>-3543</v>
      </c>
      <c r="AT225">
        <v>0</v>
      </c>
      <c r="AU225">
        <v>0</v>
      </c>
      <c r="AV225">
        <v>0</v>
      </c>
      <c r="AW225">
        <v>-3356</v>
      </c>
      <c r="AX225">
        <v>0</v>
      </c>
      <c r="AY225">
        <v>0</v>
      </c>
      <c r="AZ225">
        <v>0</v>
      </c>
      <c r="BA225">
        <v>0</v>
      </c>
      <c r="BB225">
        <v>0</v>
      </c>
      <c r="BC225">
        <v>0</v>
      </c>
      <c r="BD225">
        <v>0</v>
      </c>
      <c r="BE225">
        <v>0</v>
      </c>
      <c r="BF225">
        <v>0</v>
      </c>
      <c r="BG225">
        <v>0</v>
      </c>
      <c r="BH225">
        <v>0</v>
      </c>
      <c r="BI225">
        <v>0</v>
      </c>
      <c r="BJ225">
        <v>0</v>
      </c>
      <c r="BK225">
        <v>0</v>
      </c>
      <c r="BL225">
        <v>0</v>
      </c>
      <c r="BM225">
        <v>0</v>
      </c>
      <c r="BN225">
        <v>0</v>
      </c>
      <c r="BO225">
        <v>0</v>
      </c>
      <c r="BP225">
        <v>0</v>
      </c>
      <c r="BQ225">
        <v>0</v>
      </c>
      <c r="BR225">
        <v>0</v>
      </c>
      <c r="BS225">
        <v>0</v>
      </c>
      <c r="BT225">
        <v>0</v>
      </c>
      <c r="BU225">
        <v>0.67200000000000004</v>
      </c>
      <c r="BV225">
        <v>0.4</v>
      </c>
      <c r="BW225" s="6">
        <v>-12.9314150211789</v>
      </c>
      <c r="BX225" s="6">
        <v>2.5751444195741402</v>
      </c>
      <c r="BY225" s="6">
        <v>0.4</v>
      </c>
      <c r="BZ225" s="6">
        <v>-12.9314150211789</v>
      </c>
      <c r="CA225" s="6">
        <v>2.5751444195741402</v>
      </c>
      <c r="CB225">
        <v>0</v>
      </c>
      <c r="CC225">
        <v>0</v>
      </c>
      <c r="CD225">
        <v>0</v>
      </c>
      <c r="CE225">
        <v>0</v>
      </c>
      <c r="CG225" s="16">
        <f t="shared" si="3"/>
        <v>-1422044.4000000001</v>
      </c>
    </row>
    <row r="226" spans="1:85" x14ac:dyDescent="0.25">
      <c r="A226" t="s">
        <v>445</v>
      </c>
      <c r="B226" t="s">
        <v>444</v>
      </c>
      <c r="C226">
        <v>29054072</v>
      </c>
      <c r="D226">
        <v>0</v>
      </c>
      <c r="E226">
        <v>-3963274</v>
      </c>
      <c r="F226">
        <v>-6163</v>
      </c>
      <c r="G226">
        <v>0</v>
      </c>
      <c r="H226">
        <v>-456406</v>
      </c>
      <c r="I226">
        <v>0</v>
      </c>
      <c r="J226">
        <v>-903240</v>
      </c>
      <c r="K226">
        <v>-844373</v>
      </c>
      <c r="L226">
        <v>-3755</v>
      </c>
      <c r="M226">
        <v>0</v>
      </c>
      <c r="N226">
        <v>0</v>
      </c>
      <c r="O226">
        <v>0</v>
      </c>
      <c r="P226">
        <v>0</v>
      </c>
      <c r="Q226">
        <v>0</v>
      </c>
      <c r="R226">
        <v>0</v>
      </c>
      <c r="S226">
        <v>0</v>
      </c>
      <c r="T226">
        <v>0</v>
      </c>
      <c r="U226">
        <v>0</v>
      </c>
      <c r="V226">
        <v>6744915</v>
      </c>
      <c r="W226">
        <v>0</v>
      </c>
      <c r="X226">
        <v>0</v>
      </c>
      <c r="Y226">
        <v>0</v>
      </c>
      <c r="Z226">
        <v>0</v>
      </c>
      <c r="AA226">
        <v>0</v>
      </c>
      <c r="AB226">
        <v>0</v>
      </c>
      <c r="AC226">
        <v>0</v>
      </c>
      <c r="AD226">
        <v>0</v>
      </c>
      <c r="AE226">
        <v>0</v>
      </c>
      <c r="AF226">
        <v>0</v>
      </c>
      <c r="AG226">
        <v>0</v>
      </c>
      <c r="AH226">
        <v>0</v>
      </c>
      <c r="AI226">
        <v>0</v>
      </c>
      <c r="AJ226">
        <v>0</v>
      </c>
      <c r="AK226">
        <v>0</v>
      </c>
      <c r="AL226">
        <v>0</v>
      </c>
      <c r="AM226">
        <v>-3769828</v>
      </c>
      <c r="AN226">
        <v>0</v>
      </c>
      <c r="AO226">
        <v>0</v>
      </c>
      <c r="AP226">
        <v>0</v>
      </c>
      <c r="AQ226">
        <v>0</v>
      </c>
      <c r="AR226">
        <v>0</v>
      </c>
      <c r="AS226">
        <v>-6163</v>
      </c>
      <c r="AT226">
        <v>0</v>
      </c>
      <c r="AU226">
        <v>0</v>
      </c>
      <c r="AV226">
        <v>0</v>
      </c>
      <c r="AW226">
        <v>-3755</v>
      </c>
      <c r="AX226">
        <v>0</v>
      </c>
      <c r="AY226">
        <v>0</v>
      </c>
      <c r="AZ226">
        <v>0</v>
      </c>
      <c r="BA226">
        <v>0</v>
      </c>
      <c r="BB226">
        <v>0</v>
      </c>
      <c r="BC226">
        <v>0</v>
      </c>
      <c r="BD226">
        <v>0</v>
      </c>
      <c r="BE226">
        <v>0</v>
      </c>
      <c r="BF226">
        <v>0</v>
      </c>
      <c r="BG226">
        <v>0</v>
      </c>
      <c r="BH226">
        <v>0</v>
      </c>
      <c r="BI226">
        <v>0</v>
      </c>
      <c r="BJ226">
        <v>0</v>
      </c>
      <c r="BK226">
        <v>0</v>
      </c>
      <c r="BL226">
        <v>0</v>
      </c>
      <c r="BM226">
        <v>0</v>
      </c>
      <c r="BN226">
        <v>0</v>
      </c>
      <c r="BO226">
        <v>0</v>
      </c>
      <c r="BP226">
        <v>0</v>
      </c>
      <c r="BQ226">
        <v>0</v>
      </c>
      <c r="BR226">
        <v>0</v>
      </c>
      <c r="BS226">
        <v>0</v>
      </c>
      <c r="BT226">
        <v>0</v>
      </c>
      <c r="BU226">
        <v>0.67200000000000004</v>
      </c>
      <c r="BV226">
        <v>0.4</v>
      </c>
      <c r="BW226" s="6">
        <v>-7.6187076816984396</v>
      </c>
      <c r="BX226" s="6">
        <v>2.5762270731071002</v>
      </c>
      <c r="BY226" s="6">
        <v>0.4</v>
      </c>
      <c r="BZ226" s="6">
        <v>-7.6187076816984396</v>
      </c>
      <c r="CA226" s="6">
        <v>2.5762270731071002</v>
      </c>
      <c r="CB226">
        <v>0</v>
      </c>
      <c r="CC226">
        <v>0</v>
      </c>
      <c r="CD226">
        <v>0</v>
      </c>
      <c r="CE226">
        <v>0</v>
      </c>
      <c r="CG226" s="16">
        <f t="shared" si="3"/>
        <v>-1266662.2080000001</v>
      </c>
    </row>
    <row r="227" spans="1:85" x14ac:dyDescent="0.25">
      <c r="A227" t="s">
        <v>447</v>
      </c>
      <c r="B227" t="s">
        <v>446</v>
      </c>
      <c r="C227">
        <v>32755619</v>
      </c>
      <c r="D227">
        <v>0</v>
      </c>
      <c r="E227">
        <v>-5000000</v>
      </c>
      <c r="F227">
        <v>0</v>
      </c>
      <c r="G227">
        <v>0</v>
      </c>
      <c r="H227">
        <v>-20000</v>
      </c>
      <c r="I227">
        <v>0</v>
      </c>
      <c r="J227">
        <v>-750000</v>
      </c>
      <c r="K227">
        <v>-350000</v>
      </c>
      <c r="L227">
        <v>0</v>
      </c>
      <c r="M227">
        <v>0</v>
      </c>
      <c r="N227">
        <v>0</v>
      </c>
      <c r="O227">
        <v>0</v>
      </c>
      <c r="P227">
        <v>0</v>
      </c>
      <c r="Q227">
        <v>0</v>
      </c>
      <c r="R227">
        <v>0</v>
      </c>
      <c r="S227">
        <v>0</v>
      </c>
      <c r="T227">
        <v>0</v>
      </c>
      <c r="U227">
        <v>0</v>
      </c>
      <c r="V227">
        <v>299400</v>
      </c>
      <c r="W227">
        <v>0</v>
      </c>
      <c r="X227">
        <v>0</v>
      </c>
      <c r="Y227">
        <v>0</v>
      </c>
      <c r="Z227">
        <v>0</v>
      </c>
      <c r="AA227">
        <v>0</v>
      </c>
      <c r="AB227">
        <v>0</v>
      </c>
      <c r="AC227">
        <v>0</v>
      </c>
      <c r="AD227">
        <v>0</v>
      </c>
      <c r="AE227">
        <v>0</v>
      </c>
      <c r="AF227">
        <v>0</v>
      </c>
      <c r="AG227">
        <v>0</v>
      </c>
      <c r="AH227">
        <v>0</v>
      </c>
      <c r="AI227">
        <v>0</v>
      </c>
      <c r="AJ227">
        <v>0</v>
      </c>
      <c r="AK227">
        <v>0</v>
      </c>
      <c r="AL227">
        <v>0</v>
      </c>
      <c r="AM227">
        <v>-4796078</v>
      </c>
      <c r="AN227">
        <v>0</v>
      </c>
      <c r="AO227">
        <v>0</v>
      </c>
      <c r="AP227">
        <v>-19957</v>
      </c>
      <c r="AQ227">
        <v>0</v>
      </c>
      <c r="AR227">
        <v>0</v>
      </c>
      <c r="AS227">
        <v>0</v>
      </c>
      <c r="AT227">
        <v>0</v>
      </c>
      <c r="AU227">
        <v>0</v>
      </c>
      <c r="AV227">
        <v>0</v>
      </c>
      <c r="AW227">
        <v>0</v>
      </c>
      <c r="AX227">
        <v>0</v>
      </c>
      <c r="AY227">
        <v>0</v>
      </c>
      <c r="AZ227">
        <v>0</v>
      </c>
      <c r="BA227">
        <v>0</v>
      </c>
      <c r="BB227">
        <v>0</v>
      </c>
      <c r="BC227">
        <v>0</v>
      </c>
      <c r="BD227">
        <v>0</v>
      </c>
      <c r="BE227">
        <v>0</v>
      </c>
      <c r="BF227">
        <v>0</v>
      </c>
      <c r="BG227">
        <v>0</v>
      </c>
      <c r="BH227">
        <v>0</v>
      </c>
      <c r="BI227">
        <v>0</v>
      </c>
      <c r="BJ227">
        <v>0</v>
      </c>
      <c r="BK227">
        <v>0</v>
      </c>
      <c r="BL227">
        <v>0</v>
      </c>
      <c r="BM227">
        <v>0</v>
      </c>
      <c r="BN227">
        <v>0</v>
      </c>
      <c r="BO227">
        <v>0</v>
      </c>
      <c r="BP227">
        <v>0</v>
      </c>
      <c r="BQ227">
        <v>0</v>
      </c>
      <c r="BR227">
        <v>0</v>
      </c>
      <c r="BS227">
        <v>0</v>
      </c>
      <c r="BT227">
        <v>0</v>
      </c>
      <c r="BU227">
        <v>0.66200000000000003</v>
      </c>
      <c r="BV227">
        <v>0.49</v>
      </c>
      <c r="BW227" s="6">
        <v>38.554851207193003</v>
      </c>
      <c r="BX227" s="6">
        <v>53.8882085111983</v>
      </c>
      <c r="BY227" s="6">
        <v>0.49</v>
      </c>
      <c r="BZ227" s="6">
        <v>38.554851207193003</v>
      </c>
      <c r="CA227" s="6">
        <v>53.8882085111983</v>
      </c>
      <c r="CB227">
        <v>0</v>
      </c>
      <c r="CC227">
        <v>0</v>
      </c>
      <c r="CD227">
        <v>0</v>
      </c>
      <c r="CE227">
        <v>0</v>
      </c>
      <c r="CG227" s="16">
        <f t="shared" si="3"/>
        <v>-1580896.051</v>
      </c>
    </row>
    <row r="228" spans="1:85" x14ac:dyDescent="0.25">
      <c r="A228" t="s">
        <v>448</v>
      </c>
      <c r="B228" t="s">
        <v>717</v>
      </c>
      <c r="C228">
        <v>110224770</v>
      </c>
      <c r="D228">
        <v>-5403</v>
      </c>
      <c r="E228">
        <v>-6111304</v>
      </c>
      <c r="F228">
        <v>0</v>
      </c>
      <c r="G228">
        <v>0</v>
      </c>
      <c r="H228">
        <v>-685975</v>
      </c>
      <c r="I228">
        <v>0</v>
      </c>
      <c r="J228">
        <v>-2677915</v>
      </c>
      <c r="K228">
        <v>-1527867</v>
      </c>
      <c r="L228">
        <v>-5640</v>
      </c>
      <c r="M228">
        <v>0</v>
      </c>
      <c r="N228">
        <v>0</v>
      </c>
      <c r="O228">
        <v>0</v>
      </c>
      <c r="P228">
        <v>0</v>
      </c>
      <c r="Q228">
        <v>0</v>
      </c>
      <c r="R228">
        <v>0</v>
      </c>
      <c r="S228">
        <v>0</v>
      </c>
      <c r="T228">
        <v>0</v>
      </c>
      <c r="U228">
        <v>0</v>
      </c>
      <c r="V228">
        <v>112027</v>
      </c>
      <c r="W228">
        <v>0</v>
      </c>
      <c r="X228">
        <v>0</v>
      </c>
      <c r="Y228">
        <v>0</v>
      </c>
      <c r="Z228">
        <v>0</v>
      </c>
      <c r="AA228">
        <v>0</v>
      </c>
      <c r="AB228">
        <v>0</v>
      </c>
      <c r="AC228">
        <v>0</v>
      </c>
      <c r="AD228">
        <v>0</v>
      </c>
      <c r="AE228">
        <v>0</v>
      </c>
      <c r="AF228">
        <v>0</v>
      </c>
      <c r="AG228">
        <v>0</v>
      </c>
      <c r="AH228">
        <v>0</v>
      </c>
      <c r="AI228">
        <v>0</v>
      </c>
      <c r="AJ228">
        <v>0</v>
      </c>
      <c r="AK228">
        <v>0</v>
      </c>
      <c r="AL228">
        <v>0</v>
      </c>
      <c r="AM228">
        <v>-5920910</v>
      </c>
      <c r="AN228">
        <v>0</v>
      </c>
      <c r="AO228">
        <v>0</v>
      </c>
      <c r="AP228">
        <v>-15867</v>
      </c>
      <c r="AQ228">
        <v>0</v>
      </c>
      <c r="AR228">
        <v>0</v>
      </c>
      <c r="AS228">
        <v>0</v>
      </c>
      <c r="AT228">
        <v>0</v>
      </c>
      <c r="AU228">
        <v>0</v>
      </c>
      <c r="AV228">
        <v>0</v>
      </c>
      <c r="AW228">
        <v>-5389</v>
      </c>
      <c r="AX228">
        <v>0</v>
      </c>
      <c r="AY228">
        <v>0</v>
      </c>
      <c r="AZ228">
        <v>0</v>
      </c>
      <c r="BA228">
        <v>0</v>
      </c>
      <c r="BB228">
        <v>0</v>
      </c>
      <c r="BC228">
        <v>0</v>
      </c>
      <c r="BD228">
        <v>0</v>
      </c>
      <c r="BE228">
        <v>0</v>
      </c>
      <c r="BF228">
        <v>0</v>
      </c>
      <c r="BG228">
        <v>0</v>
      </c>
      <c r="BH228">
        <v>0</v>
      </c>
      <c r="BI228">
        <v>0</v>
      </c>
      <c r="BJ228">
        <v>0</v>
      </c>
      <c r="BK228">
        <v>0</v>
      </c>
      <c r="BL228">
        <v>0</v>
      </c>
      <c r="BM228">
        <v>0</v>
      </c>
      <c r="BN228">
        <v>0</v>
      </c>
      <c r="BO228">
        <v>0</v>
      </c>
      <c r="BP228">
        <v>0</v>
      </c>
      <c r="BQ228">
        <v>0</v>
      </c>
      <c r="BR228">
        <v>0</v>
      </c>
      <c r="BS228">
        <v>0</v>
      </c>
      <c r="BT228">
        <v>0</v>
      </c>
      <c r="BU228">
        <v>0.70399999999999996</v>
      </c>
      <c r="BV228">
        <v>0.49</v>
      </c>
      <c r="BW228" s="6">
        <v>6.1733702150521701</v>
      </c>
      <c r="BX228" s="6">
        <v>61.041095913048501</v>
      </c>
      <c r="BY228" s="6">
        <v>0.49</v>
      </c>
      <c r="BZ228" s="6">
        <v>6.1733702150521701</v>
      </c>
      <c r="CA228" s="6">
        <v>61.041095913048501</v>
      </c>
      <c r="CB228">
        <v>0</v>
      </c>
      <c r="CC228">
        <v>0</v>
      </c>
      <c r="CD228">
        <v>0</v>
      </c>
      <c r="CE228">
        <v>0</v>
      </c>
      <c r="CG228" s="16">
        <f t="shared" si="3"/>
        <v>-2078575.1359999999</v>
      </c>
    </row>
    <row r="229" spans="1:85" x14ac:dyDescent="0.25">
      <c r="A229" t="s">
        <v>449</v>
      </c>
      <c r="B229" t="s">
        <v>718</v>
      </c>
      <c r="C229">
        <v>42930384</v>
      </c>
      <c r="D229">
        <v>-7619</v>
      </c>
      <c r="E229">
        <v>-8468477</v>
      </c>
      <c r="F229">
        <v>0</v>
      </c>
      <c r="G229">
        <v>0</v>
      </c>
      <c r="H229">
        <v>-898743</v>
      </c>
      <c r="I229">
        <v>0</v>
      </c>
      <c r="J229">
        <v>-2501058</v>
      </c>
      <c r="K229">
        <v>-1017835</v>
      </c>
      <c r="L229">
        <v>-17253</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-8037081</v>
      </c>
      <c r="AN229">
        <v>0</v>
      </c>
      <c r="AO229">
        <v>0</v>
      </c>
      <c r="AP229">
        <v>-22276</v>
      </c>
      <c r="AQ229">
        <v>0</v>
      </c>
      <c r="AR229">
        <v>0</v>
      </c>
      <c r="AS229">
        <v>0</v>
      </c>
      <c r="AT229">
        <v>0</v>
      </c>
      <c r="AU229">
        <v>0</v>
      </c>
      <c r="AV229">
        <v>0</v>
      </c>
      <c r="AW229">
        <v>-17207</v>
      </c>
      <c r="AX229">
        <v>0</v>
      </c>
      <c r="AY229">
        <v>0</v>
      </c>
      <c r="AZ229">
        <v>0</v>
      </c>
      <c r="BA229">
        <v>0</v>
      </c>
      <c r="BB229">
        <v>0</v>
      </c>
      <c r="BC229">
        <v>0</v>
      </c>
      <c r="BD229">
        <v>0</v>
      </c>
      <c r="BE229">
        <v>-2633</v>
      </c>
      <c r="BF229">
        <v>0</v>
      </c>
      <c r="BG229">
        <v>-5595</v>
      </c>
      <c r="BH229">
        <v>0</v>
      </c>
      <c r="BI229">
        <v>0</v>
      </c>
      <c r="BJ229">
        <v>0</v>
      </c>
      <c r="BK229">
        <v>0</v>
      </c>
      <c r="BL229">
        <v>0</v>
      </c>
      <c r="BM229">
        <v>0</v>
      </c>
      <c r="BN229">
        <v>0</v>
      </c>
      <c r="BO229">
        <v>0</v>
      </c>
      <c r="BP229">
        <v>0</v>
      </c>
      <c r="BQ229">
        <v>0</v>
      </c>
      <c r="BR229">
        <v>0</v>
      </c>
      <c r="BS229">
        <v>0</v>
      </c>
      <c r="BT229">
        <v>0</v>
      </c>
      <c r="BU229">
        <v>0.68400000000000005</v>
      </c>
      <c r="BV229">
        <v>0.49</v>
      </c>
      <c r="BW229" s="6">
        <v>13.3389894732505</v>
      </c>
      <c r="BX229" s="6">
        <v>38.352133374979601</v>
      </c>
      <c r="BY229" s="6">
        <v>0.49</v>
      </c>
      <c r="BZ229" s="6">
        <v>13.3389894732505</v>
      </c>
      <c r="CA229" s="6">
        <v>38.352133374979601</v>
      </c>
      <c r="CB229">
        <v>0</v>
      </c>
      <c r="CC229">
        <v>0</v>
      </c>
      <c r="CD229">
        <v>0</v>
      </c>
      <c r="CE229">
        <v>0</v>
      </c>
      <c r="CG229" s="16">
        <f t="shared" si="3"/>
        <v>-2741063.31</v>
      </c>
    </row>
    <row r="230" spans="1:85" x14ac:dyDescent="0.25">
      <c r="A230" t="s">
        <v>451</v>
      </c>
      <c r="B230" t="s">
        <v>450</v>
      </c>
      <c r="C230">
        <v>346673979</v>
      </c>
      <c r="D230">
        <v>-26503</v>
      </c>
      <c r="E230">
        <v>-9721911</v>
      </c>
      <c r="F230">
        <v>0</v>
      </c>
      <c r="G230">
        <v>0</v>
      </c>
      <c r="H230">
        <v>-1670838</v>
      </c>
      <c r="I230">
        <v>0</v>
      </c>
      <c r="J230">
        <v>-6054634</v>
      </c>
      <c r="K230">
        <v>-5622705</v>
      </c>
      <c r="L230">
        <v>-11204</v>
      </c>
      <c r="M230">
        <v>0</v>
      </c>
      <c r="N230">
        <v>-20709</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v>
      </c>
      <c r="AI230">
        <v>0</v>
      </c>
      <c r="AJ230">
        <v>0</v>
      </c>
      <c r="AK230">
        <v>0</v>
      </c>
      <c r="AL230">
        <v>0</v>
      </c>
      <c r="AM230">
        <v>-9337173</v>
      </c>
      <c r="AN230">
        <v>0</v>
      </c>
      <c r="AO230">
        <v>0</v>
      </c>
      <c r="AP230">
        <v>-2557</v>
      </c>
      <c r="AQ230">
        <v>0</v>
      </c>
      <c r="AR230">
        <v>0</v>
      </c>
      <c r="AS230">
        <v>0</v>
      </c>
      <c r="AT230">
        <v>0</v>
      </c>
      <c r="AU230">
        <v>0</v>
      </c>
      <c r="AV230">
        <v>0</v>
      </c>
      <c r="AW230">
        <v>-11204</v>
      </c>
      <c r="AX230">
        <v>0</v>
      </c>
      <c r="AY230">
        <v>0</v>
      </c>
      <c r="AZ230">
        <v>0</v>
      </c>
      <c r="BA230">
        <v>-20727</v>
      </c>
      <c r="BB230">
        <v>0</v>
      </c>
      <c r="BC230">
        <v>0</v>
      </c>
      <c r="BD230">
        <v>0</v>
      </c>
      <c r="BE230">
        <v>-1817</v>
      </c>
      <c r="BF230">
        <v>0</v>
      </c>
      <c r="BG230">
        <v>-139686</v>
      </c>
      <c r="BH230">
        <v>0</v>
      </c>
      <c r="BI230">
        <v>0</v>
      </c>
      <c r="BJ230">
        <v>0</v>
      </c>
      <c r="BK230">
        <v>0</v>
      </c>
      <c r="BL230">
        <v>0</v>
      </c>
      <c r="BM230">
        <v>0</v>
      </c>
      <c r="BN230">
        <v>0</v>
      </c>
      <c r="BO230">
        <v>0</v>
      </c>
      <c r="BP230">
        <v>0</v>
      </c>
      <c r="BQ230">
        <v>0</v>
      </c>
      <c r="BR230">
        <v>0</v>
      </c>
      <c r="BS230">
        <v>0</v>
      </c>
      <c r="BT230">
        <v>0</v>
      </c>
      <c r="BU230">
        <v>0.75900000000000001</v>
      </c>
      <c r="BV230">
        <v>0.3</v>
      </c>
      <c r="BW230" s="6">
        <v>34.766244098995998</v>
      </c>
      <c r="BX230" s="6">
        <v>128.462584787319</v>
      </c>
      <c r="BY230" s="6">
        <v>0.3</v>
      </c>
      <c r="BZ230" s="6">
        <v>34.766244098995998</v>
      </c>
      <c r="CA230" s="6">
        <v>128.462584787319</v>
      </c>
      <c r="CB230">
        <v>0</v>
      </c>
      <c r="CC230">
        <v>0</v>
      </c>
      <c r="CD230">
        <v>0</v>
      </c>
      <c r="CE230">
        <v>0</v>
      </c>
      <c r="CG230" s="16">
        <f t="shared" si="3"/>
        <v>-3542486.7719999999</v>
      </c>
    </row>
    <row r="231" spans="1:85" x14ac:dyDescent="0.25">
      <c r="A231" t="s">
        <v>453</v>
      </c>
      <c r="B231" t="s">
        <v>452</v>
      </c>
      <c r="C231">
        <v>57073946</v>
      </c>
      <c r="D231">
        <v>0</v>
      </c>
      <c r="E231">
        <v>-2477247</v>
      </c>
      <c r="F231">
        <v>0</v>
      </c>
      <c r="G231">
        <v>0</v>
      </c>
      <c r="H231">
        <v>-532266</v>
      </c>
      <c r="I231">
        <v>0</v>
      </c>
      <c r="J231">
        <v>-1142539</v>
      </c>
      <c r="K231">
        <v>-995281</v>
      </c>
      <c r="L231">
        <v>-2295</v>
      </c>
      <c r="M231">
        <v>0</v>
      </c>
      <c r="N231">
        <v>0</v>
      </c>
      <c r="O231">
        <v>0</v>
      </c>
      <c r="P231">
        <v>0</v>
      </c>
      <c r="Q231">
        <v>0</v>
      </c>
      <c r="R231">
        <v>0</v>
      </c>
      <c r="S231">
        <v>-922749</v>
      </c>
      <c r="T231">
        <v>0</v>
      </c>
      <c r="U231">
        <v>0</v>
      </c>
      <c r="V231">
        <v>0</v>
      </c>
      <c r="W231">
        <v>0</v>
      </c>
      <c r="X231">
        <v>0</v>
      </c>
      <c r="Y231">
        <v>0</v>
      </c>
      <c r="Z231">
        <v>0</v>
      </c>
      <c r="AA231">
        <v>0</v>
      </c>
      <c r="AB231">
        <v>0</v>
      </c>
      <c r="AC231">
        <v>0</v>
      </c>
      <c r="AD231">
        <v>0</v>
      </c>
      <c r="AE231">
        <v>0</v>
      </c>
      <c r="AF231">
        <v>0</v>
      </c>
      <c r="AG231">
        <v>0</v>
      </c>
      <c r="AH231">
        <v>0</v>
      </c>
      <c r="AI231">
        <v>0</v>
      </c>
      <c r="AJ231">
        <v>0</v>
      </c>
      <c r="AK231">
        <v>0</v>
      </c>
      <c r="AL231">
        <v>0</v>
      </c>
      <c r="AM231">
        <v>-2304689</v>
      </c>
      <c r="AN231">
        <v>0</v>
      </c>
      <c r="AO231">
        <v>0</v>
      </c>
      <c r="AP231">
        <v>0</v>
      </c>
      <c r="AQ231">
        <v>0</v>
      </c>
      <c r="AR231">
        <v>0</v>
      </c>
      <c r="AS231">
        <v>0</v>
      </c>
      <c r="AT231">
        <v>0</v>
      </c>
      <c r="AU231">
        <v>0</v>
      </c>
      <c r="AV231">
        <v>0</v>
      </c>
      <c r="AW231">
        <v>-2295</v>
      </c>
      <c r="AX231">
        <v>0</v>
      </c>
      <c r="AY231">
        <v>0</v>
      </c>
      <c r="AZ231">
        <v>0</v>
      </c>
      <c r="BA231">
        <v>0</v>
      </c>
      <c r="BB231">
        <v>0</v>
      </c>
      <c r="BC231">
        <v>0</v>
      </c>
      <c r="BD231">
        <v>0</v>
      </c>
      <c r="BE231">
        <v>0</v>
      </c>
      <c r="BF231">
        <v>0</v>
      </c>
      <c r="BG231">
        <v>0</v>
      </c>
      <c r="BH231">
        <v>0</v>
      </c>
      <c r="BI231">
        <v>0</v>
      </c>
      <c r="BJ231">
        <v>0</v>
      </c>
      <c r="BK231">
        <v>0</v>
      </c>
      <c r="BL231">
        <v>0</v>
      </c>
      <c r="BM231">
        <v>0</v>
      </c>
      <c r="BN231">
        <v>0</v>
      </c>
      <c r="BO231">
        <v>0</v>
      </c>
      <c r="BP231">
        <v>0</v>
      </c>
      <c r="BQ231">
        <v>0</v>
      </c>
      <c r="BR231">
        <v>0</v>
      </c>
      <c r="BS231">
        <v>0</v>
      </c>
      <c r="BT231">
        <v>0</v>
      </c>
      <c r="BU231">
        <v>0.72399999999999998</v>
      </c>
      <c r="BV231">
        <v>0.4</v>
      </c>
      <c r="BW231" s="6">
        <v>-19.623328081515801</v>
      </c>
      <c r="BX231" s="6">
        <v>2.1353735667062002</v>
      </c>
      <c r="BY231" s="6">
        <v>0.4</v>
      </c>
      <c r="BZ231" s="6">
        <v>-19.623328081515801</v>
      </c>
      <c r="CA231" s="6">
        <v>2.1353735667062002</v>
      </c>
      <c r="CB231">
        <v>0</v>
      </c>
      <c r="CC231">
        <v>0</v>
      </c>
      <c r="CD231">
        <v>0</v>
      </c>
      <c r="CE231">
        <v>0</v>
      </c>
      <c r="CG231" s="16">
        <f t="shared" si="3"/>
        <v>-834297.41799999995</v>
      </c>
    </row>
    <row r="232" spans="1:85" x14ac:dyDescent="0.25">
      <c r="A232" t="s">
        <v>455</v>
      </c>
      <c r="B232" t="s">
        <v>454</v>
      </c>
      <c r="C232">
        <v>70401783</v>
      </c>
      <c r="D232">
        <v>0</v>
      </c>
      <c r="E232">
        <v>-3120455</v>
      </c>
      <c r="F232">
        <v>0</v>
      </c>
      <c r="G232">
        <v>0</v>
      </c>
      <c r="H232">
        <v>-801647</v>
      </c>
      <c r="I232">
        <v>0</v>
      </c>
      <c r="J232">
        <v>-2728128</v>
      </c>
      <c r="K232">
        <v>-2398314</v>
      </c>
      <c r="L232">
        <v>-12048</v>
      </c>
      <c r="M232">
        <v>0</v>
      </c>
      <c r="N232">
        <v>0</v>
      </c>
      <c r="O232">
        <v>0</v>
      </c>
      <c r="P232">
        <v>0</v>
      </c>
      <c r="Q232">
        <v>-3608</v>
      </c>
      <c r="R232">
        <v>0</v>
      </c>
      <c r="S232">
        <v>-500000</v>
      </c>
      <c r="T232">
        <v>0</v>
      </c>
      <c r="U232">
        <v>0</v>
      </c>
      <c r="V232">
        <v>146494</v>
      </c>
      <c r="W232">
        <v>0</v>
      </c>
      <c r="X232">
        <v>-24133</v>
      </c>
      <c r="Y232">
        <v>0</v>
      </c>
      <c r="Z232">
        <v>0</v>
      </c>
      <c r="AA232">
        <v>-9667</v>
      </c>
      <c r="AB232">
        <v>0</v>
      </c>
      <c r="AC232">
        <v>0</v>
      </c>
      <c r="AD232">
        <v>-28860</v>
      </c>
      <c r="AE232">
        <v>0</v>
      </c>
      <c r="AF232">
        <v>0</v>
      </c>
      <c r="AG232">
        <v>0</v>
      </c>
      <c r="AH232">
        <v>0</v>
      </c>
      <c r="AI232">
        <v>0</v>
      </c>
      <c r="AJ232">
        <v>0</v>
      </c>
      <c r="AK232">
        <v>0</v>
      </c>
      <c r="AL232">
        <v>0</v>
      </c>
      <c r="AM232">
        <v>-2924777</v>
      </c>
      <c r="AN232">
        <v>-19674</v>
      </c>
      <c r="AO232">
        <v>0</v>
      </c>
      <c r="AP232">
        <v>0</v>
      </c>
      <c r="AQ232">
        <v>0</v>
      </c>
      <c r="AR232">
        <v>0</v>
      </c>
      <c r="AS232">
        <v>0</v>
      </c>
      <c r="AT232">
        <v>0</v>
      </c>
      <c r="AU232">
        <v>0</v>
      </c>
      <c r="AV232">
        <v>0</v>
      </c>
      <c r="AW232">
        <v>-12048</v>
      </c>
      <c r="AX232">
        <v>0</v>
      </c>
      <c r="AY232">
        <v>0</v>
      </c>
      <c r="AZ232">
        <v>0</v>
      </c>
      <c r="BA232">
        <v>0</v>
      </c>
      <c r="BB232">
        <v>0</v>
      </c>
      <c r="BC232">
        <v>0</v>
      </c>
      <c r="BD232">
        <v>0</v>
      </c>
      <c r="BE232">
        <v>0</v>
      </c>
      <c r="BF232">
        <v>0</v>
      </c>
      <c r="BG232">
        <v>-3374</v>
      </c>
      <c r="BH232">
        <v>0</v>
      </c>
      <c r="BI232">
        <v>-5187</v>
      </c>
      <c r="BJ232">
        <v>82</v>
      </c>
      <c r="BK232">
        <v>0</v>
      </c>
      <c r="BL232">
        <v>0</v>
      </c>
      <c r="BM232">
        <v>0</v>
      </c>
      <c r="BN232">
        <v>0</v>
      </c>
      <c r="BO232">
        <v>0</v>
      </c>
      <c r="BP232">
        <v>0</v>
      </c>
      <c r="BQ232">
        <v>0</v>
      </c>
      <c r="BR232">
        <v>0</v>
      </c>
      <c r="BS232">
        <v>0</v>
      </c>
      <c r="BT232">
        <v>0</v>
      </c>
      <c r="BU232">
        <v>0.76900000000000002</v>
      </c>
      <c r="BV232">
        <v>0.4</v>
      </c>
      <c r="BW232" s="6">
        <v>-29.597440758033802</v>
      </c>
      <c r="BX232" s="6">
        <v>2.7788305686446799</v>
      </c>
      <c r="BY232" s="6">
        <v>0.4</v>
      </c>
      <c r="BZ232" s="6">
        <v>-29.597440758033802</v>
      </c>
      <c r="CA232" s="6">
        <v>2.7788305686446799</v>
      </c>
      <c r="CB232">
        <v>432871</v>
      </c>
      <c r="CC232">
        <v>432871</v>
      </c>
      <c r="CD232">
        <v>0</v>
      </c>
      <c r="CE232">
        <v>0</v>
      </c>
      <c r="CG232" s="16">
        <f t="shared" si="3"/>
        <v>-1124576.7565000001</v>
      </c>
    </row>
    <row r="233" spans="1:85" x14ac:dyDescent="0.25">
      <c r="A233" t="s">
        <v>457</v>
      </c>
      <c r="B233" t="s">
        <v>456</v>
      </c>
      <c r="C233">
        <v>62753696</v>
      </c>
      <c r="D233">
        <v>0</v>
      </c>
      <c r="E233">
        <v>-5664005</v>
      </c>
      <c r="F233">
        <v>0</v>
      </c>
      <c r="G233">
        <v>0</v>
      </c>
      <c r="H233">
        <v>-420474</v>
      </c>
      <c r="I233">
        <v>0</v>
      </c>
      <c r="J233">
        <v>-1233339</v>
      </c>
      <c r="K233">
        <v>-721131</v>
      </c>
      <c r="L233">
        <v>-873</v>
      </c>
      <c r="M233">
        <v>0</v>
      </c>
      <c r="N233">
        <v>0</v>
      </c>
      <c r="O233">
        <v>0</v>
      </c>
      <c r="P233">
        <v>0</v>
      </c>
      <c r="Q233">
        <v>0</v>
      </c>
      <c r="R233">
        <v>0</v>
      </c>
      <c r="S233">
        <v>0</v>
      </c>
      <c r="T233">
        <v>0</v>
      </c>
      <c r="U233">
        <v>0</v>
      </c>
      <c r="V233">
        <v>313144</v>
      </c>
      <c r="W233">
        <v>0</v>
      </c>
      <c r="X233">
        <v>0</v>
      </c>
      <c r="Y233">
        <v>0</v>
      </c>
      <c r="Z233">
        <v>0</v>
      </c>
      <c r="AA233">
        <v>0</v>
      </c>
      <c r="AB233">
        <v>0</v>
      </c>
      <c r="AC233">
        <v>0</v>
      </c>
      <c r="AD233">
        <v>0</v>
      </c>
      <c r="AE233">
        <v>0</v>
      </c>
      <c r="AF233">
        <v>0</v>
      </c>
      <c r="AG233">
        <v>0</v>
      </c>
      <c r="AH233">
        <v>0</v>
      </c>
      <c r="AI233">
        <v>0</v>
      </c>
      <c r="AJ233">
        <v>0</v>
      </c>
      <c r="AK233">
        <v>0</v>
      </c>
      <c r="AL233">
        <v>0</v>
      </c>
      <c r="AM233">
        <v>-5629251</v>
      </c>
      <c r="AN233">
        <v>0</v>
      </c>
      <c r="AO233">
        <v>0</v>
      </c>
      <c r="AP233">
        <v>0</v>
      </c>
      <c r="AQ233">
        <v>0</v>
      </c>
      <c r="AR233">
        <v>0</v>
      </c>
      <c r="AS233">
        <v>0</v>
      </c>
      <c r="AT233">
        <v>0</v>
      </c>
      <c r="AU233">
        <v>0</v>
      </c>
      <c r="AV233">
        <v>0</v>
      </c>
      <c r="AW233">
        <v>-873</v>
      </c>
      <c r="AX233">
        <v>0</v>
      </c>
      <c r="AY233">
        <v>0</v>
      </c>
      <c r="AZ233">
        <v>0</v>
      </c>
      <c r="BA233">
        <v>0</v>
      </c>
      <c r="BB233">
        <v>0</v>
      </c>
      <c r="BC233">
        <v>0</v>
      </c>
      <c r="BD233">
        <v>0</v>
      </c>
      <c r="BE233">
        <v>-685</v>
      </c>
      <c r="BF233">
        <v>0</v>
      </c>
      <c r="BG233">
        <v>0</v>
      </c>
      <c r="BH233">
        <v>0</v>
      </c>
      <c r="BI233">
        <v>0</v>
      </c>
      <c r="BJ233">
        <v>0</v>
      </c>
      <c r="BK233">
        <v>0</v>
      </c>
      <c r="BL233">
        <v>0</v>
      </c>
      <c r="BM233">
        <v>0</v>
      </c>
      <c r="BN233">
        <v>0</v>
      </c>
      <c r="BO233">
        <v>0</v>
      </c>
      <c r="BP233">
        <v>-143650</v>
      </c>
      <c r="BQ233">
        <v>0</v>
      </c>
      <c r="BR233">
        <v>0</v>
      </c>
      <c r="BS233">
        <v>0</v>
      </c>
      <c r="BT233">
        <v>0</v>
      </c>
      <c r="BU233">
        <v>0.67400000000000004</v>
      </c>
      <c r="BV233">
        <v>0.99</v>
      </c>
      <c r="BW233" s="6">
        <v>22.8372460083236</v>
      </c>
      <c r="BX233" s="6">
        <v>77.461839150215894</v>
      </c>
      <c r="BY233" s="6">
        <v>0.49</v>
      </c>
      <c r="BZ233" s="6">
        <v>23.7631373841552</v>
      </c>
      <c r="CA233" s="6">
        <v>50.7995521715564</v>
      </c>
      <c r="CB233">
        <v>0</v>
      </c>
      <c r="CC233">
        <v>0</v>
      </c>
      <c r="CD233">
        <v>0</v>
      </c>
      <c r="CE233">
        <v>0</v>
      </c>
      <c r="CG233" s="16">
        <f t="shared" si="3"/>
        <v>-1897057.5870000001</v>
      </c>
    </row>
    <row r="234" spans="1:85" x14ac:dyDescent="0.25">
      <c r="A234" t="s">
        <v>459</v>
      </c>
      <c r="B234" t="s">
        <v>458</v>
      </c>
      <c r="C234">
        <v>57624080</v>
      </c>
      <c r="D234">
        <v>0</v>
      </c>
      <c r="E234">
        <v>-5211076</v>
      </c>
      <c r="F234">
        <v>-19651</v>
      </c>
      <c r="G234">
        <v>0</v>
      </c>
      <c r="H234">
        <v>-464112</v>
      </c>
      <c r="I234">
        <v>0</v>
      </c>
      <c r="J234">
        <v>-1437999</v>
      </c>
      <c r="K234">
        <v>-787908</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c r="AI234">
        <v>0</v>
      </c>
      <c r="AJ234">
        <v>0</v>
      </c>
      <c r="AK234">
        <v>0</v>
      </c>
      <c r="AL234">
        <v>0</v>
      </c>
      <c r="AM234">
        <v>-5164754</v>
      </c>
      <c r="AN234">
        <v>0</v>
      </c>
      <c r="AO234">
        <v>0</v>
      </c>
      <c r="AP234">
        <v>0</v>
      </c>
      <c r="AQ234">
        <v>0</v>
      </c>
      <c r="AR234">
        <v>0</v>
      </c>
      <c r="AS234">
        <v>-19651</v>
      </c>
      <c r="AT234">
        <v>0</v>
      </c>
      <c r="AU234">
        <v>0</v>
      </c>
      <c r="AV234">
        <v>0</v>
      </c>
      <c r="AW234">
        <v>0</v>
      </c>
      <c r="AX234">
        <v>0</v>
      </c>
      <c r="AY234">
        <v>0</v>
      </c>
      <c r="AZ234">
        <v>0</v>
      </c>
      <c r="BA234">
        <v>0</v>
      </c>
      <c r="BB234">
        <v>0</v>
      </c>
      <c r="BC234">
        <v>0</v>
      </c>
      <c r="BD234">
        <v>0</v>
      </c>
      <c r="BE234">
        <v>-159869</v>
      </c>
      <c r="BF234">
        <v>0</v>
      </c>
      <c r="BG234">
        <v>-141751</v>
      </c>
      <c r="BH234">
        <v>0</v>
      </c>
      <c r="BI234">
        <v>0</v>
      </c>
      <c r="BJ234">
        <v>0</v>
      </c>
      <c r="BK234">
        <v>0</v>
      </c>
      <c r="BL234">
        <v>0</v>
      </c>
      <c r="BM234">
        <v>0</v>
      </c>
      <c r="BN234">
        <v>0</v>
      </c>
      <c r="BO234">
        <v>0</v>
      </c>
      <c r="BP234">
        <v>0</v>
      </c>
      <c r="BQ234">
        <v>0</v>
      </c>
      <c r="BR234">
        <v>0</v>
      </c>
      <c r="BS234">
        <v>0</v>
      </c>
      <c r="BT234">
        <v>0</v>
      </c>
      <c r="BU234">
        <v>0.70199999999999996</v>
      </c>
      <c r="BV234">
        <v>0.4</v>
      </c>
      <c r="BW234" s="6">
        <v>-16.871252633065101</v>
      </c>
      <c r="BX234" s="6">
        <v>3.0959973465992499</v>
      </c>
      <c r="BY234" s="6">
        <v>0.4</v>
      </c>
      <c r="BZ234" s="6">
        <v>-16.871252633065101</v>
      </c>
      <c r="CA234" s="6">
        <v>3.0959973465992499</v>
      </c>
      <c r="CB234">
        <v>0</v>
      </c>
      <c r="CC234">
        <v>0</v>
      </c>
      <c r="CD234">
        <v>0</v>
      </c>
      <c r="CE234">
        <v>0</v>
      </c>
      <c r="CG234" s="16">
        <f t="shared" si="3"/>
        <v>-1812828.6539999999</v>
      </c>
    </row>
    <row r="235" spans="1:85" x14ac:dyDescent="0.25">
      <c r="A235" t="s">
        <v>461</v>
      </c>
      <c r="B235" t="s">
        <v>460</v>
      </c>
      <c r="C235">
        <v>22934721</v>
      </c>
      <c r="D235">
        <v>0</v>
      </c>
      <c r="E235">
        <v>-4262515</v>
      </c>
      <c r="F235">
        <v>-15998</v>
      </c>
      <c r="G235">
        <v>0</v>
      </c>
      <c r="H235">
        <v>-300000</v>
      </c>
      <c r="I235">
        <v>0</v>
      </c>
      <c r="J235">
        <v>-893891</v>
      </c>
      <c r="K235">
        <v>-443053</v>
      </c>
      <c r="L235">
        <v>-22528</v>
      </c>
      <c r="M235">
        <v>0</v>
      </c>
      <c r="N235">
        <v>0</v>
      </c>
      <c r="O235">
        <v>0</v>
      </c>
      <c r="P235">
        <v>0</v>
      </c>
      <c r="Q235">
        <v>0</v>
      </c>
      <c r="R235">
        <v>0</v>
      </c>
      <c r="S235">
        <v>0</v>
      </c>
      <c r="T235">
        <v>0</v>
      </c>
      <c r="U235">
        <v>0</v>
      </c>
      <c r="V235">
        <v>0</v>
      </c>
      <c r="W235">
        <v>0</v>
      </c>
      <c r="X235">
        <v>0</v>
      </c>
      <c r="Y235">
        <v>0</v>
      </c>
      <c r="Z235">
        <v>0</v>
      </c>
      <c r="AA235">
        <v>0</v>
      </c>
      <c r="AB235">
        <v>0</v>
      </c>
      <c r="AC235">
        <v>0</v>
      </c>
      <c r="AD235">
        <v>0</v>
      </c>
      <c r="AE235">
        <v>0</v>
      </c>
      <c r="AF235">
        <v>0</v>
      </c>
      <c r="AG235">
        <v>0</v>
      </c>
      <c r="AH235">
        <v>0</v>
      </c>
      <c r="AI235">
        <v>0</v>
      </c>
      <c r="AJ235">
        <v>0</v>
      </c>
      <c r="AK235">
        <v>0</v>
      </c>
      <c r="AL235">
        <v>0</v>
      </c>
      <c r="AM235">
        <v>-4275358</v>
      </c>
      <c r="AN235">
        <v>0</v>
      </c>
      <c r="AO235">
        <v>0</v>
      </c>
      <c r="AP235">
        <v>0</v>
      </c>
      <c r="AQ235">
        <v>0</v>
      </c>
      <c r="AR235">
        <v>0</v>
      </c>
      <c r="AS235">
        <v>-15840</v>
      </c>
      <c r="AT235">
        <v>0</v>
      </c>
      <c r="AU235">
        <v>0</v>
      </c>
      <c r="AV235">
        <v>0</v>
      </c>
      <c r="AW235">
        <v>-22305</v>
      </c>
      <c r="AX235">
        <v>0</v>
      </c>
      <c r="AY235">
        <v>0</v>
      </c>
      <c r="AZ235">
        <v>0</v>
      </c>
      <c r="BA235">
        <v>0</v>
      </c>
      <c r="BB235">
        <v>0</v>
      </c>
      <c r="BC235">
        <v>0</v>
      </c>
      <c r="BD235">
        <v>0</v>
      </c>
      <c r="BE235">
        <v>0</v>
      </c>
      <c r="BF235">
        <v>0</v>
      </c>
      <c r="BG235">
        <v>0</v>
      </c>
      <c r="BH235">
        <v>0</v>
      </c>
      <c r="BI235">
        <v>0</v>
      </c>
      <c r="BJ235">
        <v>0</v>
      </c>
      <c r="BK235">
        <v>0</v>
      </c>
      <c r="BL235">
        <v>0</v>
      </c>
      <c r="BM235">
        <v>0</v>
      </c>
      <c r="BN235">
        <v>0</v>
      </c>
      <c r="BO235">
        <v>0</v>
      </c>
      <c r="BP235">
        <v>0</v>
      </c>
      <c r="BQ235">
        <v>0</v>
      </c>
      <c r="BR235">
        <v>0</v>
      </c>
      <c r="BS235">
        <v>0</v>
      </c>
      <c r="BT235">
        <v>0</v>
      </c>
      <c r="BU235">
        <v>0.66400000000000003</v>
      </c>
      <c r="BV235">
        <v>0.4</v>
      </c>
      <c r="BW235" s="6">
        <v>-5.77740487717631</v>
      </c>
      <c r="BX235" s="6">
        <v>2.8474611692431</v>
      </c>
      <c r="BY235" s="6">
        <v>0.4</v>
      </c>
      <c r="BZ235" s="6">
        <v>-5.77740487717631</v>
      </c>
      <c r="CA235" s="6">
        <v>2.8474611692431</v>
      </c>
      <c r="CB235">
        <v>0</v>
      </c>
      <c r="CC235">
        <v>0</v>
      </c>
      <c r="CD235">
        <v>0</v>
      </c>
      <c r="CE235">
        <v>0</v>
      </c>
      <c r="CG235" s="16">
        <f t="shared" si="3"/>
        <v>-1419418.8560000001</v>
      </c>
    </row>
    <row r="236" spans="1:85" x14ac:dyDescent="0.25">
      <c r="A236" t="s">
        <v>463</v>
      </c>
      <c r="B236" t="s">
        <v>462</v>
      </c>
      <c r="C236">
        <v>57060170</v>
      </c>
      <c r="D236">
        <v>0</v>
      </c>
      <c r="E236">
        <v>-2044776</v>
      </c>
      <c r="F236">
        <v>0</v>
      </c>
      <c r="G236">
        <v>0</v>
      </c>
      <c r="H236">
        <v>-302293</v>
      </c>
      <c r="I236">
        <v>0</v>
      </c>
      <c r="J236">
        <v>-847677</v>
      </c>
      <c r="K236">
        <v>-619524</v>
      </c>
      <c r="L236">
        <v>-7685</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-1934957</v>
      </c>
      <c r="AN236">
        <v>0</v>
      </c>
      <c r="AO236">
        <v>0</v>
      </c>
      <c r="AP236">
        <v>0</v>
      </c>
      <c r="AQ236">
        <v>0</v>
      </c>
      <c r="AR236">
        <v>0</v>
      </c>
      <c r="AS236">
        <v>0</v>
      </c>
      <c r="AT236">
        <v>0</v>
      </c>
      <c r="AU236">
        <v>0</v>
      </c>
      <c r="AV236">
        <v>0</v>
      </c>
      <c r="AW236">
        <v>-7685</v>
      </c>
      <c r="AX236">
        <v>0</v>
      </c>
      <c r="AY236">
        <v>0</v>
      </c>
      <c r="AZ236">
        <v>0</v>
      </c>
      <c r="BA236">
        <v>0</v>
      </c>
      <c r="BB236">
        <v>0</v>
      </c>
      <c r="BC236">
        <v>0</v>
      </c>
      <c r="BD236">
        <v>0</v>
      </c>
      <c r="BE236">
        <v>0</v>
      </c>
      <c r="BF236">
        <v>0</v>
      </c>
      <c r="BG236">
        <v>0</v>
      </c>
      <c r="BH236">
        <v>0</v>
      </c>
      <c r="BI236">
        <v>0</v>
      </c>
      <c r="BJ236">
        <v>0</v>
      </c>
      <c r="BK236">
        <v>0</v>
      </c>
      <c r="BL236">
        <v>0</v>
      </c>
      <c r="BM236">
        <v>0</v>
      </c>
      <c r="BN236">
        <v>0</v>
      </c>
      <c r="BO236">
        <v>0</v>
      </c>
      <c r="BP236">
        <v>0</v>
      </c>
      <c r="BQ236">
        <v>0</v>
      </c>
      <c r="BR236">
        <v>0</v>
      </c>
      <c r="BS236">
        <v>0</v>
      </c>
      <c r="BT236">
        <v>0</v>
      </c>
      <c r="BU236">
        <v>0.73299999999999998</v>
      </c>
      <c r="BV236">
        <v>0.4</v>
      </c>
      <c r="BW236" s="6">
        <v>-19.488317325377501</v>
      </c>
      <c r="BX236" s="6">
        <v>2.8511456740352399</v>
      </c>
      <c r="BY236" s="6">
        <v>0.4</v>
      </c>
      <c r="BZ236" s="6">
        <v>-19.488317325377501</v>
      </c>
      <c r="CA236" s="6">
        <v>2.8511456740352399</v>
      </c>
      <c r="CB236">
        <v>0</v>
      </c>
      <c r="CC236">
        <v>0</v>
      </c>
      <c r="CD236">
        <v>940391</v>
      </c>
      <c r="CE236">
        <v>940391</v>
      </c>
      <c r="CG236" s="16">
        <f t="shared" si="3"/>
        <v>-709161.74049999996</v>
      </c>
    </row>
    <row r="237" spans="1:85" x14ac:dyDescent="0.25">
      <c r="A237" t="s">
        <v>465</v>
      </c>
      <c r="B237" t="s">
        <v>464</v>
      </c>
      <c r="C237">
        <v>96193508</v>
      </c>
      <c r="D237">
        <v>0</v>
      </c>
      <c r="E237">
        <v>-14068508</v>
      </c>
      <c r="F237">
        <v>0</v>
      </c>
      <c r="G237">
        <v>0</v>
      </c>
      <c r="H237">
        <v>-1333160</v>
      </c>
      <c r="I237">
        <v>0</v>
      </c>
      <c r="J237">
        <v>-3053042</v>
      </c>
      <c r="K237">
        <v>-1298789</v>
      </c>
      <c r="L237">
        <v>-8377</v>
      </c>
      <c r="M237">
        <v>0</v>
      </c>
      <c r="N237">
        <v>0</v>
      </c>
      <c r="O237">
        <v>0</v>
      </c>
      <c r="P237">
        <v>0</v>
      </c>
      <c r="Q237">
        <v>-7493</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-13092011</v>
      </c>
      <c r="AN237">
        <v>0</v>
      </c>
      <c r="AO237">
        <v>0</v>
      </c>
      <c r="AP237">
        <v>-123</v>
      </c>
      <c r="AQ237">
        <v>0</v>
      </c>
      <c r="AR237">
        <v>0</v>
      </c>
      <c r="AS237">
        <v>0</v>
      </c>
      <c r="AT237">
        <v>0</v>
      </c>
      <c r="AU237">
        <v>0</v>
      </c>
      <c r="AV237">
        <v>0</v>
      </c>
      <c r="AW237">
        <v>-7829</v>
      </c>
      <c r="AX237">
        <v>0</v>
      </c>
      <c r="AY237">
        <v>0</v>
      </c>
      <c r="AZ237">
        <v>0</v>
      </c>
      <c r="BA237">
        <v>0</v>
      </c>
      <c r="BB237">
        <v>0</v>
      </c>
      <c r="BC237">
        <v>0</v>
      </c>
      <c r="BD237">
        <v>0</v>
      </c>
      <c r="BE237">
        <v>-629</v>
      </c>
      <c r="BF237">
        <v>0</v>
      </c>
      <c r="BG237">
        <v>-6394</v>
      </c>
      <c r="BH237">
        <v>0</v>
      </c>
      <c r="BI237">
        <v>0</v>
      </c>
      <c r="BJ237">
        <v>0</v>
      </c>
      <c r="BK237">
        <v>0</v>
      </c>
      <c r="BL237">
        <v>0</v>
      </c>
      <c r="BM237">
        <v>0</v>
      </c>
      <c r="BN237">
        <v>0</v>
      </c>
      <c r="BO237">
        <v>0</v>
      </c>
      <c r="BP237">
        <v>0</v>
      </c>
      <c r="BQ237">
        <v>0</v>
      </c>
      <c r="BR237">
        <v>0</v>
      </c>
      <c r="BS237">
        <v>0</v>
      </c>
      <c r="BT237">
        <v>0</v>
      </c>
      <c r="BU237">
        <v>0.66800000000000004</v>
      </c>
      <c r="BV237">
        <v>0.99</v>
      </c>
      <c r="BW237" s="6">
        <v>-20.7224080486708</v>
      </c>
      <c r="BX237" s="6">
        <v>75.641884531949501</v>
      </c>
      <c r="BY237" s="6">
        <v>0.49</v>
      </c>
      <c r="BZ237" s="6">
        <v>4.4723521589434396</v>
      </c>
      <c r="CA237" s="6">
        <v>52.167810102886797</v>
      </c>
      <c r="CB237">
        <v>0</v>
      </c>
      <c r="CC237">
        <v>0</v>
      </c>
      <c r="CD237">
        <v>0</v>
      </c>
      <c r="CE237">
        <v>0</v>
      </c>
      <c r="CG237" s="16">
        <f t="shared" si="3"/>
        <v>-4372690.5920000002</v>
      </c>
    </row>
    <row r="238" spans="1:85" x14ac:dyDescent="0.25">
      <c r="A238" t="s">
        <v>466</v>
      </c>
      <c r="B238" t="s">
        <v>719</v>
      </c>
      <c r="C238">
        <v>91357423</v>
      </c>
      <c r="D238">
        <v>0</v>
      </c>
      <c r="E238">
        <v>-6031473</v>
      </c>
      <c r="F238">
        <v>0</v>
      </c>
      <c r="G238">
        <v>0</v>
      </c>
      <c r="H238">
        <v>-373597</v>
      </c>
      <c r="I238">
        <v>0</v>
      </c>
      <c r="J238">
        <v>-1506842</v>
      </c>
      <c r="K238">
        <v>-1334735</v>
      </c>
      <c r="L238">
        <v>-10904</v>
      </c>
      <c r="M238">
        <v>0</v>
      </c>
      <c r="N238">
        <v>0</v>
      </c>
      <c r="O238">
        <v>0</v>
      </c>
      <c r="P238">
        <v>0</v>
      </c>
      <c r="Q238">
        <v>0</v>
      </c>
      <c r="R238">
        <v>0</v>
      </c>
      <c r="S238">
        <v>0</v>
      </c>
      <c r="T238">
        <v>0</v>
      </c>
      <c r="U238">
        <v>0</v>
      </c>
      <c r="V238">
        <v>348964</v>
      </c>
      <c r="W238">
        <v>0</v>
      </c>
      <c r="X238">
        <v>-39296</v>
      </c>
      <c r="Y238">
        <v>0</v>
      </c>
      <c r="Z238">
        <v>0</v>
      </c>
      <c r="AA238">
        <v>0</v>
      </c>
      <c r="AB238">
        <v>0</v>
      </c>
      <c r="AC238">
        <v>0</v>
      </c>
      <c r="AD238">
        <v>0</v>
      </c>
      <c r="AE238">
        <v>0</v>
      </c>
      <c r="AF238">
        <v>0</v>
      </c>
      <c r="AG238">
        <v>0</v>
      </c>
      <c r="AH238">
        <v>0</v>
      </c>
      <c r="AI238">
        <v>0</v>
      </c>
      <c r="AJ238">
        <v>0</v>
      </c>
      <c r="AK238">
        <v>0</v>
      </c>
      <c r="AL238">
        <v>0</v>
      </c>
      <c r="AM238">
        <v>-5904654</v>
      </c>
      <c r="AN238">
        <v>-46499</v>
      </c>
      <c r="AO238">
        <v>0</v>
      </c>
      <c r="AP238">
        <v>0</v>
      </c>
      <c r="AQ238">
        <v>0</v>
      </c>
      <c r="AR238">
        <v>0</v>
      </c>
      <c r="AS238">
        <v>0</v>
      </c>
      <c r="AT238">
        <v>0</v>
      </c>
      <c r="AU238">
        <v>0</v>
      </c>
      <c r="AV238">
        <v>0</v>
      </c>
      <c r="AW238">
        <v>-10749</v>
      </c>
      <c r="AX238">
        <v>0</v>
      </c>
      <c r="AY238">
        <v>0</v>
      </c>
      <c r="AZ238">
        <v>0</v>
      </c>
      <c r="BA238">
        <v>0</v>
      </c>
      <c r="BB238">
        <v>0</v>
      </c>
      <c r="BC238">
        <v>0</v>
      </c>
      <c r="BD238">
        <v>0</v>
      </c>
      <c r="BE238">
        <v>0</v>
      </c>
      <c r="BF238">
        <v>0</v>
      </c>
      <c r="BG238">
        <v>-1844</v>
      </c>
      <c r="BH238">
        <v>0</v>
      </c>
      <c r="BI238">
        <v>0</v>
      </c>
      <c r="BJ238">
        <v>-575</v>
      </c>
      <c r="BK238">
        <v>0</v>
      </c>
      <c r="BL238">
        <v>0</v>
      </c>
      <c r="BM238">
        <v>0</v>
      </c>
      <c r="BN238">
        <v>0</v>
      </c>
      <c r="BO238">
        <v>0</v>
      </c>
      <c r="BP238">
        <v>0</v>
      </c>
      <c r="BQ238">
        <v>0</v>
      </c>
      <c r="BR238">
        <v>0</v>
      </c>
      <c r="BS238">
        <v>0</v>
      </c>
      <c r="BT238">
        <v>0</v>
      </c>
      <c r="BU238">
        <v>0.66900000000000004</v>
      </c>
      <c r="BV238">
        <v>0.49</v>
      </c>
      <c r="BW238" s="6">
        <v>4.1142376973501102</v>
      </c>
      <c r="BX238" s="6">
        <v>43.744110828332602</v>
      </c>
      <c r="BY238" s="6">
        <v>0.49</v>
      </c>
      <c r="BZ238" s="6">
        <v>4.1142376973501102</v>
      </c>
      <c r="CA238" s="6">
        <v>43.744110828332602</v>
      </c>
      <c r="CB238">
        <v>0</v>
      </c>
      <c r="CC238">
        <v>0</v>
      </c>
      <c r="CD238">
        <v>0</v>
      </c>
      <c r="CE238">
        <v>0</v>
      </c>
      <c r="CG238" s="16">
        <f t="shared" si="3"/>
        <v>-1975106.763</v>
      </c>
    </row>
    <row r="239" spans="1:85" x14ac:dyDescent="0.25">
      <c r="A239" t="s">
        <v>467</v>
      </c>
      <c r="B239" t="s">
        <v>720</v>
      </c>
      <c r="C239">
        <v>96388737</v>
      </c>
      <c r="D239">
        <v>0</v>
      </c>
      <c r="E239">
        <v>-11263030</v>
      </c>
      <c r="F239">
        <v>0</v>
      </c>
      <c r="G239">
        <v>0</v>
      </c>
      <c r="H239">
        <v>-753491</v>
      </c>
      <c r="I239">
        <v>0</v>
      </c>
      <c r="J239">
        <v>-1867886</v>
      </c>
      <c r="K239">
        <v>-2533651</v>
      </c>
      <c r="L239">
        <v>-13317</v>
      </c>
      <c r="M239">
        <v>0</v>
      </c>
      <c r="N239">
        <v>0</v>
      </c>
      <c r="O239">
        <v>0</v>
      </c>
      <c r="P239">
        <v>0</v>
      </c>
      <c r="Q239">
        <v>0</v>
      </c>
      <c r="R239">
        <v>0</v>
      </c>
      <c r="S239">
        <v>0</v>
      </c>
      <c r="T239">
        <v>0</v>
      </c>
      <c r="U239">
        <v>0</v>
      </c>
      <c r="V239">
        <v>2526465</v>
      </c>
      <c r="W239">
        <v>0</v>
      </c>
      <c r="X239">
        <v>-58366</v>
      </c>
      <c r="Y239">
        <v>0</v>
      </c>
      <c r="Z239">
        <v>0</v>
      </c>
      <c r="AA239">
        <v>0</v>
      </c>
      <c r="AB239">
        <v>0</v>
      </c>
      <c r="AC239">
        <v>-16598</v>
      </c>
      <c r="AD239">
        <v>-112972</v>
      </c>
      <c r="AE239">
        <v>0</v>
      </c>
      <c r="AF239">
        <v>0</v>
      </c>
      <c r="AG239">
        <v>0</v>
      </c>
      <c r="AH239">
        <v>0</v>
      </c>
      <c r="AI239">
        <v>0</v>
      </c>
      <c r="AJ239">
        <v>0</v>
      </c>
      <c r="AK239">
        <v>0</v>
      </c>
      <c r="AL239">
        <v>0</v>
      </c>
      <c r="AM239">
        <v>-11294128</v>
      </c>
      <c r="AN239">
        <v>-63511</v>
      </c>
      <c r="AO239">
        <v>0</v>
      </c>
      <c r="AP239">
        <v>-31031</v>
      </c>
      <c r="AQ239">
        <v>0</v>
      </c>
      <c r="AR239">
        <v>0</v>
      </c>
      <c r="AS239">
        <v>0</v>
      </c>
      <c r="AT239">
        <v>0</v>
      </c>
      <c r="AU239">
        <v>0</v>
      </c>
      <c r="AV239">
        <v>0</v>
      </c>
      <c r="AW239">
        <v>-13317</v>
      </c>
      <c r="AX239">
        <v>0</v>
      </c>
      <c r="AY239">
        <v>0</v>
      </c>
      <c r="AZ239">
        <v>0</v>
      </c>
      <c r="BA239">
        <v>0</v>
      </c>
      <c r="BB239">
        <v>0</v>
      </c>
      <c r="BC239">
        <v>0</v>
      </c>
      <c r="BD239">
        <v>0</v>
      </c>
      <c r="BE239">
        <v>0</v>
      </c>
      <c r="BF239">
        <v>0</v>
      </c>
      <c r="BG239">
        <v>0</v>
      </c>
      <c r="BH239">
        <v>0</v>
      </c>
      <c r="BI239">
        <v>-11388</v>
      </c>
      <c r="BJ239">
        <v>-131795</v>
      </c>
      <c r="BK239">
        <v>0</v>
      </c>
      <c r="BL239">
        <v>0</v>
      </c>
      <c r="BM239">
        <v>0</v>
      </c>
      <c r="BN239">
        <v>0</v>
      </c>
      <c r="BO239">
        <v>0</v>
      </c>
      <c r="BP239">
        <v>0</v>
      </c>
      <c r="BQ239">
        <v>0</v>
      </c>
      <c r="BR239">
        <v>0</v>
      </c>
      <c r="BS239">
        <v>0</v>
      </c>
      <c r="BT239">
        <v>0</v>
      </c>
      <c r="BU239">
        <v>0.67</v>
      </c>
      <c r="BV239">
        <v>0.49</v>
      </c>
      <c r="BW239" s="6">
        <v>35.584643368299801</v>
      </c>
      <c r="BX239" s="6">
        <v>79.864331112706495</v>
      </c>
      <c r="BY239" s="6">
        <v>0.49</v>
      </c>
      <c r="BZ239" s="6">
        <v>35.584643368299801</v>
      </c>
      <c r="CA239" s="6">
        <v>79.864331112706495</v>
      </c>
      <c r="CB239">
        <v>0</v>
      </c>
      <c r="CC239">
        <v>0</v>
      </c>
      <c r="CD239">
        <v>0</v>
      </c>
      <c r="CE239">
        <v>0</v>
      </c>
      <c r="CG239" s="16">
        <f t="shared" si="3"/>
        <v>-3773137.4950000001</v>
      </c>
    </row>
    <row r="240" spans="1:85" x14ac:dyDescent="0.25">
      <c r="A240" t="s">
        <v>469</v>
      </c>
      <c r="B240" t="s">
        <v>468</v>
      </c>
      <c r="C240">
        <v>61840863</v>
      </c>
      <c r="D240">
        <v>0</v>
      </c>
      <c r="E240">
        <v>-6481897</v>
      </c>
      <c r="F240">
        <v>-14097</v>
      </c>
      <c r="G240">
        <v>0</v>
      </c>
      <c r="H240">
        <v>-818058</v>
      </c>
      <c r="I240">
        <v>0</v>
      </c>
      <c r="J240">
        <v>-2107828</v>
      </c>
      <c r="K240">
        <v>-2118814</v>
      </c>
      <c r="L240">
        <v>-19159</v>
      </c>
      <c r="M240">
        <v>0</v>
      </c>
      <c r="N240">
        <v>0</v>
      </c>
      <c r="O240">
        <v>0</v>
      </c>
      <c r="P240">
        <v>-8350</v>
      </c>
      <c r="Q240">
        <v>-11378</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-6278369</v>
      </c>
      <c r="AN240">
        <v>0</v>
      </c>
      <c r="AO240">
        <v>0</v>
      </c>
      <c r="AP240">
        <v>0</v>
      </c>
      <c r="AQ240">
        <v>0</v>
      </c>
      <c r="AR240">
        <v>0</v>
      </c>
      <c r="AS240">
        <v>-14245</v>
      </c>
      <c r="AT240">
        <v>0</v>
      </c>
      <c r="AU240">
        <v>0</v>
      </c>
      <c r="AV240">
        <v>0</v>
      </c>
      <c r="AW240">
        <v>-19159</v>
      </c>
      <c r="AX240">
        <v>0</v>
      </c>
      <c r="AY240">
        <v>0</v>
      </c>
      <c r="AZ240">
        <v>0</v>
      </c>
      <c r="BA240">
        <v>0</v>
      </c>
      <c r="BB240">
        <v>0</v>
      </c>
      <c r="BC240">
        <v>0</v>
      </c>
      <c r="BD240">
        <v>0</v>
      </c>
      <c r="BE240">
        <v>-7346</v>
      </c>
      <c r="BF240">
        <v>0</v>
      </c>
      <c r="BG240">
        <v>-198766</v>
      </c>
      <c r="BH240">
        <v>0</v>
      </c>
      <c r="BI240">
        <v>0</v>
      </c>
      <c r="BJ240">
        <v>0</v>
      </c>
      <c r="BK240">
        <v>0</v>
      </c>
      <c r="BL240">
        <v>0</v>
      </c>
      <c r="BM240">
        <v>0</v>
      </c>
      <c r="BN240">
        <v>0</v>
      </c>
      <c r="BO240">
        <v>0</v>
      </c>
      <c r="BP240">
        <v>0</v>
      </c>
      <c r="BQ240">
        <v>0</v>
      </c>
      <c r="BR240">
        <v>0</v>
      </c>
      <c r="BS240">
        <v>0</v>
      </c>
      <c r="BT240">
        <v>0</v>
      </c>
      <c r="BU240">
        <v>0.68300000000000005</v>
      </c>
      <c r="BV240">
        <v>0.4</v>
      </c>
      <c r="BW240" s="6">
        <v>-21.269337922901599</v>
      </c>
      <c r="BX240" s="6">
        <v>2.6982227277028801</v>
      </c>
      <c r="BY240" s="6">
        <v>0.4</v>
      </c>
      <c r="BZ240" s="6">
        <v>-21.269337922901599</v>
      </c>
      <c r="CA240" s="6">
        <v>2.6982227277028801</v>
      </c>
      <c r="CB240">
        <v>0</v>
      </c>
      <c r="CC240">
        <v>0</v>
      </c>
      <c r="CD240">
        <v>0</v>
      </c>
      <c r="CE240">
        <v>0</v>
      </c>
      <c r="CG240" s="16">
        <f t="shared" si="3"/>
        <v>-2144063.0135000004</v>
      </c>
    </row>
    <row r="241" spans="1:85" x14ac:dyDescent="0.25">
      <c r="A241" t="s">
        <v>471</v>
      </c>
      <c r="B241" t="s">
        <v>470</v>
      </c>
      <c r="C241">
        <v>39875324</v>
      </c>
      <c r="D241">
        <v>0</v>
      </c>
      <c r="E241">
        <v>-4755263</v>
      </c>
      <c r="F241">
        <v>-36831</v>
      </c>
      <c r="G241">
        <v>0</v>
      </c>
      <c r="H241">
        <v>-795651</v>
      </c>
      <c r="I241">
        <v>0</v>
      </c>
      <c r="J241">
        <v>-1177633</v>
      </c>
      <c r="K241">
        <v>-564184</v>
      </c>
      <c r="L241">
        <v>-10851</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-4301656</v>
      </c>
      <c r="AN241">
        <v>0</v>
      </c>
      <c r="AO241">
        <v>0</v>
      </c>
      <c r="AP241">
        <v>0</v>
      </c>
      <c r="AQ241">
        <v>0</v>
      </c>
      <c r="AR241">
        <v>0</v>
      </c>
      <c r="AS241">
        <v>-33855</v>
      </c>
      <c r="AT241">
        <v>0</v>
      </c>
      <c r="AU241">
        <v>0</v>
      </c>
      <c r="AV241">
        <v>0</v>
      </c>
      <c r="AW241">
        <v>-10851</v>
      </c>
      <c r="AX241">
        <v>0</v>
      </c>
      <c r="AY241">
        <v>0</v>
      </c>
      <c r="AZ241">
        <v>0</v>
      </c>
      <c r="BA241">
        <v>0</v>
      </c>
      <c r="BB241">
        <v>0</v>
      </c>
      <c r="BC241">
        <v>0</v>
      </c>
      <c r="BD241">
        <v>0</v>
      </c>
      <c r="BE241">
        <v>0</v>
      </c>
      <c r="BF241">
        <v>0</v>
      </c>
      <c r="BG241">
        <v>-56762</v>
      </c>
      <c r="BH241">
        <v>0</v>
      </c>
      <c r="BI241">
        <v>0</v>
      </c>
      <c r="BJ241">
        <v>0</v>
      </c>
      <c r="BK241">
        <v>0</v>
      </c>
      <c r="BL241">
        <v>0</v>
      </c>
      <c r="BM241">
        <v>0</v>
      </c>
      <c r="BN241">
        <v>0</v>
      </c>
      <c r="BO241">
        <v>0</v>
      </c>
      <c r="BP241">
        <v>0</v>
      </c>
      <c r="BQ241">
        <v>0</v>
      </c>
      <c r="BR241">
        <v>0</v>
      </c>
      <c r="BS241">
        <v>0</v>
      </c>
      <c r="BT241">
        <v>0</v>
      </c>
      <c r="BU241">
        <v>0.66700000000000004</v>
      </c>
      <c r="BV241">
        <v>0.4</v>
      </c>
      <c r="BW241" s="6">
        <v>-10.7778769928016</v>
      </c>
      <c r="BX241" s="6">
        <v>2.69233233666781</v>
      </c>
      <c r="BY241" s="6">
        <v>0.4</v>
      </c>
      <c r="BZ241" s="6">
        <v>-10.7778769928016</v>
      </c>
      <c r="CA241" s="6">
        <v>2.69233233666781</v>
      </c>
      <c r="CB241">
        <v>0</v>
      </c>
      <c r="CC241">
        <v>0</v>
      </c>
      <c r="CD241">
        <v>0</v>
      </c>
      <c r="CE241">
        <v>0</v>
      </c>
      <c r="CG241" s="16">
        <f t="shared" si="3"/>
        <v>-1434602.2760000001</v>
      </c>
    </row>
    <row r="242" spans="1:85" x14ac:dyDescent="0.25">
      <c r="A242" t="s">
        <v>473</v>
      </c>
      <c r="B242" t="s">
        <v>472</v>
      </c>
      <c r="C242">
        <v>91085875</v>
      </c>
      <c r="D242">
        <v>0</v>
      </c>
      <c r="E242">
        <v>-9590367</v>
      </c>
      <c r="F242">
        <v>-3593</v>
      </c>
      <c r="G242">
        <v>0</v>
      </c>
      <c r="H242">
        <v>-599028</v>
      </c>
      <c r="I242">
        <v>0</v>
      </c>
      <c r="J242">
        <v>-2202167</v>
      </c>
      <c r="K242">
        <v>-1206689</v>
      </c>
      <c r="L242">
        <v>-18078</v>
      </c>
      <c r="M242">
        <v>0</v>
      </c>
      <c r="N242">
        <v>0</v>
      </c>
      <c r="O242">
        <v>0</v>
      </c>
      <c r="P242">
        <v>0</v>
      </c>
      <c r="Q242">
        <v>0</v>
      </c>
      <c r="R242">
        <v>0</v>
      </c>
      <c r="S242">
        <v>0</v>
      </c>
      <c r="T242">
        <v>0</v>
      </c>
      <c r="U242">
        <v>0</v>
      </c>
      <c r="V242">
        <v>1982461</v>
      </c>
      <c r="W242">
        <v>0</v>
      </c>
      <c r="X242">
        <v>0</v>
      </c>
      <c r="Y242">
        <v>0</v>
      </c>
      <c r="Z242">
        <v>0</v>
      </c>
      <c r="AA242">
        <v>0</v>
      </c>
      <c r="AB242">
        <v>0</v>
      </c>
      <c r="AC242">
        <v>0</v>
      </c>
      <c r="AD242">
        <v>-25752</v>
      </c>
      <c r="AE242">
        <v>0</v>
      </c>
      <c r="AF242">
        <v>0</v>
      </c>
      <c r="AG242">
        <v>0</v>
      </c>
      <c r="AH242">
        <v>0</v>
      </c>
      <c r="AI242">
        <v>0</v>
      </c>
      <c r="AJ242">
        <v>0</v>
      </c>
      <c r="AK242">
        <v>0</v>
      </c>
      <c r="AL242">
        <v>0</v>
      </c>
      <c r="AM242">
        <v>-9183269</v>
      </c>
      <c r="AN242">
        <v>0</v>
      </c>
      <c r="AO242">
        <v>0</v>
      </c>
      <c r="AP242">
        <v>-22336</v>
      </c>
      <c r="AQ242">
        <v>0</v>
      </c>
      <c r="AR242">
        <v>0</v>
      </c>
      <c r="AS242">
        <v>-3593</v>
      </c>
      <c r="AT242">
        <v>0</v>
      </c>
      <c r="AU242">
        <v>0</v>
      </c>
      <c r="AV242">
        <v>0</v>
      </c>
      <c r="AW242">
        <v>-17538</v>
      </c>
      <c r="AX242">
        <v>0</v>
      </c>
      <c r="AY242">
        <v>0</v>
      </c>
      <c r="AZ242">
        <v>0</v>
      </c>
      <c r="BA242">
        <v>0</v>
      </c>
      <c r="BB242">
        <v>0</v>
      </c>
      <c r="BC242">
        <v>0</v>
      </c>
      <c r="BD242">
        <v>0</v>
      </c>
      <c r="BE242">
        <v>0</v>
      </c>
      <c r="BF242">
        <v>0</v>
      </c>
      <c r="BG242">
        <v>0</v>
      </c>
      <c r="BH242">
        <v>0</v>
      </c>
      <c r="BI242">
        <v>0</v>
      </c>
      <c r="BJ242">
        <v>0</v>
      </c>
      <c r="BK242">
        <v>0</v>
      </c>
      <c r="BL242">
        <v>0</v>
      </c>
      <c r="BM242">
        <v>0</v>
      </c>
      <c r="BN242">
        <v>0</v>
      </c>
      <c r="BO242">
        <v>0</v>
      </c>
      <c r="BP242">
        <v>0</v>
      </c>
      <c r="BQ242">
        <v>0</v>
      </c>
      <c r="BR242">
        <v>0</v>
      </c>
      <c r="BS242">
        <v>0</v>
      </c>
      <c r="BT242">
        <v>0</v>
      </c>
      <c r="BU242">
        <v>0.67600000000000005</v>
      </c>
      <c r="BV242">
        <v>0.49</v>
      </c>
      <c r="BW242" s="6">
        <v>50.177041502933903</v>
      </c>
      <c r="BX242" s="6">
        <v>94.278298061100102</v>
      </c>
      <c r="BY242" s="6">
        <v>0.49</v>
      </c>
      <c r="BZ242" s="6">
        <v>50.177041502933903</v>
      </c>
      <c r="CA242" s="6">
        <v>94.278298061100102</v>
      </c>
      <c r="CB242">
        <v>0</v>
      </c>
      <c r="CC242">
        <v>0</v>
      </c>
      <c r="CD242">
        <v>0</v>
      </c>
      <c r="CE242">
        <v>0</v>
      </c>
      <c r="CG242" s="16">
        <f t="shared" si="3"/>
        <v>-3096395.3540000003</v>
      </c>
    </row>
    <row r="243" spans="1:85" x14ac:dyDescent="0.25">
      <c r="A243" t="s">
        <v>475</v>
      </c>
      <c r="B243" t="s">
        <v>474</v>
      </c>
      <c r="C243">
        <v>39594379</v>
      </c>
      <c r="D243">
        <v>-7230</v>
      </c>
      <c r="E243">
        <v>-2887703</v>
      </c>
      <c r="F243">
        <v>0</v>
      </c>
      <c r="G243">
        <v>0</v>
      </c>
      <c r="H243">
        <v>-337705</v>
      </c>
      <c r="I243">
        <v>0</v>
      </c>
      <c r="J243">
        <v>-1281407</v>
      </c>
      <c r="K243">
        <v>-1026051</v>
      </c>
      <c r="L243">
        <v>-3244</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c r="AJ243">
        <v>0</v>
      </c>
      <c r="AK243">
        <v>0</v>
      </c>
      <c r="AL243">
        <v>0</v>
      </c>
      <c r="AM243">
        <v>-2818150</v>
      </c>
      <c r="AN243">
        <v>0</v>
      </c>
      <c r="AO243">
        <v>0</v>
      </c>
      <c r="AP243">
        <v>-14762</v>
      </c>
      <c r="AQ243">
        <v>0</v>
      </c>
      <c r="AR243">
        <v>0</v>
      </c>
      <c r="AS243">
        <v>0</v>
      </c>
      <c r="AT243">
        <v>0</v>
      </c>
      <c r="AU243">
        <v>0</v>
      </c>
      <c r="AV243">
        <v>0</v>
      </c>
      <c r="AW243">
        <v>-3235</v>
      </c>
      <c r="AX243">
        <v>0</v>
      </c>
      <c r="AY243">
        <v>0</v>
      </c>
      <c r="AZ243">
        <v>0</v>
      </c>
      <c r="BA243">
        <v>0</v>
      </c>
      <c r="BB243">
        <v>0</v>
      </c>
      <c r="BC243">
        <v>0</v>
      </c>
      <c r="BD243">
        <v>0</v>
      </c>
      <c r="BE243">
        <v>0</v>
      </c>
      <c r="BF243">
        <v>0</v>
      </c>
      <c r="BG243">
        <v>0</v>
      </c>
      <c r="BH243">
        <v>0</v>
      </c>
      <c r="BI243">
        <v>0</v>
      </c>
      <c r="BJ243">
        <v>0</v>
      </c>
      <c r="BK243">
        <v>0</v>
      </c>
      <c r="BL243">
        <v>0</v>
      </c>
      <c r="BM243">
        <v>0</v>
      </c>
      <c r="BN243">
        <v>0</v>
      </c>
      <c r="BO243">
        <v>0</v>
      </c>
      <c r="BP243">
        <v>0</v>
      </c>
      <c r="BQ243">
        <v>0</v>
      </c>
      <c r="BR243">
        <v>0</v>
      </c>
      <c r="BS243">
        <v>0</v>
      </c>
      <c r="BT243">
        <v>0</v>
      </c>
      <c r="BU243">
        <v>0.749</v>
      </c>
      <c r="BV243">
        <v>0.4</v>
      </c>
      <c r="BW243" s="6">
        <v>-14.9630335243929</v>
      </c>
      <c r="BX243" s="6">
        <v>1.72247839677381</v>
      </c>
      <c r="BY243" s="6">
        <v>0.4</v>
      </c>
      <c r="BZ243" s="6">
        <v>-14.9630335243929</v>
      </c>
      <c r="CA243" s="6">
        <v>1.72247839677381</v>
      </c>
      <c r="CB243">
        <v>0</v>
      </c>
      <c r="CC243">
        <v>0</v>
      </c>
      <c r="CD243">
        <v>0</v>
      </c>
      <c r="CE243">
        <v>0</v>
      </c>
      <c r="CG243" s="16">
        <f t="shared" si="3"/>
        <v>-1049868.8060000001</v>
      </c>
    </row>
    <row r="244" spans="1:85" x14ac:dyDescent="0.25">
      <c r="A244" t="s">
        <v>477</v>
      </c>
      <c r="B244" t="s">
        <v>476</v>
      </c>
      <c r="C244">
        <v>70088760</v>
      </c>
      <c r="D244">
        <v>-20983</v>
      </c>
      <c r="E244">
        <v>-5056745</v>
      </c>
      <c r="F244">
        <v>0</v>
      </c>
      <c r="G244">
        <v>0</v>
      </c>
      <c r="H244">
        <v>-506280</v>
      </c>
      <c r="I244">
        <v>0</v>
      </c>
      <c r="J244">
        <v>-2102181</v>
      </c>
      <c r="K244">
        <v>-1426234</v>
      </c>
      <c r="L244">
        <v>0</v>
      </c>
      <c r="M244">
        <v>0</v>
      </c>
      <c r="N244">
        <v>0</v>
      </c>
      <c r="O244">
        <v>0</v>
      </c>
      <c r="P244">
        <v>0</v>
      </c>
      <c r="Q244">
        <v>0</v>
      </c>
      <c r="R244">
        <v>0</v>
      </c>
      <c r="S244">
        <v>0</v>
      </c>
      <c r="T244">
        <v>0</v>
      </c>
      <c r="U244">
        <v>0</v>
      </c>
      <c r="V244">
        <v>0</v>
      </c>
      <c r="W244">
        <v>0</v>
      </c>
      <c r="X244">
        <v>0</v>
      </c>
      <c r="Y244">
        <v>0</v>
      </c>
      <c r="Z244">
        <v>0</v>
      </c>
      <c r="AA244">
        <v>0</v>
      </c>
      <c r="AB244">
        <v>0</v>
      </c>
      <c r="AC244">
        <v>0</v>
      </c>
      <c r="AD244">
        <v>0</v>
      </c>
      <c r="AE244">
        <v>0</v>
      </c>
      <c r="AF244">
        <v>0</v>
      </c>
      <c r="AG244">
        <v>0</v>
      </c>
      <c r="AH244">
        <v>0</v>
      </c>
      <c r="AI244">
        <v>0</v>
      </c>
      <c r="AJ244">
        <v>0</v>
      </c>
      <c r="AK244">
        <v>0</v>
      </c>
      <c r="AL244">
        <v>0</v>
      </c>
      <c r="AM244">
        <v>-4930546</v>
      </c>
      <c r="AN244">
        <v>0</v>
      </c>
      <c r="AO244">
        <v>0</v>
      </c>
      <c r="AP244">
        <v>-13955</v>
      </c>
      <c r="AQ244">
        <v>0</v>
      </c>
      <c r="AR244">
        <v>0</v>
      </c>
      <c r="AS244">
        <v>0</v>
      </c>
      <c r="AT244">
        <v>0</v>
      </c>
      <c r="AU244">
        <v>0</v>
      </c>
      <c r="AV244">
        <v>0</v>
      </c>
      <c r="AW244">
        <v>0</v>
      </c>
      <c r="AX244">
        <v>0</v>
      </c>
      <c r="AY244">
        <v>0</v>
      </c>
      <c r="AZ244">
        <v>0</v>
      </c>
      <c r="BA244">
        <v>0</v>
      </c>
      <c r="BB244">
        <v>0</v>
      </c>
      <c r="BC244">
        <v>0</v>
      </c>
      <c r="BD244">
        <v>0</v>
      </c>
      <c r="BE244">
        <v>0</v>
      </c>
      <c r="BF244">
        <v>0</v>
      </c>
      <c r="BG244">
        <v>0</v>
      </c>
      <c r="BH244">
        <v>0</v>
      </c>
      <c r="BI244">
        <v>0</v>
      </c>
      <c r="BJ244">
        <v>0</v>
      </c>
      <c r="BK244">
        <v>0</v>
      </c>
      <c r="BL244">
        <v>0</v>
      </c>
      <c r="BM244">
        <v>0</v>
      </c>
      <c r="BN244">
        <v>0</v>
      </c>
      <c r="BO244">
        <v>0</v>
      </c>
      <c r="BP244">
        <v>0</v>
      </c>
      <c r="BQ244">
        <v>0</v>
      </c>
      <c r="BR244">
        <v>0</v>
      </c>
      <c r="BS244">
        <v>0</v>
      </c>
      <c r="BT244">
        <v>0</v>
      </c>
      <c r="BU244">
        <v>0.73599999999999999</v>
      </c>
      <c r="BV244">
        <v>0.3</v>
      </c>
      <c r="BW244" s="6">
        <v>19.4001387168069</v>
      </c>
      <c r="BX244" s="6">
        <v>40.1448620325665</v>
      </c>
      <c r="BY244" s="6">
        <v>0.3</v>
      </c>
      <c r="BZ244" s="6">
        <v>19.4001387168069</v>
      </c>
      <c r="CA244" s="6">
        <v>40.1448620325665</v>
      </c>
      <c r="CB244">
        <v>0</v>
      </c>
      <c r="CC244">
        <v>0</v>
      </c>
      <c r="CD244">
        <v>0</v>
      </c>
      <c r="CE244">
        <v>0</v>
      </c>
      <c r="CG244" s="16">
        <f t="shared" si="3"/>
        <v>-1809305.4879999999</v>
      </c>
    </row>
    <row r="245" spans="1:85" x14ac:dyDescent="0.25">
      <c r="A245" t="s">
        <v>479</v>
      </c>
      <c r="B245" t="s">
        <v>478</v>
      </c>
      <c r="C245">
        <v>63228657</v>
      </c>
      <c r="D245">
        <v>0</v>
      </c>
      <c r="E245">
        <v>-6501139</v>
      </c>
      <c r="F245">
        <v>-25776</v>
      </c>
      <c r="G245">
        <v>0</v>
      </c>
      <c r="H245">
        <v>-874331</v>
      </c>
      <c r="I245">
        <v>0</v>
      </c>
      <c r="J245">
        <v>-1606127</v>
      </c>
      <c r="K245">
        <v>-1176116</v>
      </c>
      <c r="L245">
        <v>-18136</v>
      </c>
      <c r="M245">
        <v>0</v>
      </c>
      <c r="N245">
        <v>0</v>
      </c>
      <c r="O245">
        <v>0</v>
      </c>
      <c r="P245">
        <v>-1957</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-6049426</v>
      </c>
      <c r="AN245">
        <v>0</v>
      </c>
      <c r="AO245">
        <v>0</v>
      </c>
      <c r="AP245">
        <v>-3516</v>
      </c>
      <c r="AQ245">
        <v>0</v>
      </c>
      <c r="AR245">
        <v>0</v>
      </c>
      <c r="AS245">
        <v>-25344</v>
      </c>
      <c r="AT245">
        <v>0</v>
      </c>
      <c r="AU245">
        <v>0</v>
      </c>
      <c r="AV245">
        <v>0</v>
      </c>
      <c r="AW245">
        <v>-18136</v>
      </c>
      <c r="AX245">
        <v>0</v>
      </c>
      <c r="AY245">
        <v>0</v>
      </c>
      <c r="AZ245">
        <v>0</v>
      </c>
      <c r="BA245">
        <v>0</v>
      </c>
      <c r="BB245">
        <v>0</v>
      </c>
      <c r="BC245">
        <v>0</v>
      </c>
      <c r="BD245">
        <v>0</v>
      </c>
      <c r="BE245">
        <v>-46</v>
      </c>
      <c r="BF245">
        <v>0</v>
      </c>
      <c r="BG245">
        <v>-2236</v>
      </c>
      <c r="BH245">
        <v>0</v>
      </c>
      <c r="BI245">
        <v>0</v>
      </c>
      <c r="BJ245">
        <v>0</v>
      </c>
      <c r="BK245">
        <v>0</v>
      </c>
      <c r="BL245">
        <v>0</v>
      </c>
      <c r="BM245">
        <v>0</v>
      </c>
      <c r="BN245">
        <v>0</v>
      </c>
      <c r="BO245">
        <v>0</v>
      </c>
      <c r="BP245">
        <v>0</v>
      </c>
      <c r="BQ245">
        <v>0</v>
      </c>
      <c r="BR245">
        <v>0</v>
      </c>
      <c r="BS245">
        <v>0</v>
      </c>
      <c r="BT245">
        <v>0</v>
      </c>
      <c r="BU245">
        <v>0.69199999999999995</v>
      </c>
      <c r="BV245">
        <v>0.4</v>
      </c>
      <c r="BW245" s="6">
        <v>-16.7713166040514</v>
      </c>
      <c r="BX245" s="6">
        <v>4.7198944363140596</v>
      </c>
      <c r="BY245" s="6">
        <v>0.4</v>
      </c>
      <c r="BZ245" s="6">
        <v>-16.7713166040514</v>
      </c>
      <c r="CA245" s="6">
        <v>4.7198944363140596</v>
      </c>
      <c r="CB245">
        <v>0</v>
      </c>
      <c r="CC245">
        <v>0</v>
      </c>
      <c r="CD245">
        <v>0</v>
      </c>
      <c r="CE245">
        <v>0</v>
      </c>
      <c r="CG245" s="16">
        <f t="shared" si="3"/>
        <v>-2091884.8599999999</v>
      </c>
    </row>
    <row r="246" spans="1:85" x14ac:dyDescent="0.25">
      <c r="A246" t="s">
        <v>480</v>
      </c>
      <c r="B246" t="s">
        <v>721</v>
      </c>
      <c r="C246">
        <v>123560470</v>
      </c>
      <c r="D246">
        <v>-10976</v>
      </c>
      <c r="E246">
        <v>-5246613</v>
      </c>
      <c r="F246">
        <v>-3119</v>
      </c>
      <c r="G246">
        <v>0</v>
      </c>
      <c r="H246">
        <v>-775203</v>
      </c>
      <c r="I246">
        <v>0</v>
      </c>
      <c r="J246">
        <v>-2348562</v>
      </c>
      <c r="K246">
        <v>-1877598</v>
      </c>
      <c r="L246">
        <v>-11602</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-5086334</v>
      </c>
      <c r="AN246">
        <v>0</v>
      </c>
      <c r="AO246">
        <v>0</v>
      </c>
      <c r="AP246">
        <v>-7569</v>
      </c>
      <c r="AQ246">
        <v>0</v>
      </c>
      <c r="AR246">
        <v>0</v>
      </c>
      <c r="AS246">
        <v>-3119</v>
      </c>
      <c r="AT246">
        <v>0</v>
      </c>
      <c r="AU246">
        <v>0</v>
      </c>
      <c r="AV246">
        <v>0</v>
      </c>
      <c r="AW246">
        <v>-11531</v>
      </c>
      <c r="AX246">
        <v>0</v>
      </c>
      <c r="AY246">
        <v>0</v>
      </c>
      <c r="AZ246">
        <v>0</v>
      </c>
      <c r="BA246">
        <v>0</v>
      </c>
      <c r="BB246">
        <v>0</v>
      </c>
      <c r="BC246">
        <v>0</v>
      </c>
      <c r="BD246">
        <v>0</v>
      </c>
      <c r="BE246">
        <v>-2159</v>
      </c>
      <c r="BF246">
        <v>0</v>
      </c>
      <c r="BG246">
        <v>-1375</v>
      </c>
      <c r="BH246">
        <v>0</v>
      </c>
      <c r="BI246">
        <v>0</v>
      </c>
      <c r="BJ246">
        <v>0</v>
      </c>
      <c r="BK246">
        <v>0</v>
      </c>
      <c r="BL246">
        <v>0</v>
      </c>
      <c r="BM246">
        <v>0</v>
      </c>
      <c r="BN246">
        <v>0</v>
      </c>
      <c r="BO246">
        <v>0</v>
      </c>
      <c r="BP246">
        <v>0</v>
      </c>
      <c r="BQ246">
        <v>0</v>
      </c>
      <c r="BR246">
        <v>0</v>
      </c>
      <c r="BS246">
        <v>0</v>
      </c>
      <c r="BT246">
        <v>0</v>
      </c>
      <c r="BU246">
        <v>0.71099999999999997</v>
      </c>
      <c r="BV246">
        <v>0.49</v>
      </c>
      <c r="BW246" s="6">
        <v>-20.837727942878001</v>
      </c>
      <c r="BX246" s="6">
        <v>35.749073991101099</v>
      </c>
      <c r="BY246" s="6">
        <v>0.49</v>
      </c>
      <c r="BZ246" s="6">
        <v>-20.837727942878001</v>
      </c>
      <c r="CA246" s="6">
        <v>35.749073991101099</v>
      </c>
      <c r="CB246">
        <v>0</v>
      </c>
      <c r="CC246">
        <v>0</v>
      </c>
      <c r="CD246">
        <v>3121029</v>
      </c>
      <c r="CE246">
        <v>3121029</v>
      </c>
      <c r="CG246" s="16">
        <f t="shared" si="3"/>
        <v>-1805500.9575</v>
      </c>
    </row>
    <row r="247" spans="1:85" x14ac:dyDescent="0.25">
      <c r="A247" t="s">
        <v>482</v>
      </c>
      <c r="B247" t="s">
        <v>481</v>
      </c>
      <c r="C247">
        <v>59350117</v>
      </c>
      <c r="D247">
        <v>-3857</v>
      </c>
      <c r="E247">
        <v>-11099448</v>
      </c>
      <c r="F247">
        <v>0</v>
      </c>
      <c r="G247">
        <v>0</v>
      </c>
      <c r="H247">
        <v>-727488</v>
      </c>
      <c r="I247">
        <v>0</v>
      </c>
      <c r="J247">
        <v>-1590020</v>
      </c>
      <c r="K247">
        <v>-544065</v>
      </c>
      <c r="L247">
        <v>-1897</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c r="AJ247">
        <v>0</v>
      </c>
      <c r="AK247">
        <v>0</v>
      </c>
      <c r="AL247">
        <v>0</v>
      </c>
      <c r="AM247">
        <v>-10550919</v>
      </c>
      <c r="AN247">
        <v>0</v>
      </c>
      <c r="AO247">
        <v>0</v>
      </c>
      <c r="AP247">
        <v>-3857</v>
      </c>
      <c r="AQ247">
        <v>0</v>
      </c>
      <c r="AR247">
        <v>0</v>
      </c>
      <c r="AS247">
        <v>0</v>
      </c>
      <c r="AT247">
        <v>0</v>
      </c>
      <c r="AU247">
        <v>0</v>
      </c>
      <c r="AV247">
        <v>0</v>
      </c>
      <c r="AW247">
        <v>-1845</v>
      </c>
      <c r="AX247">
        <v>0</v>
      </c>
      <c r="AY247">
        <v>0</v>
      </c>
      <c r="AZ247">
        <v>0</v>
      </c>
      <c r="BA247">
        <v>0</v>
      </c>
      <c r="BB247">
        <v>0</v>
      </c>
      <c r="BC247">
        <v>0</v>
      </c>
      <c r="BD247">
        <v>0</v>
      </c>
      <c r="BE247">
        <v>0</v>
      </c>
      <c r="BF247">
        <v>0</v>
      </c>
      <c r="BG247">
        <v>0</v>
      </c>
      <c r="BH247">
        <v>0</v>
      </c>
      <c r="BI247">
        <v>0</v>
      </c>
      <c r="BJ247">
        <v>0</v>
      </c>
      <c r="BK247">
        <v>0</v>
      </c>
      <c r="BL247">
        <v>0</v>
      </c>
      <c r="BM247">
        <v>0</v>
      </c>
      <c r="BN247">
        <v>0</v>
      </c>
      <c r="BO247">
        <v>0</v>
      </c>
      <c r="BP247">
        <v>0</v>
      </c>
      <c r="BQ247">
        <v>0</v>
      </c>
      <c r="BR247">
        <v>0</v>
      </c>
      <c r="BS247">
        <v>0</v>
      </c>
      <c r="BT247">
        <v>0</v>
      </c>
      <c r="BU247">
        <v>0.64600000000000002</v>
      </c>
      <c r="BV247">
        <v>0.99</v>
      </c>
      <c r="BW247" s="6">
        <v>35.9395969684875</v>
      </c>
      <c r="BX247" s="6">
        <v>96.634352212933706</v>
      </c>
      <c r="BY247" s="6">
        <v>0.49</v>
      </c>
      <c r="BZ247" s="6">
        <v>31.310626342562198</v>
      </c>
      <c r="CA247" s="6">
        <v>61.351464796884102</v>
      </c>
      <c r="CB247">
        <v>0</v>
      </c>
      <c r="CC247">
        <v>0</v>
      </c>
      <c r="CD247">
        <v>0</v>
      </c>
      <c r="CE247">
        <v>0</v>
      </c>
      <c r="CG247" s="16">
        <f t="shared" si="3"/>
        <v>-3406701.0260000001</v>
      </c>
    </row>
    <row r="248" spans="1:85" x14ac:dyDescent="0.25">
      <c r="A248" t="s">
        <v>484</v>
      </c>
      <c r="B248" t="s">
        <v>483</v>
      </c>
      <c r="C248">
        <v>37193010</v>
      </c>
      <c r="D248">
        <v>0</v>
      </c>
      <c r="E248">
        <v>-2545786</v>
      </c>
      <c r="F248">
        <v>0</v>
      </c>
      <c r="G248">
        <v>0</v>
      </c>
      <c r="H248">
        <v>-363909</v>
      </c>
      <c r="I248">
        <v>0</v>
      </c>
      <c r="J248">
        <v>-702819</v>
      </c>
      <c r="K248">
        <v>-533346</v>
      </c>
      <c r="L248">
        <v>-1</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c r="AJ248">
        <v>0</v>
      </c>
      <c r="AK248">
        <v>0</v>
      </c>
      <c r="AL248">
        <v>0</v>
      </c>
      <c r="AM248">
        <v>-2403029</v>
      </c>
      <c r="AN248">
        <v>0</v>
      </c>
      <c r="AO248">
        <v>0</v>
      </c>
      <c r="AP248">
        <v>0</v>
      </c>
      <c r="AQ248">
        <v>0</v>
      </c>
      <c r="AR248">
        <v>0</v>
      </c>
      <c r="AS248">
        <v>0</v>
      </c>
      <c r="AT248">
        <v>0</v>
      </c>
      <c r="AU248">
        <v>0</v>
      </c>
      <c r="AV248">
        <v>0</v>
      </c>
      <c r="AW248">
        <v>-1</v>
      </c>
      <c r="AX248">
        <v>0</v>
      </c>
      <c r="AY248">
        <v>0</v>
      </c>
      <c r="AZ248">
        <v>0</v>
      </c>
      <c r="BA248">
        <v>0</v>
      </c>
      <c r="BB248">
        <v>0</v>
      </c>
      <c r="BC248">
        <v>0</v>
      </c>
      <c r="BD248">
        <v>0</v>
      </c>
      <c r="BE248">
        <v>0</v>
      </c>
      <c r="BF248">
        <v>0</v>
      </c>
      <c r="BG248">
        <v>0</v>
      </c>
      <c r="BH248">
        <v>0</v>
      </c>
      <c r="BI248">
        <v>0</v>
      </c>
      <c r="BJ248">
        <v>0</v>
      </c>
      <c r="BK248">
        <v>0</v>
      </c>
      <c r="BL248">
        <v>0</v>
      </c>
      <c r="BM248">
        <v>0</v>
      </c>
      <c r="BN248">
        <v>0</v>
      </c>
      <c r="BO248">
        <v>0</v>
      </c>
      <c r="BP248">
        <v>0</v>
      </c>
      <c r="BQ248">
        <v>0</v>
      </c>
      <c r="BR248">
        <v>0</v>
      </c>
      <c r="BS248">
        <v>0</v>
      </c>
      <c r="BT248">
        <v>0</v>
      </c>
      <c r="BU248">
        <v>0.70899999999999996</v>
      </c>
      <c r="BV248">
        <v>0.4</v>
      </c>
      <c r="BW248" s="6">
        <v>-11.3110882493245</v>
      </c>
      <c r="BX248" s="6">
        <v>2.57633146423797</v>
      </c>
      <c r="BY248" s="6">
        <v>0.4</v>
      </c>
      <c r="BZ248" s="6">
        <v>-11.3110882493245</v>
      </c>
      <c r="CA248" s="6">
        <v>2.57633146423797</v>
      </c>
      <c r="CB248">
        <v>0</v>
      </c>
      <c r="CC248">
        <v>0</v>
      </c>
      <c r="CD248">
        <v>0</v>
      </c>
      <c r="CE248">
        <v>0</v>
      </c>
      <c r="CG248" s="16">
        <f t="shared" si="3"/>
        <v>-851873.78049999999</v>
      </c>
    </row>
    <row r="249" spans="1:85" x14ac:dyDescent="0.25">
      <c r="A249" t="s">
        <v>486</v>
      </c>
      <c r="B249" t="s">
        <v>485</v>
      </c>
      <c r="C249">
        <v>21600278</v>
      </c>
      <c r="D249">
        <v>0</v>
      </c>
      <c r="E249">
        <v>-3711510</v>
      </c>
      <c r="F249">
        <v>-44994</v>
      </c>
      <c r="G249">
        <v>0</v>
      </c>
      <c r="H249">
        <v>-374837</v>
      </c>
      <c r="I249">
        <v>0</v>
      </c>
      <c r="J249">
        <v>-1469977</v>
      </c>
      <c r="K249">
        <v>-816194</v>
      </c>
      <c r="L249">
        <v>-15581</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c r="AJ249">
        <v>0</v>
      </c>
      <c r="AK249">
        <v>0</v>
      </c>
      <c r="AL249">
        <v>0</v>
      </c>
      <c r="AM249">
        <v>-3443921</v>
      </c>
      <c r="AN249">
        <v>0</v>
      </c>
      <c r="AO249">
        <v>0</v>
      </c>
      <c r="AP249">
        <v>-146</v>
      </c>
      <c r="AQ249">
        <v>0</v>
      </c>
      <c r="AR249">
        <v>0</v>
      </c>
      <c r="AS249">
        <v>-39908</v>
      </c>
      <c r="AT249">
        <v>0</v>
      </c>
      <c r="AU249">
        <v>0</v>
      </c>
      <c r="AV249">
        <v>0</v>
      </c>
      <c r="AW249">
        <v>-15455</v>
      </c>
      <c r="AX249">
        <v>0</v>
      </c>
      <c r="AY249">
        <v>0</v>
      </c>
      <c r="AZ249">
        <v>0</v>
      </c>
      <c r="BA249">
        <v>0</v>
      </c>
      <c r="BB249">
        <v>0</v>
      </c>
      <c r="BC249">
        <v>0</v>
      </c>
      <c r="BD249">
        <v>0</v>
      </c>
      <c r="BE249">
        <v>0</v>
      </c>
      <c r="BF249">
        <v>0</v>
      </c>
      <c r="BG249">
        <v>0</v>
      </c>
      <c r="BH249">
        <v>0</v>
      </c>
      <c r="BI249">
        <v>0</v>
      </c>
      <c r="BJ249">
        <v>0</v>
      </c>
      <c r="BK249">
        <v>0</v>
      </c>
      <c r="BL249">
        <v>0</v>
      </c>
      <c r="BM249">
        <v>0</v>
      </c>
      <c r="BN249">
        <v>0</v>
      </c>
      <c r="BO249">
        <v>0</v>
      </c>
      <c r="BP249">
        <v>0</v>
      </c>
      <c r="BQ249">
        <v>0</v>
      </c>
      <c r="BR249">
        <v>0</v>
      </c>
      <c r="BS249">
        <v>0</v>
      </c>
      <c r="BT249">
        <v>0</v>
      </c>
      <c r="BU249">
        <v>0.69199999999999995</v>
      </c>
      <c r="BV249">
        <v>0.4</v>
      </c>
      <c r="BW249" s="6">
        <v>-9.0983513018200703</v>
      </c>
      <c r="BX249" s="6">
        <v>1.5821338693556899</v>
      </c>
      <c r="BY249" s="6">
        <v>0.4</v>
      </c>
      <c r="BZ249" s="6">
        <v>-9.0983513018200703</v>
      </c>
      <c r="CA249" s="6">
        <v>1.5821338693556899</v>
      </c>
      <c r="CB249">
        <v>0</v>
      </c>
      <c r="CC249">
        <v>0</v>
      </c>
      <c r="CD249">
        <v>0</v>
      </c>
      <c r="CE249">
        <v>0</v>
      </c>
      <c r="CG249" s="16">
        <f t="shared" si="3"/>
        <v>-1191546.1499999999</v>
      </c>
    </row>
    <row r="250" spans="1:85" x14ac:dyDescent="0.25">
      <c r="A250" t="s">
        <v>488</v>
      </c>
      <c r="B250" t="s">
        <v>487</v>
      </c>
      <c r="C250">
        <v>33922750</v>
      </c>
      <c r="D250">
        <v>-3605</v>
      </c>
      <c r="E250">
        <v>-7534318</v>
      </c>
      <c r="F250">
        <v>-45322</v>
      </c>
      <c r="G250">
        <v>0</v>
      </c>
      <c r="H250">
        <v>-484218</v>
      </c>
      <c r="I250">
        <v>0</v>
      </c>
      <c r="J250">
        <v>-1745827</v>
      </c>
      <c r="K250">
        <v>-1148328</v>
      </c>
      <c r="L250">
        <v>-45526</v>
      </c>
      <c r="M250">
        <v>0</v>
      </c>
      <c r="N250">
        <v>0</v>
      </c>
      <c r="O250">
        <v>0</v>
      </c>
      <c r="P250">
        <v>-3161</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-7301375</v>
      </c>
      <c r="AN250">
        <v>0</v>
      </c>
      <c r="AO250">
        <v>0</v>
      </c>
      <c r="AP250">
        <v>-20591</v>
      </c>
      <c r="AQ250">
        <v>0</v>
      </c>
      <c r="AR250">
        <v>0</v>
      </c>
      <c r="AS250">
        <v>-43964</v>
      </c>
      <c r="AT250">
        <v>0</v>
      </c>
      <c r="AU250">
        <v>0</v>
      </c>
      <c r="AV250">
        <v>0</v>
      </c>
      <c r="AW250">
        <v>-45433</v>
      </c>
      <c r="AX250">
        <v>0</v>
      </c>
      <c r="AY250">
        <v>0</v>
      </c>
      <c r="AZ250">
        <v>0</v>
      </c>
      <c r="BA250">
        <v>0</v>
      </c>
      <c r="BB250">
        <v>0</v>
      </c>
      <c r="BC250">
        <v>0</v>
      </c>
      <c r="BD250">
        <v>0</v>
      </c>
      <c r="BE250">
        <v>-1763</v>
      </c>
      <c r="BF250">
        <v>0</v>
      </c>
      <c r="BG250">
        <v>0</v>
      </c>
      <c r="BH250">
        <v>0</v>
      </c>
      <c r="BI250">
        <v>0</v>
      </c>
      <c r="BJ250">
        <v>0</v>
      </c>
      <c r="BK250">
        <v>0</v>
      </c>
      <c r="BL250">
        <v>0</v>
      </c>
      <c r="BM250">
        <v>0</v>
      </c>
      <c r="BN250">
        <v>0</v>
      </c>
      <c r="BO250">
        <v>0</v>
      </c>
      <c r="BP250">
        <v>0</v>
      </c>
      <c r="BQ250">
        <v>0</v>
      </c>
      <c r="BR250">
        <v>0</v>
      </c>
      <c r="BS250">
        <v>0</v>
      </c>
      <c r="BT250">
        <v>0</v>
      </c>
      <c r="BU250">
        <v>0.65800000000000003</v>
      </c>
      <c r="BV250">
        <v>0.4</v>
      </c>
      <c r="BW250" s="6">
        <v>-10.474072771583</v>
      </c>
      <c r="BX250" s="6">
        <v>3.6642746864267499</v>
      </c>
      <c r="BY250" s="6">
        <v>0.4</v>
      </c>
      <c r="BZ250" s="6">
        <v>-10.474072771583</v>
      </c>
      <c r="CA250" s="6">
        <v>3.6642746864267499</v>
      </c>
      <c r="CB250">
        <v>0</v>
      </c>
      <c r="CC250">
        <v>0</v>
      </c>
      <c r="CD250">
        <v>0</v>
      </c>
      <c r="CE250">
        <v>0</v>
      </c>
      <c r="CG250" s="16">
        <f t="shared" si="3"/>
        <v>-2395377.9360000002</v>
      </c>
    </row>
    <row r="251" spans="1:85" x14ac:dyDescent="0.25">
      <c r="A251" t="s">
        <v>489</v>
      </c>
      <c r="B251" t="s">
        <v>722</v>
      </c>
      <c r="C251">
        <v>79282864</v>
      </c>
      <c r="D251">
        <v>-5589</v>
      </c>
      <c r="E251">
        <v>-6106074</v>
      </c>
      <c r="F251">
        <v>-3422</v>
      </c>
      <c r="G251">
        <v>0</v>
      </c>
      <c r="H251">
        <v>-639287</v>
      </c>
      <c r="I251">
        <v>0</v>
      </c>
      <c r="J251">
        <v>-2522934</v>
      </c>
      <c r="K251">
        <v>-2505097</v>
      </c>
      <c r="L251">
        <v>-11491</v>
      </c>
      <c r="M251">
        <v>0</v>
      </c>
      <c r="N251">
        <v>0</v>
      </c>
      <c r="O251">
        <v>0</v>
      </c>
      <c r="P251">
        <v>-20000</v>
      </c>
      <c r="Q251">
        <v>0</v>
      </c>
      <c r="R251">
        <v>0</v>
      </c>
      <c r="S251">
        <v>0</v>
      </c>
      <c r="T251">
        <v>0</v>
      </c>
      <c r="U251">
        <v>0</v>
      </c>
      <c r="V251">
        <v>0</v>
      </c>
      <c r="W251">
        <v>0</v>
      </c>
      <c r="X251">
        <v>0</v>
      </c>
      <c r="Y251">
        <v>0</v>
      </c>
      <c r="Z251">
        <v>0</v>
      </c>
      <c r="AA251">
        <v>0</v>
      </c>
      <c r="AB251">
        <v>0</v>
      </c>
      <c r="AC251">
        <v>0</v>
      </c>
      <c r="AD251">
        <v>0</v>
      </c>
      <c r="AE251">
        <v>0</v>
      </c>
      <c r="AF251">
        <v>0</v>
      </c>
      <c r="AG251">
        <v>0</v>
      </c>
      <c r="AH251">
        <v>0</v>
      </c>
      <c r="AI251">
        <v>0</v>
      </c>
      <c r="AJ251">
        <v>0</v>
      </c>
      <c r="AK251">
        <v>0</v>
      </c>
      <c r="AL251">
        <v>0</v>
      </c>
      <c r="AM251">
        <v>-5830196</v>
      </c>
      <c r="AN251">
        <v>0</v>
      </c>
      <c r="AO251">
        <v>0</v>
      </c>
      <c r="AP251">
        <v>-28220</v>
      </c>
      <c r="AQ251">
        <v>0</v>
      </c>
      <c r="AR251">
        <v>0</v>
      </c>
      <c r="AS251">
        <v>-2868</v>
      </c>
      <c r="AT251">
        <v>0</v>
      </c>
      <c r="AU251">
        <v>0</v>
      </c>
      <c r="AV251">
        <v>0</v>
      </c>
      <c r="AW251">
        <v>-11418</v>
      </c>
      <c r="AX251">
        <v>0</v>
      </c>
      <c r="AY251">
        <v>0</v>
      </c>
      <c r="AZ251">
        <v>0</v>
      </c>
      <c r="BA251">
        <v>0</v>
      </c>
      <c r="BB251">
        <v>0</v>
      </c>
      <c r="BC251">
        <v>0</v>
      </c>
      <c r="BD251">
        <v>0</v>
      </c>
      <c r="BE251">
        <v>0</v>
      </c>
      <c r="BF251">
        <v>0</v>
      </c>
      <c r="BG251">
        <v>0</v>
      </c>
      <c r="BH251">
        <v>0</v>
      </c>
      <c r="BI251">
        <v>0</v>
      </c>
      <c r="BJ251">
        <v>0</v>
      </c>
      <c r="BK251">
        <v>0</v>
      </c>
      <c r="BL251">
        <v>0</v>
      </c>
      <c r="BM251">
        <v>0</v>
      </c>
      <c r="BN251">
        <v>0</v>
      </c>
      <c r="BO251">
        <v>0</v>
      </c>
      <c r="BP251">
        <v>0</v>
      </c>
      <c r="BQ251">
        <v>0</v>
      </c>
      <c r="BR251">
        <v>0</v>
      </c>
      <c r="BS251">
        <v>0</v>
      </c>
      <c r="BT251">
        <v>0</v>
      </c>
      <c r="BU251">
        <v>0.69499999999999995</v>
      </c>
      <c r="BV251">
        <v>0.49</v>
      </c>
      <c r="BW251" s="6">
        <v>5.1010352419800604</v>
      </c>
      <c r="BX251" s="6">
        <v>42.637820423805103</v>
      </c>
      <c r="BY251" s="6">
        <v>0.49</v>
      </c>
      <c r="BZ251" s="6">
        <v>5.1010352419800604</v>
      </c>
      <c r="CA251" s="6">
        <v>42.637820423805103</v>
      </c>
      <c r="CB251">
        <v>0</v>
      </c>
      <c r="CC251">
        <v>0</v>
      </c>
      <c r="CD251">
        <v>0</v>
      </c>
      <c r="CE251">
        <v>0</v>
      </c>
      <c r="CG251" s="16">
        <f t="shared" si="3"/>
        <v>-2016186.66</v>
      </c>
    </row>
    <row r="252" spans="1:85" x14ac:dyDescent="0.25">
      <c r="A252" t="s">
        <v>491</v>
      </c>
      <c r="B252" t="s">
        <v>490</v>
      </c>
      <c r="C252">
        <v>31614799</v>
      </c>
      <c r="D252">
        <v>-39009</v>
      </c>
      <c r="E252">
        <v>-7960332</v>
      </c>
      <c r="F252">
        <v>-55514</v>
      </c>
      <c r="G252">
        <v>0</v>
      </c>
      <c r="H252">
        <v>-572727</v>
      </c>
      <c r="I252">
        <v>0</v>
      </c>
      <c r="J252">
        <v>-1286893</v>
      </c>
      <c r="K252">
        <v>-794987</v>
      </c>
      <c r="L252">
        <v>-74289</v>
      </c>
      <c r="M252">
        <v>0</v>
      </c>
      <c r="N252">
        <v>0</v>
      </c>
      <c r="O252">
        <v>0</v>
      </c>
      <c r="P252">
        <v>0</v>
      </c>
      <c r="Q252">
        <v>0</v>
      </c>
      <c r="R252">
        <v>0</v>
      </c>
      <c r="S252">
        <v>0</v>
      </c>
      <c r="T252">
        <v>0</v>
      </c>
      <c r="U252">
        <v>0</v>
      </c>
      <c r="V252">
        <v>446091</v>
      </c>
      <c r="W252">
        <v>0</v>
      </c>
      <c r="X252">
        <v>-7335</v>
      </c>
      <c r="Y252">
        <v>0</v>
      </c>
      <c r="Z252">
        <v>0</v>
      </c>
      <c r="AA252">
        <v>-5188</v>
      </c>
      <c r="AB252">
        <v>0</v>
      </c>
      <c r="AC252">
        <v>0</v>
      </c>
      <c r="AD252">
        <v>0</v>
      </c>
      <c r="AE252">
        <v>0</v>
      </c>
      <c r="AF252">
        <v>0</v>
      </c>
      <c r="AG252">
        <v>0</v>
      </c>
      <c r="AH252">
        <v>0</v>
      </c>
      <c r="AI252">
        <v>0</v>
      </c>
      <c r="AJ252">
        <v>0</v>
      </c>
      <c r="AK252">
        <v>0</v>
      </c>
      <c r="AL252">
        <v>0</v>
      </c>
      <c r="AM252">
        <v>-7674700</v>
      </c>
      <c r="AN252">
        <v>-6129</v>
      </c>
      <c r="AO252">
        <v>0</v>
      </c>
      <c r="AP252">
        <v>-31440</v>
      </c>
      <c r="AQ252">
        <v>0</v>
      </c>
      <c r="AR252">
        <v>0</v>
      </c>
      <c r="AS252">
        <v>-55042</v>
      </c>
      <c r="AT252">
        <v>0</v>
      </c>
      <c r="AU252">
        <v>0</v>
      </c>
      <c r="AV252">
        <v>0</v>
      </c>
      <c r="AW252">
        <v>-74289</v>
      </c>
      <c r="AX252">
        <v>0</v>
      </c>
      <c r="AY252">
        <v>0</v>
      </c>
      <c r="AZ252">
        <v>0</v>
      </c>
      <c r="BA252">
        <v>0</v>
      </c>
      <c r="BB252">
        <v>0</v>
      </c>
      <c r="BC252">
        <v>0</v>
      </c>
      <c r="BD252">
        <v>0</v>
      </c>
      <c r="BE252">
        <v>0</v>
      </c>
      <c r="BF252">
        <v>0</v>
      </c>
      <c r="BG252">
        <v>-18654</v>
      </c>
      <c r="BH252">
        <v>0</v>
      </c>
      <c r="BI252">
        <v>0</v>
      </c>
      <c r="BJ252">
        <v>0</v>
      </c>
      <c r="BK252">
        <v>0</v>
      </c>
      <c r="BL252">
        <v>0</v>
      </c>
      <c r="BM252">
        <v>0</v>
      </c>
      <c r="BN252">
        <v>0</v>
      </c>
      <c r="BO252">
        <v>0</v>
      </c>
      <c r="BP252">
        <v>0</v>
      </c>
      <c r="BQ252">
        <v>0</v>
      </c>
      <c r="BR252">
        <v>0</v>
      </c>
      <c r="BS252">
        <v>0</v>
      </c>
      <c r="BT252">
        <v>0</v>
      </c>
      <c r="BU252">
        <v>0.65300000000000002</v>
      </c>
      <c r="BV252">
        <v>0.4</v>
      </c>
      <c r="BW252" s="6">
        <v>-6.9261496274313998</v>
      </c>
      <c r="BX252" s="6">
        <v>5.48519368607601</v>
      </c>
      <c r="BY252" s="6">
        <v>0.4</v>
      </c>
      <c r="BZ252" s="6">
        <v>-6.9261496274313998</v>
      </c>
      <c r="CA252" s="6">
        <v>5.48519368607601</v>
      </c>
      <c r="CB252">
        <v>0</v>
      </c>
      <c r="CC252">
        <v>0</v>
      </c>
      <c r="CD252">
        <v>0</v>
      </c>
      <c r="CE252">
        <v>0</v>
      </c>
      <c r="CG252" s="16">
        <f t="shared" si="3"/>
        <v>-2495524.39</v>
      </c>
    </row>
    <row r="253" spans="1:85" x14ac:dyDescent="0.25">
      <c r="A253" t="s">
        <v>493</v>
      </c>
      <c r="B253" t="s">
        <v>492</v>
      </c>
      <c r="C253">
        <v>74754420</v>
      </c>
      <c r="D253">
        <v>-16797</v>
      </c>
      <c r="E253">
        <v>-5144512</v>
      </c>
      <c r="F253">
        <v>-28618</v>
      </c>
      <c r="G253">
        <v>0</v>
      </c>
      <c r="H253">
        <v>-906889</v>
      </c>
      <c r="I253">
        <v>0</v>
      </c>
      <c r="J253">
        <v>-1115200</v>
      </c>
      <c r="K253">
        <v>-1672800</v>
      </c>
      <c r="L253">
        <v>0</v>
      </c>
      <c r="M253">
        <v>0</v>
      </c>
      <c r="N253">
        <v>0</v>
      </c>
      <c r="O253">
        <v>0</v>
      </c>
      <c r="P253">
        <v>0</v>
      </c>
      <c r="Q253">
        <v>-5000</v>
      </c>
      <c r="R253">
        <v>0</v>
      </c>
      <c r="S253">
        <v>0</v>
      </c>
      <c r="T253">
        <v>0</v>
      </c>
      <c r="U253">
        <v>0</v>
      </c>
      <c r="V253">
        <v>0</v>
      </c>
      <c r="W253">
        <v>0</v>
      </c>
      <c r="X253">
        <v>0</v>
      </c>
      <c r="Y253">
        <v>0</v>
      </c>
      <c r="Z253">
        <v>0</v>
      </c>
      <c r="AA253">
        <v>0</v>
      </c>
      <c r="AB253">
        <v>0</v>
      </c>
      <c r="AC253">
        <v>0</v>
      </c>
      <c r="AD253">
        <v>0</v>
      </c>
      <c r="AE253">
        <v>0</v>
      </c>
      <c r="AF253">
        <v>0</v>
      </c>
      <c r="AG253">
        <v>0</v>
      </c>
      <c r="AH253">
        <v>0</v>
      </c>
      <c r="AI253">
        <v>0</v>
      </c>
      <c r="AJ253">
        <v>0</v>
      </c>
      <c r="AK253">
        <v>0</v>
      </c>
      <c r="AL253">
        <v>0</v>
      </c>
      <c r="AM253">
        <v>-4866606</v>
      </c>
      <c r="AN253">
        <v>0</v>
      </c>
      <c r="AO253">
        <v>0</v>
      </c>
      <c r="AP253">
        <v>-16736</v>
      </c>
      <c r="AQ253">
        <v>0</v>
      </c>
      <c r="AR253">
        <v>0</v>
      </c>
      <c r="AS253">
        <v>-28616</v>
      </c>
      <c r="AT253">
        <v>0</v>
      </c>
      <c r="AU253">
        <v>0</v>
      </c>
      <c r="AV253">
        <v>0</v>
      </c>
      <c r="AW253">
        <v>0</v>
      </c>
      <c r="AX253">
        <v>0</v>
      </c>
      <c r="AY253">
        <v>0</v>
      </c>
      <c r="AZ253">
        <v>0</v>
      </c>
      <c r="BA253">
        <v>0</v>
      </c>
      <c r="BB253">
        <v>0</v>
      </c>
      <c r="BC253">
        <v>0</v>
      </c>
      <c r="BD253">
        <v>0</v>
      </c>
      <c r="BE253">
        <v>-91</v>
      </c>
      <c r="BF253">
        <v>0</v>
      </c>
      <c r="BG253">
        <v>-15590</v>
      </c>
      <c r="BH253">
        <v>0</v>
      </c>
      <c r="BI253">
        <v>0</v>
      </c>
      <c r="BJ253">
        <v>0</v>
      </c>
      <c r="BK253">
        <v>0</v>
      </c>
      <c r="BL253">
        <v>0</v>
      </c>
      <c r="BM253">
        <v>0</v>
      </c>
      <c r="BN253">
        <v>0</v>
      </c>
      <c r="BO253">
        <v>0</v>
      </c>
      <c r="BP253">
        <v>0</v>
      </c>
      <c r="BQ253">
        <v>0</v>
      </c>
      <c r="BR253">
        <v>0</v>
      </c>
      <c r="BS253">
        <v>0</v>
      </c>
      <c r="BT253">
        <v>0</v>
      </c>
      <c r="BU253">
        <v>0.69699999999999995</v>
      </c>
      <c r="BV253">
        <v>0.4</v>
      </c>
      <c r="BW253" s="6">
        <v>-22.055474480104301</v>
      </c>
      <c r="BX253" s="6">
        <v>2.6164059637881398</v>
      </c>
      <c r="BY253" s="6">
        <v>0.4</v>
      </c>
      <c r="BZ253" s="6">
        <v>-22.055474480104301</v>
      </c>
      <c r="CA253" s="6">
        <v>2.6164059637881398</v>
      </c>
      <c r="CB253">
        <v>0</v>
      </c>
      <c r="CC253">
        <v>0</v>
      </c>
      <c r="CD253">
        <v>0</v>
      </c>
      <c r="CE253">
        <v>0</v>
      </c>
      <c r="CG253" s="16">
        <f t="shared" si="3"/>
        <v>-1690179.6949999998</v>
      </c>
    </row>
    <row r="254" spans="1:85" x14ac:dyDescent="0.25">
      <c r="A254" t="s">
        <v>495</v>
      </c>
      <c r="B254" t="s">
        <v>494</v>
      </c>
      <c r="C254">
        <v>44972018</v>
      </c>
      <c r="D254">
        <v>0</v>
      </c>
      <c r="E254">
        <v>-3376830</v>
      </c>
      <c r="F254">
        <v>-4983</v>
      </c>
      <c r="G254">
        <v>0</v>
      </c>
      <c r="H254">
        <v>-572032</v>
      </c>
      <c r="I254">
        <v>0</v>
      </c>
      <c r="J254">
        <v>-647534</v>
      </c>
      <c r="K254">
        <v>-548441</v>
      </c>
      <c r="L254">
        <v>-6437</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-3190055</v>
      </c>
      <c r="AN254">
        <v>0</v>
      </c>
      <c r="AO254">
        <v>0</v>
      </c>
      <c r="AP254">
        <v>-10430</v>
      </c>
      <c r="AQ254">
        <v>0</v>
      </c>
      <c r="AR254">
        <v>0</v>
      </c>
      <c r="AS254">
        <v>-4596</v>
      </c>
      <c r="AT254">
        <v>0</v>
      </c>
      <c r="AU254">
        <v>0</v>
      </c>
      <c r="AV254">
        <v>0</v>
      </c>
      <c r="AW254">
        <v>-6437</v>
      </c>
      <c r="AX254">
        <v>0</v>
      </c>
      <c r="AY254">
        <v>0</v>
      </c>
      <c r="AZ254">
        <v>0</v>
      </c>
      <c r="BA254">
        <v>0</v>
      </c>
      <c r="BB254">
        <v>0</v>
      </c>
      <c r="BC254">
        <v>0</v>
      </c>
      <c r="BD254">
        <v>0</v>
      </c>
      <c r="BE254">
        <v>0</v>
      </c>
      <c r="BF254">
        <v>0</v>
      </c>
      <c r="BG254">
        <v>0</v>
      </c>
      <c r="BH254">
        <v>0</v>
      </c>
      <c r="BI254">
        <v>0</v>
      </c>
      <c r="BJ254">
        <v>0</v>
      </c>
      <c r="BK254">
        <v>0</v>
      </c>
      <c r="BL254">
        <v>0</v>
      </c>
      <c r="BM254">
        <v>0</v>
      </c>
      <c r="BN254">
        <v>0</v>
      </c>
      <c r="BO254">
        <v>0</v>
      </c>
      <c r="BP254">
        <v>0</v>
      </c>
      <c r="BQ254">
        <v>0</v>
      </c>
      <c r="BR254">
        <v>0</v>
      </c>
      <c r="BS254">
        <v>0</v>
      </c>
      <c r="BT254">
        <v>0</v>
      </c>
      <c r="BU254">
        <v>0.69399999999999995</v>
      </c>
      <c r="BV254">
        <v>0.4</v>
      </c>
      <c r="BW254" s="6">
        <v>-15.295684270996601</v>
      </c>
      <c r="BX254" s="6">
        <v>2.0283538483903598</v>
      </c>
      <c r="BY254" s="6">
        <v>0.4</v>
      </c>
      <c r="BZ254" s="6">
        <v>-15.295684270996601</v>
      </c>
      <c r="CA254" s="6">
        <v>2.0283538483903598</v>
      </c>
      <c r="CB254">
        <v>0</v>
      </c>
      <c r="CC254">
        <v>0</v>
      </c>
      <c r="CD254">
        <v>0</v>
      </c>
      <c r="CE254">
        <v>0</v>
      </c>
      <c r="CG254" s="16">
        <f t="shared" si="3"/>
        <v>-1103329.875</v>
      </c>
    </row>
    <row r="255" spans="1:85" x14ac:dyDescent="0.25">
      <c r="A255" t="s">
        <v>497</v>
      </c>
      <c r="B255" t="s">
        <v>496</v>
      </c>
      <c r="C255">
        <v>37907417</v>
      </c>
      <c r="D255">
        <v>-195</v>
      </c>
      <c r="E255">
        <v>-7931573</v>
      </c>
      <c r="F255">
        <v>-2495</v>
      </c>
      <c r="G255">
        <v>0</v>
      </c>
      <c r="H255">
        <v>-601269</v>
      </c>
      <c r="I255">
        <v>0</v>
      </c>
      <c r="J255">
        <v>-1328126</v>
      </c>
      <c r="K255">
        <v>-702884</v>
      </c>
      <c r="L255">
        <v>-25429</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-7375111</v>
      </c>
      <c r="AN255">
        <v>0</v>
      </c>
      <c r="AO255">
        <v>0</v>
      </c>
      <c r="AP255">
        <v>-4121</v>
      </c>
      <c r="AQ255">
        <v>0</v>
      </c>
      <c r="AR255">
        <v>0</v>
      </c>
      <c r="AS255">
        <v>-2495</v>
      </c>
      <c r="AT255">
        <v>0</v>
      </c>
      <c r="AU255">
        <v>0</v>
      </c>
      <c r="AV255">
        <v>0</v>
      </c>
      <c r="AW255">
        <v>-25429</v>
      </c>
      <c r="AX255">
        <v>0</v>
      </c>
      <c r="AY255">
        <v>0</v>
      </c>
      <c r="AZ255">
        <v>0</v>
      </c>
      <c r="BA255">
        <v>0</v>
      </c>
      <c r="BB255">
        <v>0</v>
      </c>
      <c r="BC255">
        <v>0</v>
      </c>
      <c r="BD255">
        <v>0</v>
      </c>
      <c r="BE255">
        <v>0</v>
      </c>
      <c r="BF255">
        <v>0</v>
      </c>
      <c r="BG255">
        <v>0</v>
      </c>
      <c r="BH255">
        <v>0</v>
      </c>
      <c r="BI255">
        <v>0</v>
      </c>
      <c r="BJ255">
        <v>0</v>
      </c>
      <c r="BK255">
        <v>0</v>
      </c>
      <c r="BL255">
        <v>0</v>
      </c>
      <c r="BM255">
        <v>0</v>
      </c>
      <c r="BN255">
        <v>0</v>
      </c>
      <c r="BO255">
        <v>0</v>
      </c>
      <c r="BP255">
        <v>0</v>
      </c>
      <c r="BQ255">
        <v>0</v>
      </c>
      <c r="BR255">
        <v>0</v>
      </c>
      <c r="BS255">
        <v>0</v>
      </c>
      <c r="BT255">
        <v>0</v>
      </c>
      <c r="BU255">
        <v>0.65300000000000002</v>
      </c>
      <c r="BV255">
        <v>0.4</v>
      </c>
      <c r="BW255" s="6">
        <v>-10.031740438017</v>
      </c>
      <c r="BX255" s="6">
        <v>5.5092406865205898</v>
      </c>
      <c r="BY255" s="6">
        <v>0.4</v>
      </c>
      <c r="BZ255" s="6">
        <v>-10.031740438017</v>
      </c>
      <c r="CA255" s="6">
        <v>5.5092406865205898</v>
      </c>
      <c r="CB255">
        <v>0</v>
      </c>
      <c r="CC255">
        <v>0</v>
      </c>
      <c r="CD255">
        <v>0</v>
      </c>
      <c r="CE255">
        <v>0</v>
      </c>
      <c r="CG255" s="16">
        <f t="shared" si="3"/>
        <v>-2406628.2349999999</v>
      </c>
    </row>
    <row r="256" spans="1:85" x14ac:dyDescent="0.25">
      <c r="A256" t="s">
        <v>499</v>
      </c>
      <c r="B256" t="s">
        <v>498</v>
      </c>
      <c r="C256">
        <v>56272759</v>
      </c>
      <c r="D256">
        <v>-5614</v>
      </c>
      <c r="E256">
        <v>-1472710</v>
      </c>
      <c r="F256">
        <v>0</v>
      </c>
      <c r="G256">
        <v>0</v>
      </c>
      <c r="H256">
        <v>-856814</v>
      </c>
      <c r="I256">
        <v>0</v>
      </c>
      <c r="J256">
        <v>-1289638</v>
      </c>
      <c r="K256">
        <v>-701796</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c r="AJ256">
        <v>0</v>
      </c>
      <c r="AK256">
        <v>0</v>
      </c>
      <c r="AL256">
        <v>0</v>
      </c>
      <c r="AM256">
        <v>-1329767</v>
      </c>
      <c r="AN256">
        <v>0</v>
      </c>
      <c r="AO256">
        <v>0</v>
      </c>
      <c r="AP256">
        <v>-4611</v>
      </c>
      <c r="AQ256">
        <v>0</v>
      </c>
      <c r="AR256">
        <v>0</v>
      </c>
      <c r="AS256">
        <v>0</v>
      </c>
      <c r="AT256">
        <v>0</v>
      </c>
      <c r="AU256">
        <v>0</v>
      </c>
      <c r="AV256">
        <v>0</v>
      </c>
      <c r="AW256">
        <v>0</v>
      </c>
      <c r="AX256">
        <v>0</v>
      </c>
      <c r="AY256">
        <v>0</v>
      </c>
      <c r="AZ256">
        <v>0</v>
      </c>
      <c r="BA256">
        <v>0</v>
      </c>
      <c r="BB256">
        <v>0</v>
      </c>
      <c r="BC256">
        <v>0</v>
      </c>
      <c r="BD256">
        <v>0</v>
      </c>
      <c r="BE256">
        <v>0</v>
      </c>
      <c r="BF256">
        <v>0</v>
      </c>
      <c r="BG256">
        <v>-27263</v>
      </c>
      <c r="BH256">
        <v>0</v>
      </c>
      <c r="BI256">
        <v>0</v>
      </c>
      <c r="BJ256">
        <v>0</v>
      </c>
      <c r="BK256">
        <v>0</v>
      </c>
      <c r="BL256">
        <v>0</v>
      </c>
      <c r="BM256">
        <v>0</v>
      </c>
      <c r="BN256">
        <v>0</v>
      </c>
      <c r="BO256">
        <v>0</v>
      </c>
      <c r="BP256">
        <v>0</v>
      </c>
      <c r="BQ256">
        <v>0</v>
      </c>
      <c r="BR256">
        <v>0</v>
      </c>
      <c r="BS256">
        <v>0</v>
      </c>
      <c r="BT256">
        <v>0</v>
      </c>
      <c r="BU256">
        <v>0.76500000000000001</v>
      </c>
      <c r="BV256">
        <v>0.4</v>
      </c>
      <c r="BW256" s="6">
        <v>-16.433884779004</v>
      </c>
      <c r="BX256" s="6">
        <v>2.20440692779863</v>
      </c>
      <c r="BY256" s="6">
        <v>0.4</v>
      </c>
      <c r="BZ256" s="6">
        <v>-16.433884779004</v>
      </c>
      <c r="CA256" s="6">
        <v>2.20440692779863</v>
      </c>
      <c r="CB256">
        <v>0</v>
      </c>
      <c r="CC256">
        <v>0</v>
      </c>
      <c r="CD256">
        <v>0</v>
      </c>
      <c r="CE256">
        <v>0</v>
      </c>
      <c r="CG256" s="16">
        <f t="shared" si="3"/>
        <v>-506872.17</v>
      </c>
    </row>
    <row r="257" spans="1:85" x14ac:dyDescent="0.25">
      <c r="A257" t="s">
        <v>500</v>
      </c>
      <c r="B257" t="s">
        <v>723</v>
      </c>
      <c r="C257">
        <v>143332700</v>
      </c>
      <c r="D257">
        <v>-8537</v>
      </c>
      <c r="E257">
        <v>-4376399</v>
      </c>
      <c r="F257">
        <v>0</v>
      </c>
      <c r="G257">
        <v>0</v>
      </c>
      <c r="H257">
        <v>-594290</v>
      </c>
      <c r="I257">
        <v>0</v>
      </c>
      <c r="J257">
        <v>-1786165</v>
      </c>
      <c r="K257">
        <v>-1728522</v>
      </c>
      <c r="L257">
        <v>0</v>
      </c>
      <c r="M257">
        <v>0</v>
      </c>
      <c r="N257">
        <v>0</v>
      </c>
      <c r="O257">
        <v>0</v>
      </c>
      <c r="P257">
        <v>0</v>
      </c>
      <c r="Q257">
        <v>0</v>
      </c>
      <c r="R257">
        <v>0</v>
      </c>
      <c r="S257">
        <v>0</v>
      </c>
      <c r="T257">
        <v>0</v>
      </c>
      <c r="U257">
        <v>0</v>
      </c>
      <c r="V257">
        <v>5987197</v>
      </c>
      <c r="W257">
        <v>0</v>
      </c>
      <c r="X257">
        <v>0</v>
      </c>
      <c r="Y257">
        <v>0</v>
      </c>
      <c r="Z257">
        <v>0</v>
      </c>
      <c r="AA257">
        <v>0</v>
      </c>
      <c r="AB257">
        <v>0</v>
      </c>
      <c r="AC257">
        <v>0</v>
      </c>
      <c r="AD257">
        <v>0</v>
      </c>
      <c r="AE257">
        <v>0</v>
      </c>
      <c r="AF257">
        <v>0</v>
      </c>
      <c r="AG257">
        <v>0</v>
      </c>
      <c r="AH257">
        <v>0</v>
      </c>
      <c r="AI257">
        <v>0</v>
      </c>
      <c r="AJ257">
        <v>0</v>
      </c>
      <c r="AK257">
        <v>0</v>
      </c>
      <c r="AL257">
        <v>0</v>
      </c>
      <c r="AM257">
        <v>-4062168</v>
      </c>
      <c r="AN257">
        <v>0</v>
      </c>
      <c r="AO257">
        <v>0</v>
      </c>
      <c r="AP257">
        <v>-17172</v>
      </c>
      <c r="AQ257">
        <v>0</v>
      </c>
      <c r="AR257">
        <v>0</v>
      </c>
      <c r="AS257">
        <v>0</v>
      </c>
      <c r="AT257">
        <v>0</v>
      </c>
      <c r="AU257">
        <v>0</v>
      </c>
      <c r="AV257">
        <v>0</v>
      </c>
      <c r="AW257">
        <v>-1</v>
      </c>
      <c r="AX257">
        <v>0</v>
      </c>
      <c r="AY257">
        <v>0</v>
      </c>
      <c r="AZ257">
        <v>0</v>
      </c>
      <c r="BA257">
        <v>0</v>
      </c>
      <c r="BB257">
        <v>0</v>
      </c>
      <c r="BC257">
        <v>0</v>
      </c>
      <c r="BD257">
        <v>0</v>
      </c>
      <c r="BE257">
        <v>-2909</v>
      </c>
      <c r="BF257">
        <v>0</v>
      </c>
      <c r="BG257">
        <v>-2986</v>
      </c>
      <c r="BH257">
        <v>0</v>
      </c>
      <c r="BI257">
        <v>0</v>
      </c>
      <c r="BJ257">
        <v>0</v>
      </c>
      <c r="BK257">
        <v>0</v>
      </c>
      <c r="BL257">
        <v>-8312768</v>
      </c>
      <c r="BM257">
        <v>0</v>
      </c>
      <c r="BN257">
        <v>0</v>
      </c>
      <c r="BO257">
        <v>0</v>
      </c>
      <c r="BP257">
        <v>0</v>
      </c>
      <c r="BQ257">
        <v>0</v>
      </c>
      <c r="BR257">
        <v>0</v>
      </c>
      <c r="BS257">
        <v>0</v>
      </c>
      <c r="BT257">
        <v>0</v>
      </c>
      <c r="BU257">
        <v>0.70699999999999996</v>
      </c>
      <c r="BV257">
        <v>0.49</v>
      </c>
      <c r="BW257" s="6">
        <v>-27.8085383663241</v>
      </c>
      <c r="BX257" s="6">
        <v>36.940836192312801</v>
      </c>
      <c r="BY257" s="6">
        <v>0.49</v>
      </c>
      <c r="BZ257" s="6">
        <v>-27.8085383663241</v>
      </c>
      <c r="CA257" s="6">
        <v>36.940836192312801</v>
      </c>
      <c r="CB257">
        <v>0</v>
      </c>
      <c r="CC257">
        <v>0</v>
      </c>
      <c r="CD257">
        <v>0</v>
      </c>
      <c r="CE257">
        <v>0</v>
      </c>
      <c r="CG257" s="16">
        <f t="shared" si="3"/>
        <v>-1429906.0859999999</v>
      </c>
    </row>
    <row r="258" spans="1:85" x14ac:dyDescent="0.25">
      <c r="A258" t="s">
        <v>502</v>
      </c>
      <c r="B258" t="s">
        <v>501</v>
      </c>
      <c r="C258">
        <v>74327397</v>
      </c>
      <c r="D258">
        <v>0</v>
      </c>
      <c r="E258">
        <v>-3191607</v>
      </c>
      <c r="F258">
        <v>0</v>
      </c>
      <c r="G258">
        <v>0</v>
      </c>
      <c r="H258">
        <v>-475807</v>
      </c>
      <c r="I258">
        <v>0</v>
      </c>
      <c r="J258">
        <v>-1472284</v>
      </c>
      <c r="K258">
        <v>-1367609</v>
      </c>
      <c r="L258">
        <v>-16879</v>
      </c>
      <c r="M258">
        <v>0</v>
      </c>
      <c r="N258">
        <v>0</v>
      </c>
      <c r="O258">
        <v>0</v>
      </c>
      <c r="P258">
        <v>0</v>
      </c>
      <c r="Q258">
        <v>-2775</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-3035676</v>
      </c>
      <c r="AN258">
        <v>0</v>
      </c>
      <c r="AO258">
        <v>0</v>
      </c>
      <c r="AP258">
        <v>0</v>
      </c>
      <c r="AQ258">
        <v>0</v>
      </c>
      <c r="AR258">
        <v>0</v>
      </c>
      <c r="AS258">
        <v>-3393</v>
      </c>
      <c r="AT258">
        <v>0</v>
      </c>
      <c r="AU258">
        <v>0</v>
      </c>
      <c r="AV258">
        <v>0</v>
      </c>
      <c r="AW258">
        <v>-16381</v>
      </c>
      <c r="AX258">
        <v>0</v>
      </c>
      <c r="AY258">
        <v>0</v>
      </c>
      <c r="AZ258">
        <v>0</v>
      </c>
      <c r="BA258">
        <v>0</v>
      </c>
      <c r="BB258">
        <v>0</v>
      </c>
      <c r="BC258">
        <v>0</v>
      </c>
      <c r="BD258">
        <v>0</v>
      </c>
      <c r="BE258">
        <v>0</v>
      </c>
      <c r="BF258">
        <v>0</v>
      </c>
      <c r="BG258">
        <v>-2573</v>
      </c>
      <c r="BH258">
        <v>0</v>
      </c>
      <c r="BI258">
        <v>0</v>
      </c>
      <c r="BJ258">
        <v>0</v>
      </c>
      <c r="BK258">
        <v>0</v>
      </c>
      <c r="BL258">
        <v>0</v>
      </c>
      <c r="BM258">
        <v>0</v>
      </c>
      <c r="BN258">
        <v>0</v>
      </c>
      <c r="BO258">
        <v>0</v>
      </c>
      <c r="BP258">
        <v>0</v>
      </c>
      <c r="BQ258">
        <v>0</v>
      </c>
      <c r="BR258">
        <v>0</v>
      </c>
      <c r="BS258">
        <v>0</v>
      </c>
      <c r="BT258">
        <v>0</v>
      </c>
      <c r="BU258">
        <v>0.70599999999999996</v>
      </c>
      <c r="BV258">
        <v>0.4</v>
      </c>
      <c r="BW258" s="6">
        <v>-27.544937090923298</v>
      </c>
      <c r="BX258" s="6">
        <v>2.5410997488867602</v>
      </c>
      <c r="BY258" s="6">
        <v>0.4</v>
      </c>
      <c r="BZ258" s="6">
        <v>-27.544937090923298</v>
      </c>
      <c r="CA258" s="6">
        <v>2.5410997488867602</v>
      </c>
      <c r="CB258">
        <v>0</v>
      </c>
      <c r="CC258">
        <v>0</v>
      </c>
      <c r="CD258">
        <v>0</v>
      </c>
      <c r="CE258">
        <v>0</v>
      </c>
      <c r="CG258" s="16">
        <f t="shared" si="3"/>
        <v>-1071593.628</v>
      </c>
    </row>
    <row r="259" spans="1:85" x14ac:dyDescent="0.25">
      <c r="A259" t="s">
        <v>503</v>
      </c>
      <c r="B259" t="s">
        <v>724</v>
      </c>
      <c r="C259">
        <v>33146434</v>
      </c>
      <c r="D259">
        <v>-252889</v>
      </c>
      <c r="E259">
        <v>-6693328</v>
      </c>
      <c r="F259">
        <v>0</v>
      </c>
      <c r="G259">
        <v>0</v>
      </c>
      <c r="H259">
        <v>-305477</v>
      </c>
      <c r="I259">
        <v>0</v>
      </c>
      <c r="J259">
        <v>-2345676</v>
      </c>
      <c r="K259">
        <v>-1537874</v>
      </c>
      <c r="L259">
        <v>-24770</v>
      </c>
      <c r="M259">
        <v>0</v>
      </c>
      <c r="N259">
        <v>0</v>
      </c>
      <c r="O259">
        <v>0</v>
      </c>
      <c r="P259">
        <v>-4423</v>
      </c>
      <c r="Q259">
        <v>-6660</v>
      </c>
      <c r="R259">
        <v>0</v>
      </c>
      <c r="S259">
        <v>0</v>
      </c>
      <c r="T259">
        <v>0</v>
      </c>
      <c r="U259">
        <v>0</v>
      </c>
      <c r="V259">
        <v>0</v>
      </c>
      <c r="W259">
        <v>0</v>
      </c>
      <c r="X259">
        <v>0</v>
      </c>
      <c r="Y259">
        <v>0</v>
      </c>
      <c r="Z259">
        <v>0</v>
      </c>
      <c r="AA259">
        <v>0</v>
      </c>
      <c r="AB259">
        <v>0</v>
      </c>
      <c r="AC259">
        <v>0</v>
      </c>
      <c r="AD259">
        <v>0</v>
      </c>
      <c r="AE259">
        <v>0</v>
      </c>
      <c r="AF259">
        <v>0</v>
      </c>
      <c r="AG259">
        <v>0</v>
      </c>
      <c r="AH259">
        <v>0</v>
      </c>
      <c r="AI259">
        <v>0</v>
      </c>
      <c r="AJ259">
        <v>0</v>
      </c>
      <c r="AK259">
        <v>0</v>
      </c>
      <c r="AL259">
        <v>0</v>
      </c>
      <c r="AM259">
        <v>-6500711</v>
      </c>
      <c r="AN259">
        <v>0</v>
      </c>
      <c r="AO259">
        <v>0</v>
      </c>
      <c r="AP259">
        <v>-80281</v>
      </c>
      <c r="AQ259">
        <v>0</v>
      </c>
      <c r="AR259">
        <v>0</v>
      </c>
      <c r="AS259">
        <v>0</v>
      </c>
      <c r="AT259">
        <v>0</v>
      </c>
      <c r="AU259">
        <v>0</v>
      </c>
      <c r="AV259">
        <v>0</v>
      </c>
      <c r="AW259">
        <v>-24770</v>
      </c>
      <c r="AX259">
        <v>0</v>
      </c>
      <c r="AY259">
        <v>0</v>
      </c>
      <c r="AZ259">
        <v>0</v>
      </c>
      <c r="BA259">
        <v>0</v>
      </c>
      <c r="BB259">
        <v>0</v>
      </c>
      <c r="BC259">
        <v>0</v>
      </c>
      <c r="BD259">
        <v>0</v>
      </c>
      <c r="BE259">
        <v>-2404</v>
      </c>
      <c r="BF259">
        <v>0</v>
      </c>
      <c r="BG259">
        <v>-5960</v>
      </c>
      <c r="BH259">
        <v>0</v>
      </c>
      <c r="BI259">
        <v>0</v>
      </c>
      <c r="BJ259">
        <v>0</v>
      </c>
      <c r="BK259">
        <v>0</v>
      </c>
      <c r="BL259">
        <v>0</v>
      </c>
      <c r="BM259">
        <v>0</v>
      </c>
      <c r="BN259">
        <v>0</v>
      </c>
      <c r="BO259">
        <v>0</v>
      </c>
      <c r="BP259">
        <v>0</v>
      </c>
      <c r="BQ259">
        <v>0</v>
      </c>
      <c r="BR259">
        <v>0</v>
      </c>
      <c r="BS259">
        <v>0</v>
      </c>
      <c r="BT259">
        <v>0</v>
      </c>
      <c r="BU259">
        <v>0.66</v>
      </c>
      <c r="BV259">
        <v>0.49</v>
      </c>
      <c r="BW259" s="6">
        <v>16.6250451217063</v>
      </c>
      <c r="BX259" s="6">
        <v>35.288383991868798</v>
      </c>
      <c r="BY259" s="6">
        <v>0.49</v>
      </c>
      <c r="BZ259" s="6">
        <v>16.6250451217063</v>
      </c>
      <c r="CA259" s="6">
        <v>35.288383991868798</v>
      </c>
      <c r="CB259">
        <v>0</v>
      </c>
      <c r="CC259">
        <v>0</v>
      </c>
      <c r="CD259">
        <v>0</v>
      </c>
      <c r="CE259">
        <v>0</v>
      </c>
      <c r="CG259" s="16">
        <f t="shared" ref="CG259:CG298" si="4">(AM259+AO259-AP259-AR259) * BU259 * 0.5</f>
        <v>-2118741.9</v>
      </c>
    </row>
    <row r="260" spans="1:85" x14ac:dyDescent="0.25">
      <c r="A260" t="s">
        <v>505</v>
      </c>
      <c r="B260" t="s">
        <v>504</v>
      </c>
      <c r="C260">
        <v>12894055</v>
      </c>
      <c r="D260">
        <v>-1697</v>
      </c>
      <c r="E260">
        <v>-4982853</v>
      </c>
      <c r="F260">
        <v>-86064</v>
      </c>
      <c r="G260">
        <v>0</v>
      </c>
      <c r="H260">
        <v>-297086</v>
      </c>
      <c r="I260">
        <v>0</v>
      </c>
      <c r="J260">
        <v>-690947</v>
      </c>
      <c r="K260">
        <v>-557743</v>
      </c>
      <c r="L260">
        <v>-17063</v>
      </c>
      <c r="M260">
        <v>0</v>
      </c>
      <c r="N260">
        <v>-11227</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c r="AI260">
        <v>0</v>
      </c>
      <c r="AJ260">
        <v>0</v>
      </c>
      <c r="AK260">
        <v>0</v>
      </c>
      <c r="AL260">
        <v>0</v>
      </c>
      <c r="AM260">
        <v>-4903679</v>
      </c>
      <c r="AN260">
        <v>0</v>
      </c>
      <c r="AO260">
        <v>0</v>
      </c>
      <c r="AP260">
        <v>-6035</v>
      </c>
      <c r="AQ260">
        <v>0</v>
      </c>
      <c r="AR260">
        <v>0</v>
      </c>
      <c r="AS260">
        <v>-79365</v>
      </c>
      <c r="AT260">
        <v>0</v>
      </c>
      <c r="AU260">
        <v>0</v>
      </c>
      <c r="AV260">
        <v>0</v>
      </c>
      <c r="AW260">
        <v>-17063</v>
      </c>
      <c r="AX260">
        <v>0</v>
      </c>
      <c r="AY260">
        <v>0</v>
      </c>
      <c r="AZ260">
        <v>0</v>
      </c>
      <c r="BA260">
        <v>-11228</v>
      </c>
      <c r="BB260">
        <v>0</v>
      </c>
      <c r="BC260">
        <v>0</v>
      </c>
      <c r="BD260">
        <v>0</v>
      </c>
      <c r="BE260">
        <v>-550</v>
      </c>
      <c r="BF260">
        <v>0</v>
      </c>
      <c r="BG260">
        <v>0</v>
      </c>
      <c r="BH260">
        <v>0</v>
      </c>
      <c r="BI260">
        <v>0</v>
      </c>
      <c r="BJ260">
        <v>0</v>
      </c>
      <c r="BK260">
        <v>0</v>
      </c>
      <c r="BL260">
        <v>0</v>
      </c>
      <c r="BM260">
        <v>0</v>
      </c>
      <c r="BN260">
        <v>0</v>
      </c>
      <c r="BO260">
        <v>0</v>
      </c>
      <c r="BP260">
        <v>0</v>
      </c>
      <c r="BQ260">
        <v>0</v>
      </c>
      <c r="BR260">
        <v>0</v>
      </c>
      <c r="BS260">
        <v>0</v>
      </c>
      <c r="BT260">
        <v>0</v>
      </c>
      <c r="BU260">
        <v>0.625</v>
      </c>
      <c r="BV260">
        <v>0.4</v>
      </c>
      <c r="BW260" s="6">
        <v>-2.9531609160257299</v>
      </c>
      <c r="BX260" s="6">
        <v>2.55505931470001</v>
      </c>
      <c r="BY260" s="6">
        <v>0.4</v>
      </c>
      <c r="BZ260" s="6">
        <v>-2.9531609160257299</v>
      </c>
      <c r="CA260" s="6">
        <v>2.55505931470001</v>
      </c>
      <c r="CB260">
        <v>0</v>
      </c>
      <c r="CC260">
        <v>0</v>
      </c>
      <c r="CD260">
        <v>0</v>
      </c>
      <c r="CE260">
        <v>0</v>
      </c>
      <c r="CG260" s="16">
        <f t="shared" si="4"/>
        <v>-1530513.75</v>
      </c>
    </row>
    <row r="261" spans="1:85" x14ac:dyDescent="0.25">
      <c r="A261" t="s">
        <v>507</v>
      </c>
      <c r="B261" t="s">
        <v>506</v>
      </c>
      <c r="C261">
        <v>438355455</v>
      </c>
      <c r="D261">
        <v>0</v>
      </c>
      <c r="E261">
        <v>-14098587</v>
      </c>
      <c r="F261">
        <v>0</v>
      </c>
      <c r="G261">
        <v>0</v>
      </c>
      <c r="H261">
        <v>-712585</v>
      </c>
      <c r="I261">
        <v>0</v>
      </c>
      <c r="J261">
        <v>-9705035</v>
      </c>
      <c r="K261">
        <v>-14357823</v>
      </c>
      <c r="L261">
        <v>-4092</v>
      </c>
      <c r="M261">
        <v>0</v>
      </c>
      <c r="N261">
        <v>0</v>
      </c>
      <c r="O261">
        <v>0</v>
      </c>
      <c r="P261">
        <v>-14</v>
      </c>
      <c r="Q261">
        <v>0</v>
      </c>
      <c r="R261">
        <v>0</v>
      </c>
      <c r="S261">
        <v>0</v>
      </c>
      <c r="T261">
        <v>0</v>
      </c>
      <c r="U261">
        <v>0</v>
      </c>
      <c r="V261">
        <v>0</v>
      </c>
      <c r="W261">
        <v>0</v>
      </c>
      <c r="X261">
        <v>0</v>
      </c>
      <c r="Y261">
        <v>0</v>
      </c>
      <c r="Z261">
        <v>0</v>
      </c>
      <c r="AA261">
        <v>0</v>
      </c>
      <c r="AB261">
        <v>0</v>
      </c>
      <c r="AC261">
        <v>0</v>
      </c>
      <c r="AD261">
        <v>0</v>
      </c>
      <c r="AE261">
        <v>0</v>
      </c>
      <c r="AF261">
        <v>0</v>
      </c>
      <c r="AG261">
        <v>0</v>
      </c>
      <c r="AH261">
        <v>0</v>
      </c>
      <c r="AI261">
        <v>0</v>
      </c>
      <c r="AJ261">
        <v>0</v>
      </c>
      <c r="AK261">
        <v>0</v>
      </c>
      <c r="AL261">
        <v>0</v>
      </c>
      <c r="AM261">
        <v>-14170063</v>
      </c>
      <c r="AN261">
        <v>0</v>
      </c>
      <c r="AO261">
        <v>0</v>
      </c>
      <c r="AP261">
        <v>0</v>
      </c>
      <c r="AQ261">
        <v>0</v>
      </c>
      <c r="AR261">
        <v>0</v>
      </c>
      <c r="AS261">
        <v>0</v>
      </c>
      <c r="AT261">
        <v>0</v>
      </c>
      <c r="AU261">
        <v>0</v>
      </c>
      <c r="AV261">
        <v>0</v>
      </c>
      <c r="AW261">
        <v>-4034</v>
      </c>
      <c r="AX261">
        <v>0</v>
      </c>
      <c r="AY261">
        <v>0</v>
      </c>
      <c r="AZ261">
        <v>0</v>
      </c>
      <c r="BA261">
        <v>0</v>
      </c>
      <c r="BB261">
        <v>0</v>
      </c>
      <c r="BC261">
        <v>0</v>
      </c>
      <c r="BD261">
        <v>0</v>
      </c>
      <c r="BE261">
        <v>0</v>
      </c>
      <c r="BF261">
        <v>0</v>
      </c>
      <c r="BG261">
        <v>-1598</v>
      </c>
      <c r="BH261">
        <v>0</v>
      </c>
      <c r="BI261">
        <v>0</v>
      </c>
      <c r="BJ261">
        <v>0</v>
      </c>
      <c r="BK261">
        <v>0</v>
      </c>
      <c r="BL261">
        <v>0</v>
      </c>
      <c r="BM261">
        <v>0</v>
      </c>
      <c r="BN261">
        <v>0</v>
      </c>
      <c r="BO261">
        <v>0</v>
      </c>
      <c r="BP261">
        <v>0</v>
      </c>
      <c r="BQ261">
        <v>0</v>
      </c>
      <c r="BR261">
        <v>0</v>
      </c>
      <c r="BS261">
        <v>0</v>
      </c>
      <c r="BT261">
        <v>0</v>
      </c>
      <c r="BU261">
        <v>0.71899999999999997</v>
      </c>
      <c r="BV261">
        <v>0.3</v>
      </c>
      <c r="BW261" s="6">
        <v>1.9046838294992601</v>
      </c>
      <c r="BX261" s="6">
        <v>123.73418301693501</v>
      </c>
      <c r="BY261" s="6">
        <v>0.3</v>
      </c>
      <c r="BZ261" s="6">
        <v>1.9046838294992601</v>
      </c>
      <c r="CA261" s="6">
        <v>123.73418301693501</v>
      </c>
      <c r="CB261">
        <v>0</v>
      </c>
      <c r="CC261">
        <v>0</v>
      </c>
      <c r="CD261">
        <v>0</v>
      </c>
      <c r="CE261">
        <v>0</v>
      </c>
      <c r="CG261" s="16">
        <f t="shared" si="4"/>
        <v>-5094137.6485000001</v>
      </c>
    </row>
    <row r="262" spans="1:85" x14ac:dyDescent="0.25">
      <c r="A262" t="s">
        <v>509</v>
      </c>
      <c r="B262" t="s">
        <v>508</v>
      </c>
      <c r="C262">
        <v>155471995</v>
      </c>
      <c r="D262">
        <v>0</v>
      </c>
      <c r="E262">
        <v>-9092122</v>
      </c>
      <c r="F262">
        <v>-1372</v>
      </c>
      <c r="G262">
        <v>0</v>
      </c>
      <c r="H262">
        <v>-786289</v>
      </c>
      <c r="I262">
        <v>0</v>
      </c>
      <c r="J262">
        <v>-2675180</v>
      </c>
      <c r="K262">
        <v>-4755633</v>
      </c>
      <c r="L262">
        <v>-6662</v>
      </c>
      <c r="M262">
        <v>0</v>
      </c>
      <c r="N262">
        <v>0</v>
      </c>
      <c r="O262">
        <v>0</v>
      </c>
      <c r="P262">
        <v>0</v>
      </c>
      <c r="Q262">
        <v>-11100</v>
      </c>
      <c r="R262">
        <v>0</v>
      </c>
      <c r="S262">
        <v>-506160</v>
      </c>
      <c r="T262">
        <v>0</v>
      </c>
      <c r="U262">
        <v>0</v>
      </c>
      <c r="V262">
        <v>0</v>
      </c>
      <c r="W262">
        <v>0</v>
      </c>
      <c r="X262">
        <v>0</v>
      </c>
      <c r="Y262">
        <v>0</v>
      </c>
      <c r="Z262">
        <v>0</v>
      </c>
      <c r="AA262">
        <v>0</v>
      </c>
      <c r="AB262">
        <v>0</v>
      </c>
      <c r="AC262">
        <v>0</v>
      </c>
      <c r="AD262">
        <v>0</v>
      </c>
      <c r="AE262">
        <v>0</v>
      </c>
      <c r="AF262">
        <v>0</v>
      </c>
      <c r="AG262">
        <v>0</v>
      </c>
      <c r="AH262">
        <v>0</v>
      </c>
      <c r="AI262">
        <v>0</v>
      </c>
      <c r="AJ262">
        <v>0</v>
      </c>
      <c r="AK262">
        <v>0</v>
      </c>
      <c r="AL262">
        <v>0</v>
      </c>
      <c r="AM262">
        <v>-8496845</v>
      </c>
      <c r="AN262">
        <v>-197756</v>
      </c>
      <c r="AO262">
        <v>0</v>
      </c>
      <c r="AP262">
        <v>0</v>
      </c>
      <c r="AQ262">
        <v>0</v>
      </c>
      <c r="AR262">
        <v>0</v>
      </c>
      <c r="AS262">
        <v>-1372</v>
      </c>
      <c r="AT262">
        <v>0</v>
      </c>
      <c r="AU262">
        <v>0</v>
      </c>
      <c r="AV262">
        <v>0</v>
      </c>
      <c r="AW262">
        <v>-5938</v>
      </c>
      <c r="AX262">
        <v>-724</v>
      </c>
      <c r="AY262">
        <v>0</v>
      </c>
      <c r="AZ262">
        <v>0</v>
      </c>
      <c r="BA262">
        <v>0</v>
      </c>
      <c r="BB262">
        <v>0</v>
      </c>
      <c r="BC262">
        <v>0</v>
      </c>
      <c r="BD262">
        <v>0</v>
      </c>
      <c r="BE262">
        <v>-251</v>
      </c>
      <c r="BF262">
        <v>0</v>
      </c>
      <c r="BG262">
        <v>-5684</v>
      </c>
      <c r="BH262">
        <v>0</v>
      </c>
      <c r="BI262">
        <v>0</v>
      </c>
      <c r="BJ262">
        <v>0</v>
      </c>
      <c r="BK262">
        <v>0</v>
      </c>
      <c r="BL262">
        <v>0</v>
      </c>
      <c r="BM262">
        <v>0</v>
      </c>
      <c r="BN262">
        <v>0</v>
      </c>
      <c r="BO262">
        <v>0</v>
      </c>
      <c r="BP262">
        <v>0</v>
      </c>
      <c r="BQ262">
        <v>0</v>
      </c>
      <c r="BR262">
        <v>0</v>
      </c>
      <c r="BS262">
        <v>0</v>
      </c>
      <c r="BT262">
        <v>0</v>
      </c>
      <c r="BU262">
        <v>0.69699999999999995</v>
      </c>
      <c r="BV262">
        <v>0.99</v>
      </c>
      <c r="BW262" s="6">
        <v>-99.129443865659496</v>
      </c>
      <c r="BX262" s="6">
        <v>62.242720455265001</v>
      </c>
      <c r="BY262" s="6">
        <v>0.49</v>
      </c>
      <c r="BZ262" s="6">
        <v>-39.694974126317902</v>
      </c>
      <c r="CA262" s="6">
        <v>40.176097103230497</v>
      </c>
      <c r="CB262">
        <v>0</v>
      </c>
      <c r="CC262">
        <v>0</v>
      </c>
      <c r="CD262">
        <v>0</v>
      </c>
      <c r="CE262">
        <v>2054887</v>
      </c>
      <c r="CG262" s="16">
        <f t="shared" si="4"/>
        <v>-2961150.4824999999</v>
      </c>
    </row>
    <row r="263" spans="1:85" x14ac:dyDescent="0.25">
      <c r="A263" t="s">
        <v>511</v>
      </c>
      <c r="B263" t="s">
        <v>510</v>
      </c>
      <c r="C263">
        <v>54726256</v>
      </c>
      <c r="D263">
        <v>-1035</v>
      </c>
      <c r="E263">
        <v>-4450102</v>
      </c>
      <c r="F263">
        <v>-14459</v>
      </c>
      <c r="G263">
        <v>0</v>
      </c>
      <c r="H263">
        <v>-546468</v>
      </c>
      <c r="I263">
        <v>0</v>
      </c>
      <c r="J263">
        <v>-2491716</v>
      </c>
      <c r="K263">
        <v>-1881226</v>
      </c>
      <c r="L263">
        <v>-8160</v>
      </c>
      <c r="M263">
        <v>0</v>
      </c>
      <c r="N263">
        <v>0</v>
      </c>
      <c r="O263">
        <v>0</v>
      </c>
      <c r="P263">
        <v>-12214</v>
      </c>
      <c r="Q263">
        <v>0</v>
      </c>
      <c r="R263">
        <v>0</v>
      </c>
      <c r="S263">
        <v>0</v>
      </c>
      <c r="T263">
        <v>0</v>
      </c>
      <c r="U263">
        <v>0</v>
      </c>
      <c r="V263">
        <v>0</v>
      </c>
      <c r="W263">
        <v>0</v>
      </c>
      <c r="X263">
        <v>0</v>
      </c>
      <c r="Y263">
        <v>0</v>
      </c>
      <c r="Z263">
        <v>0</v>
      </c>
      <c r="AA263">
        <v>0</v>
      </c>
      <c r="AB263">
        <v>0</v>
      </c>
      <c r="AC263">
        <v>0</v>
      </c>
      <c r="AD263">
        <v>0</v>
      </c>
      <c r="AE263">
        <v>0</v>
      </c>
      <c r="AF263">
        <v>0</v>
      </c>
      <c r="AG263">
        <v>0</v>
      </c>
      <c r="AH263">
        <v>0</v>
      </c>
      <c r="AI263">
        <v>0</v>
      </c>
      <c r="AJ263">
        <v>0</v>
      </c>
      <c r="AK263">
        <v>0</v>
      </c>
      <c r="AL263">
        <v>0</v>
      </c>
      <c r="AM263">
        <v>-4196284</v>
      </c>
      <c r="AN263">
        <v>0</v>
      </c>
      <c r="AO263">
        <v>0</v>
      </c>
      <c r="AP263">
        <v>-1035</v>
      </c>
      <c r="AQ263">
        <v>0</v>
      </c>
      <c r="AR263">
        <v>0</v>
      </c>
      <c r="AS263">
        <v>-14459</v>
      </c>
      <c r="AT263">
        <v>0</v>
      </c>
      <c r="AU263">
        <v>0</v>
      </c>
      <c r="AV263">
        <v>0</v>
      </c>
      <c r="AW263">
        <v>-8160</v>
      </c>
      <c r="AX263">
        <v>0</v>
      </c>
      <c r="AY263">
        <v>0</v>
      </c>
      <c r="AZ263">
        <v>0</v>
      </c>
      <c r="BA263">
        <v>0</v>
      </c>
      <c r="BB263">
        <v>0</v>
      </c>
      <c r="BC263">
        <v>0</v>
      </c>
      <c r="BD263">
        <v>0</v>
      </c>
      <c r="BE263">
        <v>0</v>
      </c>
      <c r="BF263">
        <v>0</v>
      </c>
      <c r="BG263">
        <v>-16571</v>
      </c>
      <c r="BH263">
        <v>0</v>
      </c>
      <c r="BI263">
        <v>0</v>
      </c>
      <c r="BJ263">
        <v>0</v>
      </c>
      <c r="BK263">
        <v>0</v>
      </c>
      <c r="BL263">
        <v>0</v>
      </c>
      <c r="BM263">
        <v>0</v>
      </c>
      <c r="BN263">
        <v>0</v>
      </c>
      <c r="BO263">
        <v>0</v>
      </c>
      <c r="BP263">
        <v>0</v>
      </c>
      <c r="BQ263">
        <v>0</v>
      </c>
      <c r="BR263">
        <v>0</v>
      </c>
      <c r="BS263">
        <v>0</v>
      </c>
      <c r="BT263">
        <v>0</v>
      </c>
      <c r="BU263">
        <v>0.70399999999999996</v>
      </c>
      <c r="BV263">
        <v>0.4</v>
      </c>
      <c r="BW263" s="6">
        <v>-21.455268663359998</v>
      </c>
      <c r="BX263" s="6">
        <v>2.60499683489064</v>
      </c>
      <c r="BY263" s="6">
        <v>0.4</v>
      </c>
      <c r="BZ263" s="6">
        <v>-21.455268663359998</v>
      </c>
      <c r="CA263" s="6">
        <v>2.60499683489064</v>
      </c>
      <c r="CB263">
        <v>0</v>
      </c>
      <c r="CC263">
        <v>0</v>
      </c>
      <c r="CD263">
        <v>602118</v>
      </c>
      <c r="CE263">
        <v>602118</v>
      </c>
      <c r="CG263" s="16">
        <f t="shared" si="4"/>
        <v>-1476727.6479999998</v>
      </c>
    </row>
    <row r="264" spans="1:85" x14ac:dyDescent="0.25">
      <c r="A264" t="s">
        <v>513</v>
      </c>
      <c r="B264" t="s">
        <v>512</v>
      </c>
      <c r="C264">
        <v>57975914</v>
      </c>
      <c r="D264">
        <v>-22211</v>
      </c>
      <c r="E264">
        <v>-4077621</v>
      </c>
      <c r="F264">
        <v>-69790</v>
      </c>
      <c r="G264">
        <v>0</v>
      </c>
      <c r="H264">
        <v>-430097</v>
      </c>
      <c r="I264">
        <v>0</v>
      </c>
      <c r="J264">
        <v>-1184901</v>
      </c>
      <c r="K264">
        <v>-538951</v>
      </c>
      <c r="L264">
        <v>-7161</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c r="AH264">
        <v>0</v>
      </c>
      <c r="AI264">
        <v>0</v>
      </c>
      <c r="AJ264">
        <v>0</v>
      </c>
      <c r="AK264">
        <v>0</v>
      </c>
      <c r="AL264">
        <v>0</v>
      </c>
      <c r="AM264">
        <v>-3850861</v>
      </c>
      <c r="AN264">
        <v>0</v>
      </c>
      <c r="AO264">
        <v>0</v>
      </c>
      <c r="AP264">
        <v>-5857</v>
      </c>
      <c r="AQ264">
        <v>0</v>
      </c>
      <c r="AR264">
        <v>0</v>
      </c>
      <c r="AS264">
        <v>-72320</v>
      </c>
      <c r="AT264">
        <v>0</v>
      </c>
      <c r="AU264">
        <v>0</v>
      </c>
      <c r="AV264">
        <v>0</v>
      </c>
      <c r="AW264">
        <v>-7161</v>
      </c>
      <c r="AX264">
        <v>0</v>
      </c>
      <c r="AY264">
        <v>0</v>
      </c>
      <c r="AZ264">
        <v>0</v>
      </c>
      <c r="BA264">
        <v>0</v>
      </c>
      <c r="BB264">
        <v>0</v>
      </c>
      <c r="BC264">
        <v>0</v>
      </c>
      <c r="BD264">
        <v>0</v>
      </c>
      <c r="BE264">
        <v>0</v>
      </c>
      <c r="BF264">
        <v>0</v>
      </c>
      <c r="BG264">
        <v>0</v>
      </c>
      <c r="BH264">
        <v>0</v>
      </c>
      <c r="BI264">
        <v>0</v>
      </c>
      <c r="BJ264">
        <v>0</v>
      </c>
      <c r="BK264">
        <v>0</v>
      </c>
      <c r="BL264">
        <v>0</v>
      </c>
      <c r="BM264">
        <v>0</v>
      </c>
      <c r="BN264">
        <v>0</v>
      </c>
      <c r="BO264">
        <v>0</v>
      </c>
      <c r="BP264">
        <v>0</v>
      </c>
      <c r="BQ264">
        <v>0</v>
      </c>
      <c r="BR264">
        <v>0</v>
      </c>
      <c r="BS264">
        <v>0</v>
      </c>
      <c r="BT264">
        <v>0</v>
      </c>
      <c r="BU264">
        <v>0.70699999999999996</v>
      </c>
      <c r="BV264">
        <v>0.4</v>
      </c>
      <c r="BW264" s="6">
        <v>-19.1138700628922</v>
      </c>
      <c r="BX264" s="6">
        <v>1.7088328545487701</v>
      </c>
      <c r="BY264" s="6">
        <v>0.4</v>
      </c>
      <c r="BZ264" s="6">
        <v>-19.1138700628922</v>
      </c>
      <c r="CA264" s="6">
        <v>1.7088328545487701</v>
      </c>
      <c r="CB264">
        <v>0</v>
      </c>
      <c r="CC264">
        <v>0</v>
      </c>
      <c r="CD264">
        <v>0</v>
      </c>
      <c r="CE264">
        <v>0</v>
      </c>
      <c r="CG264" s="16">
        <f t="shared" si="4"/>
        <v>-1359208.9139999999</v>
      </c>
    </row>
    <row r="265" spans="1:85" x14ac:dyDescent="0.25">
      <c r="A265" t="s">
        <v>515</v>
      </c>
      <c r="B265" t="s">
        <v>514</v>
      </c>
      <c r="C265">
        <v>70051413</v>
      </c>
      <c r="D265">
        <v>0</v>
      </c>
      <c r="E265">
        <v>-2839476</v>
      </c>
      <c r="F265">
        <v>-48789</v>
      </c>
      <c r="G265">
        <v>0</v>
      </c>
      <c r="H265">
        <v>-480825</v>
      </c>
      <c r="I265">
        <v>0</v>
      </c>
      <c r="J265">
        <v>-1134846</v>
      </c>
      <c r="K265">
        <v>-785852</v>
      </c>
      <c r="L265">
        <v>-5614</v>
      </c>
      <c r="M265">
        <v>0</v>
      </c>
      <c r="N265">
        <v>0</v>
      </c>
      <c r="O265">
        <v>0</v>
      </c>
      <c r="P265">
        <v>0</v>
      </c>
      <c r="Q265">
        <v>0</v>
      </c>
      <c r="R265">
        <v>0</v>
      </c>
      <c r="S265">
        <v>0</v>
      </c>
      <c r="T265">
        <v>0</v>
      </c>
      <c r="U265">
        <v>0</v>
      </c>
      <c r="V265">
        <v>9081004</v>
      </c>
      <c r="W265">
        <v>0</v>
      </c>
      <c r="X265">
        <v>-45640</v>
      </c>
      <c r="Y265">
        <v>0</v>
      </c>
      <c r="Z265">
        <v>0</v>
      </c>
      <c r="AA265">
        <v>0</v>
      </c>
      <c r="AB265">
        <v>0</v>
      </c>
      <c r="AC265">
        <v>-8673</v>
      </c>
      <c r="AD265">
        <v>-97902</v>
      </c>
      <c r="AE265">
        <v>0</v>
      </c>
      <c r="AF265">
        <v>0</v>
      </c>
      <c r="AG265">
        <v>0</v>
      </c>
      <c r="AH265">
        <v>0</v>
      </c>
      <c r="AI265">
        <v>0</v>
      </c>
      <c r="AJ265">
        <v>0</v>
      </c>
      <c r="AK265">
        <v>0</v>
      </c>
      <c r="AL265">
        <v>0</v>
      </c>
      <c r="AM265">
        <v>-2691241</v>
      </c>
      <c r="AN265">
        <v>-44040</v>
      </c>
      <c r="AO265">
        <v>0</v>
      </c>
      <c r="AP265">
        <v>0</v>
      </c>
      <c r="AQ265">
        <v>0</v>
      </c>
      <c r="AR265">
        <v>0</v>
      </c>
      <c r="AS265">
        <v>-41498</v>
      </c>
      <c r="AT265">
        <v>0</v>
      </c>
      <c r="AU265">
        <v>0</v>
      </c>
      <c r="AV265">
        <v>0</v>
      </c>
      <c r="AW265">
        <v>-5568</v>
      </c>
      <c r="AX265">
        <v>0</v>
      </c>
      <c r="AY265">
        <v>0</v>
      </c>
      <c r="AZ265">
        <v>0</v>
      </c>
      <c r="BA265">
        <v>0</v>
      </c>
      <c r="BB265">
        <v>0</v>
      </c>
      <c r="BC265">
        <v>0</v>
      </c>
      <c r="BD265">
        <v>0</v>
      </c>
      <c r="BE265">
        <v>0</v>
      </c>
      <c r="BF265">
        <v>0</v>
      </c>
      <c r="BG265">
        <v>-1331</v>
      </c>
      <c r="BH265">
        <v>0</v>
      </c>
      <c r="BI265">
        <v>0</v>
      </c>
      <c r="BJ265">
        <v>-146175</v>
      </c>
      <c r="BK265">
        <v>0</v>
      </c>
      <c r="BL265">
        <v>0</v>
      </c>
      <c r="BM265">
        <v>0</v>
      </c>
      <c r="BN265">
        <v>0</v>
      </c>
      <c r="BO265">
        <v>0</v>
      </c>
      <c r="BP265">
        <v>0</v>
      </c>
      <c r="BQ265">
        <v>0</v>
      </c>
      <c r="BR265">
        <v>0</v>
      </c>
      <c r="BS265">
        <v>0</v>
      </c>
      <c r="BT265">
        <v>0</v>
      </c>
      <c r="BU265">
        <v>0.68799999999999994</v>
      </c>
      <c r="BV265">
        <v>0.4</v>
      </c>
      <c r="BW265" s="6">
        <v>-27.5384903916217</v>
      </c>
      <c r="BX265" s="6">
        <v>2.62116114567208</v>
      </c>
      <c r="BY265" s="6">
        <v>0.4</v>
      </c>
      <c r="BZ265" s="6">
        <v>-27.5384903916217</v>
      </c>
      <c r="CA265" s="6">
        <v>2.62116114567208</v>
      </c>
      <c r="CB265">
        <v>59812</v>
      </c>
      <c r="CC265">
        <v>59812</v>
      </c>
      <c r="CD265">
        <v>0</v>
      </c>
      <c r="CE265">
        <v>0</v>
      </c>
      <c r="CG265" s="16">
        <f t="shared" si="4"/>
        <v>-925786.90399999998</v>
      </c>
    </row>
    <row r="266" spans="1:85" x14ac:dyDescent="0.25">
      <c r="A266" t="s">
        <v>517</v>
      </c>
      <c r="B266" t="s">
        <v>516</v>
      </c>
      <c r="C266">
        <v>157290689</v>
      </c>
      <c r="D266">
        <v>0</v>
      </c>
      <c r="E266">
        <v>-14606049</v>
      </c>
      <c r="F266">
        <v>-13323</v>
      </c>
      <c r="G266">
        <v>0</v>
      </c>
      <c r="H266">
        <v>-1077298</v>
      </c>
      <c r="I266">
        <v>0</v>
      </c>
      <c r="J266">
        <v>-3150523</v>
      </c>
      <c r="K266">
        <v>-2388129</v>
      </c>
      <c r="L266">
        <v>0</v>
      </c>
      <c r="M266">
        <v>0</v>
      </c>
      <c r="N266">
        <v>0</v>
      </c>
      <c r="O266">
        <v>0</v>
      </c>
      <c r="P266">
        <v>0</v>
      </c>
      <c r="Q266">
        <v>0</v>
      </c>
      <c r="R266">
        <v>0</v>
      </c>
      <c r="S266">
        <v>0</v>
      </c>
      <c r="T266">
        <v>0</v>
      </c>
      <c r="U266">
        <v>0</v>
      </c>
      <c r="V266">
        <v>441060</v>
      </c>
      <c r="W266">
        <v>0</v>
      </c>
      <c r="X266">
        <v>0</v>
      </c>
      <c r="Y266">
        <v>0</v>
      </c>
      <c r="Z266">
        <v>0</v>
      </c>
      <c r="AA266">
        <v>0</v>
      </c>
      <c r="AB266">
        <v>0</v>
      </c>
      <c r="AC266">
        <v>0</v>
      </c>
      <c r="AD266">
        <v>0</v>
      </c>
      <c r="AE266">
        <v>0</v>
      </c>
      <c r="AF266">
        <v>0</v>
      </c>
      <c r="AG266">
        <v>0</v>
      </c>
      <c r="AH266">
        <v>0</v>
      </c>
      <c r="AI266">
        <v>0</v>
      </c>
      <c r="AJ266">
        <v>0</v>
      </c>
      <c r="AK266">
        <v>0</v>
      </c>
      <c r="AL266">
        <v>0</v>
      </c>
      <c r="AM266">
        <v>-14278269</v>
      </c>
      <c r="AN266">
        <v>0</v>
      </c>
      <c r="AO266">
        <v>0</v>
      </c>
      <c r="AP266">
        <v>0</v>
      </c>
      <c r="AQ266">
        <v>0</v>
      </c>
      <c r="AR266">
        <v>0</v>
      </c>
      <c r="AS266">
        <v>-13321</v>
      </c>
      <c r="AT266">
        <v>0</v>
      </c>
      <c r="AU266">
        <v>0</v>
      </c>
      <c r="AV266">
        <v>0</v>
      </c>
      <c r="AW266">
        <v>0</v>
      </c>
      <c r="AX266">
        <v>0</v>
      </c>
      <c r="AY266">
        <v>0</v>
      </c>
      <c r="AZ266">
        <v>0</v>
      </c>
      <c r="BA266">
        <v>0</v>
      </c>
      <c r="BB266">
        <v>0</v>
      </c>
      <c r="BC266">
        <v>0</v>
      </c>
      <c r="BD266">
        <v>0</v>
      </c>
      <c r="BE266">
        <v>0</v>
      </c>
      <c r="BF266">
        <v>0</v>
      </c>
      <c r="BG266">
        <v>0</v>
      </c>
      <c r="BH266">
        <v>0</v>
      </c>
      <c r="BI266">
        <v>0</v>
      </c>
      <c r="BJ266">
        <v>-204293</v>
      </c>
      <c r="BK266">
        <v>0</v>
      </c>
      <c r="BL266">
        <v>0</v>
      </c>
      <c r="BM266">
        <v>0</v>
      </c>
      <c r="BN266">
        <v>0</v>
      </c>
      <c r="BO266">
        <v>0</v>
      </c>
      <c r="BP266">
        <v>0</v>
      </c>
      <c r="BQ266">
        <v>0</v>
      </c>
      <c r="BR266">
        <v>0</v>
      </c>
      <c r="BS266">
        <v>0</v>
      </c>
      <c r="BT266">
        <v>0</v>
      </c>
      <c r="BU266">
        <v>0.68200000000000005</v>
      </c>
      <c r="BV266">
        <v>0.49</v>
      </c>
      <c r="BW266" s="6">
        <v>15.5143920895376</v>
      </c>
      <c r="BX266" s="6">
        <v>79.3297569288045</v>
      </c>
      <c r="BY266" s="6">
        <v>0.49</v>
      </c>
      <c r="BZ266" s="6">
        <v>15.5143920895376</v>
      </c>
      <c r="CA266" s="6">
        <v>79.3297569288045</v>
      </c>
      <c r="CB266">
        <v>0</v>
      </c>
      <c r="CC266">
        <v>0</v>
      </c>
      <c r="CD266">
        <v>0</v>
      </c>
      <c r="CE266">
        <v>0</v>
      </c>
      <c r="CG266" s="16">
        <f t="shared" si="4"/>
        <v>-4868889.7290000003</v>
      </c>
    </row>
    <row r="267" spans="1:85" x14ac:dyDescent="0.25">
      <c r="A267" t="s">
        <v>519</v>
      </c>
      <c r="B267" t="s">
        <v>518</v>
      </c>
      <c r="C267">
        <v>82333015</v>
      </c>
      <c r="D267">
        <v>-15710</v>
      </c>
      <c r="E267">
        <v>-10681090</v>
      </c>
      <c r="F267">
        <v>0</v>
      </c>
      <c r="G267">
        <v>0</v>
      </c>
      <c r="H267">
        <v>-1008328</v>
      </c>
      <c r="I267">
        <v>0</v>
      </c>
      <c r="J267">
        <v>-1399580</v>
      </c>
      <c r="K267">
        <v>-580937</v>
      </c>
      <c r="L267">
        <v>0</v>
      </c>
      <c r="M267">
        <v>0</v>
      </c>
      <c r="N267">
        <v>0</v>
      </c>
      <c r="O267">
        <v>0</v>
      </c>
      <c r="P267">
        <v>0</v>
      </c>
      <c r="Q267">
        <v>0</v>
      </c>
      <c r="R267">
        <v>0</v>
      </c>
      <c r="S267">
        <v>0</v>
      </c>
      <c r="T267">
        <v>0</v>
      </c>
      <c r="U267">
        <v>0</v>
      </c>
      <c r="V267">
        <v>544067</v>
      </c>
      <c r="W267">
        <v>0</v>
      </c>
      <c r="X267">
        <v>-14062</v>
      </c>
      <c r="Y267">
        <v>0</v>
      </c>
      <c r="Z267">
        <v>0</v>
      </c>
      <c r="AA267">
        <v>0</v>
      </c>
      <c r="AB267">
        <v>0</v>
      </c>
      <c r="AC267">
        <v>0</v>
      </c>
      <c r="AD267">
        <v>-35380</v>
      </c>
      <c r="AE267">
        <v>0</v>
      </c>
      <c r="AF267">
        <v>0</v>
      </c>
      <c r="AG267">
        <v>0</v>
      </c>
      <c r="AH267">
        <v>0</v>
      </c>
      <c r="AI267">
        <v>0</v>
      </c>
      <c r="AJ267">
        <v>0</v>
      </c>
      <c r="AK267">
        <v>0</v>
      </c>
      <c r="AL267">
        <v>0</v>
      </c>
      <c r="AM267">
        <v>-10043053</v>
      </c>
      <c r="AN267">
        <v>-13240</v>
      </c>
      <c r="AO267">
        <v>0</v>
      </c>
      <c r="AP267">
        <v>-35860</v>
      </c>
      <c r="AQ267">
        <v>0</v>
      </c>
      <c r="AR267">
        <v>0</v>
      </c>
      <c r="AS267">
        <v>0</v>
      </c>
      <c r="AT267">
        <v>0</v>
      </c>
      <c r="AU267">
        <v>0</v>
      </c>
      <c r="AV267">
        <v>0</v>
      </c>
      <c r="AW267">
        <v>-7058</v>
      </c>
      <c r="AX267">
        <v>0</v>
      </c>
      <c r="AY267">
        <v>0</v>
      </c>
      <c r="AZ267">
        <v>0</v>
      </c>
      <c r="BA267">
        <v>0</v>
      </c>
      <c r="BB267">
        <v>0</v>
      </c>
      <c r="BC267">
        <v>0</v>
      </c>
      <c r="BD267">
        <v>0</v>
      </c>
      <c r="BE267">
        <v>-9080</v>
      </c>
      <c r="BF267">
        <v>0</v>
      </c>
      <c r="BG267">
        <v>0</v>
      </c>
      <c r="BH267">
        <v>0</v>
      </c>
      <c r="BI267">
        <v>0</v>
      </c>
      <c r="BJ267">
        <v>0</v>
      </c>
      <c r="BK267">
        <v>0</v>
      </c>
      <c r="BL267">
        <v>0</v>
      </c>
      <c r="BM267">
        <v>0</v>
      </c>
      <c r="BN267">
        <v>0</v>
      </c>
      <c r="BO267">
        <v>0</v>
      </c>
      <c r="BP267">
        <v>0</v>
      </c>
      <c r="BQ267">
        <v>0</v>
      </c>
      <c r="BR267">
        <v>0</v>
      </c>
      <c r="BS267">
        <v>0</v>
      </c>
      <c r="BT267">
        <v>0</v>
      </c>
      <c r="BU267">
        <v>0.67200000000000004</v>
      </c>
      <c r="BV267">
        <v>0.99</v>
      </c>
      <c r="BW267" s="6">
        <v>22.561962773116399</v>
      </c>
      <c r="BX267" s="6">
        <v>104.33049616601301</v>
      </c>
      <c r="BY267" s="6">
        <v>0.49</v>
      </c>
      <c r="BZ267" s="6">
        <v>41.139211359831599</v>
      </c>
      <c r="CA267" s="6">
        <v>81.610505665406507</v>
      </c>
      <c r="CB267">
        <v>0</v>
      </c>
      <c r="CC267">
        <v>0</v>
      </c>
      <c r="CD267">
        <v>0</v>
      </c>
      <c r="CE267">
        <v>0</v>
      </c>
      <c r="CG267" s="16">
        <f t="shared" si="4"/>
        <v>-3362416.8480000002</v>
      </c>
    </row>
    <row r="268" spans="1:85" x14ac:dyDescent="0.25">
      <c r="A268" t="s">
        <v>521</v>
      </c>
      <c r="B268" t="s">
        <v>520</v>
      </c>
      <c r="C268">
        <v>67004835</v>
      </c>
      <c r="D268">
        <v>0</v>
      </c>
      <c r="E268">
        <v>-9302362</v>
      </c>
      <c r="F268">
        <v>0</v>
      </c>
      <c r="G268">
        <v>0</v>
      </c>
      <c r="H268">
        <v>-1685635</v>
      </c>
      <c r="I268">
        <v>0</v>
      </c>
      <c r="J268">
        <v>-4819186</v>
      </c>
      <c r="K268">
        <v>-1808895</v>
      </c>
      <c r="L268">
        <v>0</v>
      </c>
      <c r="M268">
        <v>0</v>
      </c>
      <c r="N268">
        <v>0</v>
      </c>
      <c r="O268">
        <v>0</v>
      </c>
      <c r="P268">
        <v>0</v>
      </c>
      <c r="Q268">
        <v>0</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0</v>
      </c>
      <c r="AM268">
        <v>-9095578</v>
      </c>
      <c r="AN268">
        <v>0</v>
      </c>
      <c r="AO268">
        <v>0</v>
      </c>
      <c r="AP268">
        <v>0</v>
      </c>
      <c r="AQ268">
        <v>0</v>
      </c>
      <c r="AR268">
        <v>0</v>
      </c>
      <c r="AS268">
        <v>0</v>
      </c>
      <c r="AT268">
        <v>0</v>
      </c>
      <c r="AU268">
        <v>0</v>
      </c>
      <c r="AV268">
        <v>0</v>
      </c>
      <c r="AW268">
        <v>0</v>
      </c>
      <c r="AX268">
        <v>0</v>
      </c>
      <c r="AY268">
        <v>0</v>
      </c>
      <c r="AZ268">
        <v>0</v>
      </c>
      <c r="BA268">
        <v>0</v>
      </c>
      <c r="BB268">
        <v>0</v>
      </c>
      <c r="BC268">
        <v>0</v>
      </c>
      <c r="BD268">
        <v>0</v>
      </c>
      <c r="BE268">
        <v>0</v>
      </c>
      <c r="BF268">
        <v>0</v>
      </c>
      <c r="BG268">
        <v>0</v>
      </c>
      <c r="BH268">
        <v>0</v>
      </c>
      <c r="BI268">
        <v>0</v>
      </c>
      <c r="BJ268">
        <v>0</v>
      </c>
      <c r="BK268">
        <v>0</v>
      </c>
      <c r="BL268">
        <v>0</v>
      </c>
      <c r="BM268">
        <v>0</v>
      </c>
      <c r="BN268">
        <v>0</v>
      </c>
      <c r="BO268">
        <v>0</v>
      </c>
      <c r="BP268">
        <v>0</v>
      </c>
      <c r="BQ268">
        <v>0</v>
      </c>
      <c r="BR268">
        <v>0</v>
      </c>
      <c r="BS268">
        <v>0</v>
      </c>
      <c r="BT268">
        <v>0</v>
      </c>
      <c r="BU268">
        <v>0.76900000000000002</v>
      </c>
      <c r="BV268">
        <v>0.3</v>
      </c>
      <c r="BW268" s="6">
        <v>52.405476748431298</v>
      </c>
      <c r="BX268" s="6">
        <v>76.213064389819706</v>
      </c>
      <c r="BY268" s="6">
        <v>0.3</v>
      </c>
      <c r="BZ268" s="6">
        <v>52.405476748431298</v>
      </c>
      <c r="CA268" s="6">
        <v>76.213064389819706</v>
      </c>
      <c r="CB268">
        <v>0</v>
      </c>
      <c r="CC268">
        <v>0</v>
      </c>
      <c r="CD268">
        <v>0</v>
      </c>
      <c r="CE268">
        <v>0</v>
      </c>
      <c r="CG268" s="16">
        <f t="shared" si="4"/>
        <v>-3497249.7409999999</v>
      </c>
    </row>
    <row r="269" spans="1:85" x14ac:dyDescent="0.25">
      <c r="A269" t="s">
        <v>523</v>
      </c>
      <c r="B269" t="s">
        <v>522</v>
      </c>
      <c r="C269">
        <v>119456429</v>
      </c>
      <c r="D269">
        <v>-212526</v>
      </c>
      <c r="E269">
        <v>-7288647</v>
      </c>
      <c r="F269">
        <v>0</v>
      </c>
      <c r="G269">
        <v>0</v>
      </c>
      <c r="H269">
        <v>-566427</v>
      </c>
      <c r="I269">
        <v>0</v>
      </c>
      <c r="J269">
        <v>-6603595</v>
      </c>
      <c r="K269">
        <v>-3696344</v>
      </c>
      <c r="L269">
        <v>0</v>
      </c>
      <c r="M269">
        <v>-10853</v>
      </c>
      <c r="N269">
        <v>0</v>
      </c>
      <c r="O269">
        <v>0</v>
      </c>
      <c r="P269">
        <v>0</v>
      </c>
      <c r="Q269">
        <v>0</v>
      </c>
      <c r="R269">
        <v>0</v>
      </c>
      <c r="S269">
        <v>0</v>
      </c>
      <c r="T269">
        <v>0</v>
      </c>
      <c r="U269">
        <v>0</v>
      </c>
      <c r="V269">
        <v>28110637</v>
      </c>
      <c r="W269">
        <v>0</v>
      </c>
      <c r="X269">
        <v>-189714</v>
      </c>
      <c r="Y269">
        <v>0</v>
      </c>
      <c r="Z269">
        <v>0</v>
      </c>
      <c r="AA269">
        <v>-22585</v>
      </c>
      <c r="AB269">
        <v>0</v>
      </c>
      <c r="AC269">
        <v>-88573</v>
      </c>
      <c r="AD269">
        <v>-586979</v>
      </c>
      <c r="AE269">
        <v>0</v>
      </c>
      <c r="AF269">
        <v>0</v>
      </c>
      <c r="AG269">
        <v>0</v>
      </c>
      <c r="AH269">
        <v>0</v>
      </c>
      <c r="AI269">
        <v>0</v>
      </c>
      <c r="AJ269">
        <v>0</v>
      </c>
      <c r="AK269">
        <v>0</v>
      </c>
      <c r="AL269">
        <v>0</v>
      </c>
      <c r="AM269">
        <v>-7262220</v>
      </c>
      <c r="AN269">
        <v>-181102</v>
      </c>
      <c r="AO269">
        <v>0</v>
      </c>
      <c r="AP269">
        <v>-18932</v>
      </c>
      <c r="AQ269">
        <v>0</v>
      </c>
      <c r="AR269">
        <v>0</v>
      </c>
      <c r="AS269">
        <v>0</v>
      </c>
      <c r="AT269">
        <v>0</v>
      </c>
      <c r="AU269">
        <v>0</v>
      </c>
      <c r="AV269">
        <v>0</v>
      </c>
      <c r="AW269">
        <v>0</v>
      </c>
      <c r="AX269">
        <v>-5586</v>
      </c>
      <c r="AY269">
        <v>0</v>
      </c>
      <c r="AZ269">
        <v>0</v>
      </c>
      <c r="BA269">
        <v>0</v>
      </c>
      <c r="BB269">
        <v>0</v>
      </c>
      <c r="BC269">
        <v>0</v>
      </c>
      <c r="BD269">
        <v>0</v>
      </c>
      <c r="BE269">
        <v>0</v>
      </c>
      <c r="BF269">
        <v>0</v>
      </c>
      <c r="BG269">
        <v>0</v>
      </c>
      <c r="BH269">
        <v>0</v>
      </c>
      <c r="BI269">
        <v>0</v>
      </c>
      <c r="BJ269">
        <v>0</v>
      </c>
      <c r="BK269">
        <v>0</v>
      </c>
      <c r="BL269">
        <v>0</v>
      </c>
      <c r="BM269">
        <v>0</v>
      </c>
      <c r="BN269">
        <v>0</v>
      </c>
      <c r="BO269">
        <v>0</v>
      </c>
      <c r="BP269">
        <v>0</v>
      </c>
      <c r="BQ269">
        <v>0</v>
      </c>
      <c r="BR269">
        <v>0</v>
      </c>
      <c r="BS269">
        <v>0</v>
      </c>
      <c r="BT269">
        <v>0</v>
      </c>
      <c r="BU269">
        <v>0.76100000000000001</v>
      </c>
      <c r="BV269">
        <v>0.3</v>
      </c>
      <c r="BW269" s="6">
        <v>39.538385389057503</v>
      </c>
      <c r="BX269" s="6">
        <v>81.078432821289695</v>
      </c>
      <c r="BY269" s="6">
        <v>0.3</v>
      </c>
      <c r="BZ269" s="6">
        <v>39.538385389057503</v>
      </c>
      <c r="CA269" s="6">
        <v>81.078432821289695</v>
      </c>
      <c r="CB269">
        <v>0</v>
      </c>
      <c r="CC269">
        <v>0</v>
      </c>
      <c r="CD269">
        <v>0</v>
      </c>
      <c r="CE269">
        <v>0</v>
      </c>
      <c r="CG269" s="16">
        <f t="shared" si="4"/>
        <v>-2756071.0840000003</v>
      </c>
    </row>
    <row r="270" spans="1:85" x14ac:dyDescent="0.25">
      <c r="A270" t="s">
        <v>524</v>
      </c>
      <c r="B270" t="s">
        <v>725</v>
      </c>
      <c r="C270">
        <v>121366361</v>
      </c>
      <c r="D270">
        <v>0</v>
      </c>
      <c r="E270">
        <v>-7476512</v>
      </c>
      <c r="F270">
        <v>-5988</v>
      </c>
      <c r="G270">
        <v>0</v>
      </c>
      <c r="H270">
        <v>-523088</v>
      </c>
      <c r="I270">
        <v>0</v>
      </c>
      <c r="J270">
        <v>-2543474</v>
      </c>
      <c r="K270">
        <v>-1888491</v>
      </c>
      <c r="L270">
        <v>-3068</v>
      </c>
      <c r="M270">
        <v>0</v>
      </c>
      <c r="N270">
        <v>0</v>
      </c>
      <c r="O270">
        <v>0</v>
      </c>
      <c r="P270">
        <v>0</v>
      </c>
      <c r="Q270">
        <v>0</v>
      </c>
      <c r="R270">
        <v>0</v>
      </c>
      <c r="S270">
        <v>0</v>
      </c>
      <c r="T270">
        <v>0</v>
      </c>
      <c r="U270">
        <v>0</v>
      </c>
      <c r="V270">
        <v>683927</v>
      </c>
      <c r="W270">
        <v>0</v>
      </c>
      <c r="X270">
        <v>-31970</v>
      </c>
      <c r="Y270">
        <v>0</v>
      </c>
      <c r="Z270">
        <v>0</v>
      </c>
      <c r="AA270">
        <v>-2844</v>
      </c>
      <c r="AB270">
        <v>0</v>
      </c>
      <c r="AC270">
        <v>0</v>
      </c>
      <c r="AD270">
        <v>0</v>
      </c>
      <c r="AE270">
        <v>0</v>
      </c>
      <c r="AF270">
        <v>0</v>
      </c>
      <c r="AG270">
        <v>0</v>
      </c>
      <c r="AH270">
        <v>0</v>
      </c>
      <c r="AI270">
        <v>0</v>
      </c>
      <c r="AJ270">
        <v>0</v>
      </c>
      <c r="AK270">
        <v>0</v>
      </c>
      <c r="AL270">
        <v>0</v>
      </c>
      <c r="AM270">
        <v>-7453452</v>
      </c>
      <c r="AN270">
        <v>-32014</v>
      </c>
      <c r="AO270">
        <v>0</v>
      </c>
      <c r="AP270">
        <v>0</v>
      </c>
      <c r="AQ270">
        <v>0</v>
      </c>
      <c r="AR270">
        <v>0</v>
      </c>
      <c r="AS270">
        <v>-5988</v>
      </c>
      <c r="AT270">
        <v>0</v>
      </c>
      <c r="AU270">
        <v>0</v>
      </c>
      <c r="AV270">
        <v>0</v>
      </c>
      <c r="AW270">
        <v>-3068</v>
      </c>
      <c r="AX270">
        <v>0</v>
      </c>
      <c r="AY270">
        <v>0</v>
      </c>
      <c r="AZ270">
        <v>0</v>
      </c>
      <c r="BA270">
        <v>0</v>
      </c>
      <c r="BB270">
        <v>0</v>
      </c>
      <c r="BC270">
        <v>0</v>
      </c>
      <c r="BD270">
        <v>0</v>
      </c>
      <c r="BE270">
        <v>0</v>
      </c>
      <c r="BF270">
        <v>0</v>
      </c>
      <c r="BG270">
        <v>0</v>
      </c>
      <c r="BH270">
        <v>0</v>
      </c>
      <c r="BI270">
        <v>-267</v>
      </c>
      <c r="BJ270">
        <v>-318953</v>
      </c>
      <c r="BK270">
        <v>0</v>
      </c>
      <c r="BL270">
        <v>0</v>
      </c>
      <c r="BM270">
        <v>0</v>
      </c>
      <c r="BN270">
        <v>0</v>
      </c>
      <c r="BO270">
        <v>0</v>
      </c>
      <c r="BP270">
        <v>0</v>
      </c>
      <c r="BQ270">
        <v>0</v>
      </c>
      <c r="BR270">
        <v>0</v>
      </c>
      <c r="BS270">
        <v>0</v>
      </c>
      <c r="BT270">
        <v>0</v>
      </c>
      <c r="BU270">
        <v>0.69499999999999995</v>
      </c>
      <c r="BV270">
        <v>0.49</v>
      </c>
      <c r="BW270" s="6">
        <v>-19.3224864516095</v>
      </c>
      <c r="BX270" s="6">
        <v>34.481879717236303</v>
      </c>
      <c r="BY270" s="6">
        <v>0.49</v>
      </c>
      <c r="BZ270" s="6">
        <v>-19.3224864516095</v>
      </c>
      <c r="CA270" s="6">
        <v>34.481879717236303</v>
      </c>
      <c r="CB270">
        <v>0</v>
      </c>
      <c r="CC270">
        <v>0</v>
      </c>
      <c r="CD270">
        <v>0</v>
      </c>
      <c r="CE270">
        <v>0</v>
      </c>
      <c r="CG270" s="16">
        <f t="shared" si="4"/>
        <v>-2590074.5699999998</v>
      </c>
    </row>
    <row r="271" spans="1:85" x14ac:dyDescent="0.25">
      <c r="A271" t="s">
        <v>526</v>
      </c>
      <c r="B271" t="s">
        <v>525</v>
      </c>
      <c r="C271">
        <v>87992903</v>
      </c>
      <c r="D271">
        <v>0</v>
      </c>
      <c r="E271">
        <v>-5544606</v>
      </c>
      <c r="F271">
        <v>-10629</v>
      </c>
      <c r="G271">
        <v>0</v>
      </c>
      <c r="H271">
        <v>-767100</v>
      </c>
      <c r="I271">
        <v>0</v>
      </c>
      <c r="J271">
        <v>-2462540</v>
      </c>
      <c r="K271">
        <v>-1589706</v>
      </c>
      <c r="L271">
        <v>-14034</v>
      </c>
      <c r="M271">
        <v>0</v>
      </c>
      <c r="N271">
        <v>0</v>
      </c>
      <c r="O271">
        <v>0</v>
      </c>
      <c r="P271">
        <v>0</v>
      </c>
      <c r="Q271">
        <v>0</v>
      </c>
      <c r="R271">
        <v>0</v>
      </c>
      <c r="S271">
        <v>0</v>
      </c>
      <c r="T271">
        <v>0</v>
      </c>
      <c r="U271">
        <v>0</v>
      </c>
      <c r="V271">
        <v>0</v>
      </c>
      <c r="W271">
        <v>0</v>
      </c>
      <c r="X271">
        <v>-5115</v>
      </c>
      <c r="Y271">
        <v>0</v>
      </c>
      <c r="Z271">
        <v>0</v>
      </c>
      <c r="AA271">
        <v>0</v>
      </c>
      <c r="AB271">
        <v>0</v>
      </c>
      <c r="AC271">
        <v>0</v>
      </c>
      <c r="AD271">
        <v>0</v>
      </c>
      <c r="AE271">
        <v>0</v>
      </c>
      <c r="AF271">
        <v>0</v>
      </c>
      <c r="AG271">
        <v>0</v>
      </c>
      <c r="AH271">
        <v>0</v>
      </c>
      <c r="AI271">
        <v>0</v>
      </c>
      <c r="AJ271">
        <v>0</v>
      </c>
      <c r="AK271">
        <v>0</v>
      </c>
      <c r="AL271">
        <v>0</v>
      </c>
      <c r="AM271">
        <v>-5331515</v>
      </c>
      <c r="AN271">
        <v>-5115</v>
      </c>
      <c r="AO271">
        <v>0</v>
      </c>
      <c r="AP271">
        <v>0</v>
      </c>
      <c r="AQ271">
        <v>0</v>
      </c>
      <c r="AR271">
        <v>0</v>
      </c>
      <c r="AS271">
        <v>-10312</v>
      </c>
      <c r="AT271">
        <v>0</v>
      </c>
      <c r="AU271">
        <v>0</v>
      </c>
      <c r="AV271">
        <v>0</v>
      </c>
      <c r="AW271">
        <v>-14034</v>
      </c>
      <c r="AX271">
        <v>0</v>
      </c>
      <c r="AY271">
        <v>0</v>
      </c>
      <c r="AZ271">
        <v>0</v>
      </c>
      <c r="BA271">
        <v>0</v>
      </c>
      <c r="BB271">
        <v>0</v>
      </c>
      <c r="BC271">
        <v>0</v>
      </c>
      <c r="BD271">
        <v>0</v>
      </c>
      <c r="BE271">
        <v>0</v>
      </c>
      <c r="BF271">
        <v>0</v>
      </c>
      <c r="BG271">
        <v>0</v>
      </c>
      <c r="BH271">
        <v>0</v>
      </c>
      <c r="BI271">
        <v>0</v>
      </c>
      <c r="BJ271">
        <v>0</v>
      </c>
      <c r="BK271">
        <v>0</v>
      </c>
      <c r="BL271">
        <v>0</v>
      </c>
      <c r="BM271">
        <v>0</v>
      </c>
      <c r="BN271">
        <v>0</v>
      </c>
      <c r="BO271">
        <v>0</v>
      </c>
      <c r="BP271">
        <v>0</v>
      </c>
      <c r="BQ271">
        <v>0</v>
      </c>
      <c r="BR271">
        <v>0</v>
      </c>
      <c r="BS271">
        <v>0</v>
      </c>
      <c r="BT271">
        <v>0</v>
      </c>
      <c r="BU271">
        <v>0.7</v>
      </c>
      <c r="BV271">
        <v>0.4</v>
      </c>
      <c r="BW271" s="6">
        <v>-26.788217624378699</v>
      </c>
      <c r="BX271" s="6">
        <v>3.79166743641751</v>
      </c>
      <c r="BY271" s="6">
        <v>0.4</v>
      </c>
      <c r="BZ271" s="6">
        <v>-26.788217624378699</v>
      </c>
      <c r="CA271" s="6">
        <v>3.79166743641751</v>
      </c>
      <c r="CB271">
        <v>0</v>
      </c>
      <c r="CC271">
        <v>0</v>
      </c>
      <c r="CD271">
        <v>0</v>
      </c>
      <c r="CE271">
        <v>0</v>
      </c>
      <c r="CG271" s="16">
        <f t="shared" si="4"/>
        <v>-1866030.2499999998</v>
      </c>
    </row>
    <row r="272" spans="1:85" x14ac:dyDescent="0.25">
      <c r="A272" t="s">
        <v>528</v>
      </c>
      <c r="B272" t="s">
        <v>527</v>
      </c>
      <c r="C272">
        <v>70248775</v>
      </c>
      <c r="D272">
        <v>0</v>
      </c>
      <c r="E272">
        <v>-2499081</v>
      </c>
      <c r="F272">
        <v>0</v>
      </c>
      <c r="G272">
        <v>0</v>
      </c>
      <c r="H272">
        <v>-889826</v>
      </c>
      <c r="I272">
        <v>0</v>
      </c>
      <c r="J272">
        <v>-1785866</v>
      </c>
      <c r="K272">
        <v>-1609308</v>
      </c>
      <c r="L272">
        <v>-2146</v>
      </c>
      <c r="M272">
        <v>0</v>
      </c>
      <c r="N272">
        <v>0</v>
      </c>
      <c r="O272">
        <v>0</v>
      </c>
      <c r="P272">
        <v>0</v>
      </c>
      <c r="Q272">
        <v>0</v>
      </c>
      <c r="R272">
        <v>0</v>
      </c>
      <c r="S272">
        <v>0</v>
      </c>
      <c r="T272">
        <v>0</v>
      </c>
      <c r="U272">
        <v>0</v>
      </c>
      <c r="V272">
        <v>0</v>
      </c>
      <c r="W272">
        <v>0</v>
      </c>
      <c r="X272">
        <v>0</v>
      </c>
      <c r="Y272">
        <v>0</v>
      </c>
      <c r="Z272">
        <v>0</v>
      </c>
      <c r="AA272">
        <v>0</v>
      </c>
      <c r="AB272">
        <v>0</v>
      </c>
      <c r="AC272">
        <v>0</v>
      </c>
      <c r="AD272">
        <v>0</v>
      </c>
      <c r="AE272">
        <v>0</v>
      </c>
      <c r="AF272">
        <v>0</v>
      </c>
      <c r="AG272">
        <v>0</v>
      </c>
      <c r="AH272">
        <v>0</v>
      </c>
      <c r="AI272">
        <v>0</v>
      </c>
      <c r="AJ272">
        <v>0</v>
      </c>
      <c r="AK272">
        <v>0</v>
      </c>
      <c r="AL272">
        <v>0</v>
      </c>
      <c r="AM272">
        <v>-2308376</v>
      </c>
      <c r="AN272">
        <v>0</v>
      </c>
      <c r="AO272">
        <v>0</v>
      </c>
      <c r="AP272">
        <v>0</v>
      </c>
      <c r="AQ272">
        <v>0</v>
      </c>
      <c r="AR272">
        <v>0</v>
      </c>
      <c r="AS272">
        <v>0</v>
      </c>
      <c r="AT272">
        <v>0</v>
      </c>
      <c r="AU272">
        <v>0</v>
      </c>
      <c r="AV272">
        <v>0</v>
      </c>
      <c r="AW272">
        <v>-2146</v>
      </c>
      <c r="AX272">
        <v>0</v>
      </c>
      <c r="AY272">
        <v>0</v>
      </c>
      <c r="AZ272">
        <v>0</v>
      </c>
      <c r="BA272">
        <v>0</v>
      </c>
      <c r="BB272">
        <v>0</v>
      </c>
      <c r="BC272">
        <v>0</v>
      </c>
      <c r="BD272">
        <v>0</v>
      </c>
      <c r="BE272">
        <v>0</v>
      </c>
      <c r="BF272">
        <v>0</v>
      </c>
      <c r="BG272">
        <v>-2886</v>
      </c>
      <c r="BH272">
        <v>0</v>
      </c>
      <c r="BI272">
        <v>0</v>
      </c>
      <c r="BJ272">
        <v>0</v>
      </c>
      <c r="BK272">
        <v>0</v>
      </c>
      <c r="BL272">
        <v>0</v>
      </c>
      <c r="BM272">
        <v>0</v>
      </c>
      <c r="BN272">
        <v>0</v>
      </c>
      <c r="BO272">
        <v>0</v>
      </c>
      <c r="BP272">
        <v>0</v>
      </c>
      <c r="BQ272">
        <v>0</v>
      </c>
      <c r="BR272">
        <v>0</v>
      </c>
      <c r="BS272">
        <v>0</v>
      </c>
      <c r="BT272">
        <v>0</v>
      </c>
      <c r="BU272">
        <v>0.72699999999999998</v>
      </c>
      <c r="BV272">
        <v>0.4</v>
      </c>
      <c r="BW272" s="6">
        <v>-26.8855823952597</v>
      </c>
      <c r="BX272" s="6">
        <v>3.1415625503607898</v>
      </c>
      <c r="BY272" s="6">
        <v>0.4</v>
      </c>
      <c r="BZ272" s="6">
        <v>-26.8855823952597</v>
      </c>
      <c r="CA272" s="6">
        <v>3.1415625503607898</v>
      </c>
      <c r="CB272">
        <v>0</v>
      </c>
      <c r="CC272">
        <v>0</v>
      </c>
      <c r="CD272">
        <v>317192</v>
      </c>
      <c r="CE272">
        <v>317192</v>
      </c>
      <c r="CG272" s="16">
        <f t="shared" si="4"/>
        <v>-839094.67599999998</v>
      </c>
    </row>
    <row r="273" spans="1:85" x14ac:dyDescent="0.25">
      <c r="A273" t="s">
        <v>530</v>
      </c>
      <c r="B273" t="s">
        <v>529</v>
      </c>
      <c r="C273">
        <v>41086369</v>
      </c>
      <c r="D273">
        <v>0</v>
      </c>
      <c r="E273">
        <v>-4335445</v>
      </c>
      <c r="F273">
        <v>-3169</v>
      </c>
      <c r="G273">
        <v>0</v>
      </c>
      <c r="H273">
        <v>-512286</v>
      </c>
      <c r="I273">
        <v>0</v>
      </c>
      <c r="J273">
        <v>-2198114</v>
      </c>
      <c r="K273">
        <v>-1167986</v>
      </c>
      <c r="L273">
        <v>-11851</v>
      </c>
      <c r="M273">
        <v>0</v>
      </c>
      <c r="N273">
        <v>0</v>
      </c>
      <c r="O273">
        <v>0</v>
      </c>
      <c r="P273">
        <v>0</v>
      </c>
      <c r="Q273">
        <v>-13598</v>
      </c>
      <c r="R273">
        <v>0</v>
      </c>
      <c r="S273">
        <v>0</v>
      </c>
      <c r="T273">
        <v>0</v>
      </c>
      <c r="U273">
        <v>0</v>
      </c>
      <c r="V273">
        <v>0</v>
      </c>
      <c r="W273">
        <v>0</v>
      </c>
      <c r="X273">
        <v>0</v>
      </c>
      <c r="Y273">
        <v>0</v>
      </c>
      <c r="Z273">
        <v>0</v>
      </c>
      <c r="AA273">
        <v>0</v>
      </c>
      <c r="AB273">
        <v>0</v>
      </c>
      <c r="AC273">
        <v>0</v>
      </c>
      <c r="AD273">
        <v>0</v>
      </c>
      <c r="AE273">
        <v>0</v>
      </c>
      <c r="AF273">
        <v>0</v>
      </c>
      <c r="AG273">
        <v>0</v>
      </c>
      <c r="AH273">
        <v>0</v>
      </c>
      <c r="AI273">
        <v>0</v>
      </c>
      <c r="AJ273">
        <v>0</v>
      </c>
      <c r="AK273">
        <v>0</v>
      </c>
      <c r="AL273">
        <v>0</v>
      </c>
      <c r="AM273">
        <v>-4195443</v>
      </c>
      <c r="AN273">
        <v>0</v>
      </c>
      <c r="AO273">
        <v>0</v>
      </c>
      <c r="AP273">
        <v>-445</v>
      </c>
      <c r="AQ273">
        <v>0</v>
      </c>
      <c r="AR273">
        <v>0</v>
      </c>
      <c r="AS273">
        <v>-3169</v>
      </c>
      <c r="AT273">
        <v>0</v>
      </c>
      <c r="AU273">
        <v>0</v>
      </c>
      <c r="AV273">
        <v>0</v>
      </c>
      <c r="AW273">
        <v>-11851</v>
      </c>
      <c r="AX273">
        <v>0</v>
      </c>
      <c r="AY273">
        <v>0</v>
      </c>
      <c r="AZ273">
        <v>0</v>
      </c>
      <c r="BA273">
        <v>0</v>
      </c>
      <c r="BB273">
        <v>0</v>
      </c>
      <c r="BC273">
        <v>0</v>
      </c>
      <c r="BD273">
        <v>0</v>
      </c>
      <c r="BE273">
        <v>0</v>
      </c>
      <c r="BF273">
        <v>0</v>
      </c>
      <c r="BG273">
        <v>-12660</v>
      </c>
      <c r="BH273">
        <v>0</v>
      </c>
      <c r="BI273">
        <v>0</v>
      </c>
      <c r="BJ273">
        <v>0</v>
      </c>
      <c r="BK273">
        <v>0</v>
      </c>
      <c r="BL273">
        <v>0</v>
      </c>
      <c r="BM273">
        <v>0</v>
      </c>
      <c r="BN273">
        <v>0</v>
      </c>
      <c r="BO273">
        <v>0</v>
      </c>
      <c r="BP273">
        <v>0</v>
      </c>
      <c r="BQ273">
        <v>0</v>
      </c>
      <c r="BR273">
        <v>0</v>
      </c>
      <c r="BS273">
        <v>0</v>
      </c>
      <c r="BT273">
        <v>0</v>
      </c>
      <c r="BU273">
        <v>0.72399999999999998</v>
      </c>
      <c r="BV273">
        <v>0.4</v>
      </c>
      <c r="BW273" s="6">
        <v>-15.7885085151241</v>
      </c>
      <c r="BX273" s="6">
        <v>2.18130661781364</v>
      </c>
      <c r="BY273" s="6">
        <v>0.4</v>
      </c>
      <c r="BZ273" s="6">
        <v>-15.7885085151241</v>
      </c>
      <c r="CA273" s="6">
        <v>2.18130661781364</v>
      </c>
      <c r="CB273">
        <v>0</v>
      </c>
      <c r="CC273">
        <v>0</v>
      </c>
      <c r="CD273">
        <v>706484</v>
      </c>
      <c r="CE273">
        <v>706484</v>
      </c>
      <c r="CG273" s="16">
        <f t="shared" si="4"/>
        <v>-1518589.2759999998</v>
      </c>
    </row>
    <row r="274" spans="1:85" x14ac:dyDescent="0.25">
      <c r="A274" t="s">
        <v>532</v>
      </c>
      <c r="B274" t="s">
        <v>531</v>
      </c>
      <c r="C274">
        <v>38932099</v>
      </c>
      <c r="D274">
        <v>-5988</v>
      </c>
      <c r="E274">
        <v>-9293933</v>
      </c>
      <c r="F274">
        <v>-69821</v>
      </c>
      <c r="G274">
        <v>0</v>
      </c>
      <c r="H274">
        <v>-822030</v>
      </c>
      <c r="I274">
        <v>0</v>
      </c>
      <c r="J274">
        <v>-1955176</v>
      </c>
      <c r="K274">
        <v>-1245491</v>
      </c>
      <c r="L274">
        <v>-10442</v>
      </c>
      <c r="M274">
        <v>0</v>
      </c>
      <c r="N274">
        <v>0</v>
      </c>
      <c r="O274">
        <v>0</v>
      </c>
      <c r="P274">
        <v>-10000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c r="AJ274">
        <v>0</v>
      </c>
      <c r="AK274">
        <v>0</v>
      </c>
      <c r="AL274">
        <v>0</v>
      </c>
      <c r="AM274">
        <v>-8843234</v>
      </c>
      <c r="AN274">
        <v>0</v>
      </c>
      <c r="AO274">
        <v>0</v>
      </c>
      <c r="AP274">
        <v>-5988</v>
      </c>
      <c r="AQ274">
        <v>0</v>
      </c>
      <c r="AR274">
        <v>0</v>
      </c>
      <c r="AS274">
        <v>-65534</v>
      </c>
      <c r="AT274">
        <v>0</v>
      </c>
      <c r="AU274">
        <v>0</v>
      </c>
      <c r="AV274">
        <v>0</v>
      </c>
      <c r="AW274">
        <v>-10442</v>
      </c>
      <c r="AX274">
        <v>0</v>
      </c>
      <c r="AY274">
        <v>0</v>
      </c>
      <c r="AZ274">
        <v>0</v>
      </c>
      <c r="BA274">
        <v>0</v>
      </c>
      <c r="BB274">
        <v>0</v>
      </c>
      <c r="BC274">
        <v>0</v>
      </c>
      <c r="BD274">
        <v>0</v>
      </c>
      <c r="BE274">
        <v>0</v>
      </c>
      <c r="BF274">
        <v>0</v>
      </c>
      <c r="BG274">
        <v>0</v>
      </c>
      <c r="BH274">
        <v>0</v>
      </c>
      <c r="BI274">
        <v>0</v>
      </c>
      <c r="BJ274">
        <v>0</v>
      </c>
      <c r="BK274">
        <v>0</v>
      </c>
      <c r="BL274">
        <v>0</v>
      </c>
      <c r="BM274">
        <v>0</v>
      </c>
      <c r="BN274">
        <v>0</v>
      </c>
      <c r="BO274">
        <v>0</v>
      </c>
      <c r="BP274">
        <v>0</v>
      </c>
      <c r="BQ274">
        <v>0</v>
      </c>
      <c r="BR274">
        <v>0</v>
      </c>
      <c r="BS274">
        <v>0</v>
      </c>
      <c r="BT274">
        <v>0</v>
      </c>
      <c r="BU274">
        <v>0.68200000000000005</v>
      </c>
      <c r="BV274">
        <v>0.4</v>
      </c>
      <c r="BW274" s="6">
        <v>-11.7711281963317</v>
      </c>
      <c r="BX274" s="6">
        <v>3.1832627935336899</v>
      </c>
      <c r="BY274" s="6">
        <v>0.4</v>
      </c>
      <c r="BZ274" s="6">
        <v>-11.7711281963317</v>
      </c>
      <c r="CA274" s="6">
        <v>3.1832627935336899</v>
      </c>
      <c r="CB274">
        <v>0</v>
      </c>
      <c r="CC274">
        <v>0</v>
      </c>
      <c r="CD274">
        <v>0</v>
      </c>
      <c r="CE274">
        <v>0</v>
      </c>
      <c r="CG274" s="16">
        <f t="shared" si="4"/>
        <v>-3013500.8860000004</v>
      </c>
    </row>
    <row r="275" spans="1:85" x14ac:dyDescent="0.25">
      <c r="A275" t="s">
        <v>534</v>
      </c>
      <c r="B275" t="s">
        <v>533</v>
      </c>
      <c r="C275">
        <v>83923027</v>
      </c>
      <c r="D275">
        <v>0</v>
      </c>
      <c r="E275">
        <v>-2424552</v>
      </c>
      <c r="F275">
        <v>0</v>
      </c>
      <c r="G275">
        <v>0</v>
      </c>
      <c r="H275">
        <v>-744228</v>
      </c>
      <c r="I275">
        <v>0</v>
      </c>
      <c r="J275">
        <v>-605495</v>
      </c>
      <c r="K275">
        <v>-1440660</v>
      </c>
      <c r="L275">
        <v>-1896</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-2166636</v>
      </c>
      <c r="AN275">
        <v>0</v>
      </c>
      <c r="AO275">
        <v>0</v>
      </c>
      <c r="AP275">
        <v>0</v>
      </c>
      <c r="AQ275">
        <v>0</v>
      </c>
      <c r="AR275">
        <v>0</v>
      </c>
      <c r="AS275">
        <v>0</v>
      </c>
      <c r="AT275">
        <v>0</v>
      </c>
      <c r="AU275">
        <v>0</v>
      </c>
      <c r="AV275">
        <v>0</v>
      </c>
      <c r="AW275">
        <v>-1896</v>
      </c>
      <c r="AX275">
        <v>0</v>
      </c>
      <c r="AY275">
        <v>0</v>
      </c>
      <c r="AZ275">
        <v>0</v>
      </c>
      <c r="BA275">
        <v>0</v>
      </c>
      <c r="BB275">
        <v>0</v>
      </c>
      <c r="BC275">
        <v>0</v>
      </c>
      <c r="BD275">
        <v>0</v>
      </c>
      <c r="BE275">
        <v>0</v>
      </c>
      <c r="BF275">
        <v>0</v>
      </c>
      <c r="BG275">
        <v>0</v>
      </c>
      <c r="BH275">
        <v>0</v>
      </c>
      <c r="BI275">
        <v>0</v>
      </c>
      <c r="BJ275">
        <v>0</v>
      </c>
      <c r="BK275">
        <v>0</v>
      </c>
      <c r="BL275">
        <v>0</v>
      </c>
      <c r="BM275">
        <v>0</v>
      </c>
      <c r="BN275">
        <v>0</v>
      </c>
      <c r="BO275">
        <v>0</v>
      </c>
      <c r="BP275">
        <v>0</v>
      </c>
      <c r="BQ275">
        <v>0</v>
      </c>
      <c r="BR275">
        <v>0</v>
      </c>
      <c r="BS275">
        <v>0</v>
      </c>
      <c r="BT275">
        <v>0</v>
      </c>
      <c r="BU275">
        <v>0.72299999999999998</v>
      </c>
      <c r="BV275">
        <v>0.4</v>
      </c>
      <c r="BW275" s="6">
        <v>-29.228604424862802</v>
      </c>
      <c r="BX275" s="6">
        <v>3.22811553116094</v>
      </c>
      <c r="BY275" s="6">
        <v>0.4</v>
      </c>
      <c r="BZ275" s="6">
        <v>-29.228604424862802</v>
      </c>
      <c r="CA275" s="6">
        <v>3.22811553116094</v>
      </c>
      <c r="CB275">
        <v>0</v>
      </c>
      <c r="CC275">
        <v>0</v>
      </c>
      <c r="CD275">
        <v>0</v>
      </c>
      <c r="CE275">
        <v>0</v>
      </c>
      <c r="CG275" s="16">
        <f t="shared" si="4"/>
        <v>-783238.91399999999</v>
      </c>
    </row>
    <row r="276" spans="1:85" x14ac:dyDescent="0.25">
      <c r="A276" t="s">
        <v>535</v>
      </c>
      <c r="B276" t="s">
        <v>726</v>
      </c>
      <c r="C276">
        <v>106831343</v>
      </c>
      <c r="D276">
        <v>-14371</v>
      </c>
      <c r="E276">
        <v>-5527798</v>
      </c>
      <c r="F276">
        <v>-1060</v>
      </c>
      <c r="G276">
        <v>0</v>
      </c>
      <c r="H276">
        <v>-600000</v>
      </c>
      <c r="I276">
        <v>0</v>
      </c>
      <c r="J276">
        <v>-4300000</v>
      </c>
      <c r="K276">
        <v>0</v>
      </c>
      <c r="L276">
        <v>-15040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-5113164</v>
      </c>
      <c r="AN276">
        <v>0</v>
      </c>
      <c r="AO276">
        <v>0</v>
      </c>
      <c r="AP276">
        <v>-40039</v>
      </c>
      <c r="AQ276">
        <v>0</v>
      </c>
      <c r="AR276">
        <v>0</v>
      </c>
      <c r="AS276">
        <v>-1312</v>
      </c>
      <c r="AT276">
        <v>0</v>
      </c>
      <c r="AU276">
        <v>0</v>
      </c>
      <c r="AV276">
        <v>0</v>
      </c>
      <c r="AW276">
        <v>-15040</v>
      </c>
      <c r="AX276">
        <v>0</v>
      </c>
      <c r="AY276">
        <v>0</v>
      </c>
      <c r="AZ276">
        <v>0</v>
      </c>
      <c r="BA276">
        <v>0</v>
      </c>
      <c r="BB276">
        <v>0</v>
      </c>
      <c r="BC276">
        <v>0</v>
      </c>
      <c r="BD276">
        <v>0</v>
      </c>
      <c r="BE276">
        <v>0</v>
      </c>
      <c r="BF276">
        <v>0</v>
      </c>
      <c r="BG276">
        <v>0</v>
      </c>
      <c r="BH276">
        <v>0</v>
      </c>
      <c r="BI276">
        <v>0</v>
      </c>
      <c r="BJ276">
        <v>0</v>
      </c>
      <c r="BK276">
        <v>0</v>
      </c>
      <c r="BL276">
        <v>0</v>
      </c>
      <c r="BM276">
        <v>0</v>
      </c>
      <c r="BN276">
        <v>0</v>
      </c>
      <c r="BO276">
        <v>0</v>
      </c>
      <c r="BP276">
        <v>0</v>
      </c>
      <c r="BQ276">
        <v>0</v>
      </c>
      <c r="BR276">
        <v>0</v>
      </c>
      <c r="BS276">
        <v>0</v>
      </c>
      <c r="BT276">
        <v>0</v>
      </c>
      <c r="BU276">
        <v>0.72499999999999998</v>
      </c>
      <c r="BV276">
        <v>0.49</v>
      </c>
      <c r="BW276" s="6">
        <v>-29.3335658621194</v>
      </c>
      <c r="BX276" s="6">
        <v>19.9349590420263</v>
      </c>
      <c r="BY276" s="6">
        <v>0.49</v>
      </c>
      <c r="BZ276" s="6">
        <v>-29.3335658621194</v>
      </c>
      <c r="CA276" s="6">
        <v>19.9349590420263</v>
      </c>
      <c r="CB276">
        <v>0</v>
      </c>
      <c r="CC276">
        <v>0</v>
      </c>
      <c r="CD276">
        <v>3849326</v>
      </c>
      <c r="CE276">
        <v>3849326</v>
      </c>
      <c r="CG276" s="16">
        <f t="shared" si="4"/>
        <v>-1839007.8125</v>
      </c>
    </row>
    <row r="277" spans="1:85" x14ac:dyDescent="0.25">
      <c r="A277" t="s">
        <v>537</v>
      </c>
      <c r="B277" t="s">
        <v>536</v>
      </c>
      <c r="C277">
        <v>10496884</v>
      </c>
      <c r="D277">
        <v>-5978</v>
      </c>
      <c r="E277">
        <v>-3139033</v>
      </c>
      <c r="F277">
        <v>-41555</v>
      </c>
      <c r="G277">
        <v>0</v>
      </c>
      <c r="H277">
        <v>-149277</v>
      </c>
      <c r="I277">
        <v>0</v>
      </c>
      <c r="J277">
        <v>-800005</v>
      </c>
      <c r="K277">
        <v>-483066</v>
      </c>
      <c r="L277">
        <v>-25651</v>
      </c>
      <c r="M277">
        <v>0</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c r="AH277">
        <v>0</v>
      </c>
      <c r="AI277">
        <v>0</v>
      </c>
      <c r="AJ277">
        <v>0</v>
      </c>
      <c r="AK277">
        <v>0</v>
      </c>
      <c r="AL277">
        <v>0</v>
      </c>
      <c r="AM277">
        <v>-2895746</v>
      </c>
      <c r="AN277">
        <v>0</v>
      </c>
      <c r="AO277">
        <v>0</v>
      </c>
      <c r="AP277">
        <v>-6874</v>
      </c>
      <c r="AQ277">
        <v>0</v>
      </c>
      <c r="AR277">
        <v>0</v>
      </c>
      <c r="AS277">
        <v>-40140</v>
      </c>
      <c r="AT277">
        <v>0</v>
      </c>
      <c r="AU277">
        <v>0</v>
      </c>
      <c r="AV277">
        <v>0</v>
      </c>
      <c r="AW277">
        <v>-25651</v>
      </c>
      <c r="AX277">
        <v>0</v>
      </c>
      <c r="AY277">
        <v>0</v>
      </c>
      <c r="AZ277">
        <v>0</v>
      </c>
      <c r="BA277">
        <v>0</v>
      </c>
      <c r="BB277">
        <v>0</v>
      </c>
      <c r="BC277">
        <v>0</v>
      </c>
      <c r="BD277">
        <v>0</v>
      </c>
      <c r="BE277">
        <v>0</v>
      </c>
      <c r="BF277">
        <v>0</v>
      </c>
      <c r="BG277">
        <v>0</v>
      </c>
      <c r="BH277">
        <v>0</v>
      </c>
      <c r="BI277">
        <v>0</v>
      </c>
      <c r="BJ277">
        <v>0</v>
      </c>
      <c r="BK277">
        <v>0</v>
      </c>
      <c r="BL277">
        <v>0</v>
      </c>
      <c r="BM277">
        <v>0</v>
      </c>
      <c r="BN277">
        <v>0</v>
      </c>
      <c r="BO277">
        <v>0</v>
      </c>
      <c r="BP277">
        <v>0</v>
      </c>
      <c r="BQ277">
        <v>0</v>
      </c>
      <c r="BR277">
        <v>0</v>
      </c>
      <c r="BS277">
        <v>0</v>
      </c>
      <c r="BT277">
        <v>0</v>
      </c>
      <c r="BU277">
        <v>0.66800000000000004</v>
      </c>
      <c r="BV277">
        <v>0.4</v>
      </c>
      <c r="BW277" s="6">
        <v>-3.61660845104123</v>
      </c>
      <c r="BX277" s="6">
        <v>1.7720644850005101</v>
      </c>
      <c r="BY277" s="6">
        <v>0.4</v>
      </c>
      <c r="BZ277" s="6">
        <v>-3.61660845104123</v>
      </c>
      <c r="CA277" s="6">
        <v>1.7720644850005101</v>
      </c>
      <c r="CB277">
        <v>0</v>
      </c>
      <c r="CC277">
        <v>0</v>
      </c>
      <c r="CD277">
        <v>0</v>
      </c>
      <c r="CE277">
        <v>0</v>
      </c>
      <c r="CG277" s="16">
        <f t="shared" si="4"/>
        <v>-964883.24800000002</v>
      </c>
    </row>
    <row r="278" spans="1:85" x14ac:dyDescent="0.25">
      <c r="A278" t="s">
        <v>539</v>
      </c>
      <c r="B278" t="s">
        <v>538</v>
      </c>
      <c r="C278">
        <v>36997041</v>
      </c>
      <c r="D278">
        <v>-20</v>
      </c>
      <c r="E278">
        <v>-4437940</v>
      </c>
      <c r="F278">
        <v>-3393</v>
      </c>
      <c r="G278">
        <v>0</v>
      </c>
      <c r="H278">
        <v>-348451</v>
      </c>
      <c r="I278">
        <v>0</v>
      </c>
      <c r="J278">
        <v>-1040193</v>
      </c>
      <c r="K278">
        <v>-707903</v>
      </c>
      <c r="L278">
        <v>-4566</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-4289399</v>
      </c>
      <c r="AN278">
        <v>0</v>
      </c>
      <c r="AO278">
        <v>0</v>
      </c>
      <c r="AP278">
        <v>-22577</v>
      </c>
      <c r="AQ278">
        <v>0</v>
      </c>
      <c r="AR278">
        <v>0</v>
      </c>
      <c r="AS278">
        <v>-3322</v>
      </c>
      <c r="AT278">
        <v>0</v>
      </c>
      <c r="AU278">
        <v>0</v>
      </c>
      <c r="AV278">
        <v>0</v>
      </c>
      <c r="AW278">
        <v>-4566</v>
      </c>
      <c r="AX278">
        <v>0</v>
      </c>
      <c r="AY278">
        <v>0</v>
      </c>
      <c r="AZ278">
        <v>0</v>
      </c>
      <c r="BA278">
        <v>0</v>
      </c>
      <c r="BB278">
        <v>0</v>
      </c>
      <c r="BC278">
        <v>0</v>
      </c>
      <c r="BD278">
        <v>0</v>
      </c>
      <c r="BE278">
        <v>0</v>
      </c>
      <c r="BF278">
        <v>0</v>
      </c>
      <c r="BG278">
        <v>0</v>
      </c>
      <c r="BH278">
        <v>0</v>
      </c>
      <c r="BI278">
        <v>0</v>
      </c>
      <c r="BJ278">
        <v>0</v>
      </c>
      <c r="BK278">
        <v>0</v>
      </c>
      <c r="BL278">
        <v>0</v>
      </c>
      <c r="BM278">
        <v>0</v>
      </c>
      <c r="BN278">
        <v>0</v>
      </c>
      <c r="BO278">
        <v>0</v>
      </c>
      <c r="BP278">
        <v>0</v>
      </c>
      <c r="BQ278">
        <v>0</v>
      </c>
      <c r="BR278">
        <v>0</v>
      </c>
      <c r="BS278">
        <v>0</v>
      </c>
      <c r="BT278">
        <v>0</v>
      </c>
      <c r="BU278">
        <v>0.68300000000000005</v>
      </c>
      <c r="BV278">
        <v>0.4</v>
      </c>
      <c r="BW278" s="6">
        <v>-10.771528597056999</v>
      </c>
      <c r="BX278" s="6">
        <v>3.6220555101282499</v>
      </c>
      <c r="BY278" s="6">
        <v>0.4</v>
      </c>
      <c r="BZ278" s="6">
        <v>-10.771528597056999</v>
      </c>
      <c r="CA278" s="6">
        <v>3.6220555101282499</v>
      </c>
      <c r="CB278">
        <v>0</v>
      </c>
      <c r="CC278">
        <v>0</v>
      </c>
      <c r="CD278">
        <v>0</v>
      </c>
      <c r="CE278">
        <v>0</v>
      </c>
      <c r="CG278" s="16">
        <f t="shared" si="4"/>
        <v>-1457119.7130000002</v>
      </c>
    </row>
    <row r="279" spans="1:85" x14ac:dyDescent="0.25">
      <c r="A279" t="s">
        <v>541</v>
      </c>
      <c r="B279" t="s">
        <v>540</v>
      </c>
      <c r="C279">
        <v>19735797</v>
      </c>
      <c r="D279">
        <v>-13772</v>
      </c>
      <c r="E279">
        <v>-3313827</v>
      </c>
      <c r="F279">
        <v>-45663</v>
      </c>
      <c r="G279">
        <v>0</v>
      </c>
      <c r="H279">
        <v>-153096</v>
      </c>
      <c r="I279">
        <v>0</v>
      </c>
      <c r="J279">
        <v>-549508</v>
      </c>
      <c r="K279">
        <v>-275827</v>
      </c>
      <c r="L279">
        <v>-10267</v>
      </c>
      <c r="M279">
        <v>0</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-3188525</v>
      </c>
      <c r="AN279">
        <v>0</v>
      </c>
      <c r="AO279">
        <v>0</v>
      </c>
      <c r="AP279">
        <v>-26722</v>
      </c>
      <c r="AQ279">
        <v>0</v>
      </c>
      <c r="AR279">
        <v>0</v>
      </c>
      <c r="AS279">
        <v>-44372</v>
      </c>
      <c r="AT279">
        <v>0</v>
      </c>
      <c r="AU279">
        <v>0</v>
      </c>
      <c r="AV279">
        <v>0</v>
      </c>
      <c r="AW279">
        <v>-10267</v>
      </c>
      <c r="AX279">
        <v>0</v>
      </c>
      <c r="AY279">
        <v>0</v>
      </c>
      <c r="AZ279">
        <v>0</v>
      </c>
      <c r="BA279">
        <v>0</v>
      </c>
      <c r="BB279">
        <v>0</v>
      </c>
      <c r="BC279">
        <v>0</v>
      </c>
      <c r="BD279">
        <v>0</v>
      </c>
      <c r="BE279">
        <v>-38222</v>
      </c>
      <c r="BF279">
        <v>0</v>
      </c>
      <c r="BG279">
        <v>0</v>
      </c>
      <c r="BH279">
        <v>0</v>
      </c>
      <c r="BI279">
        <v>0</v>
      </c>
      <c r="BJ279">
        <v>0</v>
      </c>
      <c r="BK279">
        <v>0</v>
      </c>
      <c r="BL279">
        <v>0</v>
      </c>
      <c r="BM279">
        <v>0</v>
      </c>
      <c r="BN279">
        <v>0</v>
      </c>
      <c r="BO279">
        <v>0</v>
      </c>
      <c r="BP279">
        <v>0</v>
      </c>
      <c r="BQ279">
        <v>0</v>
      </c>
      <c r="BR279">
        <v>0</v>
      </c>
      <c r="BS279">
        <v>0</v>
      </c>
      <c r="BT279">
        <v>0</v>
      </c>
      <c r="BU279">
        <v>0.64800000000000002</v>
      </c>
      <c r="BV279">
        <v>0.4</v>
      </c>
      <c r="BW279" s="6">
        <v>-4.0130500149206396</v>
      </c>
      <c r="BX279" s="6">
        <v>3.2814374998310898</v>
      </c>
      <c r="BY279" s="6">
        <v>0.4</v>
      </c>
      <c r="BZ279" s="6">
        <v>-4.0130500149206396</v>
      </c>
      <c r="CA279" s="6">
        <v>3.2814374998310898</v>
      </c>
      <c r="CB279">
        <v>0</v>
      </c>
      <c r="CC279">
        <v>0</v>
      </c>
      <c r="CD279">
        <v>0</v>
      </c>
      <c r="CE279">
        <v>0</v>
      </c>
      <c r="CG279" s="16">
        <f t="shared" si="4"/>
        <v>-1024424.172</v>
      </c>
    </row>
    <row r="280" spans="1:85" x14ac:dyDescent="0.25">
      <c r="A280" t="s">
        <v>543</v>
      </c>
      <c r="B280" t="s">
        <v>542</v>
      </c>
      <c r="C280">
        <v>251360972</v>
      </c>
      <c r="D280">
        <v>0</v>
      </c>
      <c r="E280">
        <v>-12664822</v>
      </c>
      <c r="F280">
        <v>-126054</v>
      </c>
      <c r="G280">
        <v>0</v>
      </c>
      <c r="H280">
        <v>-1430423</v>
      </c>
      <c r="I280">
        <v>0</v>
      </c>
      <c r="J280">
        <v>-4042457</v>
      </c>
      <c r="K280">
        <v>-2668018</v>
      </c>
      <c r="L280">
        <v>-5002</v>
      </c>
      <c r="M280">
        <v>0</v>
      </c>
      <c r="N280">
        <v>0</v>
      </c>
      <c r="O280">
        <v>0</v>
      </c>
      <c r="P280">
        <v>0</v>
      </c>
      <c r="Q280">
        <v>0</v>
      </c>
      <c r="R280">
        <v>0</v>
      </c>
      <c r="S280">
        <v>0</v>
      </c>
      <c r="T280">
        <v>0</v>
      </c>
      <c r="U280">
        <v>0</v>
      </c>
      <c r="V280">
        <v>2145300</v>
      </c>
      <c r="W280">
        <v>0</v>
      </c>
      <c r="X280">
        <v>-128196</v>
      </c>
      <c r="Y280">
        <v>0</v>
      </c>
      <c r="Z280">
        <v>0</v>
      </c>
      <c r="AA280">
        <v>-25023</v>
      </c>
      <c r="AB280">
        <v>0</v>
      </c>
      <c r="AC280">
        <v>-124355</v>
      </c>
      <c r="AD280">
        <v>-182249</v>
      </c>
      <c r="AE280">
        <v>0</v>
      </c>
      <c r="AF280">
        <v>0</v>
      </c>
      <c r="AG280">
        <v>0</v>
      </c>
      <c r="AH280">
        <v>0</v>
      </c>
      <c r="AI280">
        <v>0</v>
      </c>
      <c r="AJ280">
        <v>0</v>
      </c>
      <c r="AK280">
        <v>0</v>
      </c>
      <c r="AL280">
        <v>0</v>
      </c>
      <c r="AM280">
        <v>-12808446</v>
      </c>
      <c r="AN280">
        <v>-132809</v>
      </c>
      <c r="AO280">
        <v>0</v>
      </c>
      <c r="AP280">
        <v>0</v>
      </c>
      <c r="AQ280">
        <v>0</v>
      </c>
      <c r="AR280">
        <v>0</v>
      </c>
      <c r="AS280">
        <v>-123000</v>
      </c>
      <c r="AT280">
        <v>0</v>
      </c>
      <c r="AU280">
        <v>0</v>
      </c>
      <c r="AV280">
        <v>0</v>
      </c>
      <c r="AW280">
        <v>-5003</v>
      </c>
      <c r="AX280">
        <v>0</v>
      </c>
      <c r="AY280">
        <v>0</v>
      </c>
      <c r="AZ280">
        <v>0</v>
      </c>
      <c r="BA280">
        <v>0</v>
      </c>
      <c r="BB280">
        <v>0</v>
      </c>
      <c r="BC280">
        <v>0</v>
      </c>
      <c r="BD280">
        <v>0</v>
      </c>
      <c r="BE280">
        <v>-3003</v>
      </c>
      <c r="BF280">
        <v>-540</v>
      </c>
      <c r="BG280">
        <v>-39306</v>
      </c>
      <c r="BH280">
        <v>0</v>
      </c>
      <c r="BI280">
        <v>0</v>
      </c>
      <c r="BJ280">
        <v>0</v>
      </c>
      <c r="BK280">
        <v>0</v>
      </c>
      <c r="BL280">
        <v>0</v>
      </c>
      <c r="BM280">
        <v>0</v>
      </c>
      <c r="BN280">
        <v>0</v>
      </c>
      <c r="BO280">
        <v>0</v>
      </c>
      <c r="BP280">
        <v>0</v>
      </c>
      <c r="BQ280">
        <v>0</v>
      </c>
      <c r="BR280">
        <v>0</v>
      </c>
      <c r="BS280">
        <v>0</v>
      </c>
      <c r="BT280">
        <v>0</v>
      </c>
      <c r="BU280">
        <v>0.68600000000000005</v>
      </c>
      <c r="BV280">
        <v>0.49</v>
      </c>
      <c r="BW280" s="6">
        <v>-37.820433592458798</v>
      </c>
      <c r="BX280" s="6">
        <v>55.3811609768048</v>
      </c>
      <c r="BY280" s="6">
        <v>0.49</v>
      </c>
      <c r="BZ280" s="6">
        <v>-37.820433592458798</v>
      </c>
      <c r="CA280" s="6">
        <v>55.3811609768048</v>
      </c>
      <c r="CB280">
        <v>0</v>
      </c>
      <c r="CC280">
        <v>0</v>
      </c>
      <c r="CD280">
        <v>15698807</v>
      </c>
      <c r="CE280">
        <v>15698807</v>
      </c>
      <c r="CG280" s="16">
        <f t="shared" si="4"/>
        <v>-4393296.9780000001</v>
      </c>
    </row>
    <row r="281" spans="1:85" x14ac:dyDescent="0.25">
      <c r="A281" t="s">
        <v>545</v>
      </c>
      <c r="B281" t="s">
        <v>544</v>
      </c>
      <c r="C281">
        <v>48376295</v>
      </c>
      <c r="D281">
        <v>0</v>
      </c>
      <c r="E281">
        <v>-4517274</v>
      </c>
      <c r="F281">
        <v>-36464</v>
      </c>
      <c r="G281">
        <v>0</v>
      </c>
      <c r="H281">
        <v>-645951</v>
      </c>
      <c r="I281">
        <v>0</v>
      </c>
      <c r="J281">
        <v>-2022902</v>
      </c>
      <c r="K281">
        <v>-1319618</v>
      </c>
      <c r="L281">
        <v>-11816</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c r="AI281">
        <v>0</v>
      </c>
      <c r="AJ281">
        <v>0</v>
      </c>
      <c r="AK281">
        <v>0</v>
      </c>
      <c r="AL281">
        <v>0</v>
      </c>
      <c r="AM281">
        <v>-4369871</v>
      </c>
      <c r="AN281">
        <v>0</v>
      </c>
      <c r="AO281">
        <v>0</v>
      </c>
      <c r="AP281">
        <v>-8672</v>
      </c>
      <c r="AQ281">
        <v>0</v>
      </c>
      <c r="AR281">
        <v>0</v>
      </c>
      <c r="AS281">
        <v>-36395</v>
      </c>
      <c r="AT281">
        <v>0</v>
      </c>
      <c r="AU281">
        <v>0</v>
      </c>
      <c r="AV281">
        <v>0</v>
      </c>
      <c r="AW281">
        <v>-11816</v>
      </c>
      <c r="AX281">
        <v>0</v>
      </c>
      <c r="AY281">
        <v>0</v>
      </c>
      <c r="AZ281">
        <v>0</v>
      </c>
      <c r="BA281">
        <v>0</v>
      </c>
      <c r="BB281">
        <v>0</v>
      </c>
      <c r="BC281">
        <v>0</v>
      </c>
      <c r="BD281">
        <v>0</v>
      </c>
      <c r="BE281">
        <v>0</v>
      </c>
      <c r="BF281">
        <v>0</v>
      </c>
      <c r="BG281">
        <v>0</v>
      </c>
      <c r="BH281">
        <v>0</v>
      </c>
      <c r="BI281">
        <v>0</v>
      </c>
      <c r="BJ281">
        <v>0</v>
      </c>
      <c r="BK281">
        <v>0</v>
      </c>
      <c r="BL281">
        <v>0</v>
      </c>
      <c r="BM281">
        <v>0</v>
      </c>
      <c r="BN281">
        <v>0</v>
      </c>
      <c r="BO281">
        <v>0</v>
      </c>
      <c r="BP281">
        <v>0</v>
      </c>
      <c r="BQ281">
        <v>0</v>
      </c>
      <c r="BR281">
        <v>0</v>
      </c>
      <c r="BS281">
        <v>0</v>
      </c>
      <c r="BT281">
        <v>0</v>
      </c>
      <c r="BU281">
        <v>0.7</v>
      </c>
      <c r="BV281">
        <v>0.4</v>
      </c>
      <c r="BW281" s="6">
        <v>-14.4618445227423</v>
      </c>
      <c r="BX281" s="6">
        <v>2.336534655645</v>
      </c>
      <c r="BY281" s="6">
        <v>0.4</v>
      </c>
      <c r="BZ281" s="6">
        <v>-14.4618445227423</v>
      </c>
      <c r="CA281" s="6">
        <v>2.336534655645</v>
      </c>
      <c r="CB281">
        <v>0</v>
      </c>
      <c r="CC281">
        <v>0</v>
      </c>
      <c r="CD281">
        <v>0</v>
      </c>
      <c r="CE281">
        <v>0</v>
      </c>
      <c r="CG281" s="16">
        <f t="shared" si="4"/>
        <v>-1526419.65</v>
      </c>
    </row>
    <row r="282" spans="1:85" x14ac:dyDescent="0.25">
      <c r="A282" t="s">
        <v>547</v>
      </c>
      <c r="B282" t="s">
        <v>546</v>
      </c>
      <c r="C282">
        <v>83551574</v>
      </c>
      <c r="D282">
        <v>0</v>
      </c>
      <c r="E282">
        <v>-5949679</v>
      </c>
      <c r="F282">
        <v>-64234</v>
      </c>
      <c r="G282">
        <v>0</v>
      </c>
      <c r="H282">
        <v>-886632</v>
      </c>
      <c r="I282">
        <v>0</v>
      </c>
      <c r="J282">
        <v>-2851249</v>
      </c>
      <c r="K282">
        <v>-2000964</v>
      </c>
      <c r="L282">
        <v>-27370</v>
      </c>
      <c r="M282">
        <v>0</v>
      </c>
      <c r="N282">
        <v>0</v>
      </c>
      <c r="O282">
        <v>0</v>
      </c>
      <c r="P282">
        <v>0</v>
      </c>
      <c r="Q282">
        <v>0</v>
      </c>
      <c r="R282">
        <v>0</v>
      </c>
      <c r="S282">
        <v>0</v>
      </c>
      <c r="T282">
        <v>0</v>
      </c>
      <c r="U282">
        <v>0</v>
      </c>
      <c r="V282">
        <v>2133617</v>
      </c>
      <c r="W282">
        <v>0</v>
      </c>
      <c r="X282">
        <v>-4154</v>
      </c>
      <c r="Y282">
        <v>0</v>
      </c>
      <c r="Z282">
        <v>0</v>
      </c>
      <c r="AA282">
        <v>0</v>
      </c>
      <c r="AB282">
        <v>0</v>
      </c>
      <c r="AC282">
        <v>-2794</v>
      </c>
      <c r="AD282">
        <v>0</v>
      </c>
      <c r="AE282">
        <v>0</v>
      </c>
      <c r="AF282">
        <v>0</v>
      </c>
      <c r="AG282">
        <v>0</v>
      </c>
      <c r="AH282">
        <v>0</v>
      </c>
      <c r="AI282">
        <v>0</v>
      </c>
      <c r="AJ282">
        <v>0</v>
      </c>
      <c r="AK282">
        <v>0</v>
      </c>
      <c r="AL282">
        <v>0</v>
      </c>
      <c r="AM282">
        <v>-5729650</v>
      </c>
      <c r="AN282">
        <v>-5190</v>
      </c>
      <c r="AO282">
        <v>0</v>
      </c>
      <c r="AP282">
        <v>0</v>
      </c>
      <c r="AQ282">
        <v>0</v>
      </c>
      <c r="AR282">
        <v>0</v>
      </c>
      <c r="AS282">
        <v>-62533</v>
      </c>
      <c r="AT282">
        <v>0</v>
      </c>
      <c r="AU282">
        <v>0</v>
      </c>
      <c r="AV282">
        <v>0</v>
      </c>
      <c r="AW282">
        <v>-27370</v>
      </c>
      <c r="AX282">
        <v>0</v>
      </c>
      <c r="AY282">
        <v>0</v>
      </c>
      <c r="AZ282">
        <v>0</v>
      </c>
      <c r="BA282">
        <v>0</v>
      </c>
      <c r="BB282">
        <v>0</v>
      </c>
      <c r="BC282">
        <v>0</v>
      </c>
      <c r="BD282">
        <v>0</v>
      </c>
      <c r="BE282">
        <v>0</v>
      </c>
      <c r="BF282">
        <v>0</v>
      </c>
      <c r="BG282">
        <v>-1870</v>
      </c>
      <c r="BH282">
        <v>0</v>
      </c>
      <c r="BI282">
        <v>-25025</v>
      </c>
      <c r="BJ282">
        <v>-55000</v>
      </c>
      <c r="BK282">
        <v>0</v>
      </c>
      <c r="BL282">
        <v>0</v>
      </c>
      <c r="BM282">
        <v>0</v>
      </c>
      <c r="BN282">
        <v>0</v>
      </c>
      <c r="BO282">
        <v>0</v>
      </c>
      <c r="BP282">
        <v>0</v>
      </c>
      <c r="BQ282">
        <v>0</v>
      </c>
      <c r="BR282">
        <v>0</v>
      </c>
      <c r="BS282">
        <v>0</v>
      </c>
      <c r="BT282">
        <v>0</v>
      </c>
      <c r="BU282">
        <v>0.70899999999999996</v>
      </c>
      <c r="BV282">
        <v>0.4</v>
      </c>
      <c r="BW282" s="6">
        <v>-26.786542520172102</v>
      </c>
      <c r="BX282" s="6">
        <v>4.9591877395781303</v>
      </c>
      <c r="BY282" s="6">
        <v>0.4</v>
      </c>
      <c r="BZ282" s="6">
        <v>-26.786542520172102</v>
      </c>
      <c r="CA282" s="6">
        <v>4.9591877395781303</v>
      </c>
      <c r="CB282">
        <v>0</v>
      </c>
      <c r="CC282">
        <v>0</v>
      </c>
      <c r="CD282">
        <v>0</v>
      </c>
      <c r="CE282">
        <v>0</v>
      </c>
      <c r="CG282" s="16">
        <f t="shared" si="4"/>
        <v>-2031160.9249999998</v>
      </c>
    </row>
    <row r="283" spans="1:85" x14ac:dyDescent="0.25">
      <c r="A283" t="s">
        <v>549</v>
      </c>
      <c r="B283" t="s">
        <v>548</v>
      </c>
      <c r="C283">
        <v>2045552680</v>
      </c>
      <c r="D283">
        <v>0</v>
      </c>
      <c r="E283">
        <v>-6749013</v>
      </c>
      <c r="F283">
        <v>0</v>
      </c>
      <c r="G283">
        <v>0</v>
      </c>
      <c r="H283">
        <v>-1091517</v>
      </c>
      <c r="I283">
        <v>0</v>
      </c>
      <c r="J283">
        <v>-14427482</v>
      </c>
      <c r="K283">
        <v>-87707680</v>
      </c>
      <c r="L283">
        <v>-123353</v>
      </c>
      <c r="M283">
        <v>0</v>
      </c>
      <c r="N283">
        <v>0</v>
      </c>
      <c r="O283">
        <v>0</v>
      </c>
      <c r="P283">
        <v>0</v>
      </c>
      <c r="Q283">
        <v>0</v>
      </c>
      <c r="R283">
        <v>0</v>
      </c>
      <c r="S283">
        <v>0</v>
      </c>
      <c r="T283">
        <v>0</v>
      </c>
      <c r="U283">
        <v>0</v>
      </c>
      <c r="V283">
        <v>0</v>
      </c>
      <c r="W283">
        <v>0</v>
      </c>
      <c r="X283">
        <v>0</v>
      </c>
      <c r="Y283">
        <v>0</v>
      </c>
      <c r="Z283">
        <v>0</v>
      </c>
      <c r="AA283">
        <v>0</v>
      </c>
      <c r="AB283">
        <v>0</v>
      </c>
      <c r="AC283">
        <v>0</v>
      </c>
      <c r="AD283">
        <v>0</v>
      </c>
      <c r="AE283">
        <v>0</v>
      </c>
      <c r="AF283">
        <v>0</v>
      </c>
      <c r="AG283">
        <v>0</v>
      </c>
      <c r="AH283">
        <v>0</v>
      </c>
      <c r="AI283">
        <v>0</v>
      </c>
      <c r="AJ283">
        <v>0</v>
      </c>
      <c r="AK283">
        <v>0</v>
      </c>
      <c r="AL283">
        <v>0</v>
      </c>
      <c r="AM283">
        <v>-7165274</v>
      </c>
      <c r="AN283">
        <v>0</v>
      </c>
      <c r="AO283">
        <v>0</v>
      </c>
      <c r="AP283">
        <v>0</v>
      </c>
      <c r="AQ283">
        <v>0</v>
      </c>
      <c r="AR283">
        <v>0</v>
      </c>
      <c r="AS283">
        <v>0</v>
      </c>
      <c r="AT283">
        <v>0</v>
      </c>
      <c r="AU283">
        <v>0</v>
      </c>
      <c r="AV283">
        <v>0</v>
      </c>
      <c r="AW283">
        <v>-116582</v>
      </c>
      <c r="AX283">
        <v>0</v>
      </c>
      <c r="AY283">
        <v>0</v>
      </c>
      <c r="AZ283">
        <v>0</v>
      </c>
      <c r="BA283">
        <v>0</v>
      </c>
      <c r="BB283">
        <v>0</v>
      </c>
      <c r="BC283">
        <v>0</v>
      </c>
      <c r="BD283">
        <v>0</v>
      </c>
      <c r="BE283">
        <v>0</v>
      </c>
      <c r="BF283">
        <v>0</v>
      </c>
      <c r="BG283">
        <v>-905449</v>
      </c>
      <c r="BH283">
        <v>0</v>
      </c>
      <c r="BI283">
        <v>0</v>
      </c>
      <c r="BJ283">
        <v>0</v>
      </c>
      <c r="BK283">
        <v>0</v>
      </c>
      <c r="BL283">
        <v>0</v>
      </c>
      <c r="BM283">
        <v>0</v>
      </c>
      <c r="BN283">
        <v>0</v>
      </c>
      <c r="BO283">
        <v>0</v>
      </c>
      <c r="BP283">
        <v>0</v>
      </c>
      <c r="BQ283">
        <v>0</v>
      </c>
      <c r="BR283">
        <v>0</v>
      </c>
      <c r="BS283">
        <v>0</v>
      </c>
      <c r="BT283">
        <v>0</v>
      </c>
      <c r="BU283">
        <v>0.73599999999999999</v>
      </c>
      <c r="BV283">
        <v>0.3</v>
      </c>
      <c r="BW283" s="6">
        <v>-603.04462053145699</v>
      </c>
      <c r="BX283" s="6">
        <v>100.984163182675</v>
      </c>
      <c r="BY283" s="6">
        <v>0.3</v>
      </c>
      <c r="BZ283" s="6">
        <v>-603.04462053145699</v>
      </c>
      <c r="CA283" s="6">
        <v>100.984163182675</v>
      </c>
      <c r="CB283">
        <v>48939682</v>
      </c>
      <c r="CC283">
        <v>48939682</v>
      </c>
      <c r="CD283">
        <v>0</v>
      </c>
      <c r="CE283">
        <v>0</v>
      </c>
      <c r="CG283" s="16">
        <f t="shared" si="4"/>
        <v>-2636820.8319999999</v>
      </c>
    </row>
    <row r="284" spans="1:85" x14ac:dyDescent="0.25">
      <c r="A284" t="s">
        <v>551</v>
      </c>
      <c r="B284" t="s">
        <v>550</v>
      </c>
      <c r="C284">
        <v>92971335</v>
      </c>
      <c r="D284">
        <v>-3743</v>
      </c>
      <c r="E284">
        <v>-16728674</v>
      </c>
      <c r="F284">
        <v>-121041</v>
      </c>
      <c r="G284">
        <v>0</v>
      </c>
      <c r="H284">
        <v>-742521</v>
      </c>
      <c r="I284">
        <v>0</v>
      </c>
      <c r="J284">
        <v>-4444357</v>
      </c>
      <c r="K284">
        <v>-4375687</v>
      </c>
      <c r="L284">
        <v>-51113</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c r="AJ284">
        <v>0</v>
      </c>
      <c r="AK284">
        <v>0</v>
      </c>
      <c r="AL284">
        <v>0</v>
      </c>
      <c r="AM284">
        <v>-16276298</v>
      </c>
      <c r="AN284">
        <v>0</v>
      </c>
      <c r="AO284">
        <v>0</v>
      </c>
      <c r="AP284">
        <v>-9681</v>
      </c>
      <c r="AQ284">
        <v>0</v>
      </c>
      <c r="AR284">
        <v>0</v>
      </c>
      <c r="AS284">
        <v>-120479</v>
      </c>
      <c r="AT284">
        <v>0</v>
      </c>
      <c r="AU284">
        <v>0</v>
      </c>
      <c r="AV284">
        <v>0</v>
      </c>
      <c r="AW284">
        <v>-51080</v>
      </c>
      <c r="AX284">
        <v>0</v>
      </c>
      <c r="AY284">
        <v>0</v>
      </c>
      <c r="AZ284">
        <v>0</v>
      </c>
      <c r="BA284">
        <v>0</v>
      </c>
      <c r="BB284">
        <v>0</v>
      </c>
      <c r="BC284">
        <v>0</v>
      </c>
      <c r="BD284">
        <v>0</v>
      </c>
      <c r="BE284">
        <v>0</v>
      </c>
      <c r="BF284">
        <v>0</v>
      </c>
      <c r="BG284">
        <v>0</v>
      </c>
      <c r="BH284">
        <v>0</v>
      </c>
      <c r="BI284">
        <v>0</v>
      </c>
      <c r="BJ284">
        <v>0</v>
      </c>
      <c r="BK284">
        <v>0</v>
      </c>
      <c r="BL284">
        <v>0</v>
      </c>
      <c r="BM284">
        <v>0</v>
      </c>
      <c r="BN284">
        <v>0</v>
      </c>
      <c r="BO284">
        <v>0</v>
      </c>
      <c r="BP284">
        <v>0</v>
      </c>
      <c r="BQ284">
        <v>0</v>
      </c>
      <c r="BR284">
        <v>0</v>
      </c>
      <c r="BS284">
        <v>0</v>
      </c>
      <c r="BT284">
        <v>0</v>
      </c>
      <c r="BU284">
        <v>0.64</v>
      </c>
      <c r="BV284">
        <v>0.49</v>
      </c>
      <c r="BW284" s="6">
        <v>-2.4821217452809599</v>
      </c>
      <c r="BX284" s="6">
        <v>42.475011479245502</v>
      </c>
      <c r="BY284" s="6">
        <v>0.49</v>
      </c>
      <c r="BZ284" s="6">
        <v>-2.4821217452809599</v>
      </c>
      <c r="CA284" s="6">
        <v>42.475011479245502</v>
      </c>
      <c r="CB284">
        <v>0</v>
      </c>
      <c r="CC284">
        <v>0</v>
      </c>
      <c r="CD284">
        <v>601396</v>
      </c>
      <c r="CE284">
        <v>601396</v>
      </c>
      <c r="CG284" s="16">
        <f t="shared" si="4"/>
        <v>-5205317.4400000004</v>
      </c>
    </row>
    <row r="285" spans="1:85" x14ac:dyDescent="0.25">
      <c r="A285" t="s">
        <v>553</v>
      </c>
      <c r="B285" t="s">
        <v>552</v>
      </c>
      <c r="C285">
        <v>89467190</v>
      </c>
      <c r="D285">
        <v>-24459</v>
      </c>
      <c r="E285">
        <v>-12769050</v>
      </c>
      <c r="F285">
        <v>0</v>
      </c>
      <c r="G285">
        <v>0</v>
      </c>
      <c r="H285">
        <v>-572516</v>
      </c>
      <c r="I285">
        <v>0</v>
      </c>
      <c r="J285">
        <v>-3169070</v>
      </c>
      <c r="K285">
        <v>-1485036</v>
      </c>
      <c r="L285">
        <v>-14840</v>
      </c>
      <c r="M285">
        <v>0</v>
      </c>
      <c r="N285">
        <v>0</v>
      </c>
      <c r="O285">
        <v>0</v>
      </c>
      <c r="P285">
        <v>-4741</v>
      </c>
      <c r="Q285">
        <v>0</v>
      </c>
      <c r="R285">
        <v>0</v>
      </c>
      <c r="S285">
        <v>0</v>
      </c>
      <c r="T285">
        <v>0</v>
      </c>
      <c r="U285">
        <v>0</v>
      </c>
      <c r="V285">
        <v>0</v>
      </c>
      <c r="W285">
        <v>0</v>
      </c>
      <c r="X285">
        <v>0</v>
      </c>
      <c r="Y285">
        <v>0</v>
      </c>
      <c r="Z285">
        <v>0</v>
      </c>
      <c r="AA285">
        <v>0</v>
      </c>
      <c r="AB285">
        <v>0</v>
      </c>
      <c r="AC285">
        <v>0</v>
      </c>
      <c r="AD285">
        <v>0</v>
      </c>
      <c r="AE285">
        <v>0</v>
      </c>
      <c r="AF285">
        <v>0</v>
      </c>
      <c r="AG285">
        <v>0</v>
      </c>
      <c r="AH285">
        <v>0</v>
      </c>
      <c r="AI285">
        <v>0</v>
      </c>
      <c r="AJ285">
        <v>0</v>
      </c>
      <c r="AK285">
        <v>0</v>
      </c>
      <c r="AL285">
        <v>0</v>
      </c>
      <c r="AM285">
        <v>-12379000</v>
      </c>
      <c r="AN285">
        <v>0</v>
      </c>
      <c r="AO285">
        <v>0</v>
      </c>
      <c r="AP285">
        <v>-45897</v>
      </c>
      <c r="AQ285">
        <v>0</v>
      </c>
      <c r="AR285">
        <v>0</v>
      </c>
      <c r="AS285">
        <v>0</v>
      </c>
      <c r="AT285">
        <v>0</v>
      </c>
      <c r="AU285">
        <v>0</v>
      </c>
      <c r="AV285">
        <v>0</v>
      </c>
      <c r="AW285">
        <v>-14836</v>
      </c>
      <c r="AX285">
        <v>0</v>
      </c>
      <c r="AY285">
        <v>0</v>
      </c>
      <c r="AZ285">
        <v>0</v>
      </c>
      <c r="BA285">
        <v>0</v>
      </c>
      <c r="BB285">
        <v>0</v>
      </c>
      <c r="BC285">
        <v>0</v>
      </c>
      <c r="BD285">
        <v>0</v>
      </c>
      <c r="BE285">
        <v>-3652</v>
      </c>
      <c r="BF285">
        <v>0</v>
      </c>
      <c r="BG285">
        <v>-74518</v>
      </c>
      <c r="BH285">
        <v>0</v>
      </c>
      <c r="BI285">
        <v>0</v>
      </c>
      <c r="BJ285">
        <v>0</v>
      </c>
      <c r="BK285">
        <v>0</v>
      </c>
      <c r="BL285">
        <v>0</v>
      </c>
      <c r="BM285">
        <v>0</v>
      </c>
      <c r="BN285">
        <v>0</v>
      </c>
      <c r="BO285">
        <v>0</v>
      </c>
      <c r="BP285">
        <v>0</v>
      </c>
      <c r="BQ285">
        <v>0</v>
      </c>
      <c r="BR285">
        <v>0</v>
      </c>
      <c r="BS285">
        <v>0</v>
      </c>
      <c r="BT285">
        <v>0</v>
      </c>
      <c r="BU285">
        <v>0.66500000000000004</v>
      </c>
      <c r="BV285">
        <v>0.99</v>
      </c>
      <c r="BW285" s="6">
        <v>45.271584124468703</v>
      </c>
      <c r="BX285" s="6">
        <v>128.10009933257501</v>
      </c>
      <c r="BY285" s="6">
        <v>0.49</v>
      </c>
      <c r="BZ285" s="6">
        <v>36.054343893935297</v>
      </c>
      <c r="CA285" s="6">
        <v>77.050275663603898</v>
      </c>
      <c r="CB285">
        <v>0</v>
      </c>
      <c r="CC285">
        <v>0</v>
      </c>
      <c r="CD285">
        <v>0</v>
      </c>
      <c r="CE285">
        <v>0</v>
      </c>
      <c r="CG285" s="16">
        <f t="shared" si="4"/>
        <v>-4100756.7475000001</v>
      </c>
    </row>
    <row r="286" spans="1:85" x14ac:dyDescent="0.25">
      <c r="A286" t="s">
        <v>554</v>
      </c>
      <c r="B286" t="s">
        <v>727</v>
      </c>
      <c r="C286">
        <v>178701486</v>
      </c>
      <c r="D286">
        <v>-44013</v>
      </c>
      <c r="E286">
        <v>-19929982</v>
      </c>
      <c r="F286">
        <v>-222082</v>
      </c>
      <c r="G286">
        <v>0</v>
      </c>
      <c r="H286">
        <v>-2168064</v>
      </c>
      <c r="I286">
        <v>0</v>
      </c>
      <c r="J286">
        <v>-5141756</v>
      </c>
      <c r="K286">
        <v>-2848603</v>
      </c>
      <c r="L286">
        <v>-78576</v>
      </c>
      <c r="M286">
        <v>0</v>
      </c>
      <c r="N286">
        <v>0</v>
      </c>
      <c r="O286">
        <v>0</v>
      </c>
      <c r="P286">
        <v>0</v>
      </c>
      <c r="Q286">
        <v>0</v>
      </c>
      <c r="R286">
        <v>0</v>
      </c>
      <c r="S286">
        <v>0</v>
      </c>
      <c r="T286">
        <v>0</v>
      </c>
      <c r="U286">
        <v>0</v>
      </c>
      <c r="V286">
        <v>0</v>
      </c>
      <c r="W286">
        <v>0</v>
      </c>
      <c r="X286">
        <v>0</v>
      </c>
      <c r="Y286">
        <v>0</v>
      </c>
      <c r="Z286">
        <v>0</v>
      </c>
      <c r="AA286">
        <v>0</v>
      </c>
      <c r="AB286">
        <v>0</v>
      </c>
      <c r="AC286">
        <v>0</v>
      </c>
      <c r="AD286">
        <v>0</v>
      </c>
      <c r="AE286">
        <v>0</v>
      </c>
      <c r="AF286">
        <v>0</v>
      </c>
      <c r="AG286">
        <v>0</v>
      </c>
      <c r="AH286">
        <v>0</v>
      </c>
      <c r="AI286">
        <v>0</v>
      </c>
      <c r="AJ286">
        <v>0</v>
      </c>
      <c r="AK286">
        <v>0</v>
      </c>
      <c r="AL286">
        <v>0</v>
      </c>
      <c r="AM286">
        <v>-18971948</v>
      </c>
      <c r="AN286">
        <v>0</v>
      </c>
      <c r="AO286">
        <v>0</v>
      </c>
      <c r="AP286">
        <v>-106069</v>
      </c>
      <c r="AQ286">
        <v>0</v>
      </c>
      <c r="AR286">
        <v>0</v>
      </c>
      <c r="AS286">
        <v>-215587</v>
      </c>
      <c r="AT286">
        <v>0</v>
      </c>
      <c r="AU286">
        <v>0</v>
      </c>
      <c r="AV286">
        <v>0</v>
      </c>
      <c r="AW286">
        <v>-76843</v>
      </c>
      <c r="AX286">
        <v>0</v>
      </c>
      <c r="AY286">
        <v>0</v>
      </c>
      <c r="AZ286">
        <v>0</v>
      </c>
      <c r="BA286">
        <v>0</v>
      </c>
      <c r="BB286">
        <v>0</v>
      </c>
      <c r="BC286">
        <v>0</v>
      </c>
      <c r="BD286">
        <v>0</v>
      </c>
      <c r="BE286">
        <v>-1502</v>
      </c>
      <c r="BF286">
        <v>0</v>
      </c>
      <c r="BG286">
        <v>-14338</v>
      </c>
      <c r="BH286">
        <v>0</v>
      </c>
      <c r="BI286">
        <v>0</v>
      </c>
      <c r="BJ286">
        <v>0</v>
      </c>
      <c r="BK286">
        <v>0</v>
      </c>
      <c r="BL286">
        <v>0</v>
      </c>
      <c r="BM286">
        <v>0</v>
      </c>
      <c r="BN286">
        <v>0</v>
      </c>
      <c r="BO286">
        <v>0</v>
      </c>
      <c r="BP286">
        <v>0</v>
      </c>
      <c r="BQ286">
        <v>0</v>
      </c>
      <c r="BR286">
        <v>0</v>
      </c>
      <c r="BS286">
        <v>0</v>
      </c>
      <c r="BT286">
        <v>0</v>
      </c>
      <c r="BU286">
        <v>0.68500000000000005</v>
      </c>
      <c r="BV286">
        <v>0.49</v>
      </c>
      <c r="BW286" s="6">
        <v>-21.3721365192328</v>
      </c>
      <c r="BX286" s="6">
        <v>63.297735389578698</v>
      </c>
      <c r="BY286" s="6">
        <v>0.49</v>
      </c>
      <c r="BZ286" s="6">
        <v>-21.3721365192328</v>
      </c>
      <c r="CA286" s="6">
        <v>63.297735389578698</v>
      </c>
      <c r="CB286">
        <v>0</v>
      </c>
      <c r="CC286">
        <v>0</v>
      </c>
      <c r="CD286">
        <v>3815210</v>
      </c>
      <c r="CE286">
        <v>3815210</v>
      </c>
      <c r="CG286" s="16">
        <f t="shared" si="4"/>
        <v>-6461563.5575000001</v>
      </c>
    </row>
    <row r="287" spans="1:85" x14ac:dyDescent="0.25">
      <c r="A287" t="s">
        <v>556</v>
      </c>
      <c r="B287" t="s">
        <v>555</v>
      </c>
      <c r="C287">
        <v>70230760</v>
      </c>
      <c r="D287">
        <v>-7507</v>
      </c>
      <c r="E287">
        <v>-4957717</v>
      </c>
      <c r="F287">
        <v>-9069</v>
      </c>
      <c r="G287">
        <v>0</v>
      </c>
      <c r="H287">
        <v>-835309</v>
      </c>
      <c r="I287">
        <v>0</v>
      </c>
      <c r="J287">
        <v>-2078331</v>
      </c>
      <c r="K287">
        <v>-1337208</v>
      </c>
      <c r="L287">
        <v>-18593</v>
      </c>
      <c r="M287">
        <v>0</v>
      </c>
      <c r="N287">
        <v>-7236</v>
      </c>
      <c r="O287">
        <v>0</v>
      </c>
      <c r="P287">
        <v>0</v>
      </c>
      <c r="Q287">
        <v>0</v>
      </c>
      <c r="R287">
        <v>0</v>
      </c>
      <c r="S287">
        <v>0</v>
      </c>
      <c r="T287">
        <v>0</v>
      </c>
      <c r="U287">
        <v>0</v>
      </c>
      <c r="V287">
        <v>0</v>
      </c>
      <c r="W287">
        <v>0</v>
      </c>
      <c r="X287">
        <v>0</v>
      </c>
      <c r="Y287">
        <v>0</v>
      </c>
      <c r="Z287">
        <v>0</v>
      </c>
      <c r="AA287">
        <v>0</v>
      </c>
      <c r="AB287">
        <v>0</v>
      </c>
      <c r="AC287">
        <v>0</v>
      </c>
      <c r="AD287">
        <v>0</v>
      </c>
      <c r="AE287">
        <v>0</v>
      </c>
      <c r="AF287">
        <v>0</v>
      </c>
      <c r="AG287">
        <v>0</v>
      </c>
      <c r="AH287">
        <v>0</v>
      </c>
      <c r="AI287">
        <v>0</v>
      </c>
      <c r="AJ287">
        <v>0</v>
      </c>
      <c r="AK287">
        <v>0</v>
      </c>
      <c r="AL287">
        <v>0</v>
      </c>
      <c r="AM287">
        <v>-4650779</v>
      </c>
      <c r="AN287">
        <v>0</v>
      </c>
      <c r="AO287">
        <v>0</v>
      </c>
      <c r="AP287">
        <v>-11834</v>
      </c>
      <c r="AQ287">
        <v>0</v>
      </c>
      <c r="AR287">
        <v>0</v>
      </c>
      <c r="AS287">
        <v>-9069</v>
      </c>
      <c r="AT287">
        <v>0</v>
      </c>
      <c r="AU287">
        <v>0</v>
      </c>
      <c r="AV287">
        <v>0</v>
      </c>
      <c r="AW287">
        <v>-18593</v>
      </c>
      <c r="AX287">
        <v>0</v>
      </c>
      <c r="AY287">
        <v>0</v>
      </c>
      <c r="AZ287">
        <v>0</v>
      </c>
      <c r="BA287">
        <v>-7236</v>
      </c>
      <c r="BB287">
        <v>0</v>
      </c>
      <c r="BC287">
        <v>0</v>
      </c>
      <c r="BD287">
        <v>0</v>
      </c>
      <c r="BE287">
        <v>0</v>
      </c>
      <c r="BF287">
        <v>0</v>
      </c>
      <c r="BG287">
        <v>0</v>
      </c>
      <c r="BH287">
        <v>0</v>
      </c>
      <c r="BI287">
        <v>0</v>
      </c>
      <c r="BJ287">
        <v>0</v>
      </c>
      <c r="BK287">
        <v>0</v>
      </c>
      <c r="BL287">
        <v>0</v>
      </c>
      <c r="BM287">
        <v>0</v>
      </c>
      <c r="BN287">
        <v>0</v>
      </c>
      <c r="BO287">
        <v>0</v>
      </c>
      <c r="BP287">
        <v>0</v>
      </c>
      <c r="BQ287">
        <v>0</v>
      </c>
      <c r="BR287">
        <v>0</v>
      </c>
      <c r="BS287">
        <v>0</v>
      </c>
      <c r="BT287">
        <v>0</v>
      </c>
      <c r="BU287">
        <v>0.70699999999999996</v>
      </c>
      <c r="BV287">
        <v>0.4</v>
      </c>
      <c r="BW287" s="6">
        <v>-23.154505674878099</v>
      </c>
      <c r="BX287" s="6">
        <v>2.4446618281639698</v>
      </c>
      <c r="BY287" s="6">
        <v>0.4</v>
      </c>
      <c r="BZ287" s="6">
        <v>-23.154505674878099</v>
      </c>
      <c r="CA287" s="6">
        <v>2.4446618281639698</v>
      </c>
      <c r="CB287">
        <v>0</v>
      </c>
      <c r="CC287">
        <v>0</v>
      </c>
      <c r="CD287">
        <v>0</v>
      </c>
      <c r="CE287">
        <v>0</v>
      </c>
      <c r="CG287" s="16">
        <f t="shared" si="4"/>
        <v>-1639867.0574999999</v>
      </c>
    </row>
    <row r="288" spans="1:85" x14ac:dyDescent="0.25">
      <c r="A288" t="s">
        <v>557</v>
      </c>
      <c r="B288" t="s">
        <v>728</v>
      </c>
      <c r="C288">
        <v>82762112</v>
      </c>
      <c r="D288">
        <v>0</v>
      </c>
      <c r="E288">
        <v>-3762519</v>
      </c>
      <c r="F288">
        <v>-12824</v>
      </c>
      <c r="G288">
        <v>0</v>
      </c>
      <c r="H288">
        <v>-435099</v>
      </c>
      <c r="I288">
        <v>0</v>
      </c>
      <c r="J288">
        <v>-3023313</v>
      </c>
      <c r="K288">
        <v>-2822232</v>
      </c>
      <c r="L288">
        <v>-31924</v>
      </c>
      <c r="M288">
        <v>0</v>
      </c>
      <c r="N288">
        <v>0</v>
      </c>
      <c r="O288">
        <v>0</v>
      </c>
      <c r="P288">
        <v>-2121</v>
      </c>
      <c r="Q288">
        <v>-274725</v>
      </c>
      <c r="R288">
        <v>0</v>
      </c>
      <c r="S288">
        <v>0</v>
      </c>
      <c r="T288">
        <v>0</v>
      </c>
      <c r="U288">
        <v>0</v>
      </c>
      <c r="V288">
        <v>0</v>
      </c>
      <c r="W288">
        <v>0</v>
      </c>
      <c r="X288">
        <v>0</v>
      </c>
      <c r="Y288">
        <v>0</v>
      </c>
      <c r="Z288">
        <v>0</v>
      </c>
      <c r="AA288">
        <v>0</v>
      </c>
      <c r="AB288">
        <v>0</v>
      </c>
      <c r="AC288">
        <v>0</v>
      </c>
      <c r="AD288">
        <v>0</v>
      </c>
      <c r="AE288">
        <v>0</v>
      </c>
      <c r="AF288">
        <v>0</v>
      </c>
      <c r="AG288">
        <v>0</v>
      </c>
      <c r="AH288">
        <v>0</v>
      </c>
      <c r="AI288">
        <v>0</v>
      </c>
      <c r="AJ288">
        <v>0</v>
      </c>
      <c r="AK288">
        <v>0</v>
      </c>
      <c r="AL288">
        <v>0</v>
      </c>
      <c r="AM288">
        <v>-3703279</v>
      </c>
      <c r="AN288">
        <v>0</v>
      </c>
      <c r="AO288">
        <v>0</v>
      </c>
      <c r="AP288">
        <v>0</v>
      </c>
      <c r="AQ288">
        <v>0</v>
      </c>
      <c r="AR288">
        <v>0</v>
      </c>
      <c r="AS288">
        <v>-10372</v>
      </c>
      <c r="AT288">
        <v>0</v>
      </c>
      <c r="AU288">
        <v>0</v>
      </c>
      <c r="AV288">
        <v>0</v>
      </c>
      <c r="AW288">
        <v>-31868</v>
      </c>
      <c r="AX288">
        <v>0</v>
      </c>
      <c r="AY288">
        <v>0</v>
      </c>
      <c r="AZ288">
        <v>0</v>
      </c>
      <c r="BA288">
        <v>0</v>
      </c>
      <c r="BB288">
        <v>0</v>
      </c>
      <c r="BC288">
        <v>0</v>
      </c>
      <c r="BD288">
        <v>0</v>
      </c>
      <c r="BE288">
        <v>-2034</v>
      </c>
      <c r="BF288">
        <v>0</v>
      </c>
      <c r="BG288">
        <v>-412028</v>
      </c>
      <c r="BH288">
        <v>0</v>
      </c>
      <c r="BI288">
        <v>0</v>
      </c>
      <c r="BJ288">
        <v>0</v>
      </c>
      <c r="BK288">
        <v>0</v>
      </c>
      <c r="BL288">
        <v>0</v>
      </c>
      <c r="BM288">
        <v>0</v>
      </c>
      <c r="BN288">
        <v>0</v>
      </c>
      <c r="BO288">
        <v>0</v>
      </c>
      <c r="BP288">
        <v>0</v>
      </c>
      <c r="BQ288">
        <v>0</v>
      </c>
      <c r="BR288">
        <v>0</v>
      </c>
      <c r="BS288">
        <v>0</v>
      </c>
      <c r="BT288">
        <v>0</v>
      </c>
      <c r="BU288">
        <v>0.73899999999999999</v>
      </c>
      <c r="BV288">
        <v>0.49</v>
      </c>
      <c r="BW288" s="6">
        <v>-33.124902703047702</v>
      </c>
      <c r="BX288" s="6">
        <v>14.016283464480001</v>
      </c>
      <c r="BY288" s="6">
        <v>0.49</v>
      </c>
      <c r="BZ288" s="6">
        <v>-33.124902703047702</v>
      </c>
      <c r="CA288" s="6">
        <v>14.016283464480001</v>
      </c>
      <c r="CB288">
        <v>707532</v>
      </c>
      <c r="CC288">
        <v>707532</v>
      </c>
      <c r="CD288">
        <v>0</v>
      </c>
      <c r="CE288">
        <v>0</v>
      </c>
      <c r="CG288" s="16">
        <f t="shared" si="4"/>
        <v>-1368361.5904999999</v>
      </c>
    </row>
    <row r="289" spans="1:85" x14ac:dyDescent="0.25">
      <c r="A289" t="s">
        <v>559</v>
      </c>
      <c r="B289" t="s">
        <v>558</v>
      </c>
      <c r="C289">
        <v>71827377</v>
      </c>
      <c r="D289">
        <v>-26992</v>
      </c>
      <c r="E289">
        <v>-11017442</v>
      </c>
      <c r="F289">
        <v>0</v>
      </c>
      <c r="G289">
        <v>0</v>
      </c>
      <c r="H289">
        <v>-514114</v>
      </c>
      <c r="I289">
        <v>0</v>
      </c>
      <c r="J289">
        <v>-2030536</v>
      </c>
      <c r="K289">
        <v>-968631</v>
      </c>
      <c r="L289">
        <v>-12937</v>
      </c>
      <c r="M289">
        <v>0</v>
      </c>
      <c r="N289">
        <v>0</v>
      </c>
      <c r="O289">
        <v>0</v>
      </c>
      <c r="P289">
        <v>0</v>
      </c>
      <c r="Q289">
        <v>0</v>
      </c>
      <c r="R289">
        <v>0</v>
      </c>
      <c r="S289">
        <v>0</v>
      </c>
      <c r="T289">
        <v>0</v>
      </c>
      <c r="U289">
        <v>0</v>
      </c>
      <c r="V289">
        <v>352194</v>
      </c>
      <c r="W289">
        <v>0</v>
      </c>
      <c r="X289">
        <v>-354911</v>
      </c>
      <c r="Y289">
        <v>0</v>
      </c>
      <c r="Z289">
        <v>0</v>
      </c>
      <c r="AA289">
        <v>-18476</v>
      </c>
      <c r="AB289">
        <v>0</v>
      </c>
      <c r="AC289">
        <v>-37235</v>
      </c>
      <c r="AD289">
        <v>0</v>
      </c>
      <c r="AE289">
        <v>0</v>
      </c>
      <c r="AF289">
        <v>0</v>
      </c>
      <c r="AG289">
        <v>0</v>
      </c>
      <c r="AH289">
        <v>0</v>
      </c>
      <c r="AI289">
        <v>0</v>
      </c>
      <c r="AJ289">
        <v>0</v>
      </c>
      <c r="AK289">
        <v>0</v>
      </c>
      <c r="AL289">
        <v>0</v>
      </c>
      <c r="AM289">
        <v>-10579656</v>
      </c>
      <c r="AN289">
        <v>-335721</v>
      </c>
      <c r="AO289">
        <v>0</v>
      </c>
      <c r="AP289">
        <v>-20096</v>
      </c>
      <c r="AQ289">
        <v>0</v>
      </c>
      <c r="AR289">
        <v>0</v>
      </c>
      <c r="AS289">
        <v>0</v>
      </c>
      <c r="AT289">
        <v>0</v>
      </c>
      <c r="AU289">
        <v>0</v>
      </c>
      <c r="AV289">
        <v>0</v>
      </c>
      <c r="AW289">
        <v>-12937</v>
      </c>
      <c r="AX289">
        <v>0</v>
      </c>
      <c r="AY289">
        <v>0</v>
      </c>
      <c r="AZ289">
        <v>0</v>
      </c>
      <c r="BA289">
        <v>0</v>
      </c>
      <c r="BB289">
        <v>0</v>
      </c>
      <c r="BC289">
        <v>0</v>
      </c>
      <c r="BD289">
        <v>0</v>
      </c>
      <c r="BE289">
        <v>0</v>
      </c>
      <c r="BF289">
        <v>0</v>
      </c>
      <c r="BG289">
        <v>-18250</v>
      </c>
      <c r="BH289">
        <v>0</v>
      </c>
      <c r="BI289">
        <v>0</v>
      </c>
      <c r="BJ289">
        <v>0</v>
      </c>
      <c r="BK289">
        <v>0</v>
      </c>
      <c r="BL289">
        <v>0</v>
      </c>
      <c r="BM289">
        <v>0</v>
      </c>
      <c r="BN289">
        <v>0</v>
      </c>
      <c r="BO289">
        <v>0</v>
      </c>
      <c r="BP289">
        <v>0</v>
      </c>
      <c r="BQ289">
        <v>0</v>
      </c>
      <c r="BR289">
        <v>0</v>
      </c>
      <c r="BS289">
        <v>0</v>
      </c>
      <c r="BT289">
        <v>0</v>
      </c>
      <c r="BU289">
        <v>0.66600000000000004</v>
      </c>
      <c r="BV289">
        <v>0.99</v>
      </c>
      <c r="BW289" s="6">
        <v>65.982822260687797</v>
      </c>
      <c r="BX289" s="6">
        <v>136.83916447093301</v>
      </c>
      <c r="BY289" s="6">
        <v>0.49</v>
      </c>
      <c r="BZ289" s="6">
        <v>53.820810127482403</v>
      </c>
      <c r="CA289" s="6">
        <v>88.891120918412</v>
      </c>
      <c r="CB289">
        <v>0</v>
      </c>
      <c r="CC289">
        <v>0</v>
      </c>
      <c r="CD289">
        <v>0</v>
      </c>
      <c r="CE289">
        <v>0</v>
      </c>
      <c r="CG289" s="16">
        <f t="shared" si="4"/>
        <v>-3516333.48</v>
      </c>
    </row>
    <row r="290" spans="1:85" x14ac:dyDescent="0.25">
      <c r="A290" t="s">
        <v>561</v>
      </c>
      <c r="B290" t="s">
        <v>560</v>
      </c>
      <c r="C290">
        <v>56927085</v>
      </c>
      <c r="D290">
        <v>0</v>
      </c>
      <c r="E290">
        <v>-2269873</v>
      </c>
      <c r="F290">
        <v>0</v>
      </c>
      <c r="G290">
        <v>0</v>
      </c>
      <c r="H290">
        <v>-494631</v>
      </c>
      <c r="I290">
        <v>0</v>
      </c>
      <c r="J290">
        <v>-1291241</v>
      </c>
      <c r="K290">
        <v>-1088422</v>
      </c>
      <c r="L290">
        <v>-5377</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0</v>
      </c>
      <c r="AJ290">
        <v>0</v>
      </c>
      <c r="AK290">
        <v>0</v>
      </c>
      <c r="AL290">
        <v>0</v>
      </c>
      <c r="AM290">
        <v>-1679258</v>
      </c>
      <c r="AN290">
        <v>0</v>
      </c>
      <c r="AO290">
        <v>0</v>
      </c>
      <c r="AP290">
        <v>0</v>
      </c>
      <c r="AQ290">
        <v>0</v>
      </c>
      <c r="AR290">
        <v>0</v>
      </c>
      <c r="AS290">
        <v>0</v>
      </c>
      <c r="AT290">
        <v>0</v>
      </c>
      <c r="AU290">
        <v>0</v>
      </c>
      <c r="AV290">
        <v>0</v>
      </c>
      <c r="AW290">
        <v>-5377</v>
      </c>
      <c r="AX290">
        <v>0</v>
      </c>
      <c r="AY290">
        <v>0</v>
      </c>
      <c r="AZ290">
        <v>0</v>
      </c>
      <c r="BA290">
        <v>0</v>
      </c>
      <c r="BB290">
        <v>0</v>
      </c>
      <c r="BC290">
        <v>0</v>
      </c>
      <c r="BD290">
        <v>0</v>
      </c>
      <c r="BE290">
        <v>0</v>
      </c>
      <c r="BF290">
        <v>0</v>
      </c>
      <c r="BG290">
        <v>0</v>
      </c>
      <c r="BH290">
        <v>0</v>
      </c>
      <c r="BI290">
        <v>0</v>
      </c>
      <c r="BJ290">
        <v>0</v>
      </c>
      <c r="BK290">
        <v>0</v>
      </c>
      <c r="BL290">
        <v>0</v>
      </c>
      <c r="BM290">
        <v>0</v>
      </c>
      <c r="BN290">
        <v>0</v>
      </c>
      <c r="BO290">
        <v>0</v>
      </c>
      <c r="BP290">
        <v>0</v>
      </c>
      <c r="BQ290">
        <v>0</v>
      </c>
      <c r="BR290">
        <v>0</v>
      </c>
      <c r="BS290">
        <v>0</v>
      </c>
      <c r="BT290">
        <v>0</v>
      </c>
      <c r="BU290">
        <v>0.73799999999999999</v>
      </c>
      <c r="BV290">
        <v>0.4</v>
      </c>
      <c r="BW290" s="6">
        <v>-19.807980071152102</v>
      </c>
      <c r="BX290" s="6">
        <v>2.35696954913552</v>
      </c>
      <c r="BY290" s="6">
        <v>0.4</v>
      </c>
      <c r="BZ290" s="6">
        <v>-19.807980071152102</v>
      </c>
      <c r="CA290" s="6">
        <v>2.35696954913552</v>
      </c>
      <c r="CB290">
        <v>0</v>
      </c>
      <c r="CC290">
        <v>0</v>
      </c>
      <c r="CD290">
        <v>0</v>
      </c>
      <c r="CE290">
        <v>0</v>
      </c>
      <c r="CG290" s="16">
        <f t="shared" si="4"/>
        <v>-619646.20200000005</v>
      </c>
    </row>
    <row r="291" spans="1:85" x14ac:dyDescent="0.25">
      <c r="A291" t="s">
        <v>562</v>
      </c>
      <c r="B291" t="s">
        <v>729</v>
      </c>
      <c r="C291">
        <v>81334472</v>
      </c>
      <c r="D291">
        <v>-13406</v>
      </c>
      <c r="E291">
        <v>-3942648</v>
      </c>
      <c r="F291">
        <v>0</v>
      </c>
      <c r="G291">
        <v>0</v>
      </c>
      <c r="H291">
        <v>-404817</v>
      </c>
      <c r="I291">
        <v>0</v>
      </c>
      <c r="J291">
        <v>-1666235</v>
      </c>
      <c r="K291">
        <v>-1457318</v>
      </c>
      <c r="L291">
        <v>-12962</v>
      </c>
      <c r="M291">
        <v>0</v>
      </c>
      <c r="N291">
        <v>0</v>
      </c>
      <c r="O291">
        <v>0</v>
      </c>
      <c r="P291">
        <v>-412</v>
      </c>
      <c r="Q291">
        <v>-135481</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-3839343</v>
      </c>
      <c r="AN291">
        <v>0</v>
      </c>
      <c r="AO291">
        <v>0</v>
      </c>
      <c r="AP291">
        <v>-16595</v>
      </c>
      <c r="AQ291">
        <v>0</v>
      </c>
      <c r="AR291">
        <v>0</v>
      </c>
      <c r="AS291">
        <v>0</v>
      </c>
      <c r="AT291">
        <v>0</v>
      </c>
      <c r="AU291">
        <v>0</v>
      </c>
      <c r="AV291">
        <v>0</v>
      </c>
      <c r="AW291">
        <v>-12615</v>
      </c>
      <c r="AX291">
        <v>0</v>
      </c>
      <c r="AY291">
        <v>0</v>
      </c>
      <c r="AZ291">
        <v>0</v>
      </c>
      <c r="BA291">
        <v>0</v>
      </c>
      <c r="BB291">
        <v>0</v>
      </c>
      <c r="BC291">
        <v>0</v>
      </c>
      <c r="BD291">
        <v>0</v>
      </c>
      <c r="BE291">
        <v>-4987</v>
      </c>
      <c r="BF291">
        <v>0</v>
      </c>
      <c r="BG291">
        <v>-2569874</v>
      </c>
      <c r="BH291">
        <v>0</v>
      </c>
      <c r="BI291">
        <v>0</v>
      </c>
      <c r="BJ291">
        <v>0</v>
      </c>
      <c r="BK291">
        <v>0</v>
      </c>
      <c r="BL291">
        <v>0</v>
      </c>
      <c r="BM291">
        <v>0</v>
      </c>
      <c r="BN291">
        <v>0</v>
      </c>
      <c r="BO291">
        <v>0</v>
      </c>
      <c r="BP291">
        <v>0</v>
      </c>
      <c r="BQ291">
        <v>0</v>
      </c>
      <c r="BR291">
        <v>0</v>
      </c>
      <c r="BS291">
        <v>-2545414</v>
      </c>
      <c r="BT291">
        <v>0</v>
      </c>
      <c r="BU291">
        <v>0.70799999999999996</v>
      </c>
      <c r="BV291">
        <v>0.49</v>
      </c>
      <c r="BW291" s="6">
        <v>-24.425281134974501</v>
      </c>
      <c r="BX291" s="6">
        <v>15.588785218761901</v>
      </c>
      <c r="BY291" s="6">
        <v>0.49</v>
      </c>
      <c r="BZ291" s="6">
        <v>-24.425281134974501</v>
      </c>
      <c r="CA291" s="6">
        <v>15.588785218761901</v>
      </c>
      <c r="CB291">
        <v>0</v>
      </c>
      <c r="CC291">
        <v>0</v>
      </c>
      <c r="CD291">
        <v>1610088</v>
      </c>
      <c r="CE291">
        <v>1610088</v>
      </c>
      <c r="CG291" s="16">
        <f t="shared" si="4"/>
        <v>-1353252.7919999999</v>
      </c>
    </row>
    <row r="292" spans="1:85" x14ac:dyDescent="0.25">
      <c r="A292" t="s">
        <v>564</v>
      </c>
      <c r="B292" t="s">
        <v>563</v>
      </c>
      <c r="C292">
        <v>79937902</v>
      </c>
      <c r="D292">
        <v>-5890</v>
      </c>
      <c r="E292">
        <v>-11380166</v>
      </c>
      <c r="F292">
        <v>0</v>
      </c>
      <c r="G292">
        <v>0</v>
      </c>
      <c r="H292">
        <v>-1329232</v>
      </c>
      <c r="I292">
        <v>0</v>
      </c>
      <c r="J292">
        <v>-1777188</v>
      </c>
      <c r="K292">
        <v>-995256</v>
      </c>
      <c r="L292">
        <v>-13822</v>
      </c>
      <c r="M292">
        <v>0</v>
      </c>
      <c r="N292">
        <v>0</v>
      </c>
      <c r="O292">
        <v>-29970</v>
      </c>
      <c r="P292">
        <v>-338</v>
      </c>
      <c r="Q292">
        <v>-28518</v>
      </c>
      <c r="R292">
        <v>0</v>
      </c>
      <c r="S292">
        <v>0</v>
      </c>
      <c r="T292">
        <v>0</v>
      </c>
      <c r="U292">
        <v>0</v>
      </c>
      <c r="V292">
        <v>903925</v>
      </c>
      <c r="W292">
        <v>0</v>
      </c>
      <c r="X292">
        <v>0</v>
      </c>
      <c r="Y292">
        <v>0</v>
      </c>
      <c r="Z292">
        <v>0</v>
      </c>
      <c r="AA292">
        <v>0</v>
      </c>
      <c r="AB292">
        <v>0</v>
      </c>
      <c r="AC292">
        <v>0</v>
      </c>
      <c r="AD292">
        <v>0</v>
      </c>
      <c r="AE292">
        <v>0</v>
      </c>
      <c r="AF292">
        <v>0</v>
      </c>
      <c r="AG292">
        <v>0</v>
      </c>
      <c r="AH292">
        <v>0</v>
      </c>
      <c r="AI292">
        <v>0</v>
      </c>
      <c r="AJ292">
        <v>0</v>
      </c>
      <c r="AK292">
        <v>0</v>
      </c>
      <c r="AL292">
        <v>0</v>
      </c>
      <c r="AM292">
        <v>-10552989</v>
      </c>
      <c r="AN292">
        <v>0</v>
      </c>
      <c r="AO292">
        <v>0</v>
      </c>
      <c r="AP292">
        <v>-19318</v>
      </c>
      <c r="AQ292">
        <v>0</v>
      </c>
      <c r="AR292">
        <v>0</v>
      </c>
      <c r="AS292">
        <v>0</v>
      </c>
      <c r="AT292">
        <v>0</v>
      </c>
      <c r="AU292">
        <v>0</v>
      </c>
      <c r="AV292">
        <v>0</v>
      </c>
      <c r="AW292">
        <v>-13795</v>
      </c>
      <c r="AX292">
        <v>0</v>
      </c>
      <c r="AY292">
        <v>0</v>
      </c>
      <c r="AZ292">
        <v>0</v>
      </c>
      <c r="BA292">
        <v>0</v>
      </c>
      <c r="BB292">
        <v>0</v>
      </c>
      <c r="BC292">
        <v>-29484</v>
      </c>
      <c r="BD292">
        <v>0</v>
      </c>
      <c r="BE292">
        <v>-3333</v>
      </c>
      <c r="BF292">
        <v>0</v>
      </c>
      <c r="BG292">
        <v>-56575</v>
      </c>
      <c r="BH292">
        <v>0</v>
      </c>
      <c r="BI292">
        <v>0</v>
      </c>
      <c r="BJ292">
        <v>0</v>
      </c>
      <c r="BK292">
        <v>0</v>
      </c>
      <c r="BL292">
        <v>0</v>
      </c>
      <c r="BM292">
        <v>0</v>
      </c>
      <c r="BN292">
        <v>0</v>
      </c>
      <c r="BO292">
        <v>0</v>
      </c>
      <c r="BP292">
        <v>0</v>
      </c>
      <c r="BQ292">
        <v>0</v>
      </c>
      <c r="BR292">
        <v>0</v>
      </c>
      <c r="BS292">
        <v>0</v>
      </c>
      <c r="BT292">
        <v>0</v>
      </c>
      <c r="BU292">
        <v>0.67800000000000005</v>
      </c>
      <c r="BV292">
        <v>0.99</v>
      </c>
      <c r="BW292" s="6">
        <v>27.949744603588201</v>
      </c>
      <c r="BX292" s="6">
        <v>115.477124532492</v>
      </c>
      <c r="BY292" s="6">
        <v>0.49</v>
      </c>
      <c r="BZ292" s="6">
        <v>43.685140236868598</v>
      </c>
      <c r="CA292" s="6">
        <v>87.006772726932297</v>
      </c>
      <c r="CB292">
        <v>0</v>
      </c>
      <c r="CC292">
        <v>0</v>
      </c>
      <c r="CD292">
        <v>0</v>
      </c>
      <c r="CE292">
        <v>0</v>
      </c>
      <c r="CG292" s="16">
        <f t="shared" si="4"/>
        <v>-3570914.469</v>
      </c>
    </row>
    <row r="293" spans="1:85" x14ac:dyDescent="0.25">
      <c r="A293" t="s">
        <v>566</v>
      </c>
      <c r="B293" t="s">
        <v>565</v>
      </c>
      <c r="C293">
        <v>42079007</v>
      </c>
      <c r="D293">
        <v>-15871</v>
      </c>
      <c r="E293">
        <v>-3601878</v>
      </c>
      <c r="F293">
        <v>0</v>
      </c>
      <c r="G293">
        <v>0</v>
      </c>
      <c r="H293">
        <v>-257756</v>
      </c>
      <c r="I293">
        <v>0</v>
      </c>
      <c r="J293">
        <v>-1607965</v>
      </c>
      <c r="K293">
        <v>-550961</v>
      </c>
      <c r="L293">
        <v>-14496</v>
      </c>
      <c r="M293">
        <v>0</v>
      </c>
      <c r="N293">
        <v>0</v>
      </c>
      <c r="O293">
        <v>0</v>
      </c>
      <c r="P293">
        <v>0</v>
      </c>
      <c r="Q293">
        <v>-832</v>
      </c>
      <c r="R293">
        <v>0</v>
      </c>
      <c r="S293">
        <v>0</v>
      </c>
      <c r="T293">
        <v>0</v>
      </c>
      <c r="U293">
        <v>0</v>
      </c>
      <c r="V293">
        <v>0</v>
      </c>
      <c r="W293">
        <v>0</v>
      </c>
      <c r="X293">
        <v>0</v>
      </c>
      <c r="Y293">
        <v>0</v>
      </c>
      <c r="Z293">
        <v>0</v>
      </c>
      <c r="AA293">
        <v>0</v>
      </c>
      <c r="AB293">
        <v>0</v>
      </c>
      <c r="AC293">
        <v>0</v>
      </c>
      <c r="AD293">
        <v>0</v>
      </c>
      <c r="AE293">
        <v>0</v>
      </c>
      <c r="AF293">
        <v>0</v>
      </c>
      <c r="AG293">
        <v>0</v>
      </c>
      <c r="AH293">
        <v>0</v>
      </c>
      <c r="AI293">
        <v>0</v>
      </c>
      <c r="AJ293">
        <v>0</v>
      </c>
      <c r="AK293">
        <v>0</v>
      </c>
      <c r="AL293">
        <v>0</v>
      </c>
      <c r="AM293">
        <v>-3559265</v>
      </c>
      <c r="AN293">
        <v>0</v>
      </c>
      <c r="AO293">
        <v>0</v>
      </c>
      <c r="AP293">
        <v>0</v>
      </c>
      <c r="AQ293">
        <v>0</v>
      </c>
      <c r="AR293">
        <v>0</v>
      </c>
      <c r="AS293">
        <v>0</v>
      </c>
      <c r="AT293">
        <v>0</v>
      </c>
      <c r="AU293">
        <v>0</v>
      </c>
      <c r="AV293">
        <v>0</v>
      </c>
      <c r="AW293">
        <v>-14496</v>
      </c>
      <c r="AX293">
        <v>0</v>
      </c>
      <c r="AY293">
        <v>0</v>
      </c>
      <c r="AZ293">
        <v>0</v>
      </c>
      <c r="BA293">
        <v>0</v>
      </c>
      <c r="BB293">
        <v>0</v>
      </c>
      <c r="BC293">
        <v>0</v>
      </c>
      <c r="BD293">
        <v>0</v>
      </c>
      <c r="BE293">
        <v>0</v>
      </c>
      <c r="BF293">
        <v>0</v>
      </c>
      <c r="BG293">
        <v>-1699</v>
      </c>
      <c r="BH293">
        <v>0</v>
      </c>
      <c r="BI293">
        <v>0</v>
      </c>
      <c r="BJ293">
        <v>0</v>
      </c>
      <c r="BK293">
        <v>0</v>
      </c>
      <c r="BL293">
        <v>0</v>
      </c>
      <c r="BM293">
        <v>0</v>
      </c>
      <c r="BN293">
        <v>0</v>
      </c>
      <c r="BO293">
        <v>0</v>
      </c>
      <c r="BP293">
        <v>0</v>
      </c>
      <c r="BQ293">
        <v>0</v>
      </c>
      <c r="BR293">
        <v>0</v>
      </c>
      <c r="BS293">
        <v>0</v>
      </c>
      <c r="BT293">
        <v>0</v>
      </c>
      <c r="BU293">
        <v>0.70599999999999996</v>
      </c>
      <c r="BV293">
        <v>0.4</v>
      </c>
      <c r="BW293" s="6">
        <v>-14.186772388958</v>
      </c>
      <c r="BX293" s="6">
        <v>2.86937256454519</v>
      </c>
      <c r="BY293" s="6">
        <v>0.4</v>
      </c>
      <c r="BZ293" s="6">
        <v>-14.186772388958</v>
      </c>
      <c r="CA293" s="6">
        <v>2.86937256454519</v>
      </c>
      <c r="CB293">
        <v>0</v>
      </c>
      <c r="CC293">
        <v>0</v>
      </c>
      <c r="CD293">
        <v>0</v>
      </c>
      <c r="CE293">
        <v>0</v>
      </c>
      <c r="CG293" s="16">
        <f t="shared" si="4"/>
        <v>-1256420.5449999999</v>
      </c>
    </row>
    <row r="294" spans="1:85" x14ac:dyDescent="0.25">
      <c r="A294" t="s">
        <v>568</v>
      </c>
      <c r="B294" t="s">
        <v>567</v>
      </c>
      <c r="C294">
        <v>30046955</v>
      </c>
      <c r="D294">
        <v>0</v>
      </c>
      <c r="E294">
        <v>-4059712</v>
      </c>
      <c r="F294">
        <v>0</v>
      </c>
      <c r="G294">
        <v>0</v>
      </c>
      <c r="H294">
        <v>-279361</v>
      </c>
      <c r="I294">
        <v>0</v>
      </c>
      <c r="J294">
        <v>-1303644</v>
      </c>
      <c r="K294">
        <v>-380419</v>
      </c>
      <c r="L294">
        <v>-10978</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c r="AI294">
        <v>0</v>
      </c>
      <c r="AJ294">
        <v>0</v>
      </c>
      <c r="AK294">
        <v>0</v>
      </c>
      <c r="AL294">
        <v>0</v>
      </c>
      <c r="AM294">
        <v>-3872647</v>
      </c>
      <c r="AN294">
        <v>0</v>
      </c>
      <c r="AO294">
        <v>0</v>
      </c>
      <c r="AP294">
        <v>0</v>
      </c>
      <c r="AQ294">
        <v>0</v>
      </c>
      <c r="AR294">
        <v>0</v>
      </c>
      <c r="AS294">
        <v>0</v>
      </c>
      <c r="AT294">
        <v>0</v>
      </c>
      <c r="AU294">
        <v>0</v>
      </c>
      <c r="AV294">
        <v>0</v>
      </c>
      <c r="AW294">
        <v>0</v>
      </c>
      <c r="AX294">
        <v>0</v>
      </c>
      <c r="AY294">
        <v>-10978</v>
      </c>
      <c r="AZ294">
        <v>0</v>
      </c>
      <c r="BA294">
        <v>0</v>
      </c>
      <c r="BB294">
        <v>0</v>
      </c>
      <c r="BC294">
        <v>0</v>
      </c>
      <c r="BD294">
        <v>0</v>
      </c>
      <c r="BE294">
        <v>0</v>
      </c>
      <c r="BF294">
        <v>0</v>
      </c>
      <c r="BG294">
        <v>0</v>
      </c>
      <c r="BH294">
        <v>0</v>
      </c>
      <c r="BI294">
        <v>0</v>
      </c>
      <c r="BJ294">
        <v>0</v>
      </c>
      <c r="BK294">
        <v>0</v>
      </c>
      <c r="BL294">
        <v>0</v>
      </c>
      <c r="BM294">
        <v>0</v>
      </c>
      <c r="BN294">
        <v>0</v>
      </c>
      <c r="BO294">
        <v>0</v>
      </c>
      <c r="BP294">
        <v>0</v>
      </c>
      <c r="BQ294">
        <v>0</v>
      </c>
      <c r="BR294">
        <v>0</v>
      </c>
      <c r="BS294">
        <v>0</v>
      </c>
      <c r="BT294">
        <v>0</v>
      </c>
      <c r="BU294">
        <v>0.68899999999999995</v>
      </c>
      <c r="BV294">
        <v>0.4</v>
      </c>
      <c r="BW294" s="6">
        <v>-10.592627623168999</v>
      </c>
      <c r="BX294" s="6">
        <v>2.9406058870921798</v>
      </c>
      <c r="BY294" s="6">
        <v>0.4</v>
      </c>
      <c r="BZ294" s="6">
        <v>-10.592627623168999</v>
      </c>
      <c r="CA294" s="6">
        <v>2.9406058870921798</v>
      </c>
      <c r="CB294">
        <v>0</v>
      </c>
      <c r="CC294">
        <v>0</v>
      </c>
      <c r="CD294">
        <v>235660</v>
      </c>
      <c r="CE294">
        <v>235660</v>
      </c>
      <c r="CG294" s="16">
        <f t="shared" si="4"/>
        <v>-1334126.8914999999</v>
      </c>
    </row>
    <row r="295" spans="1:85" x14ac:dyDescent="0.25">
      <c r="A295" t="s">
        <v>570</v>
      </c>
      <c r="B295" t="s">
        <v>569</v>
      </c>
      <c r="C295">
        <v>54335206</v>
      </c>
      <c r="D295">
        <v>-17867</v>
      </c>
      <c r="E295">
        <v>-6391628</v>
      </c>
      <c r="F295">
        <v>-49552</v>
      </c>
      <c r="G295">
        <v>0</v>
      </c>
      <c r="H295">
        <v>-849695</v>
      </c>
      <c r="I295">
        <v>0</v>
      </c>
      <c r="J295">
        <v>-1943261</v>
      </c>
      <c r="K295">
        <v>-1229344</v>
      </c>
      <c r="L295">
        <v>-27499</v>
      </c>
      <c r="M295">
        <v>0</v>
      </c>
      <c r="N295">
        <v>0</v>
      </c>
      <c r="O295">
        <v>0</v>
      </c>
      <c r="P295">
        <v>0</v>
      </c>
      <c r="Q295">
        <v>-555</v>
      </c>
      <c r="R295">
        <v>0</v>
      </c>
      <c r="S295">
        <v>0</v>
      </c>
      <c r="T295">
        <v>0</v>
      </c>
      <c r="U295">
        <v>0</v>
      </c>
      <c r="V295">
        <v>0</v>
      </c>
      <c r="W295">
        <v>0</v>
      </c>
      <c r="X295">
        <v>0</v>
      </c>
      <c r="Y295">
        <v>0</v>
      </c>
      <c r="Z295">
        <v>0</v>
      </c>
      <c r="AA295">
        <v>0</v>
      </c>
      <c r="AB295">
        <v>0</v>
      </c>
      <c r="AC295">
        <v>0</v>
      </c>
      <c r="AD295">
        <v>0</v>
      </c>
      <c r="AE295">
        <v>0</v>
      </c>
      <c r="AF295">
        <v>0</v>
      </c>
      <c r="AG295">
        <v>0</v>
      </c>
      <c r="AH295">
        <v>0</v>
      </c>
      <c r="AI295">
        <v>0</v>
      </c>
      <c r="AJ295">
        <v>0</v>
      </c>
      <c r="AK295">
        <v>0</v>
      </c>
      <c r="AL295">
        <v>0</v>
      </c>
      <c r="AM295">
        <v>-6053155</v>
      </c>
      <c r="AN295">
        <v>0</v>
      </c>
      <c r="AO295">
        <v>0</v>
      </c>
      <c r="AP295">
        <v>0</v>
      </c>
      <c r="AQ295">
        <v>0</v>
      </c>
      <c r="AR295">
        <v>0</v>
      </c>
      <c r="AS295">
        <v>-47575</v>
      </c>
      <c r="AT295">
        <v>0</v>
      </c>
      <c r="AU295">
        <v>0</v>
      </c>
      <c r="AV295">
        <v>0</v>
      </c>
      <c r="AW295">
        <v>-26859</v>
      </c>
      <c r="AX295">
        <v>0</v>
      </c>
      <c r="AY295">
        <v>0</v>
      </c>
      <c r="AZ295">
        <v>0</v>
      </c>
      <c r="BA295">
        <v>0</v>
      </c>
      <c r="BB295">
        <v>0</v>
      </c>
      <c r="BC295">
        <v>0</v>
      </c>
      <c r="BD295">
        <v>0</v>
      </c>
      <c r="BE295">
        <v>0</v>
      </c>
      <c r="BF295">
        <v>0</v>
      </c>
      <c r="BG295">
        <v>-492</v>
      </c>
      <c r="BH295">
        <v>0</v>
      </c>
      <c r="BI295">
        <v>0</v>
      </c>
      <c r="BJ295">
        <v>0</v>
      </c>
      <c r="BK295">
        <v>0</v>
      </c>
      <c r="BL295">
        <v>0</v>
      </c>
      <c r="BM295">
        <v>0</v>
      </c>
      <c r="BN295">
        <v>0</v>
      </c>
      <c r="BO295">
        <v>0</v>
      </c>
      <c r="BP295">
        <v>0</v>
      </c>
      <c r="BQ295">
        <v>0</v>
      </c>
      <c r="BR295">
        <v>0</v>
      </c>
      <c r="BS295">
        <v>0</v>
      </c>
      <c r="BT295">
        <v>0</v>
      </c>
      <c r="BU295">
        <v>0.66500000000000004</v>
      </c>
      <c r="BV295">
        <v>0.4</v>
      </c>
      <c r="BW295" s="6">
        <v>-16.690523894045501</v>
      </c>
      <c r="BX295" s="6">
        <v>2.9020294572788998</v>
      </c>
      <c r="BY295" s="6">
        <v>0.4</v>
      </c>
      <c r="BZ295" s="6">
        <v>-16.690523894045501</v>
      </c>
      <c r="CA295" s="6">
        <v>2.9020294572788998</v>
      </c>
      <c r="CB295">
        <v>0</v>
      </c>
      <c r="CC295">
        <v>0</v>
      </c>
      <c r="CD295">
        <v>0</v>
      </c>
      <c r="CE295">
        <v>0</v>
      </c>
      <c r="CG295" s="16">
        <f t="shared" si="4"/>
        <v>-2012674.0375000001</v>
      </c>
    </row>
    <row r="296" spans="1:85" x14ac:dyDescent="0.25">
      <c r="A296" t="s">
        <v>572</v>
      </c>
      <c r="B296" t="s">
        <v>571</v>
      </c>
      <c r="C296">
        <v>27852525</v>
      </c>
      <c r="D296">
        <v>-2329</v>
      </c>
      <c r="E296">
        <v>-5745818</v>
      </c>
      <c r="F296">
        <v>-205</v>
      </c>
      <c r="G296">
        <v>0</v>
      </c>
      <c r="H296">
        <v>-409036</v>
      </c>
      <c r="I296">
        <v>0</v>
      </c>
      <c r="J296">
        <v>-1364506</v>
      </c>
      <c r="K296">
        <v>-1115961</v>
      </c>
      <c r="L296">
        <v>-35978</v>
      </c>
      <c r="M296">
        <v>0</v>
      </c>
      <c r="N296">
        <v>0</v>
      </c>
      <c r="O296">
        <v>0</v>
      </c>
      <c r="P296">
        <v>0</v>
      </c>
      <c r="Q296">
        <v>0</v>
      </c>
      <c r="R296">
        <v>0</v>
      </c>
      <c r="S296">
        <v>0</v>
      </c>
      <c r="T296">
        <v>0</v>
      </c>
      <c r="U296">
        <v>0</v>
      </c>
      <c r="V296">
        <v>440397</v>
      </c>
      <c r="W296">
        <v>0</v>
      </c>
      <c r="X296">
        <v>-44914</v>
      </c>
      <c r="Y296">
        <v>0</v>
      </c>
      <c r="Z296">
        <v>0</v>
      </c>
      <c r="AA296">
        <v>-8118</v>
      </c>
      <c r="AB296">
        <v>0</v>
      </c>
      <c r="AC296">
        <v>-1601</v>
      </c>
      <c r="AD296">
        <v>0</v>
      </c>
      <c r="AE296">
        <v>0</v>
      </c>
      <c r="AF296">
        <v>0</v>
      </c>
      <c r="AG296">
        <v>0</v>
      </c>
      <c r="AH296">
        <v>0</v>
      </c>
      <c r="AI296">
        <v>0</v>
      </c>
      <c r="AJ296">
        <v>0</v>
      </c>
      <c r="AK296">
        <v>0</v>
      </c>
      <c r="AL296">
        <v>0</v>
      </c>
      <c r="AM296">
        <v>-5515793</v>
      </c>
      <c r="AN296">
        <v>-45981</v>
      </c>
      <c r="AO296">
        <v>0</v>
      </c>
      <c r="AP296">
        <v>-16677</v>
      </c>
      <c r="AQ296">
        <v>0</v>
      </c>
      <c r="AR296">
        <v>0</v>
      </c>
      <c r="AS296">
        <v>-205</v>
      </c>
      <c r="AT296">
        <v>0</v>
      </c>
      <c r="AU296">
        <v>0</v>
      </c>
      <c r="AV296">
        <v>0</v>
      </c>
      <c r="AW296">
        <v>-34905</v>
      </c>
      <c r="AX296">
        <v>0</v>
      </c>
      <c r="AY296">
        <v>0</v>
      </c>
      <c r="AZ296">
        <v>0</v>
      </c>
      <c r="BA296">
        <v>0</v>
      </c>
      <c r="BB296">
        <v>0</v>
      </c>
      <c r="BC296">
        <v>0</v>
      </c>
      <c r="BD296">
        <v>0</v>
      </c>
      <c r="BE296">
        <v>0</v>
      </c>
      <c r="BF296">
        <v>0</v>
      </c>
      <c r="BG296">
        <v>0</v>
      </c>
      <c r="BH296">
        <v>0</v>
      </c>
      <c r="BI296">
        <v>0</v>
      </c>
      <c r="BJ296">
        <v>0</v>
      </c>
      <c r="BK296">
        <v>0</v>
      </c>
      <c r="BL296">
        <v>0</v>
      </c>
      <c r="BM296">
        <v>0</v>
      </c>
      <c r="BN296">
        <v>0</v>
      </c>
      <c r="BO296">
        <v>0</v>
      </c>
      <c r="BP296">
        <v>0</v>
      </c>
      <c r="BQ296">
        <v>0</v>
      </c>
      <c r="BR296">
        <v>0</v>
      </c>
      <c r="BS296">
        <v>0</v>
      </c>
      <c r="BT296">
        <v>0</v>
      </c>
      <c r="BU296">
        <v>0.66</v>
      </c>
      <c r="BV296">
        <v>0.4</v>
      </c>
      <c r="BW296" s="6">
        <v>-8.4117611507445194</v>
      </c>
      <c r="BX296" s="6">
        <v>3.6997951396002899</v>
      </c>
      <c r="BY296" s="6">
        <v>0.4</v>
      </c>
      <c r="BZ296" s="6">
        <v>-8.4117611507445194</v>
      </c>
      <c r="CA296" s="6">
        <v>3.6997951396002899</v>
      </c>
      <c r="CB296">
        <v>0</v>
      </c>
      <c r="CC296">
        <v>0</v>
      </c>
      <c r="CD296">
        <v>0</v>
      </c>
      <c r="CE296">
        <v>0</v>
      </c>
      <c r="CG296" s="16">
        <f t="shared" si="4"/>
        <v>-1814708.28</v>
      </c>
    </row>
    <row r="297" spans="1:85" x14ac:dyDescent="0.25">
      <c r="A297" t="s">
        <v>574</v>
      </c>
      <c r="B297" t="s">
        <v>573</v>
      </c>
      <c r="C297">
        <v>29210865</v>
      </c>
      <c r="D297">
        <v>0</v>
      </c>
      <c r="E297">
        <v>-3896601</v>
      </c>
      <c r="F297">
        <v>-14696</v>
      </c>
      <c r="G297">
        <v>0</v>
      </c>
      <c r="H297">
        <v>-595780</v>
      </c>
      <c r="I297">
        <v>0</v>
      </c>
      <c r="J297">
        <v>-1197007</v>
      </c>
      <c r="K297">
        <v>-1136035</v>
      </c>
      <c r="L297">
        <v>-10754</v>
      </c>
      <c r="M297">
        <v>0</v>
      </c>
      <c r="N297">
        <v>0</v>
      </c>
      <c r="O297">
        <v>0</v>
      </c>
      <c r="P297">
        <v>-1248</v>
      </c>
      <c r="Q297">
        <v>0</v>
      </c>
      <c r="R297">
        <v>0</v>
      </c>
      <c r="S297">
        <v>0</v>
      </c>
      <c r="T297">
        <v>0</v>
      </c>
      <c r="U297">
        <v>0</v>
      </c>
      <c r="V297">
        <v>0</v>
      </c>
      <c r="W297">
        <v>0</v>
      </c>
      <c r="X297">
        <v>0</v>
      </c>
      <c r="Y297">
        <v>0</v>
      </c>
      <c r="Z297">
        <v>0</v>
      </c>
      <c r="AA297">
        <v>0</v>
      </c>
      <c r="AB297">
        <v>0</v>
      </c>
      <c r="AC297">
        <v>0</v>
      </c>
      <c r="AD297">
        <v>0</v>
      </c>
      <c r="AE297">
        <v>0</v>
      </c>
      <c r="AF297">
        <v>0</v>
      </c>
      <c r="AG297">
        <v>0</v>
      </c>
      <c r="AH297">
        <v>0</v>
      </c>
      <c r="AI297">
        <v>0</v>
      </c>
      <c r="AJ297">
        <v>0</v>
      </c>
      <c r="AK297">
        <v>0</v>
      </c>
      <c r="AL297">
        <v>0</v>
      </c>
      <c r="AM297">
        <v>-3660872</v>
      </c>
      <c r="AN297">
        <v>0</v>
      </c>
      <c r="AO297">
        <v>0</v>
      </c>
      <c r="AP297">
        <v>0</v>
      </c>
      <c r="AQ297">
        <v>0</v>
      </c>
      <c r="AR297">
        <v>0</v>
      </c>
      <c r="AS297">
        <v>-14162</v>
      </c>
      <c r="AT297">
        <v>0</v>
      </c>
      <c r="AU297">
        <v>0</v>
      </c>
      <c r="AV297">
        <v>0</v>
      </c>
      <c r="AW297">
        <v>-10754</v>
      </c>
      <c r="AX297">
        <v>0</v>
      </c>
      <c r="AY297">
        <v>0</v>
      </c>
      <c r="AZ297">
        <v>0</v>
      </c>
      <c r="BA297">
        <v>0</v>
      </c>
      <c r="BB297">
        <v>0</v>
      </c>
      <c r="BC297">
        <v>0</v>
      </c>
      <c r="BD297">
        <v>0</v>
      </c>
      <c r="BE297">
        <v>-11065</v>
      </c>
      <c r="BF297">
        <v>0</v>
      </c>
      <c r="BG297">
        <v>-20389</v>
      </c>
      <c r="BH297">
        <v>0</v>
      </c>
      <c r="BI297">
        <v>0</v>
      </c>
      <c r="BJ297">
        <v>0</v>
      </c>
      <c r="BK297">
        <v>0</v>
      </c>
      <c r="BL297">
        <v>0</v>
      </c>
      <c r="BM297">
        <v>0</v>
      </c>
      <c r="BN297">
        <v>0</v>
      </c>
      <c r="BO297">
        <v>0</v>
      </c>
      <c r="BP297">
        <v>0</v>
      </c>
      <c r="BQ297">
        <v>0</v>
      </c>
      <c r="BR297">
        <v>0</v>
      </c>
      <c r="BS297">
        <v>0</v>
      </c>
      <c r="BT297">
        <v>0</v>
      </c>
      <c r="BU297">
        <v>0.66800000000000004</v>
      </c>
      <c r="BV297">
        <v>0.4</v>
      </c>
      <c r="BW297" s="6">
        <v>-9.5344253063887301</v>
      </c>
      <c r="BX297" s="6">
        <v>3.1028599093070701</v>
      </c>
      <c r="BY297" s="6">
        <v>0.4</v>
      </c>
      <c r="BZ297" s="6">
        <v>-9.5344253063887301</v>
      </c>
      <c r="CA297" s="6">
        <v>3.1028599093070701</v>
      </c>
      <c r="CB297">
        <v>0</v>
      </c>
      <c r="CC297">
        <v>0</v>
      </c>
      <c r="CD297">
        <v>0</v>
      </c>
      <c r="CE297">
        <v>0</v>
      </c>
      <c r="CG297" s="16">
        <f t="shared" si="4"/>
        <v>-1222731.2480000001</v>
      </c>
    </row>
    <row r="298" spans="1:85" x14ac:dyDescent="0.25">
      <c r="A298" t="s">
        <v>575</v>
      </c>
      <c r="B298" t="s">
        <v>730</v>
      </c>
      <c r="C298">
        <v>96872875</v>
      </c>
      <c r="D298">
        <v>-50000</v>
      </c>
      <c r="E298">
        <v>-6794022</v>
      </c>
      <c r="F298">
        <v>-2345</v>
      </c>
      <c r="G298">
        <v>0</v>
      </c>
      <c r="H298">
        <v>-550656</v>
      </c>
      <c r="I298">
        <v>0</v>
      </c>
      <c r="J298">
        <v>-3837640</v>
      </c>
      <c r="K298">
        <v>-3106441</v>
      </c>
      <c r="L298">
        <v>-29548</v>
      </c>
      <c r="M298">
        <v>0</v>
      </c>
      <c r="N298">
        <v>0</v>
      </c>
      <c r="O298">
        <v>0</v>
      </c>
      <c r="P298">
        <v>0</v>
      </c>
      <c r="Q298">
        <v>0</v>
      </c>
      <c r="R298">
        <v>0</v>
      </c>
      <c r="S298">
        <v>0</v>
      </c>
      <c r="T298">
        <v>0</v>
      </c>
      <c r="U298">
        <v>0</v>
      </c>
      <c r="V298">
        <v>317239</v>
      </c>
      <c r="W298">
        <v>0</v>
      </c>
      <c r="X298">
        <v>-6530</v>
      </c>
      <c r="Y298">
        <v>0</v>
      </c>
      <c r="Z298">
        <v>0</v>
      </c>
      <c r="AA298">
        <v>0</v>
      </c>
      <c r="AB298">
        <v>0</v>
      </c>
      <c r="AC298">
        <v>-12275</v>
      </c>
      <c r="AD298">
        <v>-16872</v>
      </c>
      <c r="AE298">
        <v>0</v>
      </c>
      <c r="AF298">
        <v>0</v>
      </c>
      <c r="AG298">
        <v>0</v>
      </c>
      <c r="AH298">
        <v>0</v>
      </c>
      <c r="AI298">
        <v>0</v>
      </c>
      <c r="AJ298">
        <v>0</v>
      </c>
      <c r="AK298">
        <v>0</v>
      </c>
      <c r="AL298">
        <v>0</v>
      </c>
      <c r="AM298">
        <v>-6596179</v>
      </c>
      <c r="AN298">
        <v>-5833</v>
      </c>
      <c r="AO298">
        <v>0</v>
      </c>
      <c r="AP298">
        <v>-34739</v>
      </c>
      <c r="AQ298">
        <v>0</v>
      </c>
      <c r="AR298">
        <v>0</v>
      </c>
      <c r="AS298">
        <v>-2345</v>
      </c>
      <c r="AT298">
        <v>0</v>
      </c>
      <c r="AU298">
        <v>0</v>
      </c>
      <c r="AV298">
        <v>0</v>
      </c>
      <c r="AW298">
        <v>-28714</v>
      </c>
      <c r="AX298">
        <v>0</v>
      </c>
      <c r="AY298">
        <v>0</v>
      </c>
      <c r="AZ298">
        <v>0</v>
      </c>
      <c r="BA298">
        <v>0</v>
      </c>
      <c r="BB298">
        <v>0</v>
      </c>
      <c r="BC298">
        <v>0</v>
      </c>
      <c r="BD298">
        <v>0</v>
      </c>
      <c r="BE298">
        <v>-2997</v>
      </c>
      <c r="BF298">
        <v>0</v>
      </c>
      <c r="BG298">
        <v>-3578</v>
      </c>
      <c r="BH298">
        <v>0</v>
      </c>
      <c r="BI298">
        <v>0</v>
      </c>
      <c r="BJ298">
        <v>0</v>
      </c>
      <c r="BK298">
        <v>0</v>
      </c>
      <c r="BL298">
        <v>0</v>
      </c>
      <c r="BM298">
        <v>0</v>
      </c>
      <c r="BN298">
        <v>0</v>
      </c>
      <c r="BO298">
        <v>0</v>
      </c>
      <c r="BP298">
        <v>0</v>
      </c>
      <c r="BQ298">
        <v>0</v>
      </c>
      <c r="BR298">
        <v>0</v>
      </c>
      <c r="BS298">
        <v>0</v>
      </c>
      <c r="BT298">
        <v>0</v>
      </c>
      <c r="BU298">
        <v>0.71699999999999997</v>
      </c>
      <c r="BV298">
        <v>0.49</v>
      </c>
      <c r="BW298" s="6">
        <v>-18.013492180929799</v>
      </c>
      <c r="BX298" s="6">
        <v>29.162533674352101</v>
      </c>
      <c r="BY298" s="6">
        <v>0.49</v>
      </c>
      <c r="BZ298" s="6">
        <v>-18.013492180929799</v>
      </c>
      <c r="CA298" s="6">
        <v>29.162533674352101</v>
      </c>
      <c r="CB298">
        <v>0</v>
      </c>
      <c r="CC298">
        <v>0</v>
      </c>
      <c r="CD298">
        <v>0</v>
      </c>
      <c r="CE298">
        <v>0</v>
      </c>
      <c r="CG298" s="16">
        <f t="shared" si="4"/>
        <v>-2352276.2399999998</v>
      </c>
    </row>
    <row r="300" spans="1:85" x14ac:dyDescent="0.25">
      <c r="A300" t="s">
        <v>39</v>
      </c>
    </row>
    <row r="301" spans="1:85" x14ac:dyDescent="0.25">
      <c r="A301" t="s">
        <v>638</v>
      </c>
      <c r="B301" t="s">
        <v>637</v>
      </c>
      <c r="BV301">
        <v>0.09</v>
      </c>
      <c r="BW301" s="6">
        <v>41.633887525073</v>
      </c>
      <c r="BX301" s="6">
        <v>72.1982194253481</v>
      </c>
      <c r="BY301" s="6">
        <v>0.09</v>
      </c>
      <c r="BZ301" s="6">
        <v>41.633887525073</v>
      </c>
      <c r="CA301" s="6">
        <v>72.1982194253481</v>
      </c>
      <c r="CB301">
        <v>0</v>
      </c>
      <c r="CC301">
        <v>0</v>
      </c>
      <c r="CD301">
        <v>0</v>
      </c>
      <c r="CE301">
        <v>0</v>
      </c>
    </row>
    <row r="302" spans="1:85" x14ac:dyDescent="0.25">
      <c r="A302" t="s">
        <v>640</v>
      </c>
      <c r="B302" t="s">
        <v>639</v>
      </c>
      <c r="BV302">
        <v>0.09</v>
      </c>
      <c r="BW302" s="6">
        <v>102.944664165248</v>
      </c>
      <c r="BX302" s="6">
        <v>123.011331798632</v>
      </c>
      <c r="BY302" s="6">
        <v>0.09</v>
      </c>
      <c r="BZ302" s="6">
        <v>102.944664165248</v>
      </c>
      <c r="CA302" s="6">
        <v>123.011331798632</v>
      </c>
      <c r="CB302">
        <v>0</v>
      </c>
      <c r="CC302">
        <v>0</v>
      </c>
      <c r="CD302">
        <v>0</v>
      </c>
      <c r="CE302">
        <v>0</v>
      </c>
    </row>
    <row r="303" spans="1:85" x14ac:dyDescent="0.25">
      <c r="A303" t="s">
        <v>642</v>
      </c>
      <c r="B303" t="s">
        <v>641</v>
      </c>
      <c r="BV303">
        <v>0.09</v>
      </c>
      <c r="BW303" s="6">
        <v>87.259932760221204</v>
      </c>
      <c r="BX303" s="6">
        <v>111.365108202991</v>
      </c>
      <c r="BY303" s="6">
        <v>0.09</v>
      </c>
      <c r="BZ303" s="6">
        <v>87.259932760221204</v>
      </c>
      <c r="CA303" s="6">
        <v>111.365108202991</v>
      </c>
      <c r="CB303">
        <v>0</v>
      </c>
      <c r="CC303">
        <v>0</v>
      </c>
      <c r="CD303">
        <v>0</v>
      </c>
      <c r="CE303">
        <v>0</v>
      </c>
    </row>
    <row r="304" spans="1:85" x14ac:dyDescent="0.25">
      <c r="A304" t="s">
        <v>644</v>
      </c>
      <c r="B304" t="s">
        <v>643</v>
      </c>
      <c r="BV304">
        <v>0.09</v>
      </c>
      <c r="BW304" s="6">
        <v>67.880979784412204</v>
      </c>
      <c r="BX304" s="6">
        <v>81.4427523582833</v>
      </c>
      <c r="BY304" s="6">
        <v>0.09</v>
      </c>
      <c r="BZ304" s="6">
        <v>67.880979784412204</v>
      </c>
      <c r="CA304" s="6">
        <v>81.4427523582833</v>
      </c>
      <c r="CB304">
        <v>0</v>
      </c>
      <c r="CC304">
        <v>0</v>
      </c>
      <c r="CD304">
        <v>0</v>
      </c>
      <c r="CE304">
        <v>0</v>
      </c>
    </row>
    <row r="305" spans="1:83" x14ac:dyDescent="0.25">
      <c r="A305" t="s">
        <v>646</v>
      </c>
      <c r="B305" t="s">
        <v>645</v>
      </c>
      <c r="BV305">
        <v>0.09</v>
      </c>
      <c r="BW305" s="6">
        <v>142.806016795028</v>
      </c>
      <c r="BX305" s="6">
        <v>193.39515001084399</v>
      </c>
      <c r="BY305" s="6">
        <v>0.09</v>
      </c>
      <c r="BZ305" s="6">
        <v>142.806016795028</v>
      </c>
      <c r="CA305" s="6">
        <v>193.39515001084399</v>
      </c>
      <c r="CB305">
        <v>0</v>
      </c>
      <c r="CC305">
        <v>0</v>
      </c>
      <c r="CD305">
        <v>0</v>
      </c>
      <c r="CE305">
        <v>0</v>
      </c>
    </row>
    <row r="306" spans="1:83" x14ac:dyDescent="0.25">
      <c r="A306" t="s">
        <v>648</v>
      </c>
      <c r="B306" t="s">
        <v>647</v>
      </c>
      <c r="BV306">
        <v>0.1</v>
      </c>
      <c r="BW306" s="6">
        <v>57.6173034779614</v>
      </c>
      <c r="BX306" s="6">
        <v>82.825909827851305</v>
      </c>
      <c r="BY306" s="6">
        <v>0.1</v>
      </c>
      <c r="BZ306" s="6">
        <v>57.6173034779614</v>
      </c>
      <c r="CA306" s="6">
        <v>82.825909827851305</v>
      </c>
      <c r="CB306">
        <v>0</v>
      </c>
      <c r="CC306">
        <v>0</v>
      </c>
      <c r="CD306">
        <v>0</v>
      </c>
      <c r="CE306">
        <v>0</v>
      </c>
    </row>
    <row r="307" spans="1:83" x14ac:dyDescent="0.25">
      <c r="A307" t="s">
        <v>651</v>
      </c>
      <c r="B307" t="s">
        <v>650</v>
      </c>
      <c r="BV307">
        <v>0.09</v>
      </c>
      <c r="BW307" s="6">
        <v>77.856169051042301</v>
      </c>
      <c r="BX307" s="6">
        <v>132.06644784442199</v>
      </c>
      <c r="BY307" s="6">
        <v>0.09</v>
      </c>
      <c r="BZ307" s="6">
        <v>77.856169051042301</v>
      </c>
      <c r="CA307" s="6">
        <v>132.06644784442199</v>
      </c>
      <c r="CB307">
        <v>0</v>
      </c>
      <c r="CC307">
        <v>0</v>
      </c>
      <c r="CD307">
        <v>0</v>
      </c>
      <c r="CE307">
        <v>0</v>
      </c>
    </row>
    <row r="308" spans="1:83" x14ac:dyDescent="0.25">
      <c r="A308" t="s">
        <v>681</v>
      </c>
      <c r="B308" t="s">
        <v>680</v>
      </c>
      <c r="BV308">
        <v>0.09</v>
      </c>
      <c r="BW308" s="6">
        <v>50.4923867357749</v>
      </c>
      <c r="BX308" s="6">
        <v>69.399188666606193</v>
      </c>
      <c r="BY308" s="6">
        <v>0.09</v>
      </c>
      <c r="BZ308" s="6">
        <v>50.4923867357749</v>
      </c>
      <c r="CA308" s="6">
        <v>69.399188666606193</v>
      </c>
      <c r="CB308">
        <v>0</v>
      </c>
      <c r="CC308">
        <v>0</v>
      </c>
      <c r="CD308">
        <v>0</v>
      </c>
      <c r="CE308">
        <v>0</v>
      </c>
    </row>
    <row r="309" spans="1:83" x14ac:dyDescent="0.25">
      <c r="A309" t="s">
        <v>653</v>
      </c>
      <c r="B309" t="s">
        <v>652</v>
      </c>
      <c r="BV309">
        <v>0.1</v>
      </c>
      <c r="BW309" s="6">
        <v>71.727580845773403</v>
      </c>
      <c r="BX309" s="6">
        <v>136.73835853004499</v>
      </c>
      <c r="BY309" s="6">
        <v>0.1</v>
      </c>
      <c r="BZ309" s="6">
        <v>71.727580845773403</v>
      </c>
      <c r="CA309" s="6">
        <v>136.73835853004499</v>
      </c>
      <c r="CB309">
        <v>0</v>
      </c>
      <c r="CC309">
        <v>0</v>
      </c>
      <c r="CD309">
        <v>0</v>
      </c>
      <c r="CE309">
        <v>0</v>
      </c>
    </row>
    <row r="310" spans="1:83" x14ac:dyDescent="0.25">
      <c r="A310" t="s">
        <v>655</v>
      </c>
      <c r="B310" t="s">
        <v>654</v>
      </c>
      <c r="BV310">
        <v>0.09</v>
      </c>
      <c r="BW310" s="6">
        <v>149.107733482219</v>
      </c>
      <c r="BX310" s="6">
        <v>206.335768868798</v>
      </c>
      <c r="BY310" s="6">
        <v>0.09</v>
      </c>
      <c r="BZ310" s="6">
        <v>149.107733482219</v>
      </c>
      <c r="CA310" s="6">
        <v>206.335768868798</v>
      </c>
      <c r="CB310">
        <v>0</v>
      </c>
      <c r="CC310">
        <v>0</v>
      </c>
      <c r="CD310">
        <v>0</v>
      </c>
      <c r="CE310">
        <v>0</v>
      </c>
    </row>
    <row r="311" spans="1:83" x14ac:dyDescent="0.25">
      <c r="A311" t="s">
        <v>657</v>
      </c>
      <c r="B311" t="s">
        <v>656</v>
      </c>
      <c r="BV311">
        <v>0.09</v>
      </c>
      <c r="BW311" s="6">
        <v>171.27585599761099</v>
      </c>
      <c r="BX311" s="6">
        <v>207.09875085039801</v>
      </c>
      <c r="BY311" s="6">
        <v>0.09</v>
      </c>
      <c r="BZ311" s="6">
        <v>171.27585599761099</v>
      </c>
      <c r="CA311" s="6">
        <v>207.09875085039801</v>
      </c>
      <c r="CB311">
        <v>0</v>
      </c>
      <c r="CC311">
        <v>0</v>
      </c>
      <c r="CD311">
        <v>0</v>
      </c>
      <c r="CE311">
        <v>0</v>
      </c>
    </row>
    <row r="312" spans="1:83" x14ac:dyDescent="0.25">
      <c r="A312" t="s">
        <v>659</v>
      </c>
      <c r="B312" t="s">
        <v>658</v>
      </c>
      <c r="BV312">
        <v>0.09</v>
      </c>
      <c r="BW312" s="6">
        <v>42.9117861924191</v>
      </c>
      <c r="BX312" s="6">
        <v>68.206700733511099</v>
      </c>
      <c r="BY312" s="6">
        <v>0.09</v>
      </c>
      <c r="BZ312" s="6">
        <v>42.9117861924191</v>
      </c>
      <c r="CA312" s="6">
        <v>68.206700733511099</v>
      </c>
      <c r="CB312">
        <v>0</v>
      </c>
      <c r="CC312">
        <v>0</v>
      </c>
      <c r="CD312">
        <v>0</v>
      </c>
      <c r="CE312">
        <v>0</v>
      </c>
    </row>
    <row r="313" spans="1:83" x14ac:dyDescent="0.25">
      <c r="A313" t="s">
        <v>661</v>
      </c>
      <c r="B313" t="s">
        <v>660</v>
      </c>
      <c r="BV313">
        <v>0.1</v>
      </c>
      <c r="BW313" s="6">
        <v>99.974216662737405</v>
      </c>
      <c r="BX313" s="6">
        <v>121.57836273525599</v>
      </c>
      <c r="BY313" s="6">
        <v>0.1</v>
      </c>
      <c r="BZ313" s="6">
        <v>99.974216662737405</v>
      </c>
      <c r="CA313" s="6">
        <v>121.57836273525599</v>
      </c>
      <c r="CB313">
        <v>0</v>
      </c>
      <c r="CC313">
        <v>0</v>
      </c>
      <c r="CD313">
        <v>0</v>
      </c>
      <c r="CE313">
        <v>0</v>
      </c>
    </row>
    <row r="314" spans="1:83" x14ac:dyDescent="0.25">
      <c r="A314" t="s">
        <v>663</v>
      </c>
      <c r="B314" t="s">
        <v>662</v>
      </c>
      <c r="BV314">
        <v>0.1</v>
      </c>
      <c r="BW314" s="6">
        <v>139.77939068174501</v>
      </c>
      <c r="BX314" s="6">
        <v>168.96228616560299</v>
      </c>
      <c r="BY314" s="6">
        <v>0.1</v>
      </c>
      <c r="BZ314" s="6">
        <v>139.77939068174501</v>
      </c>
      <c r="CA314" s="6">
        <v>168.96228616560299</v>
      </c>
      <c r="CB314">
        <v>0</v>
      </c>
      <c r="CC314">
        <v>0</v>
      </c>
      <c r="CD314">
        <v>0</v>
      </c>
      <c r="CE314">
        <v>0</v>
      </c>
    </row>
    <row r="315" spans="1:83" x14ac:dyDescent="0.25">
      <c r="A315" t="s">
        <v>665</v>
      </c>
      <c r="B315" t="s">
        <v>664</v>
      </c>
      <c r="BV315">
        <v>0.09</v>
      </c>
      <c r="BW315" s="6">
        <v>97.4712363309973</v>
      </c>
      <c r="BX315" s="6">
        <v>119.31267297603399</v>
      </c>
      <c r="BY315" s="6">
        <v>0.09</v>
      </c>
      <c r="BZ315" s="6">
        <v>97.4712363309973</v>
      </c>
      <c r="CA315" s="6">
        <v>119.31267297603399</v>
      </c>
      <c r="CB315">
        <v>0</v>
      </c>
      <c r="CC315">
        <v>0</v>
      </c>
      <c r="CD315">
        <v>0</v>
      </c>
      <c r="CE315">
        <v>0</v>
      </c>
    </row>
    <row r="316" spans="1:83" x14ac:dyDescent="0.25">
      <c r="A316" t="s">
        <v>667</v>
      </c>
      <c r="B316" t="s">
        <v>666</v>
      </c>
      <c r="BV316">
        <v>0.1</v>
      </c>
      <c r="BW316" s="6">
        <v>42.660097945559301</v>
      </c>
      <c r="BX316" s="6">
        <v>79.380131409465804</v>
      </c>
      <c r="BY316" s="6">
        <v>0.1</v>
      </c>
      <c r="BZ316" s="6">
        <v>42.660097945559301</v>
      </c>
      <c r="CA316" s="6">
        <v>79.380131409465804</v>
      </c>
      <c r="CB316">
        <v>0</v>
      </c>
      <c r="CC316">
        <v>0</v>
      </c>
      <c r="CD316">
        <v>0</v>
      </c>
      <c r="CE316">
        <v>0</v>
      </c>
    </row>
    <row r="317" spans="1:83" x14ac:dyDescent="0.25">
      <c r="A317" t="s">
        <v>669</v>
      </c>
      <c r="B317" t="s">
        <v>668</v>
      </c>
      <c r="BV317">
        <v>0.09</v>
      </c>
      <c r="BW317" s="6">
        <v>83.268084593719394</v>
      </c>
      <c r="BX317" s="6">
        <v>110.97846617104101</v>
      </c>
      <c r="BY317" s="6">
        <v>0.09</v>
      </c>
      <c r="BZ317" s="6">
        <v>83.268084593719394</v>
      </c>
      <c r="CA317" s="6">
        <v>110.97846617104101</v>
      </c>
      <c r="CB317">
        <v>0</v>
      </c>
      <c r="CC317">
        <v>0</v>
      </c>
      <c r="CD317">
        <v>0</v>
      </c>
      <c r="CE317">
        <v>0</v>
      </c>
    </row>
    <row r="318" spans="1:83" x14ac:dyDescent="0.25">
      <c r="A318" t="s">
        <v>671</v>
      </c>
      <c r="B318" t="s">
        <v>670</v>
      </c>
      <c r="BV318">
        <v>0.1</v>
      </c>
      <c r="BW318" s="6">
        <v>85.187242158478099</v>
      </c>
      <c r="BX318" s="6">
        <v>112.512528828783</v>
      </c>
      <c r="BY318" s="6">
        <v>0.1</v>
      </c>
      <c r="BZ318" s="6">
        <v>85.187242158478099</v>
      </c>
      <c r="CA318" s="6">
        <v>112.512528828783</v>
      </c>
      <c r="CB318">
        <v>0</v>
      </c>
      <c r="CC318">
        <v>0</v>
      </c>
      <c r="CD318">
        <v>0</v>
      </c>
      <c r="CE318">
        <v>0</v>
      </c>
    </row>
    <row r="319" spans="1:83" x14ac:dyDescent="0.25">
      <c r="A319" t="s">
        <v>673</v>
      </c>
      <c r="B319" t="s">
        <v>672</v>
      </c>
      <c r="BV319">
        <v>0.1</v>
      </c>
      <c r="BW319" s="6">
        <v>67.887241395899295</v>
      </c>
      <c r="BX319" s="6">
        <v>126.72266277733</v>
      </c>
      <c r="BY319" s="6">
        <v>0.1</v>
      </c>
      <c r="BZ319" s="6">
        <v>67.887241395899295</v>
      </c>
      <c r="CA319" s="6">
        <v>126.72266277733</v>
      </c>
      <c r="CB319">
        <v>0</v>
      </c>
      <c r="CC319">
        <v>0</v>
      </c>
      <c r="CD319">
        <v>0</v>
      </c>
      <c r="CE319">
        <v>0</v>
      </c>
    </row>
    <row r="320" spans="1:83" x14ac:dyDescent="0.25">
      <c r="A320" t="s">
        <v>675</v>
      </c>
      <c r="B320" t="s">
        <v>674</v>
      </c>
      <c r="BV320">
        <v>0.1</v>
      </c>
      <c r="BW320" s="6">
        <v>42.447487005399203</v>
      </c>
      <c r="BX320" s="6">
        <v>70.572739231359606</v>
      </c>
      <c r="BY320" s="6">
        <v>0.1</v>
      </c>
      <c r="BZ320" s="6">
        <v>42.447487005399203</v>
      </c>
      <c r="CA320" s="6">
        <v>70.572739231359606</v>
      </c>
      <c r="CB320">
        <v>0</v>
      </c>
      <c r="CC320">
        <v>0</v>
      </c>
      <c r="CD320">
        <v>0</v>
      </c>
      <c r="CE320">
        <v>0</v>
      </c>
    </row>
    <row r="321" spans="1:83" x14ac:dyDescent="0.25">
      <c r="A321" t="s">
        <v>679</v>
      </c>
      <c r="B321" t="s">
        <v>678</v>
      </c>
      <c r="BV321">
        <v>0.1</v>
      </c>
      <c r="BW321" s="6">
        <v>48.773401380277399</v>
      </c>
      <c r="BX321" s="6">
        <v>87.072343748755699</v>
      </c>
      <c r="BY321" s="6">
        <v>0.1</v>
      </c>
      <c r="BZ321" s="6">
        <v>48.773401380277399</v>
      </c>
      <c r="CA321" s="6">
        <v>87.072343748755699</v>
      </c>
      <c r="CB321">
        <v>0</v>
      </c>
      <c r="CC321">
        <v>0</v>
      </c>
      <c r="CD321">
        <v>0</v>
      </c>
      <c r="CE321">
        <v>0</v>
      </c>
    </row>
    <row r="322" spans="1:83" x14ac:dyDescent="0.25">
      <c r="A322" t="s">
        <v>649</v>
      </c>
      <c r="B322" t="s">
        <v>682</v>
      </c>
      <c r="BV322">
        <v>0.37</v>
      </c>
      <c r="BW322" s="6">
        <v>-833.16458771172597</v>
      </c>
      <c r="BX322" s="6">
        <v>2451.0171195624298</v>
      </c>
      <c r="BY322" s="6">
        <v>0.2</v>
      </c>
      <c r="BZ322" s="6">
        <v>-577.13790335781505</v>
      </c>
      <c r="CA322" s="6">
        <v>1198.0954519255099</v>
      </c>
      <c r="CB322">
        <v>0</v>
      </c>
      <c r="CC322">
        <v>0</v>
      </c>
      <c r="CD322">
        <v>36181480</v>
      </c>
      <c r="CE322">
        <v>36181480</v>
      </c>
    </row>
    <row r="323" spans="1:83" x14ac:dyDescent="0.25">
      <c r="A323" t="s">
        <v>677</v>
      </c>
      <c r="B323" t="s">
        <v>676</v>
      </c>
      <c r="BV323">
        <v>0.05</v>
      </c>
      <c r="BW323" s="6">
        <v>-9.2971105579858406</v>
      </c>
      <c r="BX323" s="6">
        <v>14.063000000000001</v>
      </c>
      <c r="BY323" s="6">
        <v>0</v>
      </c>
      <c r="BZ323" s="6">
        <v>0</v>
      </c>
      <c r="CA323" s="6">
        <v>0</v>
      </c>
      <c r="CB323">
        <v>0</v>
      </c>
      <c r="CC323">
        <v>0</v>
      </c>
      <c r="CD323">
        <v>0</v>
      </c>
      <c r="CE323">
        <v>0</v>
      </c>
    </row>
    <row r="324" spans="1:83" x14ac:dyDescent="0.25">
      <c r="B324" t="str">
        <f>" "</f>
        <v xml:space="preserve"> </v>
      </c>
      <c r="CA324" s="6"/>
    </row>
    <row r="325" spans="1:83" x14ac:dyDescent="0.25">
      <c r="A325" t="s">
        <v>40</v>
      </c>
      <c r="CA325" s="6"/>
    </row>
    <row r="326" spans="1:83" x14ac:dyDescent="0.25">
      <c r="A326" t="s">
        <v>577</v>
      </c>
      <c r="B326" t="s">
        <v>576</v>
      </c>
      <c r="BV326">
        <v>0.01</v>
      </c>
      <c r="BW326" s="6">
        <v>6.6499790768903999</v>
      </c>
      <c r="BX326" s="6">
        <v>11.9990434835636</v>
      </c>
      <c r="BY326" s="6">
        <v>0.01</v>
      </c>
      <c r="BZ326" s="6">
        <v>6.6499790768903999</v>
      </c>
      <c r="CA326" s="6">
        <v>11.9990434835636</v>
      </c>
      <c r="CB326">
        <v>0</v>
      </c>
      <c r="CC326">
        <v>0</v>
      </c>
      <c r="CD326">
        <v>0</v>
      </c>
      <c r="CE326">
        <v>0</v>
      </c>
    </row>
    <row r="327" spans="1:83" x14ac:dyDescent="0.25">
      <c r="A327" t="s">
        <v>579</v>
      </c>
      <c r="B327" t="s">
        <v>578</v>
      </c>
      <c r="BV327">
        <v>0.01</v>
      </c>
      <c r="BW327" s="6">
        <v>3.9121834153220498</v>
      </c>
      <c r="BX327" s="6">
        <v>6.5444032848592597</v>
      </c>
      <c r="BY327" s="6">
        <v>0.01</v>
      </c>
      <c r="BZ327" s="6">
        <v>3.9121834153220498</v>
      </c>
      <c r="CA327" s="6">
        <v>6.5444032848592597</v>
      </c>
      <c r="CB327">
        <v>0</v>
      </c>
      <c r="CC327">
        <v>0</v>
      </c>
      <c r="CD327">
        <v>0</v>
      </c>
      <c r="CE327">
        <v>0</v>
      </c>
    </row>
    <row r="328" spans="1:83" x14ac:dyDescent="0.25">
      <c r="A328" t="s">
        <v>581</v>
      </c>
      <c r="B328" t="s">
        <v>580</v>
      </c>
      <c r="BV328">
        <v>0.01</v>
      </c>
      <c r="BW328" s="6">
        <v>1.97777011773086</v>
      </c>
      <c r="BX328" s="6">
        <v>7.8851233943428403</v>
      </c>
      <c r="BY328" s="6">
        <v>0.01</v>
      </c>
      <c r="BZ328" s="6">
        <v>1.97777011773086</v>
      </c>
      <c r="CA328" s="6">
        <v>7.8851233943428403</v>
      </c>
      <c r="CB328">
        <v>0</v>
      </c>
      <c r="CC328">
        <v>0</v>
      </c>
      <c r="CD328">
        <v>0</v>
      </c>
      <c r="CE328">
        <v>0</v>
      </c>
    </row>
    <row r="329" spans="1:83" x14ac:dyDescent="0.25">
      <c r="A329" t="s">
        <v>583</v>
      </c>
      <c r="B329" t="s">
        <v>582</v>
      </c>
      <c r="BV329">
        <v>0.01</v>
      </c>
      <c r="BW329" s="6">
        <v>1.6147308656222901</v>
      </c>
      <c r="BX329" s="6">
        <v>5.67430701291988</v>
      </c>
      <c r="BY329" s="6">
        <v>0.01</v>
      </c>
      <c r="BZ329" s="6">
        <v>1.6147308656222901</v>
      </c>
      <c r="CA329" s="6">
        <v>5.67430701291988</v>
      </c>
      <c r="CB329">
        <v>0</v>
      </c>
      <c r="CC329">
        <v>0</v>
      </c>
      <c r="CD329">
        <v>0</v>
      </c>
      <c r="CE329">
        <v>0</v>
      </c>
    </row>
    <row r="330" spans="1:83" x14ac:dyDescent="0.25">
      <c r="A330" t="s">
        <v>585</v>
      </c>
      <c r="B330" t="s">
        <v>584</v>
      </c>
      <c r="BV330">
        <v>0.01</v>
      </c>
      <c r="BW330" s="6">
        <v>2.3028867815942</v>
      </c>
      <c r="BX330" s="6">
        <v>6.7517616968918404</v>
      </c>
      <c r="BY330" s="6">
        <v>0.01</v>
      </c>
      <c r="BZ330" s="6">
        <v>2.3028867815942</v>
      </c>
      <c r="CA330" s="6">
        <v>6.7517616968918404</v>
      </c>
      <c r="CB330">
        <v>0</v>
      </c>
      <c r="CC330">
        <v>0</v>
      </c>
      <c r="CD330">
        <v>0</v>
      </c>
      <c r="CE330">
        <v>0</v>
      </c>
    </row>
    <row r="331" spans="1:83" x14ac:dyDescent="0.25">
      <c r="A331" t="s">
        <v>587</v>
      </c>
      <c r="B331" t="s">
        <v>586</v>
      </c>
      <c r="BV331">
        <v>0.01</v>
      </c>
      <c r="BW331" s="6">
        <v>5.6130447502683998</v>
      </c>
      <c r="BX331" s="6">
        <v>10.399260382985201</v>
      </c>
      <c r="BY331" s="6">
        <v>0.01</v>
      </c>
      <c r="BZ331" s="6">
        <v>5.6130447502683998</v>
      </c>
      <c r="CA331" s="6">
        <v>10.399260382985201</v>
      </c>
      <c r="CB331">
        <v>0</v>
      </c>
      <c r="CC331">
        <v>0</v>
      </c>
      <c r="CD331">
        <v>0</v>
      </c>
      <c r="CE331">
        <v>0</v>
      </c>
    </row>
    <row r="332" spans="1:83" x14ac:dyDescent="0.25">
      <c r="A332" t="s">
        <v>589</v>
      </c>
      <c r="B332" t="s">
        <v>588</v>
      </c>
      <c r="BV332">
        <v>0.01</v>
      </c>
      <c r="BW332" s="6">
        <v>8.2104867841420806</v>
      </c>
      <c r="BX332" s="6">
        <v>10.291523823785001</v>
      </c>
      <c r="BY332" s="6">
        <v>0.01</v>
      </c>
      <c r="BZ332" s="6">
        <v>8.2104867841420806</v>
      </c>
      <c r="CA332" s="6">
        <v>10.291523823785001</v>
      </c>
      <c r="CB332">
        <v>0</v>
      </c>
      <c r="CC332">
        <v>0</v>
      </c>
      <c r="CD332">
        <v>0</v>
      </c>
      <c r="CE332">
        <v>0</v>
      </c>
    </row>
    <row r="333" spans="1:83" x14ac:dyDescent="0.25">
      <c r="A333" t="s">
        <v>592</v>
      </c>
      <c r="B333" t="s">
        <v>591</v>
      </c>
      <c r="BV333">
        <v>0.01</v>
      </c>
      <c r="BW333" s="6">
        <v>6.6874118738246997</v>
      </c>
      <c r="BX333" s="6">
        <v>9.8038715960340408</v>
      </c>
      <c r="BY333" s="6">
        <v>0.01</v>
      </c>
      <c r="BZ333" s="6">
        <v>6.6874118738246997</v>
      </c>
      <c r="CA333" s="6">
        <v>9.8038715960340408</v>
      </c>
      <c r="CB333">
        <v>0</v>
      </c>
      <c r="CC333">
        <v>0</v>
      </c>
      <c r="CD333">
        <v>0</v>
      </c>
      <c r="CE333">
        <v>0</v>
      </c>
    </row>
    <row r="334" spans="1:83" x14ac:dyDescent="0.25">
      <c r="A334" t="s">
        <v>598</v>
      </c>
      <c r="B334" t="s">
        <v>597</v>
      </c>
      <c r="BV334">
        <v>0.01</v>
      </c>
      <c r="BW334" s="6">
        <v>6.2319864091689503</v>
      </c>
      <c r="BX334" s="6">
        <v>7.7789989639450399</v>
      </c>
      <c r="BY334" s="6">
        <v>0.01</v>
      </c>
      <c r="BZ334" s="6">
        <v>6.2319864091689503</v>
      </c>
      <c r="CA334" s="6">
        <v>7.7789989639450399</v>
      </c>
      <c r="CB334">
        <v>0</v>
      </c>
      <c r="CC334">
        <v>0</v>
      </c>
      <c r="CD334">
        <v>0</v>
      </c>
      <c r="CE334">
        <v>0</v>
      </c>
    </row>
    <row r="335" spans="1:83" x14ac:dyDescent="0.25">
      <c r="A335" t="s">
        <v>600</v>
      </c>
      <c r="B335" t="s">
        <v>599</v>
      </c>
      <c r="BV335">
        <v>0.01</v>
      </c>
      <c r="BW335" s="6">
        <v>5.6626571215318204</v>
      </c>
      <c r="BX335" s="6">
        <v>8.4542974976754905</v>
      </c>
      <c r="BY335" s="6">
        <v>0.01</v>
      </c>
      <c r="BZ335" s="6">
        <v>5.6626571215318204</v>
      </c>
      <c r="CA335" s="6">
        <v>8.4542974976754905</v>
      </c>
      <c r="CB335">
        <v>0</v>
      </c>
      <c r="CC335">
        <v>0</v>
      </c>
      <c r="CD335">
        <v>0</v>
      </c>
      <c r="CE335">
        <v>0</v>
      </c>
    </row>
    <row r="336" spans="1:83" x14ac:dyDescent="0.25">
      <c r="A336" t="s">
        <v>602</v>
      </c>
      <c r="B336" t="s">
        <v>601</v>
      </c>
      <c r="BV336">
        <v>0.01</v>
      </c>
      <c r="BW336" s="6">
        <v>10.675229288546401</v>
      </c>
      <c r="BX336" s="6">
        <v>18.1278015298669</v>
      </c>
      <c r="BY336" s="6">
        <v>0.01</v>
      </c>
      <c r="BZ336" s="6">
        <v>10.675229288546401</v>
      </c>
      <c r="CA336" s="6">
        <v>18.1278015298669</v>
      </c>
      <c r="CB336">
        <v>0</v>
      </c>
      <c r="CC336">
        <v>0</v>
      </c>
      <c r="CD336">
        <v>0</v>
      </c>
      <c r="CE336">
        <v>0</v>
      </c>
    </row>
    <row r="337" spans="1:83" x14ac:dyDescent="0.25">
      <c r="A337" t="s">
        <v>608</v>
      </c>
      <c r="B337" t="s">
        <v>607</v>
      </c>
      <c r="BV337">
        <v>0.01</v>
      </c>
      <c r="BW337" s="6">
        <v>3.5745657533171502</v>
      </c>
      <c r="BX337" s="6">
        <v>6.2044164535164299</v>
      </c>
      <c r="BY337" s="6">
        <v>0.01</v>
      </c>
      <c r="BZ337" s="6">
        <v>3.5745657533171502</v>
      </c>
      <c r="CA337" s="6">
        <v>6.2044164535164299</v>
      </c>
      <c r="CB337">
        <v>0</v>
      </c>
      <c r="CC337">
        <v>0</v>
      </c>
      <c r="CD337">
        <v>0</v>
      </c>
      <c r="CE337">
        <v>0</v>
      </c>
    </row>
    <row r="338" spans="1:83" x14ac:dyDescent="0.25">
      <c r="A338" t="s">
        <v>610</v>
      </c>
      <c r="B338" t="s">
        <v>609</v>
      </c>
      <c r="BV338">
        <v>0.01</v>
      </c>
      <c r="BW338" s="6">
        <v>10.753122090934299</v>
      </c>
      <c r="BX338" s="6">
        <v>14.0376429181718</v>
      </c>
      <c r="BY338" s="6">
        <v>0.01</v>
      </c>
      <c r="BZ338" s="6">
        <v>10.753122090934299</v>
      </c>
      <c r="CA338" s="6">
        <v>14.0376429181718</v>
      </c>
      <c r="CB338">
        <v>0</v>
      </c>
      <c r="CC338">
        <v>0</v>
      </c>
      <c r="CD338">
        <v>0</v>
      </c>
      <c r="CE338">
        <v>0</v>
      </c>
    </row>
    <row r="339" spans="1:83" x14ac:dyDescent="0.25">
      <c r="A339" t="s">
        <v>612</v>
      </c>
      <c r="B339" t="s">
        <v>611</v>
      </c>
      <c r="BV339">
        <v>0.01</v>
      </c>
      <c r="BW339" s="6">
        <v>8.9965997671335298</v>
      </c>
      <c r="BX339" s="6">
        <v>16.3697165197473</v>
      </c>
      <c r="BY339" s="6">
        <v>0.01</v>
      </c>
      <c r="BZ339" s="6">
        <v>8.9965997671335298</v>
      </c>
      <c r="CA339" s="6">
        <v>16.3697165197473</v>
      </c>
      <c r="CB339">
        <v>0</v>
      </c>
      <c r="CC339">
        <v>0</v>
      </c>
      <c r="CD339">
        <v>0</v>
      </c>
      <c r="CE339">
        <v>0</v>
      </c>
    </row>
    <row r="340" spans="1:83" x14ac:dyDescent="0.25">
      <c r="A340" t="s">
        <v>614</v>
      </c>
      <c r="B340" t="s">
        <v>613</v>
      </c>
      <c r="BV340">
        <v>0.01</v>
      </c>
      <c r="BW340" s="6">
        <v>12.208060270413601</v>
      </c>
      <c r="BX340" s="6">
        <v>17.12530085825</v>
      </c>
      <c r="BY340" s="6">
        <v>0.01</v>
      </c>
      <c r="BZ340" s="6">
        <v>12.208060270413601</v>
      </c>
      <c r="CA340" s="6">
        <v>17.12530085825</v>
      </c>
      <c r="CB340">
        <v>0</v>
      </c>
      <c r="CC340">
        <v>0</v>
      </c>
      <c r="CD340">
        <v>0</v>
      </c>
      <c r="CE340">
        <v>0</v>
      </c>
    </row>
    <row r="341" spans="1:83" x14ac:dyDescent="0.25">
      <c r="A341" t="s">
        <v>616</v>
      </c>
      <c r="B341" t="s">
        <v>615</v>
      </c>
      <c r="BV341">
        <v>0.01</v>
      </c>
      <c r="BW341" s="6">
        <v>5.7845961638335597</v>
      </c>
      <c r="BX341" s="6">
        <v>9.8988113280194998</v>
      </c>
      <c r="BY341" s="6">
        <v>0.01</v>
      </c>
      <c r="BZ341" s="6">
        <v>5.7845961638335597</v>
      </c>
      <c r="CA341" s="6">
        <v>9.8988113280194998</v>
      </c>
      <c r="CB341">
        <v>0</v>
      </c>
      <c r="CC341">
        <v>0</v>
      </c>
      <c r="CD341">
        <v>0</v>
      </c>
      <c r="CE341">
        <v>0</v>
      </c>
    </row>
    <row r="342" spans="1:83" x14ac:dyDescent="0.25">
      <c r="A342" t="s">
        <v>622</v>
      </c>
      <c r="B342" t="s">
        <v>621</v>
      </c>
      <c r="BV342">
        <v>0.01</v>
      </c>
      <c r="BW342" s="6">
        <v>2.6995376236709201</v>
      </c>
      <c r="BX342" s="6">
        <v>5.96239331416872</v>
      </c>
      <c r="BY342" s="6">
        <v>0.01</v>
      </c>
      <c r="BZ342" s="6">
        <v>2.6995376236709201</v>
      </c>
      <c r="CA342" s="6">
        <v>5.96239331416872</v>
      </c>
      <c r="CB342">
        <v>0</v>
      </c>
      <c r="CC342">
        <v>0</v>
      </c>
      <c r="CD342">
        <v>0</v>
      </c>
      <c r="CE342">
        <v>0</v>
      </c>
    </row>
    <row r="343" spans="1:83" x14ac:dyDescent="0.25">
      <c r="A343" t="s">
        <v>624</v>
      </c>
      <c r="B343" t="s">
        <v>623</v>
      </c>
      <c r="BV343">
        <v>0.01</v>
      </c>
      <c r="BW343" s="6">
        <v>8.0797800708347101</v>
      </c>
      <c r="BX343" s="6">
        <v>11.8981414858847</v>
      </c>
      <c r="BY343" s="6">
        <v>0.01</v>
      </c>
      <c r="BZ343" s="6">
        <v>8.0797800708347101</v>
      </c>
      <c r="CA343" s="6">
        <v>11.8981414858847</v>
      </c>
      <c r="CB343">
        <v>0</v>
      </c>
      <c r="CC343">
        <v>0</v>
      </c>
      <c r="CD343">
        <v>0</v>
      </c>
      <c r="CE343">
        <v>0</v>
      </c>
    </row>
    <row r="344" spans="1:83" x14ac:dyDescent="0.25">
      <c r="A344" t="s">
        <v>626</v>
      </c>
      <c r="B344" t="s">
        <v>625</v>
      </c>
      <c r="BV344">
        <v>0.01</v>
      </c>
      <c r="BW344" s="6">
        <v>2.6076052366987801</v>
      </c>
      <c r="BX344" s="6">
        <v>4.2807280831643997</v>
      </c>
      <c r="BY344" s="6">
        <v>0.01</v>
      </c>
      <c r="BZ344" s="6">
        <v>2.6076052366987801</v>
      </c>
      <c r="CA344" s="6">
        <v>4.2807280831643997</v>
      </c>
      <c r="CB344">
        <v>0</v>
      </c>
      <c r="CC344">
        <v>0</v>
      </c>
      <c r="CD344">
        <v>0</v>
      </c>
      <c r="CE344">
        <v>0</v>
      </c>
    </row>
    <row r="345" spans="1:83" x14ac:dyDescent="0.25">
      <c r="A345" t="s">
        <v>630</v>
      </c>
      <c r="B345" t="s">
        <v>629</v>
      </c>
      <c r="BV345">
        <v>0.01</v>
      </c>
      <c r="BW345" s="6">
        <v>6.56763605017409</v>
      </c>
      <c r="BX345" s="6">
        <v>10.5474909915396</v>
      </c>
      <c r="BY345" s="6">
        <v>0.01</v>
      </c>
      <c r="BZ345" s="6">
        <v>6.56763605017409</v>
      </c>
      <c r="CA345" s="6">
        <v>10.5474909915396</v>
      </c>
      <c r="CB345">
        <v>0</v>
      </c>
      <c r="CC345">
        <v>0</v>
      </c>
      <c r="CD345">
        <v>0</v>
      </c>
      <c r="CE345">
        <v>0</v>
      </c>
    </row>
    <row r="346" spans="1:83" x14ac:dyDescent="0.25">
      <c r="A346" t="s">
        <v>590</v>
      </c>
      <c r="B346" t="s">
        <v>744</v>
      </c>
      <c r="BV346">
        <v>0.01</v>
      </c>
      <c r="BW346" s="6">
        <v>4.12045684392635</v>
      </c>
      <c r="BX346" s="6">
        <v>6.1551649963449497</v>
      </c>
      <c r="BY346" s="6">
        <v>0.01</v>
      </c>
      <c r="BZ346" s="6">
        <v>4.12045684392635</v>
      </c>
      <c r="CA346" s="6">
        <v>6.1551649963449497</v>
      </c>
      <c r="CB346">
        <v>0</v>
      </c>
      <c r="CC346">
        <v>0</v>
      </c>
      <c r="CD346">
        <v>0</v>
      </c>
      <c r="CE346">
        <v>0</v>
      </c>
    </row>
    <row r="347" spans="1:83" x14ac:dyDescent="0.25">
      <c r="A347" t="s">
        <v>618</v>
      </c>
      <c r="B347" t="s">
        <v>617</v>
      </c>
      <c r="BV347">
        <v>0.01</v>
      </c>
      <c r="BW347" s="6">
        <v>17.401396755971501</v>
      </c>
      <c r="BX347" s="6">
        <v>22.0928519061511</v>
      </c>
      <c r="BY347" s="6">
        <v>0.01</v>
      </c>
      <c r="BZ347" s="6">
        <v>17.401396755971501</v>
      </c>
      <c r="CA347" s="6">
        <v>22.0928519061511</v>
      </c>
      <c r="CB347">
        <v>0</v>
      </c>
      <c r="CC347">
        <v>0</v>
      </c>
      <c r="CD347">
        <v>0</v>
      </c>
      <c r="CE347">
        <v>0</v>
      </c>
    </row>
    <row r="348" spans="1:83" x14ac:dyDescent="0.25">
      <c r="A348" t="s">
        <v>628</v>
      </c>
      <c r="B348" t="s">
        <v>627</v>
      </c>
      <c r="BV348">
        <v>0.01</v>
      </c>
      <c r="BW348" s="6">
        <v>12.746200429093401</v>
      </c>
      <c r="BX348" s="6">
        <v>17.191603722243901</v>
      </c>
      <c r="BY348" s="6">
        <v>0.01</v>
      </c>
      <c r="BZ348" s="6">
        <v>12.746200429093401</v>
      </c>
      <c r="CA348" s="6">
        <v>17.191603722243901</v>
      </c>
      <c r="CB348">
        <v>0</v>
      </c>
      <c r="CC348">
        <v>0</v>
      </c>
      <c r="CD348">
        <v>0</v>
      </c>
      <c r="CE348">
        <v>0</v>
      </c>
    </row>
    <row r="349" spans="1:83" x14ac:dyDescent="0.25">
      <c r="A349" t="s">
        <v>632</v>
      </c>
      <c r="B349" t="s">
        <v>631</v>
      </c>
      <c r="BV349">
        <v>0.01</v>
      </c>
      <c r="BW349" s="6">
        <v>12.865559409612199</v>
      </c>
      <c r="BX349" s="6">
        <v>17.065757683451199</v>
      </c>
      <c r="BY349" s="6">
        <v>0.01</v>
      </c>
      <c r="BZ349" s="6">
        <v>12.865559409612199</v>
      </c>
      <c r="CA349" s="6">
        <v>17.065757683451199</v>
      </c>
      <c r="CB349">
        <v>0</v>
      </c>
      <c r="CC349">
        <v>0</v>
      </c>
      <c r="CD349">
        <v>0</v>
      </c>
      <c r="CE349">
        <v>0</v>
      </c>
    </row>
    <row r="350" spans="1:83" x14ac:dyDescent="0.25">
      <c r="A350" t="s">
        <v>634</v>
      </c>
      <c r="B350" t="s">
        <v>633</v>
      </c>
      <c r="BV350">
        <v>0.01</v>
      </c>
      <c r="BW350" s="6">
        <v>26.033044836962102</v>
      </c>
      <c r="BX350" s="6">
        <v>36.999845819807398</v>
      </c>
      <c r="BY350" s="6">
        <v>0.01</v>
      </c>
      <c r="BZ350" s="6">
        <v>26.033044836962102</v>
      </c>
      <c r="CA350" s="6">
        <v>36.999845819807398</v>
      </c>
      <c r="CB350">
        <v>0</v>
      </c>
      <c r="CC350">
        <v>0</v>
      </c>
      <c r="CD350">
        <v>0</v>
      </c>
      <c r="CE350">
        <v>0</v>
      </c>
    </row>
    <row r="351" spans="1:83" x14ac:dyDescent="0.25">
      <c r="A351" t="s">
        <v>636</v>
      </c>
      <c r="B351" t="s">
        <v>635</v>
      </c>
      <c r="BV351">
        <v>0.01</v>
      </c>
      <c r="BW351" s="6">
        <v>18.702911876202599</v>
      </c>
      <c r="BX351" s="6">
        <v>27.067549226110302</v>
      </c>
      <c r="BY351" s="6">
        <v>0.01</v>
      </c>
      <c r="BZ351" s="6">
        <v>18.702911876202599</v>
      </c>
      <c r="CA351" s="6">
        <v>27.067549226110302</v>
      </c>
      <c r="CB351">
        <v>0</v>
      </c>
      <c r="CC351">
        <v>0</v>
      </c>
      <c r="CD351">
        <v>0</v>
      </c>
      <c r="CE351">
        <v>0</v>
      </c>
    </row>
    <row r="352" spans="1:83" x14ac:dyDescent="0.25">
      <c r="A352" t="s">
        <v>594</v>
      </c>
      <c r="B352" t="s">
        <v>593</v>
      </c>
      <c r="BV352">
        <v>0.01</v>
      </c>
      <c r="BW352" s="6">
        <v>11.418038166836499</v>
      </c>
      <c r="BX352" s="6">
        <v>17.331493505728702</v>
      </c>
      <c r="BY352" s="6">
        <v>0.01</v>
      </c>
      <c r="BZ352" s="6">
        <v>11.418038166836499</v>
      </c>
      <c r="CA352" s="6">
        <v>17.331493505728702</v>
      </c>
      <c r="CB352">
        <v>0</v>
      </c>
      <c r="CC352">
        <v>0</v>
      </c>
      <c r="CD352">
        <v>0</v>
      </c>
      <c r="CE352">
        <v>0</v>
      </c>
    </row>
    <row r="353" spans="1:83" x14ac:dyDescent="0.25">
      <c r="A353" t="s">
        <v>596</v>
      </c>
      <c r="B353" t="s">
        <v>595</v>
      </c>
      <c r="BV353">
        <v>0.01</v>
      </c>
      <c r="BW353" s="6">
        <v>5.6189042213833602</v>
      </c>
      <c r="BX353" s="6">
        <v>11.437486159427401</v>
      </c>
      <c r="BY353" s="6">
        <v>0.01</v>
      </c>
      <c r="BZ353" s="6">
        <v>5.6189042213833602</v>
      </c>
      <c r="CA353" s="6">
        <v>11.437486159427401</v>
      </c>
      <c r="CB353">
        <v>0</v>
      </c>
      <c r="CC353">
        <v>0</v>
      </c>
      <c r="CD353">
        <v>0</v>
      </c>
      <c r="CE353">
        <v>0</v>
      </c>
    </row>
    <row r="354" spans="1:83" x14ac:dyDescent="0.25">
      <c r="A354" t="s">
        <v>606</v>
      </c>
      <c r="B354" t="s">
        <v>605</v>
      </c>
      <c r="BV354">
        <v>0.01</v>
      </c>
      <c r="BW354" s="6">
        <v>9.5193847591349297</v>
      </c>
      <c r="BX354" s="6">
        <v>18.031394169062501</v>
      </c>
      <c r="BY354" s="6">
        <v>0.01</v>
      </c>
      <c r="BZ354" s="6">
        <v>9.5193847591349297</v>
      </c>
      <c r="CA354" s="6">
        <v>18.031394169062501</v>
      </c>
      <c r="CB354">
        <v>0</v>
      </c>
      <c r="CC354">
        <v>0</v>
      </c>
      <c r="CD354">
        <v>0</v>
      </c>
      <c r="CE354">
        <v>0</v>
      </c>
    </row>
    <row r="355" spans="1:83" x14ac:dyDescent="0.25">
      <c r="A355" t="s">
        <v>604</v>
      </c>
      <c r="B355" t="s">
        <v>603</v>
      </c>
      <c r="BV355">
        <v>0.01</v>
      </c>
      <c r="BW355" s="6">
        <v>87.731353674245099</v>
      </c>
      <c r="BX355" s="6">
        <v>99.513703552306097</v>
      </c>
      <c r="BY355" s="6">
        <v>0.01</v>
      </c>
      <c r="BZ355" s="6">
        <v>23.365826449738002</v>
      </c>
      <c r="CA355" s="6">
        <v>35.1481763277989</v>
      </c>
      <c r="CB355">
        <v>0</v>
      </c>
      <c r="CC355">
        <v>0</v>
      </c>
      <c r="CD355">
        <v>0</v>
      </c>
      <c r="CE355">
        <v>0</v>
      </c>
    </row>
    <row r="356" spans="1:83" x14ac:dyDescent="0.25">
      <c r="A356" t="s">
        <v>620</v>
      </c>
      <c r="B356" t="s">
        <v>619</v>
      </c>
      <c r="BV356">
        <v>0.01</v>
      </c>
      <c r="BW356" s="6">
        <v>3.3865592301445702</v>
      </c>
      <c r="BX356" s="6">
        <v>6.7070805146078101</v>
      </c>
      <c r="BY356" s="6">
        <v>0.01</v>
      </c>
      <c r="BZ356" s="6">
        <v>3.3865592301445702</v>
      </c>
      <c r="CA356" s="6">
        <v>6.7070805146078101</v>
      </c>
      <c r="CB356">
        <v>0</v>
      </c>
      <c r="CC356">
        <v>0</v>
      </c>
      <c r="CD356">
        <v>0</v>
      </c>
      <c r="CE356">
        <v>0</v>
      </c>
    </row>
  </sheetData>
  <pageMargins left="0.7" right="0.7" top="0.75" bottom="0.75" header="0.3" footer="0.3"/>
  <headerFooter>
    <oddHeader>&amp;C&amp;"Aptos"&amp;10&amp;K000000 OFFICIAL&amp;1#_x000D_</oddHeader>
    <oddFooter>&amp;C_x000D_&amp;1#&amp;"Aptos"&amp;10&amp;K000000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21E03-CCBA-4B7F-8CE3-462EA57340D5}">
  <dimension ref="A1:I25"/>
  <sheetViews>
    <sheetView zoomScaleNormal="100" workbookViewId="0"/>
  </sheetViews>
  <sheetFormatPr defaultRowHeight="15" x14ac:dyDescent="0.25"/>
  <cols>
    <col min="1" max="1" width="69.140625" customWidth="1"/>
    <col min="2" max="2" width="16.42578125" customWidth="1"/>
    <col min="3" max="3" width="17.5703125" bestFit="1" customWidth="1"/>
    <col min="4" max="9" width="14.5703125" customWidth="1"/>
  </cols>
  <sheetData>
    <row r="1" spans="1:9" x14ac:dyDescent="0.25">
      <c r="A1" t="s">
        <v>763</v>
      </c>
      <c r="D1" t="s">
        <v>955</v>
      </c>
      <c r="E1" t="s">
        <v>956</v>
      </c>
      <c r="F1" t="s">
        <v>957</v>
      </c>
      <c r="G1" t="s">
        <v>958</v>
      </c>
      <c r="H1" t="s">
        <v>959</v>
      </c>
      <c r="I1" t="s">
        <v>954</v>
      </c>
    </row>
    <row r="2" spans="1:9" x14ac:dyDescent="0.25">
      <c r="B2" t="s">
        <v>817</v>
      </c>
      <c r="C2" t="s">
        <v>818</v>
      </c>
      <c r="D2" t="s">
        <v>788</v>
      </c>
      <c r="E2" t="s">
        <v>792</v>
      </c>
      <c r="F2" t="s">
        <v>791</v>
      </c>
      <c r="G2" t="s">
        <v>790</v>
      </c>
      <c r="H2" t="s">
        <v>789</v>
      </c>
      <c r="I2" t="s">
        <v>793</v>
      </c>
    </row>
    <row r="3" spans="1:9" x14ac:dyDescent="0.25">
      <c r="A3" t="s">
        <v>814</v>
      </c>
      <c r="B3" t="s">
        <v>812</v>
      </c>
      <c r="C3" s="9"/>
      <c r="D3" s="1">
        <v>31379811823</v>
      </c>
      <c r="E3" s="1">
        <v>31784295907</v>
      </c>
      <c r="F3" s="1">
        <v>31666730749</v>
      </c>
      <c r="G3" s="1">
        <v>31665954576</v>
      </c>
      <c r="H3" s="1">
        <v>33922463628</v>
      </c>
      <c r="I3" s="1">
        <v>36430744481</v>
      </c>
    </row>
    <row r="4" spans="1:9" x14ac:dyDescent="0.25">
      <c r="A4" t="s">
        <v>815</v>
      </c>
      <c r="B4" t="s">
        <v>813</v>
      </c>
      <c r="C4" s="9"/>
      <c r="D4" s="1">
        <v>631688362</v>
      </c>
      <c r="E4" s="1">
        <v>629199769</v>
      </c>
      <c r="F4" s="1">
        <v>626326250</v>
      </c>
      <c r="G4" s="1">
        <v>625918552</v>
      </c>
      <c r="H4" s="1">
        <v>673954898</v>
      </c>
      <c r="I4" s="1" t="s">
        <v>747</v>
      </c>
    </row>
    <row r="5" spans="1:9" x14ac:dyDescent="0.25">
      <c r="A5" t="s">
        <v>816</v>
      </c>
      <c r="C5" s="9"/>
      <c r="D5" s="1">
        <v>32011500185</v>
      </c>
      <c r="E5" s="1">
        <v>32413495676</v>
      </c>
      <c r="F5" s="1">
        <v>32293056999</v>
      </c>
      <c r="G5" s="1">
        <v>32291873128</v>
      </c>
      <c r="H5" s="1">
        <v>34596418526</v>
      </c>
      <c r="I5" s="1">
        <v>36430744481</v>
      </c>
    </row>
    <row r="6" spans="1:9" x14ac:dyDescent="0.25">
      <c r="A6" t="s">
        <v>845</v>
      </c>
      <c r="B6" t="s">
        <v>821</v>
      </c>
      <c r="C6" s="10">
        <f>AVERAGE(D6/D$5,E6/E$5,F6/F$5,G6/G$5,H6/H$5,I6/I$5)</f>
        <v>1.3245006545515282E-4</v>
      </c>
      <c r="D6" s="1">
        <v>4413280</v>
      </c>
      <c r="E6" s="1">
        <v>4602860</v>
      </c>
      <c r="F6" s="1">
        <v>5051989</v>
      </c>
      <c r="G6" s="1">
        <v>4614796</v>
      </c>
      <c r="H6" s="1">
        <v>3959421</v>
      </c>
      <c r="I6" s="1">
        <v>3680732</v>
      </c>
    </row>
    <row r="7" spans="1:9" x14ac:dyDescent="0.25">
      <c r="A7" t="s">
        <v>840</v>
      </c>
      <c r="B7" t="s">
        <v>822</v>
      </c>
      <c r="C7" s="10">
        <f>AVERAGE(D7/D$5,E7/E$5,F7/F$5,G7/G$5,H7/H$5,I7/I$5)</f>
        <v>6.3398868997671928E-2</v>
      </c>
      <c r="D7" s="1">
        <v>2011242518</v>
      </c>
      <c r="E7" s="1">
        <v>2026343623</v>
      </c>
      <c r="F7" s="1">
        <v>2039606668</v>
      </c>
      <c r="G7" s="1">
        <v>2036264508</v>
      </c>
      <c r="H7" s="1">
        <v>2190626038</v>
      </c>
      <c r="I7" s="1">
        <v>2386657669</v>
      </c>
    </row>
    <row r="8" spans="1:9" x14ac:dyDescent="0.25">
      <c r="A8" t="s">
        <v>834</v>
      </c>
      <c r="B8" t="s">
        <v>823</v>
      </c>
      <c r="C8" s="10">
        <f>AVERAGE(D8/D$5,E8/E$5,F8/F$5,G8/G$5,H8/H$5,I8/I$5)</f>
        <v>6.4668367324835117E-4</v>
      </c>
      <c r="D8" s="1">
        <v>20755396</v>
      </c>
      <c r="E8" s="1">
        <v>22080771</v>
      </c>
      <c r="F8" s="1">
        <v>22477068</v>
      </c>
      <c r="G8" s="1">
        <v>21542649</v>
      </c>
      <c r="H8" s="1">
        <v>21226883</v>
      </c>
      <c r="I8" s="1">
        <v>20903712</v>
      </c>
    </row>
    <row r="9" spans="1:9" x14ac:dyDescent="0.25">
      <c r="A9" t="s">
        <v>841</v>
      </c>
      <c r="B9" t="s">
        <v>824</v>
      </c>
      <c r="C9" s="10"/>
      <c r="D9" s="1">
        <v>4216952</v>
      </c>
      <c r="E9" s="1">
        <v>4029513</v>
      </c>
      <c r="F9" s="1">
        <v>3904910</v>
      </c>
      <c r="G9" s="1">
        <v>3769584</v>
      </c>
      <c r="H9" s="1">
        <v>2974447</v>
      </c>
      <c r="I9" s="1">
        <v>5998345</v>
      </c>
    </row>
    <row r="10" spans="1:9" x14ac:dyDescent="0.25">
      <c r="A10" t="s">
        <v>842</v>
      </c>
      <c r="B10" t="s">
        <v>828</v>
      </c>
      <c r="C10" s="10"/>
      <c r="D10" s="1">
        <v>4210581</v>
      </c>
      <c r="E10" s="1">
        <v>4080450</v>
      </c>
      <c r="F10" s="1">
        <v>3966816</v>
      </c>
      <c r="G10" s="1">
        <v>3788423</v>
      </c>
      <c r="H10" s="1">
        <v>2874416</v>
      </c>
      <c r="I10" s="1" t="s">
        <v>747</v>
      </c>
    </row>
    <row r="11" spans="1:9" x14ac:dyDescent="0.25">
      <c r="A11" t="s">
        <v>843</v>
      </c>
      <c r="B11" t="s">
        <v>844</v>
      </c>
      <c r="C11" s="10">
        <f>AVERAGE(D11/D$5,E11/E$5,F11/F$5,G11/G$5,H11/H$5,I11/I$5)</f>
        <v>2.2083191426673478E-4</v>
      </c>
      <c r="D11" s="1">
        <v>8427533</v>
      </c>
      <c r="E11" s="1">
        <v>8109963</v>
      </c>
      <c r="F11" s="1">
        <v>7871726</v>
      </c>
      <c r="G11" s="1">
        <v>7558007</v>
      </c>
      <c r="H11" s="1">
        <v>5848863</v>
      </c>
      <c r="I11" s="1">
        <v>5998345</v>
      </c>
    </row>
    <row r="12" spans="1:9" x14ac:dyDescent="0.25">
      <c r="A12" t="s">
        <v>846</v>
      </c>
      <c r="B12" t="s">
        <v>825</v>
      </c>
      <c r="C12" s="10">
        <f t="shared" ref="C12:C13" si="0">AVERAGE(D12/D$5,E12/E$5,F12/F$5,G12/G$5,H12/H$5,I12/I$5)</f>
        <v>5.5881096310072577E-4</v>
      </c>
      <c r="D12" s="1">
        <v>26464474</v>
      </c>
      <c r="E12" s="1">
        <v>21660289</v>
      </c>
      <c r="F12" s="1">
        <v>16396331</v>
      </c>
      <c r="G12" s="1">
        <v>13085778</v>
      </c>
      <c r="H12" s="1">
        <v>14690987</v>
      </c>
      <c r="I12" s="1">
        <v>18954557</v>
      </c>
    </row>
    <row r="13" spans="1:9" x14ac:dyDescent="0.25">
      <c r="A13" t="s">
        <v>835</v>
      </c>
      <c r="B13" t="s">
        <v>826</v>
      </c>
      <c r="C13" s="10">
        <f t="shared" si="0"/>
        <v>3.437668611879198E-2</v>
      </c>
      <c r="D13" s="1">
        <v>1006263754</v>
      </c>
      <c r="E13" s="1">
        <v>1081583917</v>
      </c>
      <c r="F13" s="1">
        <v>1186716380</v>
      </c>
      <c r="G13" s="1">
        <v>1141351994</v>
      </c>
      <c r="H13" s="1">
        <v>1188469379</v>
      </c>
      <c r="I13" s="1">
        <v>1275504353</v>
      </c>
    </row>
    <row r="14" spans="1:9" x14ac:dyDescent="0.25">
      <c r="A14" t="s">
        <v>836</v>
      </c>
      <c r="B14" t="s">
        <v>829</v>
      </c>
      <c r="C14" s="10">
        <f>I14/I$5</f>
        <v>1.2161310626826879E-4</v>
      </c>
      <c r="D14" s="1"/>
      <c r="E14" s="1"/>
      <c r="F14" s="1"/>
      <c r="G14" s="1"/>
      <c r="H14" s="1"/>
      <c r="I14" s="1">
        <v>4430456</v>
      </c>
    </row>
    <row r="15" spans="1:9" x14ac:dyDescent="0.25">
      <c r="A15" t="s">
        <v>837</v>
      </c>
      <c r="B15" t="s">
        <v>831</v>
      </c>
      <c r="C15" s="10">
        <f t="shared" ref="C15:C18" si="1">I15/I$5</f>
        <v>8.7642046449673818E-5</v>
      </c>
      <c r="D15" s="1"/>
      <c r="E15" s="1"/>
      <c r="F15" s="1"/>
      <c r="G15" s="1"/>
      <c r="H15" s="1"/>
      <c r="I15" s="1">
        <v>3192865</v>
      </c>
    </row>
    <row r="16" spans="1:9" x14ac:dyDescent="0.25">
      <c r="A16" t="s">
        <v>847</v>
      </c>
      <c r="B16" t="s">
        <v>832</v>
      </c>
      <c r="C16" s="10">
        <f t="shared" si="1"/>
        <v>3.5873738476072071E-4</v>
      </c>
      <c r="D16" s="1"/>
      <c r="E16" s="1"/>
      <c r="F16" s="1"/>
      <c r="G16" s="1"/>
      <c r="H16" s="1"/>
      <c r="I16" s="1">
        <v>13069070</v>
      </c>
    </row>
    <row r="17" spans="1:9" x14ac:dyDescent="0.25">
      <c r="A17" t="s">
        <v>849</v>
      </c>
      <c r="B17" t="s">
        <v>827</v>
      </c>
      <c r="C17" s="10">
        <f t="shared" si="1"/>
        <v>1.6308522059159728E-4</v>
      </c>
      <c r="D17" s="1"/>
      <c r="E17" s="1"/>
      <c r="F17" s="1"/>
      <c r="G17" s="1"/>
      <c r="H17" s="1"/>
      <c r="I17" s="1">
        <v>5941316</v>
      </c>
    </row>
    <row r="18" spans="1:9" x14ac:dyDescent="0.25">
      <c r="A18" t="s">
        <v>850</v>
      </c>
      <c r="B18" t="s">
        <v>830</v>
      </c>
      <c r="C18" s="10">
        <f t="shared" si="1"/>
        <v>3.5644404705406001E-4</v>
      </c>
      <c r="D18" s="1"/>
      <c r="E18" s="1"/>
      <c r="F18" s="1"/>
      <c r="G18" s="1"/>
      <c r="H18" s="1"/>
      <c r="I18" s="1">
        <v>12985522</v>
      </c>
    </row>
    <row r="19" spans="1:9" x14ac:dyDescent="0.25">
      <c r="A19" t="s">
        <v>851</v>
      </c>
      <c r="B19" t="s">
        <v>794</v>
      </c>
      <c r="C19" s="10"/>
      <c r="D19" s="1"/>
      <c r="E19" s="1"/>
      <c r="F19" s="1"/>
      <c r="G19" s="1"/>
      <c r="H19" s="1"/>
      <c r="I19" s="1">
        <v>0</v>
      </c>
    </row>
    <row r="20" spans="1:9" x14ac:dyDescent="0.25">
      <c r="A20" t="s">
        <v>852</v>
      </c>
      <c r="B20" t="s">
        <v>795</v>
      </c>
      <c r="C20" s="10"/>
      <c r="D20" s="1"/>
      <c r="E20" s="1"/>
      <c r="F20" s="1"/>
      <c r="G20" s="1"/>
      <c r="H20" s="1"/>
      <c r="I20" s="1">
        <v>143650</v>
      </c>
    </row>
    <row r="21" spans="1:9" x14ac:dyDescent="0.25">
      <c r="A21" t="s">
        <v>854</v>
      </c>
      <c r="B21" t="s">
        <v>853</v>
      </c>
      <c r="C21" s="10">
        <f>I21/I$5</f>
        <v>3.9430981179898438E-6</v>
      </c>
      <c r="D21" s="1"/>
      <c r="E21" s="1"/>
      <c r="F21" s="1"/>
      <c r="G21" s="1"/>
      <c r="H21" s="1"/>
      <c r="I21" s="1">
        <v>143650</v>
      </c>
    </row>
    <row r="22" spans="1:9" x14ac:dyDescent="0.25">
      <c r="A22" t="s">
        <v>848</v>
      </c>
      <c r="B22" t="s">
        <v>833</v>
      </c>
      <c r="C22" s="10">
        <f>I22/I$5</f>
        <v>1.1811240921096563E-4</v>
      </c>
      <c r="D22" s="1"/>
      <c r="E22" s="1"/>
      <c r="F22" s="1"/>
      <c r="G22" s="1"/>
      <c r="H22" s="1"/>
      <c r="I22" s="1">
        <v>4302923</v>
      </c>
    </row>
    <row r="23" spans="1:9" x14ac:dyDescent="0.25">
      <c r="C23" s="9"/>
    </row>
    <row r="24" spans="1:9" x14ac:dyDescent="0.25">
      <c r="A24" t="s">
        <v>898</v>
      </c>
      <c r="C24" s="9">
        <f>SUM(C6:C8,C11:C13)</f>
        <v>9.9334331732534878E-2</v>
      </c>
    </row>
    <row r="25" spans="1:9" x14ac:dyDescent="0.25">
      <c r="A25" s="22" t="s">
        <v>819</v>
      </c>
      <c r="C25" s="9">
        <f>SUM(C14:C18,C21:C22)</f>
        <v>1.209577312453276E-3</v>
      </c>
    </row>
  </sheetData>
  <pageMargins left="0.7" right="0.7" top="0.75" bottom="0.75" header="0.3" footer="0.3"/>
  <headerFooter>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CDA2F-EC63-465E-8708-3ABD96FE53A7}">
  <dimension ref="A1:D12"/>
  <sheetViews>
    <sheetView workbookViewId="0"/>
  </sheetViews>
  <sheetFormatPr defaultRowHeight="15" x14ac:dyDescent="0.25"/>
  <cols>
    <col min="2" max="2" width="53.42578125" customWidth="1"/>
    <col min="3" max="3" width="52.42578125" customWidth="1"/>
    <col min="4" max="4" width="86.140625" customWidth="1"/>
  </cols>
  <sheetData>
    <row r="1" spans="1:4" x14ac:dyDescent="0.25">
      <c r="A1" s="27" t="s">
        <v>759</v>
      </c>
      <c r="B1" s="11" t="s">
        <v>768</v>
      </c>
      <c r="C1" s="11" t="s">
        <v>769</v>
      </c>
      <c r="D1" s="11" t="s">
        <v>758</v>
      </c>
    </row>
    <row r="2" spans="1:4" ht="30" x14ac:dyDescent="0.25">
      <c r="A2" s="27">
        <v>1</v>
      </c>
      <c r="B2" s="64" t="s">
        <v>989</v>
      </c>
      <c r="C2" s="69" t="s">
        <v>996</v>
      </c>
      <c r="D2" s="11"/>
    </row>
    <row r="3" spans="1:4" ht="45" x14ac:dyDescent="0.25">
      <c r="A3" s="27">
        <v>2</v>
      </c>
      <c r="B3" s="12" t="s">
        <v>784</v>
      </c>
      <c r="C3" s="12" t="s">
        <v>747</v>
      </c>
      <c r="D3" s="12"/>
    </row>
    <row r="4" spans="1:4" ht="30" x14ac:dyDescent="0.25">
      <c r="A4" s="27">
        <v>3</v>
      </c>
      <c r="B4" s="12" t="s">
        <v>912</v>
      </c>
      <c r="C4" s="12" t="s">
        <v>747</v>
      </c>
      <c r="D4" s="65" t="s">
        <v>961</v>
      </c>
    </row>
    <row r="5" spans="1:4" ht="30" x14ac:dyDescent="0.25">
      <c r="A5" s="27">
        <v>4</v>
      </c>
      <c r="B5" s="12" t="s">
        <v>914</v>
      </c>
      <c r="C5" s="17" t="s">
        <v>915</v>
      </c>
      <c r="D5" s="12" t="s">
        <v>990</v>
      </c>
    </row>
    <row r="6" spans="1:4" ht="30" x14ac:dyDescent="0.25">
      <c r="A6" s="27">
        <v>5</v>
      </c>
      <c r="B6" s="12" t="s">
        <v>916</v>
      </c>
      <c r="C6" s="17" t="s">
        <v>917</v>
      </c>
      <c r="D6" s="12"/>
    </row>
    <row r="7" spans="1:4" ht="45.95" customHeight="1" x14ac:dyDescent="0.25">
      <c r="A7" s="11">
        <v>6</v>
      </c>
      <c r="B7" s="12" t="s">
        <v>771</v>
      </c>
      <c r="C7" s="17" t="s">
        <v>772</v>
      </c>
      <c r="D7" s="12" t="s">
        <v>991</v>
      </c>
    </row>
    <row r="8" spans="1:4" ht="105" x14ac:dyDescent="0.25">
      <c r="A8" s="11">
        <v>7</v>
      </c>
      <c r="B8" s="12" t="s">
        <v>839</v>
      </c>
      <c r="C8" s="17" t="s">
        <v>838</v>
      </c>
      <c r="D8" s="12" t="s">
        <v>992</v>
      </c>
    </row>
    <row r="9" spans="1:4" ht="45" x14ac:dyDescent="0.25">
      <c r="A9" s="27">
        <v>8</v>
      </c>
      <c r="B9" s="12" t="s">
        <v>783</v>
      </c>
      <c r="C9" s="19" t="s">
        <v>782</v>
      </c>
      <c r="D9" s="12" t="s">
        <v>920</v>
      </c>
    </row>
    <row r="10" spans="1:4" ht="45.95" customHeight="1" x14ac:dyDescent="0.25">
      <c r="A10" s="27">
        <v>9</v>
      </c>
      <c r="B10" s="12" t="s">
        <v>780</v>
      </c>
      <c r="C10" s="17" t="s">
        <v>770</v>
      </c>
      <c r="D10" s="12"/>
    </row>
    <row r="11" spans="1:4" ht="60.95" customHeight="1" x14ac:dyDescent="0.25">
      <c r="A11" s="27">
        <v>10</v>
      </c>
      <c r="B11" s="12" t="s">
        <v>779</v>
      </c>
      <c r="C11" s="17" t="s">
        <v>781</v>
      </c>
      <c r="D11" s="12"/>
    </row>
    <row r="12" spans="1:4" ht="60.95" customHeight="1" x14ac:dyDescent="0.25">
      <c r="A12" s="27">
        <v>11</v>
      </c>
      <c r="B12" s="12" t="s">
        <v>785</v>
      </c>
      <c r="C12" s="12" t="s">
        <v>747</v>
      </c>
      <c r="D12" s="12"/>
    </row>
  </sheetData>
  <phoneticPr fontId="23" type="noConversion"/>
  <hyperlinks>
    <hyperlink ref="C7" r:id="rId1" xr:uid="{B7B69FDE-1535-4CB4-9964-92CD9654F6BD}"/>
    <hyperlink ref="C11" r:id="rId2" xr:uid="{A2C7484A-441D-4B4B-BE4D-856FC65DDD09}"/>
    <hyperlink ref="C9" r:id="rId3" xr:uid="{47DE096A-5251-4038-B7FB-E60DCA42AC0D}"/>
    <hyperlink ref="C8" r:id="rId4" xr:uid="{A37A868D-1C0A-44A1-922E-1AE7A81CAFBE}"/>
    <hyperlink ref="C10" r:id="rId5" xr:uid="{5A9DA97E-56EC-418B-BE2D-B61DD0F1E78F}"/>
    <hyperlink ref="C5" r:id="rId6" xr:uid="{2BABE824-06B2-4DD9-AB01-236665FD597E}"/>
    <hyperlink ref="C6" r:id="rId7" xr:uid="{750F4E02-C2FE-4522-BA3B-16E2977F0E54}"/>
    <hyperlink ref="C2" r:id="rId8" xr:uid="{12AC0FD3-D59A-483C-8E90-3E350A3C0DBC}"/>
  </hyperlinks>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ink xmlns="3fa4860e-4e84-4984-b511-cb934d7752ca">
      <Url xsi:nil="true"/>
      <Description xsi:nil="true"/>
    </Link>
    <_ip_UnifiedCompliancePolicyProperties xmlns="http://schemas.microsoft.com/sharepoint/v3" xsi:nil="true"/>
    <lcf76f155ced4ddcb4097134ff3c332f xmlns="3fa4860e-4e84-4984-b511-cb934d7752ca">
      <Terms xmlns="http://schemas.microsoft.com/office/infopath/2007/PartnerControls"/>
    </lcf76f155ced4ddcb4097134ff3c332f>
    <TaxCatchAll xmlns="83a87e31-bf32-46ab-8e70-9fa18461fa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22" ma:contentTypeDescription="Create a new document." ma:contentTypeScope="" ma:versionID="132e3d82e2d91cbdd8942ac4f033feb0">
  <xsd:schema xmlns:xsd="http://www.w3.org/2001/XMLSchema" xmlns:xs="http://www.w3.org/2001/XMLSchema" xmlns:p="http://schemas.microsoft.com/office/2006/metadata/properties" xmlns:ns1="http://schemas.microsoft.com/sharepoint/v3" xmlns:ns2="3fa4860e-4e84-4984-b511-cb934d7752ca" xmlns:ns3="63fd57c9-5291-4ee5-b3d3-37b4b570c278" xmlns:ns4="83a87e31-bf32-46ab-8e70-9fa18461fa4d" targetNamespace="http://schemas.microsoft.com/office/2006/metadata/properties" ma:root="true" ma:fieldsID="cab84b099fd964f795c4413af52ebd83" ns1:_="" ns2:_="" ns3:_="" ns4:_="">
    <xsd:import namespace="http://schemas.microsoft.com/sharepoint/v3"/>
    <xsd:import namespace="3fa4860e-4e84-4984-b511-cb934d7752ca"/>
    <xsd:import namespace="63fd57c9-5291-4ee5-b3d3-37b4b570c278"/>
    <xsd:import namespace="83a87e31-bf32-46ab-8e70-9fa18461fa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Link"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ink" ma:index="1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a87e31-bf32-46ab-8e70-9fa18461fa4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b540116-e543-40a6-9929-05d3083b1aec}" ma:internalName="TaxCatchAll" ma:showField="CatchAllData" ma:web="63fd57c9-5291-4ee5-b3d3-37b4b570c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61AC5-F8A0-469E-89CA-BA3054B2C864}">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3a87e31-bf32-46ab-8e70-9fa18461fa4d"/>
    <ds:schemaRef ds:uri="3fa4860e-4e84-4984-b511-cb934d7752ca"/>
    <ds:schemaRef ds:uri="63fd57c9-5291-4ee5-b3d3-37b4b570c278"/>
    <ds:schemaRef ds:uri="http://www.w3.org/XML/1998/namespace"/>
    <ds:schemaRef ds:uri="http://purl.org/dc/dcmitype/"/>
  </ds:schemaRefs>
</ds:datastoreItem>
</file>

<file path=customXml/itemProps2.xml><?xml version="1.0" encoding="utf-8"?>
<ds:datastoreItem xmlns:ds="http://schemas.openxmlformats.org/officeDocument/2006/customXml" ds:itemID="{953F9563-9C03-49E1-9B14-F713F3FCC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83a87e31-bf32-46ab-8e70-9fa18461f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1A85E3-4A97-43E1-B582-749C3FAB8C29}">
  <ds:schemaRefs>
    <ds:schemaRef ds:uri="http://schemas.microsoft.com/sharepoint/v3/contenttype/forms"/>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Summary</vt:lpstr>
      <vt:lpstr>Reliefs deduction</vt:lpstr>
      <vt:lpstr>Section 31 reliefs addback</vt:lpstr>
      <vt:lpstr>Additional ERLA growth</vt:lpstr>
      <vt:lpstr>England Data</vt:lpstr>
      <vt:lpstr>LA Data</vt:lpstr>
      <vt:lpstr>Historic Reliefs Data</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Pratik Desai</dc:creator>
  <cp:keywords/>
  <dc:description/>
  <cp:lastModifiedBy>John Norman</cp:lastModifiedBy>
  <cp:revision/>
  <dcterms:created xsi:type="dcterms:W3CDTF">2025-10-24T10:12:31Z</dcterms:created>
  <dcterms:modified xsi:type="dcterms:W3CDTF">2026-02-09T07:45:14Z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bcf4e2-5e8b-446d-924e-95d6b0c92ad4_Enabled">
    <vt:lpwstr>true</vt:lpwstr>
  </property>
  <property fmtid="{D5CDD505-2E9C-101B-9397-08002B2CF9AE}" pid="3" name="MSIP_Label_ffbcf4e2-5e8b-446d-924e-95d6b0c92ad4_SetDate">
    <vt:lpwstr>2025-10-24T10:12:31Z</vt:lpwstr>
  </property>
  <property fmtid="{D5CDD505-2E9C-101B-9397-08002B2CF9AE}" pid="4" name="MSIP_Label_ffbcf4e2-5e8b-446d-924e-95d6b0c92ad4_Method">
    <vt:lpwstr>Standard</vt:lpwstr>
  </property>
  <property fmtid="{D5CDD505-2E9C-101B-9397-08002B2CF9AE}" pid="5" name="MSIP_Label_ffbcf4e2-5e8b-446d-924e-95d6b0c92ad4_Name">
    <vt:lpwstr>OFFICIAL-SENSITIVE - DLUHC USE ONLY</vt:lpwstr>
  </property>
  <property fmtid="{D5CDD505-2E9C-101B-9397-08002B2CF9AE}" pid="6" name="MSIP_Label_ffbcf4e2-5e8b-446d-924e-95d6b0c92ad4_SiteId">
    <vt:lpwstr>bf346810-9c7d-43de-a872-24a2ef3995a8</vt:lpwstr>
  </property>
  <property fmtid="{D5CDD505-2E9C-101B-9397-08002B2CF9AE}" pid="7" name="MSIP_Label_ffbcf4e2-5e8b-446d-924e-95d6b0c92ad4_ActionId">
    <vt:lpwstr>2975b331-9773-4e36-9b8a-6c564d60e1ab</vt:lpwstr>
  </property>
  <property fmtid="{D5CDD505-2E9C-101B-9397-08002B2CF9AE}" pid="8" name="MSIP_Label_ffbcf4e2-5e8b-446d-924e-95d6b0c92ad4_ContentBits">
    <vt:lpwstr>0</vt:lpwstr>
  </property>
  <property fmtid="{D5CDD505-2E9C-101B-9397-08002B2CF9AE}" pid="9" name="ContentTypeId">
    <vt:lpwstr>0x010100ECCB7E1F660E4D499F35AD51896216AD</vt:lpwstr>
  </property>
  <property fmtid="{D5CDD505-2E9C-101B-9397-08002B2CF9AE}" pid="10" name="MediaServiceImageTags">
    <vt:lpwstr/>
  </property>
</Properties>
</file>