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phecloud-my.sharepoint.com/personal/simon_port_ukhsa_gov_uk/Documents/Documents/GOV-20223 Publish the estimate for annual deaths and hospitalisations prevented by childhood vaccinat/"/>
    </mc:Choice>
  </mc:AlternateContent>
  <xr:revisionPtr revIDLastSave="0" documentId="14_{D8B7F055-F83F-454E-A55C-BC9FBD2AC8C4}" xr6:coauthVersionLast="47" xr6:coauthVersionMax="47" xr10:uidLastSave="{00000000-0000-0000-0000-000000000000}"/>
  <bookViews>
    <workbookView xWindow="-110" yWindow="-110" windowWidth="25180" windowHeight="16140" xr2:uid="{270737D7-B21A-4484-8398-7FEBCC727BDF}"/>
  </bookViews>
  <sheets>
    <sheet name="Contents" sheetId="17" r:id="rId1"/>
    <sheet name="Notes" sheetId="16" r:id="rId2"/>
    <sheet name="Tab1_Deaths_prevented" sheetId="1" r:id="rId3"/>
    <sheet name="Tab2_Hospitalisations_prevented" sheetId="12" r:id="rId4"/>
    <sheet name="Tab3_Sources_deaths_pre_vax " sheetId="10" r:id="rId5"/>
    <sheet name="Tab4_Sources_annual_deaths" sheetId="11" r:id="rId6"/>
    <sheet name="Tab5_Sources_annual_cases" sheetId="15" r:id="rId7"/>
    <sheet name="Tab6_Sources_case_hosp_rate" sheetId="14" r:id="rId8"/>
    <sheet name="Tab7_Sources_annual_hosp" sheetId="13" r:id="rId9"/>
  </sheets>
  <definedNames>
    <definedName name="_xlnm._FilterDatabase" localSheetId="2" hidden="1">Tab1_Deaths_prevented!#REF!</definedName>
    <definedName name="_xlnm._FilterDatabase" localSheetId="3" hidden="1">Tab2_Hospitalisations_prevented!#REF!</definedName>
    <definedName name="estimated_deaths_prevented">Tab1_Deaths_prevented!$A$3:$E$14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12" l="1"/>
  <c r="G14" i="12"/>
  <c r="E6" i="1"/>
  <c r="C13" i="13"/>
  <c r="C12" i="15"/>
  <c r="C11" i="15"/>
  <c r="C4" i="15"/>
  <c r="C5" i="15"/>
  <c r="C6" i="15"/>
  <c r="C7" i="15"/>
  <c r="C8" i="15"/>
  <c r="C12" i="11"/>
  <c r="C12" i="10"/>
  <c r="C11" i="10"/>
  <c r="C6" i="10"/>
  <c r="C7" i="10"/>
  <c r="C4" i="10"/>
  <c r="E4" i="1"/>
  <c r="B8" i="10"/>
  <c r="C8" i="10" s="1"/>
  <c r="B13" i="13"/>
  <c r="F13" i="12"/>
  <c r="F14" i="12" s="1"/>
  <c r="E5" i="12"/>
  <c r="G5" i="12" s="1"/>
  <c r="E6" i="12"/>
  <c r="G6" i="12" s="1"/>
  <c r="E7" i="12"/>
  <c r="G7" i="12" s="1"/>
  <c r="E8" i="12"/>
  <c r="G8" i="12" s="1"/>
  <c r="E9" i="12"/>
  <c r="G9" i="12" s="1"/>
  <c r="E11" i="12"/>
  <c r="G11" i="12" s="1"/>
  <c r="E12" i="12"/>
  <c r="G12" i="12" s="1"/>
  <c r="E13" i="12"/>
  <c r="G13" i="12" s="1"/>
  <c r="E4" i="12"/>
  <c r="C14" i="12"/>
  <c r="B5" i="10"/>
  <c r="C5" i="10" s="1"/>
  <c r="D14" i="1"/>
  <c r="E9" i="1"/>
  <c r="E14" i="12" l="1"/>
  <c r="E5" i="1"/>
  <c r="E7" i="1"/>
  <c r="E8" i="1"/>
  <c r="E12" i="1"/>
  <c r="E11" i="1" l="1"/>
  <c r="E14" i="1" s="1"/>
  <c r="C14" i="1"/>
</calcChain>
</file>

<file path=xl/sharedStrings.xml><?xml version="1.0" encoding="utf-8"?>
<sst xmlns="http://schemas.openxmlformats.org/spreadsheetml/2006/main" count="387" uniqueCount="205">
  <si>
    <t>Estimated deaths and hospitalisations prevented by vaccination supplementary tables</t>
  </si>
  <si>
    <t>Worksheet name</t>
  </si>
  <si>
    <t>Content</t>
  </si>
  <si>
    <t>Tab1_Deaths_prevented</t>
  </si>
  <si>
    <t>Estimated deaths prevented by childhood immunisations</t>
  </si>
  <si>
    <t>Tab2_Hospitalisations_prevented</t>
  </si>
  <si>
    <t>Estimated hospitalisations prevented by childhood immunisations</t>
  </si>
  <si>
    <t xml:space="preserve">Tab3_Sources_deaths_pre_vax </t>
  </si>
  <si>
    <t>Sources of annual number of deaths prior to vaccine introduction</t>
  </si>
  <si>
    <t>Tab4_Sources_annual_deaths</t>
  </si>
  <si>
    <t>Sources of annual number of deaths reported according to most recent data available</t>
  </si>
  <si>
    <t>Tab5_Sources_annual_cases</t>
  </si>
  <si>
    <t>Sources of annual incidence prior to vaccine introduction</t>
  </si>
  <si>
    <t>Tab6_Sources_case_hosp_rate</t>
  </si>
  <si>
    <t>Sources of case-hospitalisation rate according to most recent data available</t>
  </si>
  <si>
    <t>Tab7_Sources_annual_hosp</t>
  </si>
  <si>
    <t>Sources of annual number of hospitalisations reported according to most recent data available</t>
  </si>
  <si>
    <t>Notes related to data in this spreadsheet</t>
  </si>
  <si>
    <t>This worksheet contains the notes related to data in this spreadsheet.</t>
  </si>
  <si>
    <t>Number</t>
  </si>
  <si>
    <t>Note</t>
  </si>
  <si>
    <t>Note 1</t>
  </si>
  <si>
    <t>In terms of hospitalisations prevented by vaccination, this is assuming we were to see the pre-vaccination incidence of disease now, using the current case-hospitalisation rate</t>
  </si>
  <si>
    <t>Note 2</t>
  </si>
  <si>
    <t>This is limited to invasive infections only</t>
  </si>
  <si>
    <t>Note 3</t>
  </si>
  <si>
    <t xml:space="preserve">This is limited to infants only, not all-age counts. </t>
  </si>
  <si>
    <t>Note 4</t>
  </si>
  <si>
    <t>Some reported incidence is based on notifications rather than laboratory confirmed cases</t>
  </si>
  <si>
    <t>Note 5</t>
  </si>
  <si>
    <t>Values have been approximated for England only using the population proportions for England and Wales as per the ONS 2024 mid-year population estimates</t>
  </si>
  <si>
    <t>Note 6</t>
  </si>
  <si>
    <t xml:space="preserve">Value is given for estimated annual hospital admissions prevented rather than annual cases. </t>
  </si>
  <si>
    <t>Note 7</t>
  </si>
  <si>
    <t>Historic mortality data for invasive meningococcal disease does not stratify by serogroup so, for consistency and comparability, total counts for invasive meningococcal disease were used which may include counts through non‑infant programmes (e.g. MenACWY).</t>
  </si>
  <si>
    <t>Table 1. Estimated deaths prevented by childhood immunisations [note 5]</t>
  </si>
  <si>
    <t>This worksheet contains one table. Some cells refer to notes which can be found on the notes worksheet.</t>
  </si>
  <si>
    <t>Disease</t>
  </si>
  <si>
    <t>Year vaccine introduced</t>
  </si>
  <si>
    <t>Annual deaths before vaccination introduced</t>
  </si>
  <si>
    <t>Current annual deaths</t>
  </si>
  <si>
    <t>Annual deaths prevented</t>
  </si>
  <si>
    <t>Diphtheria</t>
  </si>
  <si>
    <t>Tetanus</t>
  </si>
  <si>
    <t>Pertussis</t>
  </si>
  <si>
    <t>Poliomyelitis</t>
  </si>
  <si>
    <t>Haemophilus influenzae type b (Hib)[note 2]</t>
  </si>
  <si>
    <t>Invasive meningococcal disease [note 7]</t>
  </si>
  <si>
    <t>Rotavirus</t>
  </si>
  <si>
    <t>[x]</t>
  </si>
  <si>
    <t>Invasive pneumococcal disease</t>
  </si>
  <si>
    <t>Measles</t>
  </si>
  <si>
    <t>Mumps</t>
  </si>
  <si>
    <t>Total</t>
  </si>
  <si>
    <t>Table 2. Estimated hospitalisations prevented by childhood immunisations [note 5]</t>
  </si>
  <si>
    <t>Annual incidence before vaccination [note 4]</t>
  </si>
  <si>
    <t>Post-vaccination case-hospitalisation rate</t>
  </si>
  <si>
    <t>Estimated annual hospitalisations without vaccination [note 1]</t>
  </si>
  <si>
    <t>Current annual hospitalisations</t>
  </si>
  <si>
    <t>Annual hospitalisations prevented</t>
  </si>
  <si>
    <t>Pertussis [note 3]</t>
  </si>
  <si>
    <t>Haemophilus influenzae type b (Hib) [note 2]</t>
  </si>
  <si>
    <t>Table 3. Sources of annual number of deaths prior to vaccine introduction</t>
  </si>
  <si>
    <t>Annual deaths before vaccination introduced, approximated for England only [note 5]</t>
  </si>
  <si>
    <t>Source</t>
  </si>
  <si>
    <t>Link</t>
  </si>
  <si>
    <t>Publication date or date last updated</t>
  </si>
  <si>
    <t>Description of source</t>
  </si>
  <si>
    <t>10 year average of deaths from diphtheria cases and deaths, England and Wales from Public Health England reports (now UKHSA). Death data is based on data from Office and Population Censuses and Surveys (OPCS, now Office for National Statistics) where diphtheria is listed as cause of death.</t>
  </si>
  <si>
    <t>https://webarchive.nationalarchives.gov.uk/ukgwa/20140714111350/http://www.hpa.org.uk/Topics/InfectiousDiseases/InfectionsAZ/Diphtheria/EpidemiologicalData/dip005DataCasesDeaths/
https://vaccineknowledge.ox.ac.uk/accessible/diphtheria-cases-and-deaths-england-and-wales-1914-2013-graph#Data-from-Graph%2010%20year%20average%201932%20-%201941</t>
  </si>
  <si>
    <t>Public Health England published reporting (now UKHSA) of Office of Population Censuses and Surveys. OPCS was a national and official office (now ONS). A multi-year average is used. Due to the age of the data, it is likely some changes in how deaths are recorded have occurred over time.</t>
  </si>
  <si>
    <t>10 year average of deaths assigned to tetanus, England and Wales. The annual numbers of certified deaths assigned to tetanus were obtained from published reports of the Office of Population Censuses and Surveys.</t>
  </si>
  <si>
    <t>https://pubmed.ncbi.nlm.nih.gov/7185959/</t>
  </si>
  <si>
    <t>OPCS was a national and official office (now ONS). A multi-year average is used. Due to the age of the data, it is likely some changes in how deaths are recorded have occurred over time.</t>
  </si>
  <si>
    <t>10 year average of deaths based on historic pertussis deaths, England and Wales published UKHSA reports. Death data is based on data from OPCS (now ONS) where pertussis recorded as an underlying cause.</t>
  </si>
  <si>
    <t>https://www.gov.uk/government/publications/pertussis-laboratory-confirmed-cases-reported-in-england-2024</t>
  </si>
  <si>
    <t>UKHSA published reporting of OPCS data. OPCS was a national and official office (now ONS). A multi-year average is used. Due to the age of the data, it is likely some changes in how deaths are recorded have occurred over time.</t>
  </si>
  <si>
    <t>10 year average of deaths for acute poliomyelitis, England and Wales from former Health Protection Agency report. Deaths from 1950 and earlier also include late effects. Death data is based on data from OPCS (now ONS).</t>
  </si>
  <si>
    <t>https://webarchive.nationalarchives.gov.uk/ukgwa/20150319020130/http:/legacytools.hpa.org.uk/Topics/InfectiousDiseases/InfectionsAZ/Polio/EpidemiologicalData/polioAccutePoliomyelitisAnnualNotifDeathsEW/</t>
  </si>
  <si>
    <t>Health Protection Agency published reporting (now UKHSA) of OPCS data. OPCS was a national and official office (now ONS). A multi-year average is used. Due to the age of the data, it is likely some changes in how deaths are recorded have occurred over time.</t>
  </si>
  <si>
    <t>3 year average of fatal infections due to Hib, in six regions of England and Wales. The population covered by the survey was approximately 35% of the total population of England and Wales so the value of 30 deaths over 3 years has been adjusted to an annual value for the whole population.</t>
  </si>
  <si>
    <t>https://www.cambridge.org/core/services/aop-cambridge-core/content/view/7FB13096DA90E14CE3A578234721B405/S0950268800058155a.pdf/epidemiology-of-invasive-haemophilus-influenzae-infections-in-england-and-wales-in-the-pre-vaccination-era-1990-2.pdf</t>
  </si>
  <si>
    <t>Multi-regional survey conducted by the Haemophilus Working Group of the Public Health Laboratory Service (now UKHSA). A multi-year average is used.</t>
  </si>
  <si>
    <t>Invasive meningococcal disease</t>
  </si>
  <si>
    <t>Deaths in confirmed cases of invasive meningococcal disease in England in epidemiological year 1998/1999. Death data in this report includes deaths from the Office of National Statistics (ONS) coded to meningitis or meningococcal infection as a cause of death and linked to a laboratory-confirmed case and additionally all cases that died within 28 days of the sample date.</t>
  </si>
  <si>
    <t>https://www.gov.uk/government/publications/meningococcal-disease-laboratory-confirmed-cases-in-england-2024-to-2025</t>
  </si>
  <si>
    <t>1998/1999</t>
  </si>
  <si>
    <t>UKHSA published report. A single year value is used.</t>
  </si>
  <si>
    <t>Five year average of epidemiological years from April 1995 to 2000 based on estimates of deaths from lobar pneumonia and IPD extracted from ONS data, in England and Wales.</t>
  </si>
  <si>
    <t>https://www.journalofinfection.com/article/S0163-4453(05)00038-1/fulltext</t>
  </si>
  <si>
    <t>Research from the Health Protection Agency (now UKHSA) using ONS data. ONS is national and official office. A multi-year average is used.</t>
  </si>
  <si>
    <t>Average deaths from the pre-vaccination era as per the Green Book, measles chapter in England and Wales. Green Book deaths are based on data from OPCS (now ONS).</t>
  </si>
  <si>
    <t>https://assets.publishing.service.gov.uk/media/69304d4acdec734f4dff41b1/Green-book-on-immunisation-measles-chapter-21.pdf</t>
  </si>
  <si>
    <t>Value from the Green Book, an official government publicationusing OPCS data. OPCS was a national and official office (now ONS). A multi-year average is used.</t>
  </si>
  <si>
    <t>Table 4. Sources of annual number of deaths reported according to most recent data available</t>
  </si>
  <si>
    <t>Current annual deaths, approximated for England only [note 5]</t>
  </si>
  <si>
    <t>Based on diphtheria in England report 2024 from UKHSA.</t>
  </si>
  <si>
    <t>https://www.gov.uk/government/publications/diphtheria-in-england-and-wales-annual-reports/diphtheria-in-england-2024</t>
  </si>
  <si>
    <t>UKHSA surveillance. Data is recent. A single year value is used.</t>
  </si>
  <si>
    <t>Based on tetanus in England report 2024 from UKHSA.</t>
  </si>
  <si>
    <t>https://www.gov.uk/government/publications/tetanus-in-england-annual-reports/tetanus-in-england-2024</t>
  </si>
  <si>
    <t>10 year average deaths in infants aged under 1 year, England based on UKHSA report of pertussis, England.</t>
  </si>
  <si>
    <t>2015-2024</t>
  </si>
  <si>
    <t>UKHSA surveillance. Data is recent. A multi year average is used.</t>
  </si>
  <si>
    <t>As per the Green Book chapter on Polio which confirms the UK has been declared as polio free by the World Health Organisation (WHO) since 2003.</t>
  </si>
  <si>
    <t>https://assets.publishing.service.gov.uk/media/683da0a5a9b2749a8095e04f/Green-Book-Chapter-26-Polio-updated-02-June-2025.pdf</t>
  </si>
  <si>
    <t>2003-present</t>
  </si>
  <si>
    <t>Green book is an official UKHSA publication and the WHO is the global authority on public health.</t>
  </si>
  <si>
    <t>Based on laboratory reports of Haemophilus influenzae by age group and serotype, England report for 2024</t>
  </si>
  <si>
    <t>https://www.gov.uk/government/publications/haemophilus-influenzae-laboratory-reports-by-age-group-and-serotype/laboratory-reports-of-haemophilus-influenzae-by-age-group-and-serotype-england-annual-2024-and-2023</t>
  </si>
  <si>
    <t>This is based on the invasive meningococcal disease, England report from UKHSA which used ONS death registrations for July 2024 to June 2025</t>
  </si>
  <si>
    <t>https://www.gov.uk/government/publications/meningococcal-disease-laboratory-confirmed-cases-in-england-2024-to-2025/invasive-meningococcal-disease-in-england-annual-laboratory-confirmed-reports-for-epidemiological-year-2024-to-2025</t>
  </si>
  <si>
    <t>2024/2025</t>
  </si>
  <si>
    <t>This is based on prospective national surveillance data, including serotyping and whole-genome sequencing of invasive isolates, in England, in the financial year from 2022-2023.</t>
  </si>
  <si>
    <t>https://www.thelancet.com/journals/laninf/article/PIIS1473-3099(23)00706-5/fulltext</t>
  </si>
  <si>
    <t>2022/2023</t>
  </si>
  <si>
    <t>UKHSA publication using national surveillance data. Data is recent. A single year value is used.</t>
  </si>
  <si>
    <t>Between 2000 and 2025 there were 10 deaths due to measles in children or adults in England and Wales that could have been prevented by the UK national immunisation programme, that is, the infection was acquired in England or Wales after the introduction of a measles containing vaccine into the UK routine childhood immunisation programme.</t>
  </si>
  <si>
    <t>https://www.gov.uk/government/publications/measles-historic-confirmed-cases-notifications-and-deaths/measles-historic-confirmed-cases-notifications-and-deaths#measles-notifications-and-deaths-in-england-and-wales-1940-to-2025</t>
  </si>
  <si>
    <t>2000-2025</t>
  </si>
  <si>
    <t>Table 5. Sources of annual incidence prior to vaccine introduction</t>
  </si>
  <si>
    <t>Annual incidence before vaccination</t>
  </si>
  <si>
    <t>Annual incidence before vaccination, approximated for England only [note 5]</t>
  </si>
  <si>
    <t>10 year average of notifications from diphtheria cases and deaths, England and Wales from Public Health England. Cases recorded prior to 1985 are notifications, not laboratory confirmed cases.</t>
  </si>
  <si>
    <t>https://vaccineknowledge.ox.ac.uk/accessible/diphtheria-cases-and-deaths-england-and-wales-1914-2013-graph#Data-from-Graph%2010%20year%20average%201932%20-%201941</t>
  </si>
  <si>
    <t>Public Health England surveillance was national and official surveillance data (now UKHSA). A multi-year average is used. Due to the age of the data, it is likely some changes in how notifications are recorded have occurred over time. Notifications are not as consistent as lab-confirmed cases.</t>
  </si>
  <si>
    <t>https://www.sciencedirect.com/science/article/pii/S0163445381915863?via%3Dihub
https://vaccineknowledge.ox.ac.uk/tetanus#Key-disease-facts
https://www.cdc.gov/tetanus/hcp/clinical-overview/index.html</t>
  </si>
  <si>
    <t>Office of Population Censuses and Surveys was a national and official office (now Office for National Statistics). A multi-year average is used. Due to the age of the data, it is likely some changes in how cases are recorded have occurred over time. Annual cases value has been reconstructed based on case-fatality rate.</t>
  </si>
  <si>
    <t>10 year average of all age incidence from historic pertussis notifications and deaths, England and Wales was 121,906​. Between 1982 and 1985, infants were, on average, 10% of total pertussis cases as per pertussis notifications by age group, England: 1982 to 2024. Assuming the same proportion, 10% of the historical incidence is estimated to occur in infants.</t>
  </si>
  <si>
    <t>UKHSA surveillance is national and official surveillance data. A multi-year average is used. Due to the age of the data, it is likely some changes in how cases are recorded have occurred over time. Notifications are not as consistent as lab-confirmed cases. Based on assumption of proportion of notifications occurring in infants.</t>
  </si>
  <si>
    <t>Based on reported notifications of paralytic polio from Green Book chapter on polio in England and Wales. Total polio notifications before vaccination were primarily paralytic because non-paralytic cases were seldom reported.</t>
  </si>
  <si>
    <t>Early 1950s</t>
  </si>
  <si>
    <t>Green book is an official UKHSA publication. Due to the age of the data, it is likely some changes in how notifications are recorded have occurred over time. Notifications are not as consistent as lab-confirmed cases.</t>
  </si>
  <si>
    <t>UKHSA report states that "in the pre-vaccine era, Hib was responsible for almost a thousand cases of invasive infections per year in England and Wales".</t>
  </si>
  <si>
    <t>https://www.gov.uk/government/publications/haemophilus-influenzae-type-b-hib-revised-recommendations-for-the-prevention-of-secondary-cases</t>
  </si>
  <si>
    <t>UKHSA publication based on peer reviewed publication limited to invasive cases.</t>
  </si>
  <si>
    <t>Rotavirus [note 6]</t>
  </si>
  <si>
    <t>https://academic.oup.com/jid/article/213/2/243/2459331?login=true</t>
  </si>
  <si>
    <t>Peer reviewed publication. Work was supported by the National Institute for Health Research Health Protection Research Unit in Immunisation at the London School of Hygiene and Tropical Medicine, in partnership with Public Health England (now UKHSA).  Calculation based on multiple years of data.</t>
  </si>
  <si>
    <t>This is based on the Green Book which states, "prior to routine pneumococcal conjugate vaccination, there were 6,346 IPD cases in England and Wales", based on a prospective national observational cohort study.</t>
  </si>
  <si>
    <t>https://assets.publishing.service.gov.uk/media/684b1fbc1c8d5c94e201abae/Green_Book__Chapter_25_pneumococcal_12_6_25.pdf</t>
  </si>
  <si>
    <t xml:space="preserve">Green book is an official UKHSA publication and uses data from a prospective national observational cohort study, from UKHSA. </t>
  </si>
  <si>
    <t>https://www.gov.uk/government/publications/measles-historic-confirmed-cases-notifications-and-deaths/measles-historic-confirmed-cases-notifications-and-deaths</t>
  </si>
  <si>
    <t>UKHSA published report. A multi-year average is used. Due to the age of the data, it is likely some changes in how notifications are recorded have occurred over time. Notifications are not as consistent as lab-confirmed cases.</t>
  </si>
  <si>
    <t>As mumps was not a notifiable disease until 1988, this is the number of notifications in 1989 (the first year that the vaccine had been introduced), in England.</t>
  </si>
  <si>
    <t>https://webarchive.nationalarchives.gov.uk/ukgwa/20140505193437/http:/www.hpa.org.uk/web/HPAweb&amp;HPAwebStandard/HPAweb_C/1195733836052</t>
  </si>
  <si>
    <t>UKHSA published report. A single year value is used. Due to the age of the data, it is likely some changes in how notifications are recorded have occurred over time. Notifications are not as consistent as lab-confirmed cases. Data is for the year following vaccine introduction, not prior to vaccination.</t>
  </si>
  <si>
    <t>Table 6. Sources of case-hospitalisation rate according to most recent data available</t>
  </si>
  <si>
    <t>Current case-hospitalisation rate</t>
  </si>
  <si>
    <t>In 2024, there were 12 cases identified, 4 of which were hospitalised. In terms of hospitalisations averted by vaccination, if we were to see the pre-vaccination incidence of diphtheria now, we would expect to see 33% of cases requiring hospitalisation.</t>
  </si>
  <si>
    <t>UKHSA surveillance. Data is recent. A single year value is used. Calculation based on low counts of cases and hospitalisations.</t>
  </si>
  <si>
    <t>UKHSA surveillance. Data is recent. A multi-year value is used. Calculation based on low counts of cases and hospitalisations. Reasonable assumption around hospitalisations due to nature of disease.</t>
  </si>
  <si>
    <t>92% of confirmed infant cases hospitalised, Source: “90% of all infants and 93% aged &lt;3M, with pertussis were hospitalised”</t>
  </si>
  <si>
    <t>https://wwwnc.cdc.gov/eid/article/18/1/11-0784_article</t>
  </si>
  <si>
    <t>Peer reviewed publication from Health Protection Agency (now UKHSA). Data is not from most recent surveillance period.</t>
  </si>
  <si>
    <t>Assumption of ~100% of cases are admitted to hospital as nature of paralytic polio is especially severe and requires inpatient treatment.</t>
  </si>
  <si>
    <t>Reasonable assumption based on nature of disease.</t>
  </si>
  <si>
    <t>Assumption of ~100% of cases are admitted to hospital as nature of invasive disease is severe enough to require inpatient treatment.</t>
  </si>
  <si>
    <t>Assumption of ~100% of cases are admitted to hospital as nature of invasive disease is severe enough to require inpatient treatment. Recommendation for treatment of invasive meningococcal disease is hospitalisation.</t>
  </si>
  <si>
    <t>https://assets.publishing.service.gov.uk/media/694a83a9033693d5d50eb8f7/Meningo-disease-guidelines-2025.pdf</t>
  </si>
  <si>
    <t>Reasonable assumption based on nature of disease and guidance for practitioners on standard treatment.</t>
  </si>
  <si>
    <t>Assumption of ~100% of cases are admitted to hospital as nature of invasive disease is severe enough to require inpatient treatment.​</t>
  </si>
  <si>
    <t>As reported in the most recent laboratory confirmed cases of measles, rubella and mumps in England, around 35% of measles cases are hospitalised posing a significant burden on the NHS during outbreaks. ​</t>
  </si>
  <si>
    <t>https://www.gov.uk/government/publications/measles-mumps-and-rubella-lab-confirmed-cases-in-england-2025/laboratory-confirmed-cases-of-measles-rubella-and-mumps-in-england-april-to-june-2025</t>
  </si>
  <si>
    <t>Surveillance from 2002-2006 which included the largest UK mumps outbreak in 2004-2005, showed that 2.9% of mumps patients were hospitalised.</t>
  </si>
  <si>
    <t>https://pmc.ncbi.nlm.nih.gov/articles/PMC3377415/</t>
  </si>
  <si>
    <t>Peer reviewed publication from Health Protection Agency (now UKHSA). Multi-year data is used. Data is not from most recent surveillance period but does capture significant outbreak period.</t>
  </si>
  <si>
    <t>Table 7. Sources of annual number of hospitalisations reported according to most recent data available</t>
  </si>
  <si>
    <t>Current annual hospitalisations, approximated for England only [note 5]</t>
  </si>
  <si>
    <t>Infant only - 10 year average, 2010 – 2019, in England</t>
  </si>
  <si>
    <t>https://academic.oup.com/cid/article/76/3/e1129/6663311?login=true</t>
  </si>
  <si>
    <t>Peer reviewed publication from UKHSA. A multi-year average is used.</t>
  </si>
  <si>
    <t xml:space="preserve">This is based on lab reports of which found, in 2024 in England there were 15 cases of invasive H. influenzae type b identified, assuming a 100%  case-hospitalisation rate. </t>
  </si>
  <si>
    <t>This is based on the number of cases reported for the 2024/2025 epidemiological year, in England, and assuming a 100% case-hospitalisation rate</t>
  </si>
  <si>
    <t>2023/2024</t>
  </si>
  <si>
    <t>This is based on 4,598 laboratory-confirmed IPD cases in 2022–23 in England, as based on previous research, and assuming an 100% case-hospitalisation rate.</t>
  </si>
  <si>
    <t>https://researchportal.ukhsa.gov.uk/en/publications/invasive-pneumococcal-disease-3-years-after-introduction-of-a-red/</t>
  </si>
  <si>
    <t>In 2023, a resurgence of measles was observed in the UK driven mainly by cases in unvaccinated children under the age of 10 years. This resurgence is due to the year-on-year decline in the uptake of the childhood vaccination programme since 2013 which was exacerbated by the COVID-19 pandemic. 
In 2024 just under 3000 cases were confirmedin England – the highest number of cases reported in decades.
Average over 10 years: 606, assuming a 35% case-hospitalisation rate.</t>
  </si>
  <si>
    <t xml:space="preserve">UKHSA publication using national surveillance data. Data is recent. A multi-year value is used. </t>
  </si>
  <si>
    <t>A total of 137 cases of mumps were identifed across the four quarters of 2024 in England. Annual hospitalisations estimated by multiplying 137 by the case-hospitalisation rate of 2.9%.</t>
  </si>
  <si>
    <t>https://www.gov.uk/government/publications/measles-mumps-and-rubella-lab-confirmed-cases-in-england-2024</t>
  </si>
  <si>
    <t>This worksheet contains the table of contents.</t>
  </si>
  <si>
    <t>Years of data used</t>
  </si>
  <si>
    <t>1932 to 1941</t>
  </si>
  <si>
    <t>1930 to 1939</t>
  </si>
  <si>
    <t>1947 to 1956</t>
  </si>
  <si>
    <t>1946 to 1955</t>
  </si>
  <si>
    <t>1990 to 1992</t>
  </si>
  <si>
    <t>1995 to 2000</t>
  </si>
  <si>
    <t>Pre to vaccination era</t>
  </si>
  <si>
    <t>Pre to vaccine era</t>
  </si>
  <si>
    <t>July 2007  to  June 2014</t>
  </si>
  <si>
    <t>1958 to 1967</t>
  </si>
  <si>
    <t>Value is given for estimated annual hospital admissions prevented rather than annual cases. Based on all-cause acute gastroenteritis–associated hospitalisations for all age groups using national databases. The ratio of the rate during the 2013 to 2014 rotavirus season was compared to the rate during the prevaccination era.</t>
  </si>
  <si>
    <t>Laboratory-confirmed cases of invasive meningococcal disease reported to the enhanced meningococcal surveillance programme in England, for epidemiological year 1998 to 1999.</t>
  </si>
  <si>
    <t>Based on historical estimates of approximately 112 deaths per year 1930 to 1939, in England and Wales (see annual deaths) and a conservative historical case fatality rate (CFR) of approximately 10%, we estimate 1,117 cases per year. ​
The CFR is based on the University of Oxford vaccine knowledge key disease facts stating, “at least 1 in 10 of those who develop tetanus die, even in countries like the UK” , and reporting from the CDC which states 1 in 10 for the US. ​</t>
  </si>
  <si>
    <t>10-year average based on notifications of measles in England and Wales as reported by UKHSA.</t>
  </si>
  <si>
    <t>Assumption of  ~100% of cases are admitted to hospital as this condition is severe and almost universally requires inpatient management. All cases reported in 2023 and 2024 required hospitalisation.</t>
  </si>
  <si>
    <t>2023 to 2024</t>
  </si>
  <si>
    <t>1998 to 2009</t>
  </si>
  <si>
    <t>April to June 2025</t>
  </si>
  <si>
    <t>April 2002 to March 2006</t>
  </si>
  <si>
    <t>2010 to 2019</t>
  </si>
  <si>
    <t>2003 to present</t>
  </si>
  <si>
    <t>2015 to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</si>
</sst>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 #,##0.00_-;_-* &quot;-&quot;??_-;_-@_-"/>
    <numFmt numFmtId="164" formatCode="_-* #,##0_-;\-* #,##0_-;_-* &quot;-&quot;??_-;_-@_-"/>
    <numFmt numFmtId="165" formatCode="0.000"/>
    <numFmt numFmtId="166" formatCode="#,##0.000"/>
    <numFmt numFmtId="167" formatCode="#,##0.000000000000000"/>
  </numFmts>
  <fonts count="17" x14ac:knownFonts="1">
    <font>
      <sz val="11"/>
      <color theme="1"/>
      <name val="Aptos Narrow"/>
      <family val="2"/>
      <scheme val="minor"/>
    </font>
    <font>
      <sz val="10"/>
      <color theme="1"/>
      <name val="Arial"/>
      <family val="2"/>
    </font>
    <font>
      <b/>
      <sz val="10"/>
      <color theme="1"/>
      <name val="Arial"/>
      <family val="2"/>
    </font>
    <font>
      <u/>
      <sz val="11"/>
      <color theme="10"/>
      <name val="Aptos Narrow"/>
      <family val="2"/>
      <scheme val="minor"/>
    </font>
    <font>
      <sz val="11"/>
      <color theme="1"/>
      <name val="Aptos Narrow"/>
      <family val="2"/>
      <scheme val="minor"/>
    </font>
    <font>
      <sz val="12"/>
      <color theme="1"/>
      <name val="Arial"/>
      <family val="2"/>
    </font>
    <font>
      <sz val="12"/>
      <color theme="1"/>
      <name val="Arial"/>
    </font>
    <font>
      <b/>
      <sz val="12"/>
      <color theme="1"/>
      <name val="Arial"/>
    </font>
    <font>
      <sz val="12"/>
      <color rgb="FF000000"/>
      <name val="Arial"/>
    </font>
    <font>
      <i/>
      <sz val="12"/>
      <color theme="1"/>
      <name val="Arial"/>
    </font>
    <font>
      <u/>
      <sz val="12"/>
      <color theme="10"/>
      <name val="Arial"/>
    </font>
    <font>
      <sz val="12"/>
      <color rgb="FF000000"/>
      <name val="Arial"/>
      <family val="2"/>
    </font>
    <font>
      <sz val="11"/>
      <color theme="1"/>
      <name val="Arial"/>
      <family val="2"/>
    </font>
    <font>
      <b/>
      <sz val="12"/>
      <color theme="1"/>
      <name val="Arial"/>
      <family val="2"/>
    </font>
    <font>
      <sz val="12"/>
      <name val="Arial"/>
      <family val="2"/>
    </font>
    <font>
      <sz val="8"/>
      <name val="Aptos Narrow"/>
      <family val="2"/>
      <scheme val="minor"/>
    </font>
    <font>
      <b/>
      <sz val="16"/>
      <name val="Arial"/>
      <family val="2"/>
    </font>
  </fonts>
  <fills count="2">
    <fill>
      <patternFill patternType="none"/>
    </fill>
    <fill>
      <patternFill patternType="gray125"/>
    </fill>
  </fills>
  <borders count="1">
    <border>
      <left/>
      <right/>
      <top/>
      <bottom/>
      <diagonal/>
    </border>
  </borders>
  <cellStyleXfs count="4">
    <xf numFmtId="0" fontId="0" fillId="0" borderId="0"/>
    <xf numFmtId="0" fontId="3" fillId="0" borderId="0" applyNumberFormat="0" applyFill="0" applyBorder="0" applyAlignment="0" applyProtection="0"/>
    <xf numFmtId="43" fontId="4" fillId="0" borderId="0" applyFont="0" applyFill="0" applyBorder="0" applyAlignment="0" applyProtection="0"/>
    <xf numFmtId="0" fontId="16" fillId="0" borderId="0" applyNumberFormat="0" applyFill="0" applyAlignment="0" applyProtection="0"/>
  </cellStyleXfs>
  <cellXfs count="118">
    <xf numFmtId="0" fontId="0" fillId="0" borderId="0" xfId="0"/>
    <xf numFmtId="0" fontId="5" fillId="0" borderId="0" xfId="0" applyFont="1" applyAlignment="1">
      <alignment vertical="center"/>
    </xf>
    <xf numFmtId="3" fontId="5" fillId="0" borderId="0" xfId="2" applyNumberFormat="1" applyFont="1" applyFill="1" applyBorder="1" applyAlignment="1">
      <alignment horizontal="right" vertical="center"/>
    </xf>
    <xf numFmtId="167" fontId="11" fillId="0" borderId="0" xfId="0" applyNumberFormat="1" applyFont="1" applyAlignment="1">
      <alignment wrapText="1"/>
    </xf>
    <xf numFmtId="0" fontId="12" fillId="0" borderId="0" xfId="0" applyFont="1"/>
    <xf numFmtId="0" fontId="5" fillId="0" borderId="0" xfId="0" applyFont="1"/>
    <xf numFmtId="0" fontId="13" fillId="0" borderId="0" xfId="0" applyFont="1"/>
    <xf numFmtId="0" fontId="5" fillId="0" borderId="0" xfId="0" applyFont="1" applyAlignment="1">
      <alignment vertical="center" wrapText="1"/>
    </xf>
    <xf numFmtId="3" fontId="6" fillId="0" borderId="0" xfId="2" applyNumberFormat="1" applyFont="1" applyFill="1" applyBorder="1" applyAlignment="1">
      <alignment horizontal="right" vertical="center"/>
    </xf>
    <xf numFmtId="0" fontId="5" fillId="0" borderId="0" xfId="0" applyFont="1" applyAlignment="1">
      <alignment wrapText="1"/>
    </xf>
    <xf numFmtId="0" fontId="7" fillId="0" borderId="0" xfId="0" applyFont="1" applyAlignment="1">
      <alignment horizontal="left" vertical="center"/>
    </xf>
    <xf numFmtId="0" fontId="1" fillId="0" borderId="0" xfId="0" applyFont="1" applyAlignment="1">
      <alignment vertical="center"/>
    </xf>
    <xf numFmtId="0" fontId="0" fillId="0" borderId="0" xfId="0" applyAlignment="1">
      <alignment vertical="center"/>
    </xf>
    <xf numFmtId="3" fontId="6" fillId="0" borderId="0" xfId="0" applyNumberFormat="1" applyFont="1" applyAlignment="1">
      <alignment horizontal="right" vertical="center" wrapText="1"/>
    </xf>
    <xf numFmtId="3" fontId="5" fillId="0" borderId="0" xfId="0" applyNumberFormat="1" applyFont="1" applyAlignment="1">
      <alignment horizontal="right" vertical="center" wrapText="1"/>
    </xf>
    <xf numFmtId="0" fontId="7" fillId="0" borderId="0" xfId="0" applyFont="1" applyAlignment="1">
      <alignment horizontal="left" vertical="center" wrapText="1"/>
    </xf>
    <xf numFmtId="166" fontId="6" fillId="0" borderId="0" xfId="0" applyNumberFormat="1" applyFont="1" applyAlignment="1">
      <alignment horizontal="right" vertical="center" wrapText="1"/>
    </xf>
    <xf numFmtId="3" fontId="6" fillId="0" borderId="0" xfId="0" applyNumberFormat="1" applyFont="1" applyAlignment="1">
      <alignment horizontal="right" vertical="center"/>
    </xf>
    <xf numFmtId="166" fontId="5" fillId="0" borderId="0" xfId="0" applyNumberFormat="1" applyFont="1" applyAlignment="1">
      <alignment horizontal="right" vertical="center" wrapText="1"/>
    </xf>
    <xf numFmtId="3" fontId="5" fillId="0" borderId="0" xfId="0" applyNumberFormat="1" applyFont="1" applyAlignment="1">
      <alignment horizontal="right" vertical="center"/>
    </xf>
    <xf numFmtId="0" fontId="5" fillId="0" borderId="0" xfId="0" applyFont="1" applyAlignment="1">
      <alignment horizontal="left" vertical="center" wrapText="1"/>
    </xf>
    <xf numFmtId="0" fontId="16" fillId="0" borderId="0" xfId="3"/>
    <xf numFmtId="0" fontId="16" fillId="0" borderId="0" xfId="3" applyAlignment="1">
      <alignment vertical="top"/>
    </xf>
    <xf numFmtId="0" fontId="14" fillId="0" borderId="0" xfId="3" applyFont="1" applyBorder="1" applyAlignment="1">
      <alignment vertical="top"/>
    </xf>
    <xf numFmtId="0" fontId="5" fillId="0" borderId="0" xfId="0" applyFont="1" applyAlignment="1">
      <alignment vertical="top"/>
    </xf>
    <xf numFmtId="0" fontId="12" fillId="0" borderId="0" xfId="0" applyFont="1" applyAlignment="1">
      <alignment vertical="top"/>
    </xf>
    <xf numFmtId="0" fontId="13" fillId="0" borderId="0" xfId="0" applyFont="1" applyAlignment="1"/>
    <xf numFmtId="0" fontId="16" fillId="0" borderId="0" xfId="3" applyAlignment="1">
      <alignment horizontal="left" vertical="center" wrapText="1"/>
    </xf>
    <xf numFmtId="0" fontId="16" fillId="0" borderId="0" xfId="3" applyAlignment="1">
      <alignment vertical="center"/>
    </xf>
    <xf numFmtId="0" fontId="5" fillId="0" borderId="0" xfId="0" applyFont="1" applyAlignment="1">
      <alignment horizontal="center"/>
    </xf>
    <xf numFmtId="0" fontId="1" fillId="0" borderId="0" xfId="0" applyFont="1" applyAlignment="1">
      <alignment horizontal="center"/>
    </xf>
    <xf numFmtId="0" fontId="16" fillId="0" borderId="0" xfId="3" applyFill="1" applyAlignment="1">
      <alignment horizontal="left" vertical="center"/>
    </xf>
    <xf numFmtId="0" fontId="14" fillId="0" borderId="0" xfId="3" applyFont="1" applyFill="1" applyBorder="1" applyAlignment="1">
      <alignment horizontal="left" vertical="center"/>
    </xf>
    <xf numFmtId="0" fontId="13" fillId="0" borderId="0" xfId="0" applyFont="1" applyAlignment="1">
      <alignment horizontal="left" wrapText="1"/>
    </xf>
    <xf numFmtId="0" fontId="5" fillId="0" borderId="0" xfId="0" applyFont="1" applyAlignment="1">
      <alignment horizontal="left" vertical="center"/>
    </xf>
    <xf numFmtId="0" fontId="1" fillId="0" borderId="0" xfId="0" applyFont="1" applyAlignment="1">
      <alignment horizontal="left" vertical="center"/>
    </xf>
    <xf numFmtId="0" fontId="16" fillId="0" borderId="0" xfId="3" applyAlignment="1">
      <alignment horizontal="right" vertical="center" wrapText="1"/>
    </xf>
    <xf numFmtId="0" fontId="5" fillId="0" borderId="0" xfId="0" applyFont="1" applyAlignment="1">
      <alignment horizontal="right" vertical="center" wrapText="1"/>
    </xf>
    <xf numFmtId="0" fontId="13" fillId="0" borderId="0" xfId="0" applyFont="1" applyAlignment="1">
      <alignment horizontal="right" wrapText="1"/>
    </xf>
    <xf numFmtId="0" fontId="5" fillId="0" borderId="0" xfId="0" applyFont="1" applyAlignment="1">
      <alignment horizontal="right" vertical="center"/>
    </xf>
    <xf numFmtId="2" fontId="5" fillId="0" borderId="0" xfId="0" applyNumberFormat="1" applyFont="1" applyAlignment="1">
      <alignment horizontal="right" vertical="center"/>
    </xf>
    <xf numFmtId="0" fontId="13" fillId="0" borderId="0" xfId="0" applyFont="1" applyAlignment="1">
      <alignment horizontal="right" vertical="center"/>
    </xf>
    <xf numFmtId="0" fontId="1" fillId="0" borderId="0" xfId="0" applyFont="1" applyAlignment="1">
      <alignment horizontal="right" vertical="center"/>
    </xf>
    <xf numFmtId="0" fontId="6" fillId="0" borderId="0" xfId="0" applyFont="1" applyAlignment="1">
      <alignment horizontal="left" vertical="center" wrapText="1"/>
    </xf>
    <xf numFmtId="0" fontId="7" fillId="0" borderId="0" xfId="0" applyFont="1" applyAlignment="1">
      <alignment horizontal="right" vertical="center" wrapText="1"/>
    </xf>
    <xf numFmtId="0" fontId="7" fillId="0" borderId="0" xfId="0" applyFont="1" applyAlignment="1">
      <alignment horizontal="right" wrapText="1"/>
    </xf>
    <xf numFmtId="0" fontId="2" fillId="0" borderId="0" xfId="0" applyFont="1" applyAlignment="1">
      <alignment horizontal="right" vertical="center"/>
    </xf>
    <xf numFmtId="0" fontId="7" fillId="0" borderId="0" xfId="0" applyFont="1" applyAlignment="1">
      <alignment horizontal="left" wrapText="1"/>
    </xf>
    <xf numFmtId="0" fontId="16" fillId="0" borderId="0" xfId="3" applyAlignment="1">
      <alignment horizontal="left" vertical="center"/>
    </xf>
    <xf numFmtId="0" fontId="7" fillId="0" borderId="0" xfId="0" applyFont="1" applyAlignment="1">
      <alignment wrapText="1"/>
    </xf>
    <xf numFmtId="0" fontId="1" fillId="0" borderId="0" xfId="0" applyFont="1" applyAlignment="1"/>
    <xf numFmtId="0" fontId="0" fillId="0" borderId="0" xfId="0" applyAlignment="1"/>
    <xf numFmtId="0" fontId="16" fillId="0" borderId="0" xfId="3" applyFill="1" applyAlignment="1">
      <alignment vertical="top"/>
    </xf>
    <xf numFmtId="0" fontId="14" fillId="0" borderId="0" xfId="3" applyFont="1" applyFill="1" applyBorder="1" applyAlignment="1">
      <alignment vertical="top"/>
    </xf>
    <xf numFmtId="0" fontId="6" fillId="0" borderId="0" xfId="0" applyFont="1" applyAlignment="1">
      <alignment vertical="top" wrapText="1"/>
    </xf>
    <xf numFmtId="0" fontId="5" fillId="0" borderId="0" xfId="0" applyFont="1" applyAlignment="1">
      <alignment vertical="top" wrapText="1"/>
    </xf>
    <xf numFmtId="0" fontId="6" fillId="0" borderId="0" xfId="0" applyFont="1" applyAlignment="1">
      <alignment vertical="top"/>
    </xf>
    <xf numFmtId="0" fontId="1" fillId="0" borderId="0" xfId="0" applyFont="1" applyAlignment="1">
      <alignment vertical="top"/>
    </xf>
    <xf numFmtId="0" fontId="0" fillId="0" borderId="0" xfId="0" applyAlignment="1">
      <alignment vertical="top"/>
    </xf>
    <xf numFmtId="0" fontId="16" fillId="0" borderId="0" xfId="3" applyFill="1" applyAlignment="1">
      <alignment horizontal="left" vertical="top"/>
    </xf>
    <xf numFmtId="0" fontId="14" fillId="0" borderId="0" xfId="3" applyFont="1" applyFill="1" applyBorder="1" applyAlignment="1">
      <alignment horizontal="left" vertical="top"/>
    </xf>
    <xf numFmtId="0" fontId="6" fillId="0" borderId="0" xfId="0" applyFont="1" applyAlignment="1">
      <alignment horizontal="left" vertical="top" wrapText="1"/>
    </xf>
    <xf numFmtId="0" fontId="5" fillId="0" borderId="0" xfId="0" applyFont="1" applyAlignment="1">
      <alignment horizontal="left" vertical="top" wrapText="1"/>
    </xf>
    <xf numFmtId="0" fontId="6" fillId="0" borderId="0" xfId="0" applyFont="1" applyAlignment="1">
      <alignment horizontal="left" vertical="top"/>
    </xf>
    <xf numFmtId="0" fontId="5" fillId="0" borderId="0" xfId="0" applyFont="1" applyAlignment="1">
      <alignment horizontal="left" vertical="top"/>
    </xf>
    <xf numFmtId="167" fontId="11" fillId="0" borderId="0" xfId="0" applyNumberFormat="1" applyFont="1" applyAlignment="1">
      <alignment horizontal="left" vertical="top"/>
    </xf>
    <xf numFmtId="0" fontId="1" fillId="0" borderId="0" xfId="0" applyFont="1" applyAlignment="1">
      <alignment horizontal="left" vertical="top"/>
    </xf>
    <xf numFmtId="0" fontId="0" fillId="0" borderId="0" xfId="0" applyAlignment="1">
      <alignment horizontal="left" vertical="top"/>
    </xf>
    <xf numFmtId="1" fontId="6" fillId="0" borderId="0" xfId="0" applyNumberFormat="1" applyFont="1" applyAlignment="1">
      <alignment horizontal="left" vertical="center" wrapText="1"/>
    </xf>
    <xf numFmtId="1" fontId="5" fillId="0" borderId="0" xfId="0" applyNumberFormat="1" applyFont="1" applyAlignment="1">
      <alignment horizontal="left" vertical="center" wrapText="1"/>
    </xf>
    <xf numFmtId="0" fontId="6" fillId="0" borderId="0" xfId="0" applyFont="1" applyAlignment="1">
      <alignment horizontal="left" vertical="center"/>
    </xf>
    <xf numFmtId="0" fontId="0" fillId="0" borderId="0" xfId="0" applyAlignment="1">
      <alignment horizontal="left" vertical="center"/>
    </xf>
    <xf numFmtId="3" fontId="7" fillId="0" borderId="0" xfId="0" applyNumberFormat="1" applyFont="1" applyAlignment="1">
      <alignment horizontal="right" wrapText="1"/>
    </xf>
    <xf numFmtId="1" fontId="10" fillId="0" borderId="0" xfId="1" applyNumberFormat="1" applyFont="1" applyFill="1" applyBorder="1" applyAlignment="1">
      <alignment horizontal="left" vertical="center" wrapText="1"/>
    </xf>
    <xf numFmtId="0" fontId="10" fillId="0" borderId="0" xfId="1" applyFont="1" applyFill="1" applyBorder="1" applyAlignment="1">
      <alignment horizontal="left" vertical="center" wrapText="1"/>
    </xf>
    <xf numFmtId="0" fontId="13" fillId="0" borderId="0" xfId="0" applyFont="1" applyAlignment="1">
      <alignment wrapText="1"/>
    </xf>
    <xf numFmtId="0" fontId="16" fillId="0" borderId="0" xfId="3" applyAlignment="1">
      <alignment horizontal="left" vertical="top"/>
    </xf>
    <xf numFmtId="0" fontId="7" fillId="0" borderId="0" xfId="0" applyFont="1" applyAlignment="1">
      <alignment horizontal="left" vertical="top"/>
    </xf>
    <xf numFmtId="0" fontId="7" fillId="0" borderId="0" xfId="0" applyFont="1" applyAlignment="1">
      <alignment vertical="top"/>
    </xf>
    <xf numFmtId="1" fontId="6" fillId="0" borderId="0" xfId="0" applyNumberFormat="1" applyFont="1" applyAlignment="1">
      <alignment horizontal="left" vertical="top" wrapText="1"/>
    </xf>
    <xf numFmtId="17" fontId="6" fillId="0" borderId="0" xfId="0" applyNumberFormat="1" applyFont="1" applyAlignment="1">
      <alignment horizontal="left" vertical="top" wrapText="1"/>
    </xf>
    <xf numFmtId="1" fontId="6" fillId="0" borderId="0" xfId="0" applyNumberFormat="1" applyFont="1" applyAlignment="1">
      <alignment vertical="top" wrapText="1"/>
    </xf>
    <xf numFmtId="49" fontId="6" fillId="0" borderId="0" xfId="0" applyNumberFormat="1" applyFont="1" applyAlignment="1">
      <alignment horizontal="left" vertical="top" wrapText="1"/>
    </xf>
    <xf numFmtId="1" fontId="5" fillId="0" borderId="0" xfId="0" applyNumberFormat="1" applyFont="1" applyAlignment="1">
      <alignment horizontal="left" vertical="top" wrapText="1"/>
    </xf>
    <xf numFmtId="1" fontId="5" fillId="0" borderId="0" xfId="0" applyNumberFormat="1" applyFont="1" applyAlignment="1">
      <alignment vertical="top" wrapText="1"/>
    </xf>
    <xf numFmtId="1" fontId="6" fillId="0" borderId="0" xfId="0" applyNumberFormat="1" applyFont="1" applyAlignment="1">
      <alignment horizontal="left" vertical="top"/>
    </xf>
    <xf numFmtId="1" fontId="6" fillId="0" borderId="0" xfId="0" applyNumberFormat="1" applyFont="1" applyAlignment="1">
      <alignment vertical="top"/>
    </xf>
    <xf numFmtId="0" fontId="2" fillId="0" borderId="0" xfId="0" applyFont="1" applyAlignment="1">
      <alignment horizontal="left" vertical="top"/>
    </xf>
    <xf numFmtId="1" fontId="8" fillId="0" borderId="0" xfId="0" applyNumberFormat="1" applyFont="1" applyAlignment="1">
      <alignment horizontal="left" vertical="top" wrapText="1"/>
    </xf>
    <xf numFmtId="0" fontId="16" fillId="0" borderId="0" xfId="3" applyAlignment="1">
      <alignment horizontal="right" vertical="top"/>
    </xf>
    <xf numFmtId="0" fontId="7" fillId="0" borderId="0" xfId="0" applyFont="1" applyAlignment="1">
      <alignment horizontal="right" vertical="top"/>
    </xf>
    <xf numFmtId="1" fontId="6" fillId="0" borderId="0" xfId="0" applyNumberFormat="1" applyFont="1" applyAlignment="1">
      <alignment horizontal="right" vertical="top" wrapText="1"/>
    </xf>
    <xf numFmtId="1" fontId="5" fillId="0" borderId="0" xfId="0" applyNumberFormat="1" applyFont="1" applyAlignment="1">
      <alignment horizontal="right" vertical="top" wrapText="1"/>
    </xf>
    <xf numFmtId="0" fontId="6" fillId="0" borderId="0" xfId="0" applyFont="1" applyAlignment="1">
      <alignment horizontal="right" vertical="top"/>
    </xf>
    <xf numFmtId="0" fontId="0" fillId="0" borderId="0" xfId="0" applyAlignment="1">
      <alignment horizontal="right" vertical="top"/>
    </xf>
    <xf numFmtId="0" fontId="1" fillId="0" borderId="0" xfId="0" applyFont="1" applyAlignment="1">
      <alignment horizontal="right" vertical="top"/>
    </xf>
    <xf numFmtId="3" fontId="16" fillId="0" borderId="0" xfId="3" applyNumberFormat="1" applyAlignment="1">
      <alignment horizontal="right" vertical="top"/>
    </xf>
    <xf numFmtId="3" fontId="7" fillId="0" borderId="0" xfId="0" applyNumberFormat="1" applyFont="1" applyAlignment="1">
      <alignment horizontal="right" vertical="top"/>
    </xf>
    <xf numFmtId="3" fontId="8" fillId="0" borderId="0" xfId="0" applyNumberFormat="1" applyFont="1" applyAlignment="1">
      <alignment horizontal="right" vertical="top" wrapText="1"/>
    </xf>
    <xf numFmtId="3" fontId="6" fillId="0" borderId="0" xfId="0" applyNumberFormat="1" applyFont="1" applyAlignment="1">
      <alignment horizontal="right" vertical="top" wrapText="1"/>
    </xf>
    <xf numFmtId="3" fontId="5" fillId="0" borderId="0" xfId="0" applyNumberFormat="1" applyFont="1" applyAlignment="1">
      <alignment horizontal="right" vertical="top" wrapText="1"/>
    </xf>
    <xf numFmtId="3" fontId="6" fillId="0" borderId="0" xfId="0" applyNumberFormat="1" applyFont="1" applyAlignment="1">
      <alignment horizontal="right" vertical="top"/>
    </xf>
    <xf numFmtId="3" fontId="1" fillId="0" borderId="0" xfId="0" applyNumberFormat="1" applyFont="1" applyAlignment="1">
      <alignment horizontal="right" vertical="top"/>
    </xf>
    <xf numFmtId="3" fontId="0" fillId="0" borderId="0" xfId="0" applyNumberFormat="1" applyAlignment="1">
      <alignment horizontal="right" vertical="top"/>
    </xf>
    <xf numFmtId="3" fontId="13" fillId="0" borderId="0" xfId="0" applyNumberFormat="1" applyFont="1" applyAlignment="1">
      <alignment horizontal="right" wrapText="1"/>
    </xf>
    <xf numFmtId="1" fontId="10" fillId="0" borderId="0" xfId="1" applyNumberFormat="1" applyFont="1" applyFill="1" applyBorder="1" applyAlignment="1">
      <alignment horizontal="left" vertical="top" wrapText="1"/>
    </xf>
    <xf numFmtId="0" fontId="10" fillId="0" borderId="0" xfId="1" applyFont="1" applyFill="1" applyBorder="1" applyAlignment="1">
      <alignment horizontal="left" vertical="top" wrapText="1"/>
    </xf>
    <xf numFmtId="164" fontId="6" fillId="0" borderId="0" xfId="2" applyNumberFormat="1" applyFont="1" applyFill="1" applyBorder="1" applyAlignment="1">
      <alignment horizontal="right" vertical="top"/>
    </xf>
    <xf numFmtId="164" fontId="9" fillId="0" borderId="0" xfId="2" applyNumberFormat="1" applyFont="1" applyFill="1" applyBorder="1" applyAlignment="1">
      <alignment horizontal="right" vertical="top"/>
    </xf>
    <xf numFmtId="164" fontId="6" fillId="0" borderId="0" xfId="0" applyNumberFormat="1" applyFont="1" applyAlignment="1">
      <alignment horizontal="right" vertical="top"/>
    </xf>
    <xf numFmtId="3" fontId="8" fillId="0" borderId="0" xfId="0" applyNumberFormat="1" applyFont="1" applyAlignment="1">
      <alignment horizontal="right" vertical="top"/>
    </xf>
    <xf numFmtId="49" fontId="5" fillId="0" borderId="0" xfId="0" applyNumberFormat="1" applyFont="1" applyAlignment="1">
      <alignment horizontal="left" vertical="top" wrapText="1"/>
    </xf>
    <xf numFmtId="17" fontId="5" fillId="0" borderId="0" xfId="0" applyNumberFormat="1" applyFont="1" applyAlignment="1">
      <alignment horizontal="left" vertical="top" wrapText="1"/>
    </xf>
    <xf numFmtId="1" fontId="11" fillId="0" borderId="0" xfId="0" applyNumberFormat="1" applyFont="1" applyAlignment="1">
      <alignment horizontal="left" vertical="top" wrapText="1"/>
    </xf>
    <xf numFmtId="0" fontId="1" fillId="0" borderId="0" xfId="0" applyFont="1" applyAlignment="1">
      <alignment horizontal="center" wrapText="1"/>
    </xf>
    <xf numFmtId="0" fontId="0" fillId="0" borderId="0" xfId="0" applyAlignment="1">
      <alignment horizontal="center" wrapText="1"/>
    </xf>
    <xf numFmtId="165" fontId="6" fillId="0" borderId="0" xfId="0" applyNumberFormat="1" applyFont="1" applyAlignment="1">
      <alignment horizontal="right" vertical="top" wrapText="1"/>
    </xf>
    <xf numFmtId="3" fontId="5" fillId="0" borderId="0" xfId="0" applyNumberFormat="1" applyFont="1" applyAlignment="1">
      <alignment horizontal="left" vertical="top" wrapText="1"/>
    </xf>
  </cellXfs>
  <cellStyles count="4">
    <cellStyle name="Comma" xfId="2" builtinId="3"/>
    <cellStyle name="Heading 1" xfId="3" builtinId="16" customBuiltin="1"/>
    <cellStyle name="Hyperlink" xfId="1" builtinId="8"/>
    <cellStyle name="Normal" xfId="0" builtinId="0"/>
  </cellStyles>
  <dxfs count="56">
    <dxf>
      <font>
        <b/>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2"/>
        <color theme="1"/>
        <name val="Arial"/>
        <scheme val="none"/>
      </font>
      <numFmt numFmtId="1" formatCode="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2"/>
        <color theme="1"/>
        <name val="Arial"/>
        <scheme val="none"/>
      </font>
      <numFmt numFmtId="22" formatCode="mmm\-yy"/>
      <fill>
        <patternFill patternType="none">
          <fgColor indexed="64"/>
          <bgColor indexed="65"/>
        </patternFill>
      </fill>
      <alignment horizontal="left" vertical="top" textRotation="0" wrapText="1" indent="0" justifyLastLine="0" shrinkToFit="0" readingOrder="0"/>
    </dxf>
    <dxf>
      <alignment horizontal="left" vertical="top" textRotation="0" wrapText="1" indent="0" justifyLastLine="0" shrinkToFit="0" readingOrder="0"/>
    </dxf>
    <dxf>
      <font>
        <b val="0"/>
        <i val="0"/>
        <strike val="0"/>
        <condense val="0"/>
        <extend val="0"/>
        <outline val="0"/>
        <shadow val="0"/>
        <u/>
        <vertAlign val="baseline"/>
        <sz val="12"/>
        <color theme="10"/>
        <name val="Arial"/>
        <scheme val="none"/>
      </font>
      <numFmt numFmtId="1" formatCode="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2"/>
        <color theme="1"/>
        <name val="Arial"/>
        <scheme val="none"/>
      </font>
      <numFmt numFmtId="1" formatCode="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2"/>
        <color theme="1"/>
        <name val="Arial"/>
        <scheme val="none"/>
      </font>
      <numFmt numFmtId="3" formatCode="#,##0"/>
      <fill>
        <patternFill patternType="none">
          <fgColor indexed="64"/>
          <bgColor indexed="65"/>
        </patternFill>
      </fill>
      <alignment horizontal="right" vertical="top" textRotation="0" wrapText="1" indent="0" justifyLastLine="0" shrinkToFit="0" readingOrder="0"/>
    </dxf>
    <dxf>
      <font>
        <b val="0"/>
        <i val="0"/>
        <strike val="0"/>
        <condense val="0"/>
        <extend val="0"/>
        <outline val="0"/>
        <shadow val="0"/>
        <u val="none"/>
        <vertAlign val="baseline"/>
        <sz val="12"/>
        <color theme="1"/>
        <name val="Arial"/>
        <scheme val="none"/>
      </font>
      <numFmt numFmtId="3" formatCode="#,##0"/>
      <fill>
        <patternFill patternType="none">
          <fgColor indexed="64"/>
          <bgColor indexed="65"/>
        </patternFill>
      </fill>
      <alignment horizontal="right" vertical="top"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general" vertical="top" textRotation="0" wrapText="1" indent="0" justifyLastLine="0" shrinkToFit="0" readingOrder="0"/>
    </dxf>
    <dxf>
      <alignment vertical="top" textRotation="0" indent="0" justifyLastLine="0" shrinkToFit="0" readingOrder="0"/>
    </dxf>
    <dxf>
      <font>
        <b/>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bottom" textRotation="0" wrapText="1" indent="0" justifyLastLine="0" shrinkToFit="0" readingOrder="0"/>
    </dxf>
    <dxf>
      <alignment vertical="top" textRotation="0" indent="0" justifyLastLine="0" shrinkToFit="0" readingOrder="0"/>
    </dxf>
    <dxf>
      <font>
        <b val="0"/>
        <i val="0"/>
        <strike val="0"/>
        <condense val="0"/>
        <extend val="0"/>
        <outline val="0"/>
        <shadow val="0"/>
        <u val="none"/>
        <vertAlign val="baseline"/>
        <sz val="12"/>
        <color theme="1"/>
        <name val="Arial"/>
        <scheme val="none"/>
      </font>
      <numFmt numFmtId="1" formatCode="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2"/>
        <color theme="1"/>
        <name val="Arial"/>
        <scheme val="none"/>
      </font>
      <numFmt numFmtId="22" formatCode="mmm\-yy"/>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2"/>
        <color theme="1"/>
        <name val="Arial"/>
        <scheme val="none"/>
      </font>
      <numFmt numFmtId="1" formatCode="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ertAlign val="baseline"/>
        <sz val="12"/>
        <color theme="10"/>
        <name val="Arial"/>
        <scheme val="none"/>
      </font>
      <numFmt numFmtId="1" formatCode="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2"/>
        <color theme="1"/>
        <name val="Arial"/>
        <scheme val="none"/>
      </font>
      <numFmt numFmtId="1" formatCode="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2"/>
        <color theme="1"/>
        <name val="Arial"/>
        <scheme val="none"/>
      </font>
      <numFmt numFmtId="165" formatCode="0.000"/>
      <fill>
        <patternFill patternType="none">
          <fgColor indexed="64"/>
          <bgColor indexed="65"/>
        </patternFill>
      </fill>
      <alignment horizontal="right" vertical="top"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2"/>
        <color theme="1"/>
        <name val="Arial"/>
        <scheme val="none"/>
      </font>
      <numFmt numFmtId="1" formatCode="0"/>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2"/>
        <color theme="1"/>
        <name val="Arial"/>
        <scheme val="none"/>
      </font>
      <numFmt numFmtId="22" formatCode="mmm\-yy"/>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2"/>
        <color theme="1"/>
        <name val="Arial"/>
        <scheme val="none"/>
      </font>
      <numFmt numFmtId="1" formatCode="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ertAlign val="baseline"/>
        <sz val="12"/>
        <color theme="10"/>
        <name val="Arial"/>
        <scheme val="none"/>
      </font>
      <numFmt numFmtId="1" formatCode="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2"/>
        <color theme="1"/>
        <name val="Arial"/>
        <scheme val="none"/>
      </font>
      <numFmt numFmtId="1" formatCode="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2"/>
        <color theme="1"/>
        <name val="Arial"/>
        <scheme val="none"/>
      </font>
      <numFmt numFmtId="164" formatCode="_-* #,##0_-;\-* #,##0_-;_-* &quot;-&quot;??_-;_-@_-"/>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12"/>
        <color theme="1"/>
        <name val="Arial"/>
        <scheme val="none"/>
      </font>
      <numFmt numFmtId="164" formatCode="_-* #,##0_-;\-* #,##0_-;_-* &quot;-&quot;??_-;_-@_-"/>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general" vertical="top" textRotation="0" wrapText="1" indent="0" justifyLastLine="0" shrinkToFit="0" readingOrder="0"/>
    </dxf>
    <dxf>
      <font>
        <b/>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bottom" textRotation="0" wrapText="1" indent="0" justifyLastLine="0" shrinkToFit="0" readingOrder="0"/>
    </dxf>
    <dxf>
      <alignment vertical="top" textRotation="0" indent="0" justifyLastLine="0" shrinkToFit="0" readingOrder="0"/>
    </dxf>
    <dxf>
      <font>
        <b/>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2"/>
        <color theme="1"/>
        <name val="Arial"/>
        <scheme val="none"/>
      </font>
      <numFmt numFmtId="1" formatCode="0"/>
      <fill>
        <patternFill patternType="none">
          <fgColor indexed="64"/>
          <bgColor indexed="65"/>
        </patternFill>
      </fill>
      <alignment horizontal="right" vertical="top" textRotation="0" wrapText="1" indent="0" justifyLastLine="0" shrinkToFit="0" readingOrder="0"/>
    </dxf>
    <dxf>
      <font>
        <b val="0"/>
        <i val="0"/>
        <strike val="0"/>
        <condense val="0"/>
        <extend val="0"/>
        <outline val="0"/>
        <shadow val="0"/>
        <u val="none"/>
        <vertAlign val="baseline"/>
        <sz val="12"/>
        <color theme="1"/>
        <name val="Arial"/>
        <scheme val="none"/>
      </font>
      <numFmt numFmtId="1" formatCode="0"/>
      <fill>
        <patternFill patternType="none">
          <fgColor indexed="64"/>
          <bgColor indexed="65"/>
        </patternFill>
      </fill>
      <alignment horizontal="right" vertical="top"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2"/>
        <color theme="1"/>
        <name val="Arial"/>
        <scheme val="none"/>
      </font>
      <numFmt numFmtId="1" formatCode="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2"/>
        <color theme="1"/>
        <name val="Arial"/>
        <scheme val="none"/>
      </font>
      <numFmt numFmtId="1" formatCode="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2"/>
        <color theme="1"/>
        <name val="Arial"/>
        <scheme val="none"/>
      </font>
      <numFmt numFmtId="22" formatCode="mmm\-yy"/>
      <fill>
        <patternFill patternType="none">
          <fgColor indexed="64"/>
          <bgColor indexed="65"/>
        </patternFill>
      </fill>
      <alignment horizontal="left" vertical="top" textRotation="0" wrapText="1" indent="0" justifyLastLine="0" shrinkToFit="0" readingOrder="0"/>
    </dxf>
    <dxf>
      <alignment horizontal="left" vertical="top" textRotation="0" wrapText="1" indent="0" justifyLastLine="0" shrinkToFit="0" readingOrder="0"/>
    </dxf>
    <dxf>
      <font>
        <b val="0"/>
        <i val="0"/>
        <strike val="0"/>
        <condense val="0"/>
        <extend val="0"/>
        <outline val="0"/>
        <shadow val="0"/>
        <u/>
        <vertAlign val="baseline"/>
        <sz val="12"/>
        <color theme="10"/>
        <name val="Arial"/>
        <scheme val="none"/>
      </font>
      <numFmt numFmtId="1" formatCode="0"/>
      <fill>
        <patternFill patternType="none">
          <fgColor indexed="64"/>
          <bgColor indexed="65"/>
        </patternFill>
      </fill>
      <alignment horizontal="left" vertical="top" textRotation="0" wrapText="1" indent="0" justifyLastLine="0" shrinkToFit="0" readingOrder="0"/>
    </dxf>
    <dxf>
      <font>
        <b/>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bottom" textRotation="0" wrapText="1" indent="0" justifyLastLine="0" shrinkToFit="0" readingOrder="0"/>
    </dxf>
    <dxf>
      <numFmt numFmtId="3" formatCode="#,##0"/>
      <alignment horizontal="right" vertical="top" textRotation="0" indent="0" justifyLastLine="0" shrinkToFit="0" readingOrder="0"/>
    </dxf>
    <dxf>
      <font>
        <b val="0"/>
        <i val="0"/>
        <strike val="0"/>
        <condense val="0"/>
        <extend val="0"/>
        <outline val="0"/>
        <shadow val="0"/>
        <u val="none"/>
        <vertAlign val="baseline"/>
        <sz val="12"/>
        <color theme="1"/>
        <name val="Arial"/>
        <scheme val="none"/>
      </font>
      <numFmt numFmtId="3" formatCode="#,##0"/>
      <fill>
        <patternFill patternType="none">
          <fgColor indexed="64"/>
          <bgColor indexed="65"/>
        </patternFill>
      </fill>
      <alignment horizontal="right" vertical="top"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2"/>
        <color theme="1"/>
        <name val="Arial"/>
        <scheme val="none"/>
      </font>
      <numFmt numFmtId="1" formatCode="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ertAlign val="baseline"/>
        <sz val="12"/>
        <color theme="10"/>
        <name val="Arial"/>
        <scheme val="none"/>
      </font>
      <numFmt numFmtId="1" formatCode="0"/>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Arial"/>
        <scheme val="none"/>
      </font>
      <numFmt numFmtId="1" formatCode="0"/>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2"/>
        <color theme="1"/>
        <name val="Arial"/>
        <scheme val="none"/>
      </font>
      <numFmt numFmtId="22" formatCode="mmm\-yy"/>
      <fill>
        <patternFill patternType="none">
          <fgColor indexed="64"/>
          <bgColor indexed="65"/>
        </patternFill>
      </fill>
      <alignment horizontal="left" vertical="top" textRotation="0" wrapText="1" indent="0" justifyLastLine="0" shrinkToFit="0" readingOrder="0"/>
    </dxf>
    <dxf>
      <alignment horizontal="left" vertical="top" textRotation="0" indent="0" justifyLastLine="0" shrinkToFit="0" readingOrder="0"/>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Arial"/>
        <scheme val="none"/>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theme="1"/>
        <name val="Arial"/>
        <scheme val="none"/>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theme="1"/>
        <name val="Arial"/>
        <scheme val="none"/>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theme="1"/>
        <name val="Arial"/>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right" vertical="center" textRotation="0" wrapText="1" indent="0" justifyLastLine="0" shrinkToFit="0" readingOrder="0"/>
    </dxf>
  </dxfs>
  <tableStyles count="1" defaultTableStyle="TableStyleMedium2" defaultPivotStyle="PivotStyleLight16">
    <tableStyle name="Table Style 1" pivot="0" count="0" xr9:uid="{7BA941BE-D7E4-48B0-B002-BFC4FE65B33B}"/>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3D2E8EA-7256-4840-B296-B45CFC91FC1C}" name="estimated_hospitalisations_prevented" displayName="estimated_hospitalisations_prevented" ref="A3:G14" totalsRowShown="0" headerRowDxfId="54" dataDxfId="55">
  <tableColumns count="7">
    <tableColumn id="1" xr3:uid="{92D5577C-1723-42BF-828B-756F08C35C5D}" name="Disease" dataDxfId="49"/>
    <tableColumn id="2" xr3:uid="{00BAE85A-3BB3-43E7-AC7A-0B7FB10280F4}" name="Year vaccine introduced" dataDxfId="47"/>
    <tableColumn id="3" xr3:uid="{13BAB652-7654-4D6F-80A9-40BC48B08D79}" name="Annual incidence before vaccination [note 4]" dataDxfId="48"/>
    <tableColumn id="4" xr3:uid="{BD1B6F6F-0A57-4363-8030-57630601B416}" name="Post-vaccination case-hospitalisation rate" dataDxfId="53"/>
    <tableColumn id="5" xr3:uid="{6F177BEF-1310-435D-AFE5-39023C278C2E}" name="Estimated annual hospitalisations without vaccination [note 1]" dataDxfId="52"/>
    <tableColumn id="6" xr3:uid="{696D941E-22ED-4071-80B7-915BF43B9B41}" name="Current annual hospitalisations" dataDxfId="51"/>
    <tableColumn id="7" xr3:uid="{C06ABD79-66D7-429C-A0E2-4AA01F0BA295}" name="Annual hospitalisations prevented" dataDxfId="50"/>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8249F3A-9E20-4563-B536-4CB0730C15CE}" name="source_deaths_pre_vax" displayName="source_deaths_pre_vax" ref="A3:H13" totalsRowShown="0" headerRowDxfId="38">
  <tableColumns count="8">
    <tableColumn id="1" xr3:uid="{31BE524A-BE1A-4DAB-B6C7-27CAEAA9A5B6}" name="Disease" dataDxfId="41"/>
    <tableColumn id="2" xr3:uid="{48F86397-2BA3-440E-ABAF-C02709912677}" name="Annual deaths before vaccination introduced" dataDxfId="40"/>
    <tableColumn id="3" xr3:uid="{46AD545E-DA53-482A-A0D8-31D4E19968EC}" name="Annual deaths before vaccination introduced, approximated for England only [note 5]" dataDxfId="39"/>
    <tableColumn id="4" xr3:uid="{0EF746AB-7E65-4608-8ADE-843C8B5563E0}" name="Source" dataDxfId="42"/>
    <tableColumn id="5" xr3:uid="{DB84B36A-31B3-4575-9126-01F651E77E98}" name="Link" dataDxfId="43" dataCellStyle="Hyperlink"/>
    <tableColumn id="6" xr3:uid="{F8F029BA-BE93-46C3-9A6B-55FEA6511A41}" name="Years of data used" dataDxfId="46"/>
    <tableColumn id="7" xr3:uid="{AC1E2809-FEDB-48FE-8A79-F5F7730A17BD}" name="Publication date or date last updated" dataDxfId="45"/>
    <tableColumn id="8" xr3:uid="{C48478F7-10AE-4A57-99BC-FC285DAFF041}" name="Description of source" dataDxfId="44"/>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CD264B5-B5AC-4F48-9BC4-265452181C6D}" name="source_annual_deaths" displayName="source_annual_deaths" ref="A3:H13" totalsRowShown="0" headerRowDxfId="29">
  <tableColumns count="8">
    <tableColumn id="1" xr3:uid="{F02248AA-4460-46D4-B9DD-F68D84774476}" name="Disease" dataDxfId="32"/>
    <tableColumn id="2" xr3:uid="{4515BB62-5CCA-4437-98B8-A26F49085B6B}" name="Current annual deaths" dataDxfId="30"/>
    <tableColumn id="3" xr3:uid="{1D87A194-8012-4BB5-B1C8-25815F37C1F4}" name="Current annual deaths, approximated for England only [note 5]" dataDxfId="31"/>
    <tableColumn id="4" xr3:uid="{6E386E87-885D-44F7-A1AB-1690F3794443}" name="Source" dataDxfId="33"/>
    <tableColumn id="5" xr3:uid="{EBFF9E25-C0C8-449A-ADC7-7C5E0B16AE00}" name="Link" dataDxfId="37" dataCellStyle="Hyperlink"/>
    <tableColumn id="6" xr3:uid="{353A1305-1E21-4C87-9BF5-B33D5E7ABE52}" name="Years of data used" dataDxfId="36"/>
    <tableColumn id="7" xr3:uid="{654A5078-B35E-4BB3-8938-13F1C24E5325}" name="Publication date or date last updated" dataDxfId="35"/>
    <tableColumn id="8" xr3:uid="{94428284-6A78-4FD7-9461-1B5A60EAEFB3}" name="Description of source" dataDxfId="34"/>
  </tableColumns>
  <tableStyleInfo name="Table Style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547520E-13D6-4B84-A106-8324E211B2B4}" name="source_incidence_pre_vax" displayName="source_incidence_pre_vax" ref="A3:H13" totalsRowShown="0" headerRowDxfId="27" dataDxfId="28">
  <tableColumns count="8">
    <tableColumn id="1" xr3:uid="{81A06BF7-AED8-4E1E-B29F-7CFB1E0F6031}" name="Disease" dataDxfId="26"/>
    <tableColumn id="2" xr3:uid="{63A07086-CB39-4D7B-BF13-7B29789DB256}" name="Annual incidence before vaccination" dataDxfId="25"/>
    <tableColumn id="3" xr3:uid="{EE8DE7FE-6B41-497D-B857-044DE9C937AB}" name="Annual incidence before vaccination, approximated for England only [note 5]" dataDxfId="24" dataCellStyle="Comma"/>
    <tableColumn id="4" xr3:uid="{ECF74F66-7455-493B-B31F-36095294750F}" name="Source" dataDxfId="23"/>
    <tableColumn id="5" xr3:uid="{4862C082-BCD1-4178-BB81-ACD71DB34590}" name="Link" dataDxfId="22" dataCellStyle="Hyperlink"/>
    <tableColumn id="6" xr3:uid="{5487D23C-AC2A-463D-BFB3-D25CC0A6A597}" name="Years of data used" dataDxfId="21"/>
    <tableColumn id="7" xr3:uid="{111940F6-8D65-4EE0-9238-CB9F0A8B4332}" name="Publication date or date last updated" dataDxfId="20"/>
    <tableColumn id="8" xr3:uid="{56CF3E5B-B9A8-48A3-807E-AC59226CCA27}" name="Description of source" dataDxfId="19"/>
  </tableColumns>
  <tableStyleInfo name="Table Style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8A7903B-D610-4AEB-B333-C9CCB59B0447}" name="source_case_hospitalisation_rate" displayName="source_case_hospitalisation_rate" ref="A3:G13" totalsRowShown="0" headerRowDxfId="10" dataDxfId="11">
  <tableColumns count="7">
    <tableColumn id="1" xr3:uid="{839F0620-98B9-4391-8FBB-44428D4C129E}" name="Disease" dataDxfId="18"/>
    <tableColumn id="2" xr3:uid="{6B83D5B8-6BB4-485E-BA8C-B2DF9D740B25}" name="Current case-hospitalisation rate" dataDxfId="17"/>
    <tableColumn id="3" xr3:uid="{1CB20953-DA3E-44B7-9D0F-07F6CF4F0216}" name="Source" dataDxfId="16"/>
    <tableColumn id="4" xr3:uid="{A24C54A8-A787-41C8-BB82-7A48C4D91219}" name="Link" dataDxfId="15" dataCellStyle="Hyperlink"/>
    <tableColumn id="5" xr3:uid="{F2DF7796-4617-45A2-A234-59ECFCBBC247}" name="Years of data used" dataDxfId="14"/>
    <tableColumn id="6" xr3:uid="{E0EEAD2D-F466-4770-8AEF-D5A76F8C241C}" name="Publication date or date last updated" dataDxfId="13"/>
    <tableColumn id="7" xr3:uid="{F9722427-7012-4F9F-A3B8-80C967D56877}" name="Description of source" dataDxfId="12"/>
  </tableColumns>
  <tableStyleInfo name="Table Style 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D178656-0C6D-477E-B453-BDF20C18BA64}" name="source_annual_hospitalisations" displayName="source_annual_hospitalisations" ref="A3:H13" totalsRowShown="0" headerRowDxfId="0" dataDxfId="9">
  <tableColumns count="8">
    <tableColumn id="1" xr3:uid="{380D43B9-E20D-47E4-8E14-9CC0CD692DF9}" name="Disease" dataDxfId="8"/>
    <tableColumn id="2" xr3:uid="{566EA1CC-0AD8-450E-B49D-C2282F3B6F12}" name="Current annual hospitalisations" dataDxfId="7"/>
    <tableColumn id="3" xr3:uid="{496CC3D5-872E-4AF0-9224-90810FE96F41}" name="Current annual hospitalisations, approximated for England only [note 5]" dataDxfId="6"/>
    <tableColumn id="4" xr3:uid="{79026A06-2C10-4AB6-B4DF-26E6F5127AE1}" name="Source" dataDxfId="5"/>
    <tableColumn id="5" xr3:uid="{1EA0A117-0A5C-41A5-B85B-5ADC18BDE7C8}" name="Link" dataDxfId="4" dataCellStyle="Hyperlink"/>
    <tableColumn id="6" xr3:uid="{BE49E623-F481-48ED-9336-678FC4A743C2}" name="Years of data used" dataDxfId="3"/>
    <tableColumn id="7" xr3:uid="{52BF4081-D645-4C94-B889-5142AEEFD80F}" name="Publication date or date last updated" dataDxfId="2"/>
    <tableColumn id="8" xr3:uid="{1731F67D-D84F-4FD1-9641-DB2A93C34031}" name="Description of source" dataDxfId="1"/>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s://www.journalofinfection.com/article/S0163-4453(05)00038-1/fulltext" TargetMode="External"/><Relationship Id="rId3" Type="http://schemas.openxmlformats.org/officeDocument/2006/relationships/hyperlink" Target="https://www.gov.uk/government/publications/pertussis-laboratory-confirmed-cases-reported-in-england-2024" TargetMode="External"/><Relationship Id="rId7" Type="http://schemas.openxmlformats.org/officeDocument/2006/relationships/hyperlink" Target="https://assets.publishing.service.gov.uk/media/69304d4acdec734f4dff41b1/Green-book-on-immunisation-measles-chapter-21.pdf" TargetMode="External"/><Relationship Id="rId2" Type="http://schemas.openxmlformats.org/officeDocument/2006/relationships/hyperlink" Target="https://pubmed.ncbi.nlm.nih.gov/7185959/" TargetMode="External"/><Relationship Id="rId1" Type="http://schemas.openxmlformats.org/officeDocument/2006/relationships/hyperlink" Target="https://vaccineknowledge.ox.ac.uk/accessible/diphtheria-cases-and-deaths-england-and-wales-1914-2013-graph" TargetMode="External"/><Relationship Id="rId6" Type="http://schemas.openxmlformats.org/officeDocument/2006/relationships/hyperlink" Target="https://www.gov.uk/government/publications/meningococcal-disease-laboratory-confirmed-cases-in-england-2024-to-2025" TargetMode="External"/><Relationship Id="rId5" Type="http://schemas.openxmlformats.org/officeDocument/2006/relationships/hyperlink" Target="https://www.cambridge.org/core/services/aop-cambridge-core/content/view/7FB13096DA90E14CE3A578234721B405/S0950268800058155a.pdf/epidemiology-of-invasive-haemophilus-influenzae-infections-in-england-and-wales-in-the-pre-vaccination-era-1990-2.pdf" TargetMode="External"/><Relationship Id="rId4" Type="http://schemas.openxmlformats.org/officeDocument/2006/relationships/hyperlink" Target="https://webarchive.nationalarchives.gov.uk/ukgwa/20150319020130/http:/legacytools.hpa.org.uk/Topics/InfectiousDiseases/InfectionsAZ/Polio/EpidemiologicalData/polioAccutePoliomyelitisAnnualNotifDeathsEW/" TargetMode="External"/><Relationship Id="rId9" Type="http://schemas.openxmlformats.org/officeDocument/2006/relationships/table" Target="../tables/table2.xml"/></Relationships>
</file>

<file path=xl/worksheets/_rels/sheet6.xml.rels><?xml version="1.0" encoding="UTF-8" standalone="yes"?>
<Relationships xmlns="http://schemas.openxmlformats.org/package/2006/relationships"><Relationship Id="rId8" Type="http://schemas.openxmlformats.org/officeDocument/2006/relationships/hyperlink" Target="https://www.thelancet.com/journals/laninf/article/PIIS1473-3099(23)00706-5/fulltext" TargetMode="External"/><Relationship Id="rId3" Type="http://schemas.openxmlformats.org/officeDocument/2006/relationships/hyperlink" Target="https://www.gov.uk/government/publications/pertussis-laboratory-confirmed-cases-reported-in-england-2024" TargetMode="External"/><Relationship Id="rId7" Type="http://schemas.openxmlformats.org/officeDocument/2006/relationships/hyperlink" Target="https://www.gov.uk/government/publications/measles-historic-confirmed-cases-notifications-and-deaths/measles-historic-confirmed-cases-notifications-and-deaths" TargetMode="External"/><Relationship Id="rId2" Type="http://schemas.openxmlformats.org/officeDocument/2006/relationships/hyperlink" Target="https://www.gov.uk/government/publications/tetanus-in-england-annual-reports/tetanus-in-england-2024" TargetMode="External"/><Relationship Id="rId1" Type="http://schemas.openxmlformats.org/officeDocument/2006/relationships/hyperlink" Target="https://www.gov.uk/government/publications/diphtheria-in-england-and-wales-annual-reports/diphtheria-in-england-2024" TargetMode="External"/><Relationship Id="rId6" Type="http://schemas.openxmlformats.org/officeDocument/2006/relationships/hyperlink" Target="https://www.gov.uk/government/publications/meningococcal-disease-laboratory-confirmed-cases-in-england-2024-to-2025/invasive-meningococcal-disease-in-england-annual-laboratory-confirmed-reports-for-epidemiological-year-2024-to-2025" TargetMode="External"/><Relationship Id="rId5" Type="http://schemas.openxmlformats.org/officeDocument/2006/relationships/hyperlink" Target="https://www.gov.uk/government/publications/haemophilus-influenzae-laboratory-reports-by-age-group-and-serotype/laboratory-reports-of-haemophilus-influenzae-by-age-group-and-serotype-england-annual-2024-and-2023" TargetMode="External"/><Relationship Id="rId4" Type="http://schemas.openxmlformats.org/officeDocument/2006/relationships/hyperlink" Target="https://assets.publishing.service.gov.uk/media/683da0a5a9b2749a8095e04f/Green-Book-Chapter-26-Polio-updated-02-June-2025.pdf" TargetMode="External"/><Relationship Id="rId9" Type="http://schemas.openxmlformats.org/officeDocument/2006/relationships/table" Target="../tables/table3.xml"/></Relationships>
</file>

<file path=xl/worksheets/_rels/sheet7.xml.rels><?xml version="1.0" encoding="UTF-8" standalone="yes"?>
<Relationships xmlns="http://schemas.openxmlformats.org/package/2006/relationships"><Relationship Id="rId8" Type="http://schemas.openxmlformats.org/officeDocument/2006/relationships/hyperlink" Target="https://www.gov.uk/government/publications/measles-historic-confirmed-cases-notifications-and-deaths/measles-historic-confirmed-cases-notifications-and-deaths" TargetMode="External"/><Relationship Id="rId3" Type="http://schemas.openxmlformats.org/officeDocument/2006/relationships/hyperlink" Target="https://assets.publishing.service.gov.uk/media/683da0a5a9b2749a8095e04f/Green-Book-Chapter-26-Polio-updated-02-June-2025.pdf" TargetMode="External"/><Relationship Id="rId7" Type="http://schemas.openxmlformats.org/officeDocument/2006/relationships/hyperlink" Target="https://assets.publishing.service.gov.uk/media/684b1fbc1c8d5c94e201abae/Green_Book__Chapter_25_pneumococcal_12_6_25.pdf" TargetMode="External"/><Relationship Id="rId2" Type="http://schemas.openxmlformats.org/officeDocument/2006/relationships/hyperlink" Target="https://www.gov.uk/government/publications/pertussis-laboratory-confirmed-cases-reported-in-england-2024" TargetMode="External"/><Relationship Id="rId1" Type="http://schemas.openxmlformats.org/officeDocument/2006/relationships/hyperlink" Target="https://vaccineknowledge.ox.ac.uk/accessible/diphtheria-cases-and-deaths-england-and-wales-1914-2013-graph" TargetMode="External"/><Relationship Id="rId6" Type="http://schemas.openxmlformats.org/officeDocument/2006/relationships/hyperlink" Target="https://academic.oup.com/jid/article/213/2/243/2459331?login=true" TargetMode="External"/><Relationship Id="rId5" Type="http://schemas.openxmlformats.org/officeDocument/2006/relationships/hyperlink" Target="https://www.gov.uk/government/publications/meningococcal-disease-laboratory-confirmed-cases-in-england-2024-to-2025" TargetMode="External"/><Relationship Id="rId10" Type="http://schemas.openxmlformats.org/officeDocument/2006/relationships/table" Target="../tables/table4.xml"/><Relationship Id="rId4" Type="http://schemas.openxmlformats.org/officeDocument/2006/relationships/hyperlink" Target="https://www.gov.uk/government/publications/haemophilus-influenzae-type-b-hib-revised-recommendations-for-the-prevention-of-secondary-cases" TargetMode="External"/><Relationship Id="rId9" Type="http://schemas.openxmlformats.org/officeDocument/2006/relationships/hyperlink" Target="https://webarchive.nationalarchives.gov.uk/ukgwa/20140505193437/http:/www.hpa.org.uk/web/HPAweb&amp;HPAwebStandard/HPAweb_C/1195733836052"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nc.cdc.gov/eid/article/18/1/11-0784_article" TargetMode="External"/><Relationship Id="rId7" Type="http://schemas.openxmlformats.org/officeDocument/2006/relationships/table" Target="../tables/table5.xml"/><Relationship Id="rId2" Type="http://schemas.openxmlformats.org/officeDocument/2006/relationships/hyperlink" Target="https://www.gov.uk/government/publications/tetanus-in-england-annual-reports/tetanus-in-england-2024" TargetMode="External"/><Relationship Id="rId1" Type="http://schemas.openxmlformats.org/officeDocument/2006/relationships/hyperlink" Target="https://www.gov.uk/government/publications/diphtheria-in-england-and-wales-annual-reports/diphtheria-in-england-2024" TargetMode="External"/><Relationship Id="rId6" Type="http://schemas.openxmlformats.org/officeDocument/2006/relationships/hyperlink" Target="https://pmc.ncbi.nlm.nih.gov/articles/PMC3377415/" TargetMode="External"/><Relationship Id="rId5" Type="http://schemas.openxmlformats.org/officeDocument/2006/relationships/hyperlink" Target="https://www.gov.uk/government/publications/measles-mumps-and-rubella-lab-confirmed-cases-in-england-2025/laboratory-confirmed-cases-of-measles-rubella-and-mumps-in-england-april-to-june-2025" TargetMode="External"/><Relationship Id="rId4" Type="http://schemas.openxmlformats.org/officeDocument/2006/relationships/hyperlink" Target="https://assets.publishing.service.gov.uk/media/694a83a9033693d5d50eb8f7/Meningo-disease-guidelines-2025.pdf"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www.gov.uk/government/publications/measles-historic-confirmed-cases-notifications-and-deaths/measles-historic-confirmed-cases-notifications-and-deaths" TargetMode="External"/><Relationship Id="rId3" Type="http://schemas.openxmlformats.org/officeDocument/2006/relationships/hyperlink" Target="https://www.gov.uk/government/publications/tetanus-in-england-annual-reports/tetanus-in-england-2024" TargetMode="External"/><Relationship Id="rId7" Type="http://schemas.openxmlformats.org/officeDocument/2006/relationships/hyperlink" Target="https://researchportal.ukhsa.gov.uk/en/publications/invasive-pneumococcal-disease-3-years-after-introduction-of-a-red/" TargetMode="External"/><Relationship Id="rId2" Type="http://schemas.openxmlformats.org/officeDocument/2006/relationships/hyperlink" Target="https://academic.oup.com/cid/article/76/3/e1129/6663311?login=true" TargetMode="External"/><Relationship Id="rId1" Type="http://schemas.openxmlformats.org/officeDocument/2006/relationships/hyperlink" Target="https://www.gov.uk/government/publications/diphtheria-in-england-and-wales-annual-reports/diphtheria-in-england-2024" TargetMode="External"/><Relationship Id="rId6" Type="http://schemas.openxmlformats.org/officeDocument/2006/relationships/hyperlink" Target="https://www.gov.uk/government/publications/meningococcal-disease-laboratory-confirmed-cases-in-england-2024-to-2025/invasive-meningococcal-disease-in-england-annual-laboratory-confirmed-reports-for-epidemiological-year-2024-to-2025" TargetMode="External"/><Relationship Id="rId5" Type="http://schemas.openxmlformats.org/officeDocument/2006/relationships/hyperlink" Target="https://www.gov.uk/government/publications/haemophilus-influenzae-laboratory-reports-by-age-group-and-serotype/laboratory-reports-of-haemophilus-influenzae-by-age-group-and-serotype-england-annual-2024-and-2023" TargetMode="External"/><Relationship Id="rId10" Type="http://schemas.openxmlformats.org/officeDocument/2006/relationships/table" Target="../tables/table6.xml"/><Relationship Id="rId4" Type="http://schemas.openxmlformats.org/officeDocument/2006/relationships/hyperlink" Target="https://assets.publishing.service.gov.uk/media/683da0a5a9b2749a8095e04f/Green-Book-Chapter-26-Polio-updated-02-June-2025.pdf" TargetMode="External"/><Relationship Id="rId9" Type="http://schemas.openxmlformats.org/officeDocument/2006/relationships/hyperlink" Target="https://www.gov.uk/government/publications/measles-mumps-and-rubella-lab-confirmed-cases-in-england-202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3BC76-BD7A-4066-B0FA-C9C4717D2771}">
  <dimension ref="A1:B10"/>
  <sheetViews>
    <sheetView tabSelected="1" workbookViewId="0"/>
  </sheetViews>
  <sheetFormatPr defaultColWidth="8.7265625" defaultRowHeight="15.5" x14ac:dyDescent="0.35"/>
  <cols>
    <col min="1" max="1" width="33.453125" style="5" customWidth="1"/>
    <col min="2" max="16384" width="8.7265625" style="5"/>
  </cols>
  <sheetData>
    <row r="1" spans="1:2" s="21" customFormat="1" ht="20" x14ac:dyDescent="0.4">
      <c r="A1" s="21" t="s">
        <v>0</v>
      </c>
    </row>
    <row r="2" spans="1:2" x14ac:dyDescent="0.35">
      <c r="A2" s="5" t="s">
        <v>181</v>
      </c>
    </row>
    <row r="3" spans="1:2" ht="29" customHeight="1" x14ac:dyDescent="0.35">
      <c r="A3" s="6" t="s">
        <v>1</v>
      </c>
      <c r="B3" s="6" t="s">
        <v>2</v>
      </c>
    </row>
    <row r="4" spans="1:2" x14ac:dyDescent="0.35">
      <c r="A4" s="5" t="s">
        <v>3</v>
      </c>
      <c r="B4" s="5" t="s">
        <v>4</v>
      </c>
    </row>
    <row r="5" spans="1:2" x14ac:dyDescent="0.35">
      <c r="A5" s="5" t="s">
        <v>5</v>
      </c>
      <c r="B5" s="5" t="s">
        <v>6</v>
      </c>
    </row>
    <row r="6" spans="1:2" x14ac:dyDescent="0.35">
      <c r="A6" s="5" t="s">
        <v>7</v>
      </c>
      <c r="B6" s="5" t="s">
        <v>8</v>
      </c>
    </row>
    <row r="7" spans="1:2" x14ac:dyDescent="0.35">
      <c r="A7" s="5" t="s">
        <v>9</v>
      </c>
      <c r="B7" s="5" t="s">
        <v>10</v>
      </c>
    </row>
    <row r="8" spans="1:2" x14ac:dyDescent="0.35">
      <c r="A8" s="5" t="s">
        <v>11</v>
      </c>
      <c r="B8" s="5" t="s">
        <v>12</v>
      </c>
    </row>
    <row r="9" spans="1:2" x14ac:dyDescent="0.35">
      <c r="A9" s="5" t="s">
        <v>13</v>
      </c>
      <c r="B9" s="5" t="s">
        <v>14</v>
      </c>
    </row>
    <row r="10" spans="1:2" x14ac:dyDescent="0.35">
      <c r="A10" s="5" t="s">
        <v>15</v>
      </c>
      <c r="B10" s="5" t="s">
        <v>16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9B77A-6693-4FE1-B34D-D11A9E368D27}">
  <dimension ref="A1:B10"/>
  <sheetViews>
    <sheetView workbookViewId="0"/>
  </sheetViews>
  <sheetFormatPr defaultColWidth="8.7265625" defaultRowHeight="14" x14ac:dyDescent="0.3"/>
  <cols>
    <col min="1" max="1" width="14.54296875" style="25" customWidth="1"/>
    <col min="2" max="2" width="80.54296875" style="4" customWidth="1"/>
    <col min="3" max="16384" width="8.7265625" style="4"/>
  </cols>
  <sheetData>
    <row r="1" spans="1:2" s="21" customFormat="1" ht="20" x14ac:dyDescent="0.4">
      <c r="A1" s="22" t="s">
        <v>17</v>
      </c>
    </row>
    <row r="2" spans="1:2" ht="15.5" x14ac:dyDescent="0.3">
      <c r="A2" s="23" t="s">
        <v>18</v>
      </c>
    </row>
    <row r="3" spans="1:2" ht="22.5" customHeight="1" x14ac:dyDescent="0.35">
      <c r="A3" s="26" t="s">
        <v>19</v>
      </c>
      <c r="B3" s="6" t="s">
        <v>20</v>
      </c>
    </row>
    <row r="4" spans="1:2" ht="46.5" x14ac:dyDescent="0.35">
      <c r="A4" s="24" t="s">
        <v>21</v>
      </c>
      <c r="B4" s="9" t="s">
        <v>22</v>
      </c>
    </row>
    <row r="5" spans="1:2" ht="15.5" x14ac:dyDescent="0.3">
      <c r="A5" s="24" t="s">
        <v>23</v>
      </c>
      <c r="B5" s="7" t="s">
        <v>24</v>
      </c>
    </row>
    <row r="6" spans="1:2" ht="15.5" x14ac:dyDescent="0.35">
      <c r="A6" s="24" t="s">
        <v>25</v>
      </c>
      <c r="B6" s="5" t="s">
        <v>26</v>
      </c>
    </row>
    <row r="7" spans="1:2" ht="31" x14ac:dyDescent="0.3">
      <c r="A7" s="24" t="s">
        <v>27</v>
      </c>
      <c r="B7" s="7" t="s">
        <v>28</v>
      </c>
    </row>
    <row r="8" spans="1:2" ht="50.25" customHeight="1" x14ac:dyDescent="0.35">
      <c r="A8" s="24" t="s">
        <v>29</v>
      </c>
      <c r="B8" s="3" t="s">
        <v>30</v>
      </c>
    </row>
    <row r="9" spans="1:2" ht="31" x14ac:dyDescent="0.35">
      <c r="A9" s="24" t="s">
        <v>31</v>
      </c>
      <c r="B9" s="3" t="s">
        <v>32</v>
      </c>
    </row>
    <row r="10" spans="1:2" ht="62" x14ac:dyDescent="0.35">
      <c r="A10" s="24" t="s">
        <v>33</v>
      </c>
      <c r="B10" s="9" t="s">
        <v>34</v>
      </c>
    </row>
  </sheetData>
  <phoneticPr fontId="15"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22503-6898-494B-8385-877C212842F8}">
  <dimension ref="A1:F23"/>
  <sheetViews>
    <sheetView zoomScaleNormal="100" workbookViewId="0"/>
  </sheetViews>
  <sheetFormatPr defaultColWidth="19.1796875" defaultRowHeight="12.5" x14ac:dyDescent="0.35"/>
  <cols>
    <col min="1" max="1" width="46.453125" style="35" customWidth="1"/>
    <col min="2" max="2" width="16.1796875" style="35" customWidth="1"/>
    <col min="3" max="3" width="26.81640625" style="42" customWidth="1"/>
    <col min="4" max="4" width="18.6328125" style="42" customWidth="1"/>
    <col min="5" max="5" width="17.7265625" style="42" customWidth="1"/>
    <col min="6" max="9" width="19.1796875" style="11"/>
    <col min="10" max="10" width="29.54296875" style="11" customWidth="1"/>
    <col min="11" max="11" width="36.453125" style="11" customWidth="1"/>
    <col min="12" max="16384" width="19.1796875" style="11"/>
  </cols>
  <sheetData>
    <row r="1" spans="1:6" s="28" customFormat="1" ht="20" x14ac:dyDescent="0.35">
      <c r="A1" s="31" t="s">
        <v>35</v>
      </c>
      <c r="B1" s="27"/>
      <c r="C1" s="36"/>
      <c r="D1" s="36"/>
      <c r="E1" s="36"/>
    </row>
    <row r="2" spans="1:6" s="1" customFormat="1" ht="15.5" x14ac:dyDescent="0.35">
      <c r="A2" s="32" t="s">
        <v>36</v>
      </c>
      <c r="B2" s="20"/>
      <c r="C2" s="37"/>
      <c r="D2" s="37"/>
      <c r="E2" s="37"/>
    </row>
    <row r="3" spans="1:6" s="30" customFormat="1" ht="41" customHeight="1" x14ac:dyDescent="0.35">
      <c r="A3" s="33" t="s">
        <v>37</v>
      </c>
      <c r="B3" s="33" t="s">
        <v>38</v>
      </c>
      <c r="C3" s="38" t="s">
        <v>39</v>
      </c>
      <c r="D3" s="38" t="s">
        <v>40</v>
      </c>
      <c r="E3" s="38" t="s">
        <v>41</v>
      </c>
      <c r="F3" s="29"/>
    </row>
    <row r="4" spans="1:6" ht="15.5" x14ac:dyDescent="0.35">
      <c r="A4" s="20" t="s">
        <v>42</v>
      </c>
      <c r="B4" s="20">
        <v>1942</v>
      </c>
      <c r="C4" s="14">
        <v>2723.6431174496634</v>
      </c>
      <c r="D4" s="14">
        <v>0</v>
      </c>
      <c r="E4" s="14">
        <f t="shared" ref="E4:E9" si="0">C4-D4</f>
        <v>2723.6431174496634</v>
      </c>
      <c r="F4" s="1"/>
    </row>
    <row r="5" spans="1:6" ht="15.5" x14ac:dyDescent="0.35">
      <c r="A5" s="20" t="s">
        <v>43</v>
      </c>
      <c r="B5" s="20">
        <v>1961</v>
      </c>
      <c r="C5" s="14">
        <v>105.94105798625463</v>
      </c>
      <c r="D5" s="14">
        <v>2</v>
      </c>
      <c r="E5" s="14">
        <f t="shared" si="0"/>
        <v>103.94105798625463</v>
      </c>
      <c r="F5" s="1"/>
    </row>
    <row r="6" spans="1:6" ht="15.5" x14ac:dyDescent="0.35">
      <c r="A6" s="20" t="s">
        <v>44</v>
      </c>
      <c r="B6" s="20">
        <v>1957</v>
      </c>
      <c r="C6" s="14">
        <v>357.56292623829899</v>
      </c>
      <c r="D6" s="14">
        <v>2.2000000000000002</v>
      </c>
      <c r="E6" s="14">
        <f>C6-D6</f>
        <v>355.362926238299</v>
      </c>
      <c r="F6" s="1"/>
    </row>
    <row r="7" spans="1:6" ht="15.5" x14ac:dyDescent="0.35">
      <c r="A7" s="20" t="s">
        <v>45</v>
      </c>
      <c r="B7" s="20">
        <v>1956</v>
      </c>
      <c r="C7" s="14">
        <v>351.77742530977474</v>
      </c>
      <c r="D7" s="14">
        <v>0</v>
      </c>
      <c r="E7" s="14">
        <f t="shared" si="0"/>
        <v>351.77742530977474</v>
      </c>
      <c r="F7" s="1"/>
    </row>
    <row r="8" spans="1:6" ht="15.5" x14ac:dyDescent="0.35">
      <c r="A8" s="20" t="s">
        <v>46</v>
      </c>
      <c r="B8" s="20">
        <v>1992</v>
      </c>
      <c r="C8" s="14">
        <v>27.098365004797191</v>
      </c>
      <c r="D8" s="14">
        <v>2</v>
      </c>
      <c r="E8" s="14">
        <f t="shared" si="0"/>
        <v>25.098365004797191</v>
      </c>
      <c r="F8" s="1"/>
    </row>
    <row r="9" spans="1:6" ht="15.5" x14ac:dyDescent="0.35">
      <c r="A9" s="20" t="s">
        <v>47</v>
      </c>
      <c r="B9" s="20">
        <v>1999</v>
      </c>
      <c r="C9" s="14">
        <v>224</v>
      </c>
      <c r="D9" s="14">
        <v>31</v>
      </c>
      <c r="E9" s="14">
        <f t="shared" si="0"/>
        <v>193</v>
      </c>
      <c r="F9" s="1"/>
    </row>
    <row r="10" spans="1:6" ht="15.5" x14ac:dyDescent="0.35">
      <c r="A10" s="20" t="s">
        <v>48</v>
      </c>
      <c r="B10" s="20">
        <v>2013</v>
      </c>
      <c r="C10" s="19" t="s">
        <v>49</v>
      </c>
      <c r="D10" s="19" t="s">
        <v>49</v>
      </c>
      <c r="E10" s="19" t="s">
        <v>49</v>
      </c>
      <c r="F10" s="1"/>
    </row>
    <row r="11" spans="1:6" ht="15.5" x14ac:dyDescent="0.35">
      <c r="A11" s="20" t="s">
        <v>50</v>
      </c>
      <c r="B11" s="20">
        <v>2006</v>
      </c>
      <c r="C11" s="14">
        <v>1956.6374451713814</v>
      </c>
      <c r="D11" s="14">
        <v>843</v>
      </c>
      <c r="E11" s="14">
        <f>C11-D11</f>
        <v>1113.6374451713814</v>
      </c>
      <c r="F11" s="1"/>
    </row>
    <row r="12" spans="1:6" ht="15.5" x14ac:dyDescent="0.35">
      <c r="A12" s="20" t="s">
        <v>51</v>
      </c>
      <c r="B12" s="20">
        <v>1968</v>
      </c>
      <c r="C12" s="14">
        <v>94.844277516790171</v>
      </c>
      <c r="D12" s="14">
        <v>0.94844277516790176</v>
      </c>
      <c r="E12" s="14">
        <f>C12-D12</f>
        <v>93.895834741622267</v>
      </c>
      <c r="F12" s="1"/>
    </row>
    <row r="13" spans="1:6" ht="15.5" x14ac:dyDescent="0.35">
      <c r="A13" s="20" t="s">
        <v>52</v>
      </c>
      <c r="B13" s="20">
        <v>1988</v>
      </c>
      <c r="C13" s="14" t="s">
        <v>49</v>
      </c>
      <c r="D13" s="14" t="s">
        <v>49</v>
      </c>
      <c r="E13" s="14" t="s">
        <v>49</v>
      </c>
      <c r="F13" s="1"/>
    </row>
    <row r="14" spans="1:6" ht="15.5" x14ac:dyDescent="0.35">
      <c r="A14" s="34" t="s">
        <v>53</v>
      </c>
      <c r="B14" s="20" t="s">
        <v>49</v>
      </c>
      <c r="C14" s="14">
        <f>SUM(C4:C13)</f>
        <v>5841.504614676961</v>
      </c>
      <c r="D14" s="14">
        <f>SUM(D4:D13)</f>
        <v>881.14844277516795</v>
      </c>
      <c r="E14" s="14">
        <f>SUM(E4:E13)</f>
        <v>4960.3561719017925</v>
      </c>
      <c r="F14" s="1"/>
    </row>
    <row r="15" spans="1:6" ht="15.5" x14ac:dyDescent="0.35">
      <c r="A15" s="34"/>
      <c r="B15" s="34"/>
      <c r="C15" s="39"/>
      <c r="D15" s="39"/>
      <c r="E15" s="39"/>
      <c r="F15" s="1"/>
    </row>
    <row r="16" spans="1:6" ht="15.5" x14ac:dyDescent="0.35">
      <c r="A16" s="34"/>
      <c r="B16" s="34"/>
      <c r="C16" s="39"/>
      <c r="D16" s="39"/>
      <c r="E16" s="39"/>
      <c r="F16" s="1"/>
    </row>
    <row r="17" spans="1:6" ht="12.65" customHeight="1" x14ac:dyDescent="0.35">
      <c r="A17" s="34"/>
      <c r="B17" s="34"/>
      <c r="C17" s="39"/>
      <c r="D17" s="39"/>
      <c r="E17" s="39"/>
      <c r="F17" s="1"/>
    </row>
    <row r="18" spans="1:6" ht="15.5" x14ac:dyDescent="0.35">
      <c r="A18" s="34"/>
      <c r="B18" s="34"/>
      <c r="C18" s="40"/>
      <c r="D18" s="41"/>
      <c r="E18" s="39"/>
      <c r="F18" s="1"/>
    </row>
    <row r="19" spans="1:6" ht="15.5" x14ac:dyDescent="0.35">
      <c r="A19" s="34"/>
      <c r="B19" s="34"/>
      <c r="C19" s="39"/>
      <c r="D19" s="39"/>
      <c r="E19" s="39"/>
      <c r="F19" s="1"/>
    </row>
    <row r="20" spans="1:6" ht="15.5" x14ac:dyDescent="0.35">
      <c r="A20" s="34"/>
      <c r="B20" s="34"/>
      <c r="C20" s="39"/>
      <c r="D20" s="39"/>
      <c r="E20" s="39"/>
      <c r="F20" s="1"/>
    </row>
    <row r="21" spans="1:6" ht="15.5" x14ac:dyDescent="0.35">
      <c r="A21" s="34"/>
      <c r="B21" s="34"/>
      <c r="C21" s="39"/>
      <c r="D21" s="39"/>
      <c r="E21" s="39"/>
      <c r="F21" s="1"/>
    </row>
    <row r="22" spans="1:6" ht="15.5" x14ac:dyDescent="0.35">
      <c r="A22" s="34"/>
      <c r="B22" s="34"/>
      <c r="C22" s="39"/>
      <c r="D22" s="39"/>
      <c r="E22" s="39"/>
      <c r="F22" s="1"/>
    </row>
    <row r="23" spans="1:6" ht="15.5" x14ac:dyDescent="0.35">
      <c r="A23" s="34"/>
      <c r="B23" s="34"/>
      <c r="C23" s="39"/>
      <c r="D23" s="39"/>
      <c r="E23" s="39"/>
      <c r="F23" s="1"/>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B4435-E5CD-4F66-80E7-8719EB1D5D45}">
  <dimension ref="A1:G20"/>
  <sheetViews>
    <sheetView zoomScale="106" zoomScaleNormal="106" workbookViewId="0"/>
  </sheetViews>
  <sheetFormatPr defaultColWidth="19.1796875" defaultRowHeight="12.5" x14ac:dyDescent="0.35"/>
  <cols>
    <col min="1" max="1" width="45.6328125" style="35" customWidth="1"/>
    <col min="2" max="2" width="16.7265625" style="35" customWidth="1"/>
    <col min="3" max="3" width="26.81640625" style="42" bestFit="1" customWidth="1"/>
    <col min="4" max="4" width="26.90625" style="42" customWidth="1"/>
    <col min="5" max="5" width="27.81640625" style="42" customWidth="1"/>
    <col min="6" max="6" width="19.6328125" style="42" customWidth="1"/>
    <col min="7" max="7" width="24.81640625" style="42" customWidth="1"/>
    <col min="8" max="11" width="9.1796875" style="11"/>
    <col min="12" max="12" width="29.54296875" style="11" customWidth="1"/>
    <col min="13" max="13" width="36.453125" style="11" customWidth="1"/>
    <col min="14" max="16384" width="19.1796875" style="11"/>
  </cols>
  <sheetData>
    <row r="1" spans="1:7" s="28" customFormat="1" ht="20" x14ac:dyDescent="0.35">
      <c r="A1" s="31" t="s">
        <v>54</v>
      </c>
      <c r="B1" s="27"/>
      <c r="C1" s="36"/>
      <c r="D1" s="36"/>
      <c r="E1" s="36"/>
      <c r="F1" s="36"/>
      <c r="G1" s="36"/>
    </row>
    <row r="2" spans="1:7" ht="15.5" x14ac:dyDescent="0.35">
      <c r="A2" s="32" t="s">
        <v>36</v>
      </c>
      <c r="B2" s="15"/>
      <c r="C2" s="44"/>
      <c r="D2" s="44"/>
      <c r="E2" s="44"/>
      <c r="F2" s="44"/>
      <c r="G2" s="44"/>
    </row>
    <row r="3" spans="1:7" s="30" customFormat="1" ht="46.5" x14ac:dyDescent="0.35">
      <c r="A3" s="33" t="s">
        <v>37</v>
      </c>
      <c r="B3" s="47" t="s">
        <v>38</v>
      </c>
      <c r="C3" s="38" t="s">
        <v>55</v>
      </c>
      <c r="D3" s="45" t="s">
        <v>56</v>
      </c>
      <c r="E3" s="38" t="s">
        <v>57</v>
      </c>
      <c r="F3" s="45" t="s">
        <v>58</v>
      </c>
      <c r="G3" s="45" t="s">
        <v>59</v>
      </c>
    </row>
    <row r="4" spans="1:7" ht="15.5" x14ac:dyDescent="0.35">
      <c r="A4" s="43" t="s">
        <v>42</v>
      </c>
      <c r="B4" s="43">
        <v>1942</v>
      </c>
      <c r="C4" s="2">
        <v>52570.286142006458</v>
      </c>
      <c r="D4" s="16">
        <v>0.33</v>
      </c>
      <c r="E4" s="13">
        <f>C4*D4</f>
        <v>17348.194426862134</v>
      </c>
      <c r="F4" s="13">
        <v>4</v>
      </c>
      <c r="G4" s="13">
        <f>E4-F4</f>
        <v>17344.194426862134</v>
      </c>
    </row>
    <row r="5" spans="1:7" ht="15.5" x14ac:dyDescent="0.35">
      <c r="A5" s="43" t="s">
        <v>43</v>
      </c>
      <c r="B5" s="43">
        <v>1961</v>
      </c>
      <c r="C5" s="2">
        <v>1059.4105798625462</v>
      </c>
      <c r="D5" s="16">
        <v>1</v>
      </c>
      <c r="E5" s="13">
        <f t="shared" ref="E5:E13" si="0">C5*D5</f>
        <v>1059.4105798625462</v>
      </c>
      <c r="F5" s="13">
        <v>6</v>
      </c>
      <c r="G5" s="13">
        <f t="shared" ref="G5:G13" si="1">E5-F5</f>
        <v>1053.4105798625462</v>
      </c>
    </row>
    <row r="6" spans="1:7" ht="15.5" x14ac:dyDescent="0.35">
      <c r="A6" s="20" t="s">
        <v>60</v>
      </c>
      <c r="B6" s="43">
        <v>1957</v>
      </c>
      <c r="C6" s="2">
        <v>11562.086494961824</v>
      </c>
      <c r="D6" s="16">
        <v>0.92</v>
      </c>
      <c r="E6" s="13">
        <f t="shared" si="0"/>
        <v>10637.119575364879</v>
      </c>
      <c r="F6" s="13">
        <v>294</v>
      </c>
      <c r="G6" s="13">
        <f t="shared" si="1"/>
        <v>10343.119575364879</v>
      </c>
    </row>
    <row r="7" spans="1:7" ht="15.5" x14ac:dyDescent="0.35">
      <c r="A7" s="43" t="s">
        <v>45</v>
      </c>
      <c r="B7" s="43">
        <v>1956</v>
      </c>
      <c r="C7" s="2">
        <v>7587.5422013432144</v>
      </c>
      <c r="D7" s="16">
        <v>1</v>
      </c>
      <c r="E7" s="13">
        <f t="shared" si="0"/>
        <v>7587.5422013432144</v>
      </c>
      <c r="F7" s="13">
        <v>0</v>
      </c>
      <c r="G7" s="13">
        <f t="shared" si="1"/>
        <v>7587.5422013432144</v>
      </c>
    </row>
    <row r="8" spans="1:7" ht="15.5" x14ac:dyDescent="0.35">
      <c r="A8" s="20" t="s">
        <v>61</v>
      </c>
      <c r="B8" s="43">
        <v>1992</v>
      </c>
      <c r="C8" s="2">
        <v>948.4427751679018</v>
      </c>
      <c r="D8" s="16">
        <v>1</v>
      </c>
      <c r="E8" s="13">
        <f t="shared" si="0"/>
        <v>948.4427751679018</v>
      </c>
      <c r="F8" s="13">
        <v>15</v>
      </c>
      <c r="G8" s="13">
        <f t="shared" si="1"/>
        <v>933.4427751679018</v>
      </c>
    </row>
    <row r="9" spans="1:7" ht="15.5" x14ac:dyDescent="0.35">
      <c r="A9" s="43" t="s">
        <v>47</v>
      </c>
      <c r="B9" s="43">
        <v>1999</v>
      </c>
      <c r="C9" s="2">
        <v>2573</v>
      </c>
      <c r="D9" s="16">
        <v>1</v>
      </c>
      <c r="E9" s="13">
        <f t="shared" si="0"/>
        <v>2573</v>
      </c>
      <c r="F9" s="13">
        <v>378</v>
      </c>
      <c r="G9" s="13">
        <f t="shared" si="1"/>
        <v>2195</v>
      </c>
    </row>
    <row r="10" spans="1:7" ht="15.5" x14ac:dyDescent="0.35">
      <c r="A10" s="43" t="s">
        <v>48</v>
      </c>
      <c r="B10" s="43">
        <v>2013</v>
      </c>
      <c r="C10" s="8" t="s">
        <v>49</v>
      </c>
      <c r="D10" s="8" t="s">
        <v>49</v>
      </c>
      <c r="E10" s="8" t="s">
        <v>49</v>
      </c>
      <c r="F10" s="8" t="s">
        <v>49</v>
      </c>
      <c r="G10" s="13">
        <v>50427</v>
      </c>
    </row>
    <row r="11" spans="1:7" ht="15.5" x14ac:dyDescent="0.35">
      <c r="A11" s="20" t="s">
        <v>50</v>
      </c>
      <c r="B11" s="43">
        <v>2006</v>
      </c>
      <c r="C11" s="2">
        <v>6018.8178512155046</v>
      </c>
      <c r="D11" s="16">
        <v>1</v>
      </c>
      <c r="E11" s="13">
        <f t="shared" si="0"/>
        <v>6018.8178512155046</v>
      </c>
      <c r="F11" s="13">
        <v>4598</v>
      </c>
      <c r="G11" s="13">
        <f t="shared" si="1"/>
        <v>1420.8178512155046</v>
      </c>
    </row>
    <row r="12" spans="1:7" ht="15.5" x14ac:dyDescent="0.35">
      <c r="A12" s="43" t="s">
        <v>51</v>
      </c>
      <c r="B12" s="43">
        <v>1968</v>
      </c>
      <c r="C12" s="17">
        <v>390847.5769900413</v>
      </c>
      <c r="D12" s="16">
        <v>0.35</v>
      </c>
      <c r="E12" s="13">
        <f t="shared" si="0"/>
        <v>136796.65194651444</v>
      </c>
      <c r="F12" s="13">
        <v>212</v>
      </c>
      <c r="G12" s="13">
        <f t="shared" si="1"/>
        <v>136584.65194651444</v>
      </c>
    </row>
    <row r="13" spans="1:7" ht="15.5" x14ac:dyDescent="0.35">
      <c r="A13" s="43" t="s">
        <v>52</v>
      </c>
      <c r="B13" s="43">
        <v>1988</v>
      </c>
      <c r="C13" s="17">
        <v>19374</v>
      </c>
      <c r="D13" s="16">
        <v>2.9000000000000001E-2</v>
      </c>
      <c r="E13" s="13">
        <f t="shared" si="0"/>
        <v>561.846</v>
      </c>
      <c r="F13" s="19">
        <f>137*0.029</f>
        <v>3.9730000000000003</v>
      </c>
      <c r="G13" s="13">
        <f t="shared" si="1"/>
        <v>557.87300000000005</v>
      </c>
    </row>
    <row r="14" spans="1:7" ht="15.5" x14ac:dyDescent="0.35">
      <c r="A14" s="43" t="s">
        <v>53</v>
      </c>
      <c r="B14" s="20" t="s">
        <v>49</v>
      </c>
      <c r="C14" s="13">
        <f>SUM(C4:C13)</f>
        <v>492541.16303459875</v>
      </c>
      <c r="D14" s="18" t="s">
        <v>49</v>
      </c>
      <c r="E14" s="13">
        <f>SUM(E4:E13)</f>
        <v>183531.02535633062</v>
      </c>
      <c r="F14" s="13">
        <f>SUM(F4:F13)</f>
        <v>5510.973</v>
      </c>
      <c r="G14" s="13">
        <f>SUM(G4:G13)</f>
        <v>228447.05235633059</v>
      </c>
    </row>
    <row r="16" spans="1:7" ht="15.5" x14ac:dyDescent="0.35">
      <c r="A16" s="34"/>
    </row>
    <row r="17" spans="1:6" ht="15.5" x14ac:dyDescent="0.35">
      <c r="A17" s="34"/>
    </row>
    <row r="18" spans="1:6" ht="12.65" customHeight="1" x14ac:dyDescent="0.35">
      <c r="A18" s="34"/>
    </row>
    <row r="19" spans="1:6" ht="15.5" x14ac:dyDescent="0.35">
      <c r="A19" s="34"/>
      <c r="F19" s="46"/>
    </row>
    <row r="20" spans="1:6" ht="15.5" x14ac:dyDescent="0.35">
      <c r="A20" s="34"/>
    </row>
  </sheetData>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51766-66A0-41DD-A425-EEA09C7326F4}">
  <dimension ref="A1:Q30"/>
  <sheetViews>
    <sheetView zoomScaleNormal="100" workbookViewId="0"/>
  </sheetViews>
  <sheetFormatPr defaultColWidth="9.1796875" defaultRowHeight="14.5" x14ac:dyDescent="0.35"/>
  <cols>
    <col min="1" max="1" width="19" style="67" customWidth="1"/>
    <col min="2" max="2" width="21.453125" style="103" customWidth="1"/>
    <col min="3" max="3" width="36.90625" style="103" customWidth="1"/>
    <col min="4" max="4" width="60.26953125" style="67" customWidth="1"/>
    <col min="5" max="5" width="58.54296875" style="71" customWidth="1"/>
    <col min="6" max="6" width="23.453125" style="67" customWidth="1"/>
    <col min="7" max="7" width="26.81640625" style="67" customWidth="1"/>
    <col min="8" max="8" width="33.7265625" style="58" customWidth="1"/>
    <col min="9" max="16384" width="9.1796875" style="12"/>
  </cols>
  <sheetData>
    <row r="1" spans="1:17" s="28" customFormat="1" ht="20" x14ac:dyDescent="0.35">
      <c r="A1" s="59" t="s">
        <v>62</v>
      </c>
      <c r="B1" s="96"/>
      <c r="C1" s="96"/>
      <c r="D1" s="76"/>
      <c r="E1" s="48"/>
      <c r="F1" s="76"/>
      <c r="G1" s="76"/>
      <c r="H1" s="22"/>
    </row>
    <row r="2" spans="1:17" ht="15.5" x14ac:dyDescent="0.35">
      <c r="A2" s="60" t="s">
        <v>36</v>
      </c>
      <c r="B2" s="97"/>
      <c r="C2" s="97"/>
      <c r="D2" s="77"/>
      <c r="E2" s="10"/>
      <c r="F2" s="77"/>
      <c r="G2" s="77"/>
      <c r="H2" s="78"/>
      <c r="I2" s="11"/>
      <c r="J2" s="11"/>
      <c r="K2" s="11"/>
      <c r="L2" s="11"/>
      <c r="M2" s="11"/>
      <c r="N2" s="11"/>
      <c r="O2" s="11"/>
      <c r="P2" s="11"/>
      <c r="Q2" s="11"/>
    </row>
    <row r="3" spans="1:17" s="51" customFormat="1" ht="60" customHeight="1" x14ac:dyDescent="0.35">
      <c r="A3" s="47" t="s">
        <v>37</v>
      </c>
      <c r="B3" s="72" t="s">
        <v>39</v>
      </c>
      <c r="C3" s="104" t="s">
        <v>63</v>
      </c>
      <c r="D3" s="47" t="s">
        <v>64</v>
      </c>
      <c r="E3" s="47" t="s">
        <v>65</v>
      </c>
      <c r="F3" s="33" t="s">
        <v>182</v>
      </c>
      <c r="G3" s="47" t="s">
        <v>66</v>
      </c>
      <c r="H3" s="75" t="s">
        <v>67</v>
      </c>
      <c r="I3" s="50"/>
      <c r="J3" s="50"/>
      <c r="K3" s="50"/>
      <c r="L3" s="50"/>
      <c r="M3" s="50"/>
      <c r="N3" s="50"/>
      <c r="O3" s="50"/>
      <c r="P3" s="50"/>
      <c r="Q3" s="50"/>
    </row>
    <row r="4" spans="1:17" ht="155" x14ac:dyDescent="0.35">
      <c r="A4" s="61" t="s">
        <v>42</v>
      </c>
      <c r="B4" s="98">
        <v>2871.7</v>
      </c>
      <c r="C4" s="98">
        <f>B4*(58620101/61806682)</f>
        <v>2723.6431174496634</v>
      </c>
      <c r="D4" s="88" t="s">
        <v>68</v>
      </c>
      <c r="E4" s="73" t="s">
        <v>69</v>
      </c>
      <c r="F4" s="79" t="s">
        <v>183</v>
      </c>
      <c r="G4" s="80">
        <v>41699</v>
      </c>
      <c r="H4" s="81" t="s">
        <v>70</v>
      </c>
      <c r="I4" s="11"/>
      <c r="J4" s="11"/>
      <c r="K4" s="11"/>
      <c r="L4" s="11"/>
      <c r="M4" s="11"/>
      <c r="N4" s="11"/>
      <c r="O4" s="11"/>
      <c r="P4" s="11"/>
      <c r="Q4" s="11"/>
    </row>
    <row r="5" spans="1:17" ht="108.5" x14ac:dyDescent="0.35">
      <c r="A5" s="61" t="s">
        <v>43</v>
      </c>
      <c r="B5" s="99">
        <f>1117/10</f>
        <v>111.7</v>
      </c>
      <c r="C5" s="98">
        <f t="shared" ref="C5:C8" si="0">B5*(58620101/61806682)</f>
        <v>105.94105798625463</v>
      </c>
      <c r="D5" s="79" t="s">
        <v>71</v>
      </c>
      <c r="E5" s="73" t="s">
        <v>72</v>
      </c>
      <c r="F5" s="79" t="s">
        <v>184</v>
      </c>
      <c r="G5" s="80">
        <v>29738</v>
      </c>
      <c r="H5" s="81" t="s">
        <v>73</v>
      </c>
      <c r="I5" s="11"/>
      <c r="J5" s="11"/>
      <c r="K5" s="11"/>
      <c r="L5" s="11"/>
      <c r="M5" s="11"/>
      <c r="N5" s="11"/>
      <c r="O5" s="11"/>
      <c r="P5" s="11"/>
      <c r="Q5" s="11"/>
    </row>
    <row r="6" spans="1:17" ht="124" x14ac:dyDescent="0.35">
      <c r="A6" s="62" t="s">
        <v>44</v>
      </c>
      <c r="B6" s="99">
        <v>377</v>
      </c>
      <c r="C6" s="98">
        <f t="shared" si="0"/>
        <v>357.56292623829899</v>
      </c>
      <c r="D6" s="61" t="s">
        <v>74</v>
      </c>
      <c r="E6" s="74" t="s">
        <v>75</v>
      </c>
      <c r="F6" s="61" t="s">
        <v>185</v>
      </c>
      <c r="G6" s="80">
        <v>45992</v>
      </c>
      <c r="H6" s="81" t="s">
        <v>76</v>
      </c>
      <c r="I6" s="11"/>
      <c r="J6" s="11"/>
      <c r="K6" s="11"/>
      <c r="L6" s="11"/>
      <c r="M6" s="11"/>
      <c r="N6" s="11"/>
      <c r="O6" s="11"/>
      <c r="P6" s="11"/>
      <c r="Q6" s="11"/>
    </row>
    <row r="7" spans="1:17" ht="139.5" x14ac:dyDescent="0.35">
      <c r="A7" s="61" t="s">
        <v>45</v>
      </c>
      <c r="B7" s="99">
        <v>370.9</v>
      </c>
      <c r="C7" s="98">
        <f t="shared" si="0"/>
        <v>351.77742530977474</v>
      </c>
      <c r="D7" s="79" t="s">
        <v>77</v>
      </c>
      <c r="E7" s="73" t="s">
        <v>78</v>
      </c>
      <c r="F7" s="79" t="s">
        <v>186</v>
      </c>
      <c r="G7" s="80">
        <v>40878</v>
      </c>
      <c r="H7" s="81" t="s">
        <v>79</v>
      </c>
      <c r="I7" s="11"/>
      <c r="J7" s="11"/>
      <c r="K7" s="11"/>
      <c r="L7" s="11"/>
      <c r="M7" s="11"/>
      <c r="N7" s="11"/>
      <c r="O7" s="11"/>
      <c r="P7" s="11"/>
      <c r="Q7" s="11"/>
    </row>
    <row r="8" spans="1:17" ht="93" x14ac:dyDescent="0.35">
      <c r="A8" s="62" t="s">
        <v>61</v>
      </c>
      <c r="B8" s="99">
        <f>10/35 * 100</f>
        <v>28.571428571428569</v>
      </c>
      <c r="C8" s="98">
        <f t="shared" si="0"/>
        <v>27.098365004797191</v>
      </c>
      <c r="D8" s="79" t="s">
        <v>80</v>
      </c>
      <c r="E8" s="73" t="s">
        <v>81</v>
      </c>
      <c r="F8" s="79" t="s">
        <v>187</v>
      </c>
      <c r="G8" s="80">
        <v>34731</v>
      </c>
      <c r="H8" s="81" t="s">
        <v>82</v>
      </c>
      <c r="I8" s="11"/>
      <c r="J8" s="11"/>
      <c r="K8" s="11"/>
      <c r="L8" s="11"/>
      <c r="M8" s="11"/>
      <c r="N8" s="11"/>
      <c r="O8" s="11"/>
      <c r="P8" s="11"/>
      <c r="Q8" s="11"/>
    </row>
    <row r="9" spans="1:17" ht="108.5" x14ac:dyDescent="0.35">
      <c r="A9" s="61" t="s">
        <v>83</v>
      </c>
      <c r="B9" s="99">
        <v>224</v>
      </c>
      <c r="C9" s="99">
        <v>224</v>
      </c>
      <c r="D9" s="79" t="s">
        <v>84</v>
      </c>
      <c r="E9" s="73" t="s">
        <v>85</v>
      </c>
      <c r="F9" s="82" t="s">
        <v>86</v>
      </c>
      <c r="G9" s="80">
        <v>45962</v>
      </c>
      <c r="H9" s="81" t="s">
        <v>87</v>
      </c>
      <c r="I9" s="11"/>
      <c r="J9" s="11"/>
      <c r="K9" s="11"/>
      <c r="L9" s="11"/>
      <c r="M9" s="11"/>
      <c r="N9" s="11"/>
      <c r="O9" s="11"/>
      <c r="P9" s="11"/>
      <c r="Q9" s="11"/>
    </row>
    <row r="10" spans="1:17" ht="15.5" x14ac:dyDescent="0.35">
      <c r="A10" s="61" t="s">
        <v>48</v>
      </c>
      <c r="B10" s="100" t="s">
        <v>49</v>
      </c>
      <c r="C10" s="100" t="s">
        <v>49</v>
      </c>
      <c r="D10" s="83" t="s">
        <v>49</v>
      </c>
      <c r="E10" s="69" t="s">
        <v>49</v>
      </c>
      <c r="F10" s="83" t="s">
        <v>49</v>
      </c>
      <c r="G10" s="83" t="s">
        <v>49</v>
      </c>
      <c r="H10" s="84" t="s">
        <v>49</v>
      </c>
      <c r="I10" s="11"/>
      <c r="J10" s="11"/>
      <c r="K10" s="11"/>
      <c r="L10" s="11"/>
      <c r="M10" s="11"/>
      <c r="N10" s="11"/>
      <c r="O10" s="11"/>
      <c r="P10" s="11"/>
      <c r="Q10" s="11"/>
    </row>
    <row r="11" spans="1:17" ht="77.5" x14ac:dyDescent="0.35">
      <c r="A11" s="62" t="s">
        <v>50</v>
      </c>
      <c r="B11" s="99">
        <v>2063</v>
      </c>
      <c r="C11" s="98">
        <f>B11*(58620101/61806682)</f>
        <v>1956.6374451713814</v>
      </c>
      <c r="D11" s="79" t="s">
        <v>88</v>
      </c>
      <c r="E11" s="73" t="s">
        <v>89</v>
      </c>
      <c r="F11" s="79" t="s">
        <v>188</v>
      </c>
      <c r="G11" s="80">
        <v>38718</v>
      </c>
      <c r="H11" s="81" t="s">
        <v>90</v>
      </c>
      <c r="I11" s="11"/>
      <c r="J11" s="11"/>
      <c r="K11" s="11"/>
      <c r="L11" s="11"/>
      <c r="M11" s="11"/>
      <c r="N11" s="11"/>
      <c r="O11" s="11"/>
      <c r="P11" s="11"/>
      <c r="Q11" s="11"/>
    </row>
    <row r="12" spans="1:17" ht="93" x14ac:dyDescent="0.35">
      <c r="A12" s="61" t="s">
        <v>51</v>
      </c>
      <c r="B12" s="99">
        <v>100</v>
      </c>
      <c r="C12" s="98">
        <f>B12*(58620101/61806682)</f>
        <v>94.844277516790171</v>
      </c>
      <c r="D12" s="79" t="s">
        <v>91</v>
      </c>
      <c r="E12" s="73" t="s">
        <v>92</v>
      </c>
      <c r="F12" s="79" t="s">
        <v>189</v>
      </c>
      <c r="G12" s="80">
        <v>45962</v>
      </c>
      <c r="H12" s="81" t="s">
        <v>93</v>
      </c>
      <c r="I12" s="11"/>
      <c r="J12" s="11"/>
      <c r="K12" s="11"/>
      <c r="L12" s="11"/>
      <c r="M12" s="11"/>
      <c r="N12" s="11"/>
      <c r="O12" s="11"/>
      <c r="P12" s="11"/>
      <c r="Q12" s="11"/>
    </row>
    <row r="13" spans="1:17" ht="15.5" x14ac:dyDescent="0.35">
      <c r="A13" s="61" t="s">
        <v>52</v>
      </c>
      <c r="B13" s="100" t="s">
        <v>49</v>
      </c>
      <c r="C13" s="100" t="s">
        <v>49</v>
      </c>
      <c r="D13" s="83" t="s">
        <v>49</v>
      </c>
      <c r="E13" s="69" t="s">
        <v>49</v>
      </c>
      <c r="F13" s="83" t="s">
        <v>49</v>
      </c>
      <c r="G13" s="83" t="s">
        <v>49</v>
      </c>
      <c r="H13" s="84" t="s">
        <v>49</v>
      </c>
      <c r="I13" s="11"/>
      <c r="J13" s="11"/>
      <c r="K13" s="11"/>
      <c r="L13" s="11"/>
      <c r="M13" s="11"/>
      <c r="N13" s="11"/>
      <c r="O13" s="11"/>
      <c r="P13" s="11"/>
      <c r="Q13" s="11"/>
    </row>
    <row r="14" spans="1:17" ht="15.5" x14ac:dyDescent="0.35">
      <c r="A14" s="61"/>
      <c r="B14" s="99"/>
      <c r="C14" s="99"/>
      <c r="D14" s="79"/>
      <c r="E14" s="68"/>
      <c r="F14" s="79"/>
      <c r="G14" s="80"/>
      <c r="H14" s="81"/>
      <c r="I14" s="11"/>
      <c r="J14" s="11"/>
      <c r="K14" s="11"/>
      <c r="L14" s="11"/>
      <c r="M14" s="11"/>
      <c r="N14" s="11"/>
      <c r="O14" s="11"/>
      <c r="P14" s="11"/>
      <c r="Q14" s="11"/>
    </row>
    <row r="15" spans="1:17" ht="15.5" x14ac:dyDescent="0.35">
      <c r="A15" s="63"/>
      <c r="B15" s="101"/>
      <c r="C15" s="101"/>
      <c r="D15" s="63"/>
      <c r="E15" s="70"/>
      <c r="F15" s="85"/>
      <c r="G15" s="85"/>
      <c r="H15" s="86"/>
      <c r="I15" s="11"/>
      <c r="J15" s="11"/>
      <c r="K15" s="11"/>
      <c r="L15" s="11"/>
      <c r="M15" s="11"/>
      <c r="N15" s="11"/>
      <c r="O15" s="11"/>
      <c r="P15" s="11"/>
      <c r="Q15" s="11"/>
    </row>
    <row r="16" spans="1:17" ht="15.5" x14ac:dyDescent="0.35">
      <c r="A16" s="64"/>
      <c r="B16" s="102"/>
      <c r="D16" s="66"/>
      <c r="E16" s="35"/>
      <c r="F16" s="66"/>
      <c r="G16" s="66"/>
      <c r="H16" s="57"/>
      <c r="I16" s="11"/>
      <c r="J16" s="11"/>
      <c r="K16" s="11"/>
      <c r="L16" s="11"/>
      <c r="M16" s="11"/>
      <c r="N16" s="11"/>
      <c r="O16" s="11"/>
      <c r="P16" s="11"/>
      <c r="Q16" s="11"/>
    </row>
    <row r="17" spans="1:17" ht="15.5" x14ac:dyDescent="0.35">
      <c r="A17" s="65"/>
      <c r="B17" s="102"/>
      <c r="C17" s="102"/>
      <c r="D17" s="66"/>
      <c r="E17" s="35"/>
      <c r="F17" s="66"/>
      <c r="G17" s="66"/>
      <c r="H17" s="57"/>
      <c r="I17" s="11"/>
      <c r="J17" s="11"/>
      <c r="K17" s="11"/>
      <c r="L17" s="11"/>
      <c r="M17" s="11"/>
      <c r="N17" s="11"/>
      <c r="O17" s="11"/>
      <c r="P17" s="11"/>
      <c r="Q17" s="11"/>
    </row>
    <row r="18" spans="1:17" x14ac:dyDescent="0.35">
      <c r="A18" s="66"/>
      <c r="B18" s="102"/>
      <c r="C18" s="102"/>
      <c r="D18" s="66"/>
      <c r="E18" s="35"/>
      <c r="F18" s="66"/>
      <c r="G18" s="66"/>
      <c r="H18" s="57"/>
      <c r="I18" s="11"/>
      <c r="J18" s="11"/>
      <c r="K18" s="11"/>
      <c r="L18" s="11"/>
      <c r="M18" s="11"/>
      <c r="N18" s="11"/>
      <c r="O18" s="11"/>
      <c r="P18" s="11"/>
      <c r="Q18" s="11"/>
    </row>
    <row r="19" spans="1:17" x14ac:dyDescent="0.35">
      <c r="A19" s="66"/>
      <c r="B19" s="102"/>
      <c r="C19" s="102"/>
      <c r="D19" s="66"/>
      <c r="E19" s="35"/>
      <c r="F19" s="66"/>
      <c r="G19" s="87"/>
      <c r="H19" s="57"/>
      <c r="I19" s="11"/>
      <c r="J19" s="11"/>
      <c r="K19" s="11"/>
      <c r="L19" s="11"/>
      <c r="M19" s="11"/>
      <c r="N19" s="11"/>
      <c r="O19" s="11"/>
      <c r="P19" s="11"/>
      <c r="Q19" s="11"/>
    </row>
    <row r="20" spans="1:17" x14ac:dyDescent="0.35">
      <c r="A20" s="66"/>
      <c r="B20" s="102"/>
      <c r="C20" s="102"/>
      <c r="D20" s="66"/>
      <c r="E20" s="35"/>
      <c r="F20" s="66"/>
      <c r="G20" s="66"/>
      <c r="H20" s="57"/>
      <c r="I20" s="11"/>
      <c r="J20" s="11"/>
      <c r="K20" s="11"/>
      <c r="L20" s="11"/>
      <c r="M20" s="11"/>
      <c r="N20" s="11"/>
      <c r="O20" s="11"/>
      <c r="P20" s="11"/>
      <c r="Q20" s="11"/>
    </row>
    <row r="21" spans="1:17" x14ac:dyDescent="0.35">
      <c r="A21" s="66"/>
      <c r="B21" s="102"/>
      <c r="C21" s="102"/>
      <c r="D21" s="66"/>
      <c r="E21" s="35"/>
      <c r="F21" s="66"/>
      <c r="G21" s="66"/>
      <c r="H21" s="57"/>
      <c r="I21" s="11"/>
      <c r="J21" s="11"/>
      <c r="K21" s="11"/>
      <c r="L21" s="11"/>
      <c r="M21" s="11"/>
      <c r="N21" s="11"/>
      <c r="O21" s="11"/>
      <c r="P21" s="11"/>
      <c r="Q21" s="11"/>
    </row>
    <row r="22" spans="1:17" x14ac:dyDescent="0.35">
      <c r="A22" s="66"/>
      <c r="B22" s="102"/>
      <c r="C22" s="102"/>
      <c r="D22" s="66"/>
      <c r="E22" s="35"/>
      <c r="F22" s="66"/>
      <c r="G22" s="66"/>
      <c r="H22" s="57"/>
      <c r="I22" s="11"/>
      <c r="J22" s="11"/>
      <c r="K22" s="11"/>
      <c r="L22" s="11"/>
      <c r="M22" s="11"/>
      <c r="N22" s="11"/>
      <c r="O22" s="11"/>
      <c r="P22" s="11"/>
      <c r="Q22" s="11"/>
    </row>
    <row r="23" spans="1:17" x14ac:dyDescent="0.35">
      <c r="A23" s="66"/>
      <c r="B23" s="102"/>
      <c r="C23" s="102"/>
      <c r="D23" s="66"/>
      <c r="E23" s="35"/>
      <c r="F23" s="66"/>
      <c r="G23" s="66"/>
      <c r="H23" s="57"/>
      <c r="I23" s="11"/>
      <c r="J23" s="11"/>
      <c r="K23" s="11"/>
      <c r="L23" s="11"/>
      <c r="M23" s="11"/>
      <c r="N23" s="11"/>
      <c r="O23" s="11"/>
      <c r="P23" s="11"/>
      <c r="Q23" s="11"/>
    </row>
    <row r="24" spans="1:17" x14ac:dyDescent="0.35">
      <c r="A24" s="66"/>
      <c r="B24" s="102"/>
      <c r="C24" s="102"/>
      <c r="D24" s="66"/>
      <c r="E24" s="35"/>
      <c r="F24" s="66"/>
      <c r="G24" s="66"/>
      <c r="H24" s="57"/>
      <c r="I24" s="11"/>
      <c r="J24" s="11"/>
      <c r="K24" s="11"/>
      <c r="L24" s="11"/>
      <c r="M24" s="11"/>
      <c r="N24" s="11"/>
      <c r="O24" s="11"/>
      <c r="P24" s="11"/>
      <c r="Q24" s="11"/>
    </row>
    <row r="25" spans="1:17" x14ac:dyDescent="0.35">
      <c r="A25" s="66"/>
      <c r="B25" s="102"/>
      <c r="C25" s="102"/>
      <c r="D25" s="66"/>
      <c r="E25" s="35"/>
      <c r="F25" s="66"/>
      <c r="G25" s="66"/>
      <c r="H25" s="57"/>
      <c r="I25" s="11"/>
      <c r="J25" s="11"/>
      <c r="K25" s="11"/>
      <c r="L25" s="11"/>
      <c r="M25" s="11"/>
      <c r="N25" s="11"/>
      <c r="O25" s="11"/>
      <c r="P25" s="11"/>
      <c r="Q25" s="11"/>
    </row>
    <row r="26" spans="1:17" x14ac:dyDescent="0.35">
      <c r="A26" s="66"/>
      <c r="B26" s="102"/>
      <c r="C26" s="102"/>
      <c r="D26" s="66"/>
      <c r="E26" s="35"/>
      <c r="F26" s="66"/>
      <c r="G26" s="66"/>
      <c r="H26" s="57"/>
      <c r="I26" s="11"/>
      <c r="J26" s="11"/>
      <c r="K26" s="11"/>
      <c r="L26" s="11"/>
      <c r="M26" s="11"/>
      <c r="N26" s="11"/>
      <c r="O26" s="11"/>
      <c r="P26" s="11"/>
      <c r="Q26" s="11"/>
    </row>
    <row r="27" spans="1:17" x14ac:dyDescent="0.35">
      <c r="A27" s="66"/>
      <c r="B27" s="102"/>
      <c r="C27" s="102"/>
      <c r="D27" s="66"/>
      <c r="E27" s="35"/>
      <c r="F27" s="66"/>
      <c r="G27" s="66"/>
      <c r="H27" s="57"/>
      <c r="I27" s="11"/>
      <c r="J27" s="11"/>
      <c r="K27" s="11"/>
      <c r="L27" s="11"/>
      <c r="M27" s="11"/>
      <c r="N27" s="11"/>
      <c r="O27" s="11"/>
      <c r="P27" s="11"/>
      <c r="Q27" s="11"/>
    </row>
    <row r="28" spans="1:17" x14ac:dyDescent="0.35">
      <c r="A28" s="66"/>
      <c r="B28" s="102"/>
      <c r="C28" s="102"/>
      <c r="D28" s="66"/>
      <c r="E28" s="35"/>
      <c r="F28" s="66"/>
      <c r="G28" s="66"/>
      <c r="H28" s="57"/>
      <c r="I28" s="11"/>
      <c r="J28" s="11"/>
      <c r="K28" s="11"/>
      <c r="L28" s="11"/>
      <c r="M28" s="11"/>
      <c r="N28" s="11"/>
      <c r="O28" s="11"/>
      <c r="P28" s="11"/>
      <c r="Q28" s="11"/>
    </row>
    <row r="29" spans="1:17" x14ac:dyDescent="0.35">
      <c r="A29" s="66"/>
      <c r="B29" s="102"/>
      <c r="C29" s="102"/>
      <c r="D29" s="66"/>
      <c r="E29" s="35"/>
      <c r="F29" s="66"/>
      <c r="G29" s="66"/>
      <c r="H29" s="57"/>
      <c r="I29" s="11"/>
      <c r="J29" s="11"/>
      <c r="K29" s="11"/>
      <c r="L29" s="11"/>
      <c r="M29" s="11"/>
      <c r="N29" s="11"/>
      <c r="O29" s="11"/>
      <c r="P29" s="11"/>
      <c r="Q29" s="11"/>
    </row>
    <row r="30" spans="1:17" x14ac:dyDescent="0.35">
      <c r="A30" s="66"/>
      <c r="B30" s="102"/>
      <c r="C30" s="102"/>
      <c r="D30" s="66"/>
      <c r="E30" s="35"/>
      <c r="F30" s="66"/>
      <c r="G30" s="66"/>
      <c r="H30" s="57"/>
      <c r="I30" s="11"/>
      <c r="J30" s="11"/>
      <c r="K30" s="11"/>
      <c r="L30" s="11"/>
      <c r="M30" s="11"/>
      <c r="N30" s="11"/>
      <c r="O30" s="11"/>
      <c r="P30" s="11"/>
      <c r="Q30" s="11"/>
    </row>
  </sheetData>
  <hyperlinks>
    <hyperlink ref="E4" r:id="rId1" location="Data-from-Graph%2010%20year%20average%201932%20-%201941" display="https://vaccineknowledge.ox.ac.uk/accessible/diphtheria-cases-and-deaths-england-and-wales-1914-2013-graph#Data-from-Graph%2010%20year%20average%201932%20-%201941" xr:uid="{9B8779E8-2A41-4E1A-A917-374477721348}"/>
    <hyperlink ref="E5" r:id="rId2" xr:uid="{0D987D12-8144-4D14-A6D9-F64E1F3E18F6}"/>
    <hyperlink ref="E6" r:id="rId3" xr:uid="{6E2E8DB3-624D-4985-8956-1828CE149BC0}"/>
    <hyperlink ref="E7" r:id="rId4" xr:uid="{090A1C85-6A89-4919-B9BF-E7F474D5CDBE}"/>
    <hyperlink ref="E8" r:id="rId5" xr:uid="{CD2D9073-C498-49C8-AF83-80883C33C77F}"/>
    <hyperlink ref="E9" r:id="rId6" xr:uid="{6B4C9F83-35DF-46EB-BCE3-BA2A8D31BD37}"/>
    <hyperlink ref="E12" r:id="rId7" xr:uid="{058FDCD9-1A36-42CB-BE1F-58AC41501BB8}"/>
    <hyperlink ref="E11" r:id="rId8" xr:uid="{ECCD82BE-1996-46D1-ACCF-3C6B2A311513}"/>
  </hyperlinks>
  <pageMargins left="0.7" right="0.7" top="0.75" bottom="0.75" header="0.3" footer="0.3"/>
  <tableParts count="1">
    <tablePart r:id="rId9"/>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8E426-866E-48BF-B069-73A0C0A617D5}">
  <dimension ref="A1:Q29"/>
  <sheetViews>
    <sheetView workbookViewId="0"/>
  </sheetViews>
  <sheetFormatPr defaultColWidth="9.1796875" defaultRowHeight="14.5" x14ac:dyDescent="0.35"/>
  <cols>
    <col min="1" max="1" width="30" style="58" customWidth="1"/>
    <col min="2" max="2" width="25.26953125" style="94" customWidth="1"/>
    <col min="3" max="3" width="29.26953125" style="94" customWidth="1"/>
    <col min="4" max="4" width="58.54296875" style="67" customWidth="1"/>
    <col min="5" max="5" width="67.6328125" style="67" customWidth="1"/>
    <col min="6" max="6" width="23.54296875" style="67" bestFit="1" customWidth="1"/>
    <col min="7" max="7" width="25.81640625" style="67" customWidth="1"/>
    <col min="8" max="8" width="35" style="67" customWidth="1"/>
    <col min="9" max="16384" width="9.1796875" style="12"/>
  </cols>
  <sheetData>
    <row r="1" spans="1:17" s="28" customFormat="1" ht="20" x14ac:dyDescent="0.35">
      <c r="A1" s="52" t="s">
        <v>94</v>
      </c>
      <c r="B1" s="89"/>
      <c r="C1" s="89"/>
      <c r="D1" s="76"/>
      <c r="E1" s="76"/>
      <c r="F1" s="76"/>
      <c r="G1" s="76"/>
      <c r="H1" s="76"/>
    </row>
    <row r="2" spans="1:17" ht="15.5" x14ac:dyDescent="0.35">
      <c r="A2" s="53" t="s">
        <v>36</v>
      </c>
      <c r="B2" s="90"/>
      <c r="C2" s="90"/>
      <c r="D2" s="77"/>
      <c r="E2" s="77"/>
      <c r="F2" s="77"/>
      <c r="G2" s="77"/>
      <c r="H2" s="77"/>
      <c r="I2" s="11"/>
      <c r="J2" s="11"/>
      <c r="K2" s="11"/>
      <c r="L2" s="11"/>
      <c r="M2" s="11"/>
      <c r="N2" s="11"/>
      <c r="O2" s="11"/>
      <c r="P2" s="11"/>
      <c r="Q2" s="11"/>
    </row>
    <row r="3" spans="1:17" s="51" customFormat="1" ht="60" customHeight="1" x14ac:dyDescent="0.35">
      <c r="A3" s="49" t="s">
        <v>37</v>
      </c>
      <c r="B3" s="45" t="s">
        <v>40</v>
      </c>
      <c r="C3" s="38" t="s">
        <v>95</v>
      </c>
      <c r="D3" s="47" t="s">
        <v>64</v>
      </c>
      <c r="E3" s="47" t="s">
        <v>65</v>
      </c>
      <c r="F3" s="33" t="s">
        <v>182</v>
      </c>
      <c r="G3" s="47" t="s">
        <v>66</v>
      </c>
      <c r="H3" s="33" t="s">
        <v>67</v>
      </c>
      <c r="I3" s="50"/>
      <c r="J3" s="50"/>
      <c r="K3" s="50"/>
      <c r="L3" s="50"/>
      <c r="M3" s="50"/>
      <c r="N3" s="50"/>
      <c r="O3" s="50"/>
      <c r="P3" s="50"/>
      <c r="Q3" s="50"/>
    </row>
    <row r="4" spans="1:17" ht="46.5" x14ac:dyDescent="0.35">
      <c r="A4" s="54" t="s">
        <v>42</v>
      </c>
      <c r="B4" s="91">
        <v>0</v>
      </c>
      <c r="C4" s="91">
        <v>0</v>
      </c>
      <c r="D4" s="88" t="s">
        <v>96</v>
      </c>
      <c r="E4" s="105" t="s">
        <v>97</v>
      </c>
      <c r="F4" s="79">
        <v>2024</v>
      </c>
      <c r="G4" s="80">
        <v>45748</v>
      </c>
      <c r="H4" s="79" t="s">
        <v>98</v>
      </c>
      <c r="I4" s="11"/>
      <c r="J4" s="11"/>
      <c r="K4" s="11"/>
      <c r="L4" s="11"/>
      <c r="M4" s="11"/>
      <c r="N4" s="11"/>
      <c r="O4" s="11"/>
      <c r="P4" s="11"/>
      <c r="Q4" s="11"/>
    </row>
    <row r="5" spans="1:17" ht="46.5" x14ac:dyDescent="0.35">
      <c r="A5" s="54" t="s">
        <v>43</v>
      </c>
      <c r="B5" s="91">
        <v>2</v>
      </c>
      <c r="C5" s="91">
        <v>2</v>
      </c>
      <c r="D5" s="88" t="s">
        <v>99</v>
      </c>
      <c r="E5" s="105" t="s">
        <v>100</v>
      </c>
      <c r="F5" s="79">
        <v>2024</v>
      </c>
      <c r="G5" s="80">
        <v>45992</v>
      </c>
      <c r="H5" s="79" t="s">
        <v>98</v>
      </c>
      <c r="I5" s="11"/>
      <c r="J5" s="11"/>
      <c r="K5" s="11"/>
      <c r="L5" s="11"/>
      <c r="M5" s="11"/>
      <c r="N5" s="11"/>
      <c r="O5" s="11"/>
      <c r="P5" s="11"/>
      <c r="Q5" s="11"/>
    </row>
    <row r="6" spans="1:17" ht="46.5" x14ac:dyDescent="0.35">
      <c r="A6" s="55" t="s">
        <v>60</v>
      </c>
      <c r="B6" s="91">
        <v>2.2000000000000002</v>
      </c>
      <c r="C6" s="91">
        <v>2.2000000000000002</v>
      </c>
      <c r="D6" s="61" t="s">
        <v>101</v>
      </c>
      <c r="E6" s="106" t="s">
        <v>75</v>
      </c>
      <c r="F6" s="61" t="s">
        <v>102</v>
      </c>
      <c r="G6" s="80">
        <v>45992</v>
      </c>
      <c r="H6" s="79" t="s">
        <v>103</v>
      </c>
      <c r="I6" s="11"/>
      <c r="J6" s="11"/>
      <c r="K6" s="11"/>
      <c r="L6" s="11"/>
      <c r="M6" s="11"/>
      <c r="N6" s="11"/>
      <c r="O6" s="11"/>
      <c r="P6" s="11"/>
      <c r="Q6" s="11"/>
    </row>
    <row r="7" spans="1:17" ht="46.5" x14ac:dyDescent="0.35">
      <c r="A7" s="54" t="s">
        <v>45</v>
      </c>
      <c r="B7" s="91">
        <v>0</v>
      </c>
      <c r="C7" s="91">
        <v>0</v>
      </c>
      <c r="D7" s="79" t="s">
        <v>104</v>
      </c>
      <c r="E7" s="106" t="s">
        <v>105</v>
      </c>
      <c r="F7" s="79" t="s">
        <v>106</v>
      </c>
      <c r="G7" s="80">
        <v>45809</v>
      </c>
      <c r="H7" s="79" t="s">
        <v>107</v>
      </c>
      <c r="I7" s="11"/>
      <c r="J7" s="11"/>
      <c r="K7" s="11"/>
      <c r="L7" s="11"/>
      <c r="M7" s="11"/>
      <c r="N7" s="11"/>
      <c r="O7" s="11"/>
      <c r="P7" s="11"/>
      <c r="Q7" s="11"/>
    </row>
    <row r="8" spans="1:17" ht="62" x14ac:dyDescent="0.35">
      <c r="A8" s="55" t="s">
        <v>61</v>
      </c>
      <c r="B8" s="91">
        <v>2</v>
      </c>
      <c r="C8" s="91">
        <v>2</v>
      </c>
      <c r="D8" s="79" t="s">
        <v>108</v>
      </c>
      <c r="E8" s="105" t="s">
        <v>109</v>
      </c>
      <c r="F8" s="79">
        <v>2024</v>
      </c>
      <c r="G8" s="80">
        <v>45809</v>
      </c>
      <c r="H8" s="79" t="s">
        <v>98</v>
      </c>
      <c r="I8" s="11"/>
      <c r="J8" s="11"/>
      <c r="K8" s="11"/>
      <c r="L8" s="11"/>
      <c r="M8" s="11"/>
      <c r="N8" s="11"/>
      <c r="O8" s="11"/>
      <c r="P8" s="11"/>
      <c r="Q8" s="11"/>
    </row>
    <row r="9" spans="1:17" ht="62" x14ac:dyDescent="0.35">
      <c r="A9" s="54" t="s">
        <v>83</v>
      </c>
      <c r="B9" s="91">
        <v>31</v>
      </c>
      <c r="C9" s="91">
        <v>31</v>
      </c>
      <c r="D9" s="79" t="s">
        <v>110</v>
      </c>
      <c r="E9" s="105" t="s">
        <v>111</v>
      </c>
      <c r="F9" s="82" t="s">
        <v>112</v>
      </c>
      <c r="G9" s="80">
        <v>45962</v>
      </c>
      <c r="H9" s="79" t="s">
        <v>98</v>
      </c>
      <c r="I9" s="11"/>
      <c r="J9" s="11"/>
      <c r="K9" s="11"/>
      <c r="L9" s="11"/>
      <c r="M9" s="11"/>
      <c r="N9" s="11"/>
      <c r="O9" s="11"/>
      <c r="P9" s="11"/>
      <c r="Q9" s="11"/>
    </row>
    <row r="10" spans="1:17" ht="15.5" x14ac:dyDescent="0.35">
      <c r="A10" s="54" t="s">
        <v>48</v>
      </c>
      <c r="B10" s="92" t="s">
        <v>49</v>
      </c>
      <c r="C10" s="92" t="s">
        <v>49</v>
      </c>
      <c r="D10" s="83" t="s">
        <v>49</v>
      </c>
      <c r="E10" s="83" t="s">
        <v>49</v>
      </c>
      <c r="F10" s="83" t="s">
        <v>49</v>
      </c>
      <c r="G10" s="83" t="s">
        <v>49</v>
      </c>
      <c r="H10" s="83" t="s">
        <v>49</v>
      </c>
      <c r="I10" s="11"/>
      <c r="J10" s="11"/>
      <c r="K10" s="11"/>
      <c r="L10" s="11"/>
      <c r="M10" s="11"/>
      <c r="N10" s="11"/>
      <c r="O10" s="11"/>
      <c r="P10" s="11"/>
      <c r="Q10" s="11"/>
    </row>
    <row r="11" spans="1:17" ht="62" x14ac:dyDescent="0.35">
      <c r="A11" s="55" t="s">
        <v>50</v>
      </c>
      <c r="B11" s="91">
        <v>843</v>
      </c>
      <c r="C11" s="91">
        <v>843</v>
      </c>
      <c r="D11" s="79" t="s">
        <v>113</v>
      </c>
      <c r="E11" s="105" t="s">
        <v>114</v>
      </c>
      <c r="F11" s="61" t="s">
        <v>115</v>
      </c>
      <c r="G11" s="80">
        <v>45413</v>
      </c>
      <c r="H11" s="79" t="s">
        <v>116</v>
      </c>
      <c r="I11" s="11"/>
      <c r="J11" s="11"/>
      <c r="K11" s="11"/>
      <c r="L11" s="11"/>
      <c r="M11" s="11"/>
      <c r="N11" s="11"/>
      <c r="O11" s="11"/>
      <c r="P11" s="11"/>
      <c r="Q11" s="11"/>
    </row>
    <row r="12" spans="1:17" ht="108.5" x14ac:dyDescent="0.35">
      <c r="A12" s="54" t="s">
        <v>51</v>
      </c>
      <c r="B12" s="91">
        <v>1</v>
      </c>
      <c r="C12" s="91">
        <f>B12*(58620101/61806682)</f>
        <v>0.94844277516790176</v>
      </c>
      <c r="D12" s="79" t="s">
        <v>117</v>
      </c>
      <c r="E12" s="105" t="s">
        <v>118</v>
      </c>
      <c r="F12" s="79" t="s">
        <v>119</v>
      </c>
      <c r="G12" s="80">
        <v>46023</v>
      </c>
      <c r="H12" s="79" t="s">
        <v>103</v>
      </c>
      <c r="I12" s="11"/>
      <c r="J12" s="11"/>
      <c r="K12" s="11"/>
      <c r="L12" s="11"/>
      <c r="M12" s="11"/>
      <c r="N12" s="11"/>
      <c r="O12" s="11"/>
      <c r="P12" s="11"/>
      <c r="Q12" s="11"/>
    </row>
    <row r="13" spans="1:17" ht="15.5" x14ac:dyDescent="0.35">
      <c r="A13" s="54" t="s">
        <v>52</v>
      </c>
      <c r="B13" s="92" t="s">
        <v>49</v>
      </c>
      <c r="C13" s="92" t="s">
        <v>49</v>
      </c>
      <c r="D13" s="83" t="s">
        <v>49</v>
      </c>
      <c r="E13" s="83" t="s">
        <v>49</v>
      </c>
      <c r="F13" s="83" t="s">
        <v>49</v>
      </c>
      <c r="G13" s="83" t="s">
        <v>49</v>
      </c>
      <c r="H13" s="83" t="s">
        <v>49</v>
      </c>
      <c r="I13" s="11"/>
      <c r="J13" s="11"/>
      <c r="K13" s="11"/>
      <c r="L13" s="11"/>
      <c r="M13" s="11"/>
      <c r="N13" s="11"/>
      <c r="O13" s="11"/>
      <c r="P13" s="11"/>
      <c r="Q13" s="11"/>
    </row>
    <row r="14" spans="1:17" ht="15.5" x14ac:dyDescent="0.35">
      <c r="A14" s="56"/>
      <c r="B14" s="93"/>
      <c r="C14" s="93"/>
      <c r="D14" s="63"/>
      <c r="E14" s="63"/>
      <c r="F14" s="85"/>
      <c r="G14" s="85"/>
      <c r="H14" s="85"/>
      <c r="I14" s="11"/>
      <c r="J14" s="11"/>
      <c r="K14" s="11"/>
      <c r="L14" s="11"/>
      <c r="M14" s="11"/>
      <c r="N14" s="11"/>
      <c r="O14" s="11"/>
      <c r="P14" s="11"/>
      <c r="Q14" s="11"/>
    </row>
    <row r="15" spans="1:17" ht="15.5" x14ac:dyDescent="0.35">
      <c r="A15" s="24"/>
      <c r="B15" s="95"/>
      <c r="C15" s="95"/>
      <c r="D15" s="66"/>
      <c r="E15" s="66"/>
      <c r="F15" s="66"/>
      <c r="G15" s="66"/>
      <c r="H15" s="66"/>
      <c r="I15" s="11"/>
      <c r="J15" s="11"/>
      <c r="K15" s="11"/>
      <c r="L15" s="11"/>
      <c r="M15" s="11"/>
      <c r="N15" s="11"/>
      <c r="O15" s="11"/>
      <c r="P15" s="11"/>
      <c r="Q15" s="11"/>
    </row>
    <row r="16" spans="1:17" x14ac:dyDescent="0.35">
      <c r="A16" s="57"/>
      <c r="B16" s="95"/>
      <c r="C16" s="95"/>
      <c r="D16" s="66"/>
      <c r="E16" s="66"/>
      <c r="F16" s="66"/>
      <c r="G16" s="66"/>
      <c r="H16" s="66"/>
      <c r="I16" s="11"/>
      <c r="J16" s="11"/>
      <c r="K16" s="11"/>
      <c r="L16" s="11"/>
      <c r="M16" s="11"/>
      <c r="N16" s="11"/>
      <c r="O16" s="11"/>
      <c r="P16" s="11"/>
      <c r="Q16" s="11"/>
    </row>
    <row r="17" spans="1:17" x14ac:dyDescent="0.35">
      <c r="A17" s="57"/>
      <c r="B17" s="95"/>
      <c r="C17" s="95"/>
      <c r="D17" s="66"/>
      <c r="E17" s="66"/>
      <c r="F17" s="66"/>
      <c r="G17" s="66"/>
      <c r="H17" s="66"/>
      <c r="I17" s="11"/>
      <c r="J17" s="11"/>
      <c r="K17" s="11"/>
      <c r="L17" s="11"/>
      <c r="M17" s="11"/>
      <c r="N17" s="11"/>
      <c r="O17" s="11"/>
      <c r="P17" s="11"/>
      <c r="Q17" s="11"/>
    </row>
    <row r="18" spans="1:17" x14ac:dyDescent="0.35">
      <c r="A18" s="57"/>
      <c r="B18" s="95"/>
      <c r="C18" s="95"/>
      <c r="D18" s="66"/>
      <c r="E18" s="66"/>
      <c r="F18" s="66"/>
      <c r="G18" s="87"/>
      <c r="H18" s="66"/>
      <c r="I18" s="11"/>
      <c r="J18" s="11"/>
      <c r="K18" s="11"/>
      <c r="L18" s="11"/>
      <c r="M18" s="11"/>
      <c r="N18" s="11"/>
      <c r="O18" s="11"/>
      <c r="P18" s="11"/>
      <c r="Q18" s="11"/>
    </row>
    <row r="19" spans="1:17" x14ac:dyDescent="0.35">
      <c r="A19" s="57"/>
      <c r="B19" s="95"/>
      <c r="C19" s="95"/>
      <c r="D19" s="66"/>
      <c r="E19" s="66"/>
      <c r="F19" s="66"/>
      <c r="G19" s="66"/>
      <c r="H19" s="66"/>
      <c r="I19" s="11"/>
      <c r="J19" s="11"/>
      <c r="K19" s="11"/>
      <c r="L19" s="11"/>
      <c r="M19" s="11"/>
      <c r="N19" s="11"/>
      <c r="O19" s="11"/>
      <c r="P19" s="11"/>
      <c r="Q19" s="11"/>
    </row>
    <row r="20" spans="1:17" x14ac:dyDescent="0.35">
      <c r="A20" s="57"/>
      <c r="B20" s="95"/>
      <c r="C20" s="95"/>
      <c r="D20" s="66"/>
      <c r="E20" s="66"/>
      <c r="F20" s="66"/>
      <c r="G20" s="66"/>
      <c r="H20" s="66"/>
      <c r="I20" s="11"/>
      <c r="J20" s="11"/>
      <c r="K20" s="11"/>
      <c r="L20" s="11"/>
      <c r="M20" s="11"/>
      <c r="N20" s="11"/>
      <c r="O20" s="11"/>
      <c r="P20" s="11"/>
      <c r="Q20" s="11"/>
    </row>
    <row r="21" spans="1:17" x14ac:dyDescent="0.35">
      <c r="A21" s="57"/>
      <c r="B21" s="95"/>
      <c r="C21" s="95"/>
      <c r="D21" s="66"/>
      <c r="E21" s="66"/>
      <c r="F21" s="66"/>
      <c r="G21" s="66"/>
      <c r="H21" s="66"/>
      <c r="I21" s="11"/>
      <c r="J21" s="11"/>
      <c r="K21" s="11"/>
      <c r="L21" s="11"/>
      <c r="M21" s="11"/>
      <c r="N21" s="11"/>
      <c r="O21" s="11"/>
      <c r="P21" s="11"/>
      <c r="Q21" s="11"/>
    </row>
    <row r="22" spans="1:17" x14ac:dyDescent="0.35">
      <c r="A22" s="57"/>
      <c r="B22" s="95"/>
      <c r="C22" s="95"/>
      <c r="D22" s="66"/>
      <c r="E22" s="66"/>
      <c r="F22" s="66"/>
      <c r="G22" s="66"/>
      <c r="H22" s="66"/>
      <c r="I22" s="11"/>
      <c r="J22" s="11"/>
      <c r="K22" s="11"/>
      <c r="L22" s="11"/>
      <c r="M22" s="11"/>
      <c r="N22" s="11"/>
      <c r="O22" s="11"/>
      <c r="P22" s="11"/>
      <c r="Q22" s="11"/>
    </row>
    <row r="23" spans="1:17" x14ac:dyDescent="0.35">
      <c r="A23" s="57"/>
      <c r="B23" s="95"/>
      <c r="C23" s="95"/>
      <c r="D23" s="66"/>
      <c r="E23" s="66"/>
      <c r="F23" s="66"/>
      <c r="G23" s="66"/>
      <c r="H23" s="66"/>
      <c r="I23" s="11"/>
      <c r="J23" s="11"/>
      <c r="K23" s="11"/>
      <c r="L23" s="11"/>
      <c r="M23" s="11"/>
      <c r="N23" s="11"/>
      <c r="O23" s="11"/>
      <c r="P23" s="11"/>
      <c r="Q23" s="11"/>
    </row>
    <row r="24" spans="1:17" x14ac:dyDescent="0.35">
      <c r="A24" s="57"/>
      <c r="B24" s="95"/>
      <c r="C24" s="95"/>
      <c r="D24" s="66"/>
      <c r="E24" s="66"/>
      <c r="F24" s="66"/>
      <c r="G24" s="66"/>
      <c r="H24" s="66"/>
      <c r="I24" s="11"/>
      <c r="J24" s="11"/>
      <c r="K24" s="11"/>
      <c r="L24" s="11"/>
      <c r="M24" s="11"/>
      <c r="N24" s="11"/>
      <c r="O24" s="11"/>
      <c r="P24" s="11"/>
      <c r="Q24" s="11"/>
    </row>
    <row r="25" spans="1:17" x14ac:dyDescent="0.35">
      <c r="A25" s="57"/>
      <c r="B25" s="95"/>
      <c r="C25" s="95"/>
      <c r="D25" s="66"/>
      <c r="E25" s="66"/>
      <c r="F25" s="66"/>
      <c r="G25" s="66"/>
      <c r="H25" s="66"/>
      <c r="I25" s="11"/>
      <c r="J25" s="11"/>
      <c r="K25" s="11"/>
      <c r="L25" s="11"/>
      <c r="M25" s="11"/>
      <c r="N25" s="11"/>
      <c r="O25" s="11"/>
      <c r="P25" s="11"/>
      <c r="Q25" s="11"/>
    </row>
    <row r="26" spans="1:17" x14ac:dyDescent="0.35">
      <c r="A26" s="57"/>
      <c r="B26" s="95"/>
      <c r="C26" s="95"/>
      <c r="D26" s="66"/>
      <c r="E26" s="66"/>
      <c r="F26" s="66"/>
      <c r="G26" s="66"/>
      <c r="H26" s="66"/>
      <c r="I26" s="11"/>
      <c r="J26" s="11"/>
      <c r="K26" s="11"/>
      <c r="L26" s="11"/>
      <c r="M26" s="11"/>
      <c r="N26" s="11"/>
      <c r="O26" s="11"/>
      <c r="P26" s="11"/>
      <c r="Q26" s="11"/>
    </row>
    <row r="27" spans="1:17" x14ac:dyDescent="0.35">
      <c r="A27" s="57"/>
      <c r="B27" s="95"/>
      <c r="C27" s="95"/>
      <c r="D27" s="66"/>
      <c r="E27" s="66"/>
      <c r="F27" s="66"/>
      <c r="G27" s="66"/>
      <c r="H27" s="66"/>
      <c r="I27" s="11"/>
      <c r="J27" s="11"/>
      <c r="K27" s="11"/>
      <c r="L27" s="11"/>
      <c r="M27" s="11"/>
      <c r="N27" s="11"/>
      <c r="O27" s="11"/>
      <c r="P27" s="11"/>
      <c r="Q27" s="11"/>
    </row>
    <row r="28" spans="1:17" x14ac:dyDescent="0.35">
      <c r="A28" s="57"/>
      <c r="B28" s="95"/>
      <c r="C28" s="95"/>
      <c r="D28" s="66"/>
      <c r="E28" s="66"/>
      <c r="F28" s="66"/>
      <c r="G28" s="66"/>
      <c r="H28" s="66"/>
      <c r="I28" s="11"/>
      <c r="J28" s="11"/>
      <c r="K28" s="11"/>
      <c r="L28" s="11"/>
      <c r="M28" s="11"/>
      <c r="N28" s="11"/>
      <c r="O28" s="11"/>
      <c r="P28" s="11"/>
      <c r="Q28" s="11"/>
    </row>
    <row r="29" spans="1:17" x14ac:dyDescent="0.35">
      <c r="A29" s="57"/>
      <c r="B29" s="95"/>
      <c r="C29" s="95"/>
      <c r="D29" s="66"/>
      <c r="E29" s="66"/>
      <c r="F29" s="66"/>
      <c r="G29" s="66"/>
      <c r="H29" s="66"/>
      <c r="I29" s="11"/>
      <c r="J29" s="11"/>
      <c r="K29" s="11"/>
      <c r="L29" s="11"/>
      <c r="M29" s="11"/>
      <c r="N29" s="11"/>
      <c r="O29" s="11"/>
      <c r="P29" s="11"/>
      <c r="Q29" s="11"/>
    </row>
  </sheetData>
  <hyperlinks>
    <hyperlink ref="E4" r:id="rId1" xr:uid="{2FC1BD1D-369B-402A-B111-ABB5A5A3A1DD}"/>
    <hyperlink ref="E5" r:id="rId2" xr:uid="{C415D6F2-9543-4639-8D8F-AAEDC7C81853}"/>
    <hyperlink ref="E6" r:id="rId3" xr:uid="{E58D594D-8679-4A08-83ED-41E5764471DC}"/>
    <hyperlink ref="E7" r:id="rId4" xr:uid="{37DF2FF4-16A5-4581-9E51-7AF2D80232C7}"/>
    <hyperlink ref="E8" r:id="rId5" xr:uid="{B9572E52-7914-4F02-A3FD-A3CD31327ECD}"/>
    <hyperlink ref="E9" r:id="rId6" xr:uid="{5EBE415B-097A-4038-880B-6412F797C386}"/>
    <hyperlink ref="E12" r:id="rId7" location="measles-notifications-and-deaths-in-england-and-wales-1940-to-2025" xr:uid="{184F52A9-6330-4D93-AEB9-0AF0EE5CFC4C}"/>
    <hyperlink ref="E11" r:id="rId8" xr:uid="{0E460E0B-216E-4D20-A652-1DFE2C3588C8}"/>
  </hyperlinks>
  <pageMargins left="0.7" right="0.7" top="0.75" bottom="0.75" header="0.3" footer="0.3"/>
  <tableParts count="1">
    <tablePart r:id="rId9"/>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FC843-A0A1-41F1-8CA1-95763E854A51}">
  <dimension ref="A1:Q28"/>
  <sheetViews>
    <sheetView workbookViewId="0"/>
  </sheetViews>
  <sheetFormatPr defaultColWidth="9.1796875" defaultRowHeight="14.5" x14ac:dyDescent="0.35"/>
  <cols>
    <col min="1" max="1" width="30" style="58" customWidth="1"/>
    <col min="2" max="3" width="28.54296875" style="94" customWidth="1"/>
    <col min="4" max="4" width="61.81640625" style="67" customWidth="1"/>
    <col min="5" max="5" width="60.90625" style="67" customWidth="1"/>
    <col min="6" max="6" width="23.54296875" style="67" bestFit="1" customWidth="1"/>
    <col min="7" max="7" width="25.1796875" style="67" customWidth="1"/>
    <col min="8" max="8" width="42.453125" style="58" customWidth="1"/>
    <col min="9" max="16384" width="9.1796875" style="58"/>
  </cols>
  <sheetData>
    <row r="1" spans="1:17" ht="20" x14ac:dyDescent="0.35">
      <c r="A1" s="52" t="s">
        <v>120</v>
      </c>
      <c r="B1" s="90"/>
      <c r="C1" s="90"/>
      <c r="D1" s="77"/>
      <c r="E1" s="77"/>
      <c r="F1" s="77"/>
      <c r="G1" s="77"/>
      <c r="H1" s="78"/>
      <c r="I1" s="57"/>
      <c r="J1" s="57"/>
      <c r="K1" s="57"/>
      <c r="L1" s="57"/>
      <c r="M1" s="57"/>
      <c r="N1" s="57"/>
      <c r="O1" s="57"/>
      <c r="P1" s="57"/>
      <c r="Q1" s="57"/>
    </row>
    <row r="2" spans="1:17" ht="15.5" x14ac:dyDescent="0.35">
      <c r="A2" s="53" t="s">
        <v>36</v>
      </c>
      <c r="B2" s="90"/>
      <c r="C2" s="90"/>
      <c r="D2" s="77"/>
      <c r="E2" s="77"/>
      <c r="F2" s="77"/>
      <c r="G2" s="77"/>
      <c r="H2" s="78"/>
      <c r="I2" s="57"/>
      <c r="J2" s="57"/>
      <c r="K2" s="57"/>
      <c r="L2" s="57"/>
      <c r="M2" s="57"/>
      <c r="N2" s="57"/>
      <c r="O2" s="57"/>
      <c r="P2" s="57"/>
      <c r="Q2" s="57"/>
    </row>
    <row r="3" spans="1:17" s="51" customFormat="1" ht="62" x14ac:dyDescent="0.35">
      <c r="A3" s="49" t="s">
        <v>37</v>
      </c>
      <c r="B3" s="45" t="s">
        <v>121</v>
      </c>
      <c r="C3" s="38" t="s">
        <v>122</v>
      </c>
      <c r="D3" s="47" t="s">
        <v>64</v>
      </c>
      <c r="E3" s="47" t="s">
        <v>65</v>
      </c>
      <c r="F3" s="33" t="s">
        <v>182</v>
      </c>
      <c r="G3" s="47" t="s">
        <v>66</v>
      </c>
      <c r="H3" s="75" t="s">
        <v>67</v>
      </c>
      <c r="I3" s="50"/>
      <c r="J3" s="50"/>
      <c r="K3" s="50"/>
      <c r="L3" s="50"/>
      <c r="M3" s="50"/>
      <c r="N3" s="50"/>
      <c r="O3" s="50"/>
      <c r="P3" s="50"/>
      <c r="Q3" s="50"/>
    </row>
    <row r="4" spans="1:17" ht="124" x14ac:dyDescent="0.35">
      <c r="A4" s="54" t="s">
        <v>42</v>
      </c>
      <c r="B4" s="107">
        <v>55428</v>
      </c>
      <c r="C4" s="107">
        <f>B4*(58620101/61806682)</f>
        <v>52570.286142006458</v>
      </c>
      <c r="D4" s="88" t="s">
        <v>123</v>
      </c>
      <c r="E4" s="105" t="s">
        <v>124</v>
      </c>
      <c r="F4" s="79" t="s">
        <v>183</v>
      </c>
      <c r="G4" s="80">
        <v>44927</v>
      </c>
      <c r="H4" s="81" t="s">
        <v>125</v>
      </c>
      <c r="I4" s="57"/>
      <c r="J4" s="57"/>
      <c r="K4" s="57"/>
      <c r="L4" s="57"/>
      <c r="M4" s="57"/>
      <c r="N4" s="57"/>
      <c r="O4" s="57"/>
      <c r="P4" s="57"/>
      <c r="Q4" s="57"/>
    </row>
    <row r="5" spans="1:17" ht="139.5" x14ac:dyDescent="0.35">
      <c r="A5" s="54" t="s">
        <v>43</v>
      </c>
      <c r="B5" s="107">
        <v>1117</v>
      </c>
      <c r="C5" s="107">
        <f t="shared" ref="C5:C8" si="0">B5*(58620101/61806682)</f>
        <v>1059.4105798625462</v>
      </c>
      <c r="D5" s="113" t="s">
        <v>195</v>
      </c>
      <c r="E5" s="105" t="s">
        <v>126</v>
      </c>
      <c r="F5" s="79" t="s">
        <v>184</v>
      </c>
      <c r="G5" s="80">
        <v>29738</v>
      </c>
      <c r="H5" s="81" t="s">
        <v>127</v>
      </c>
      <c r="I5" s="57"/>
      <c r="J5" s="57"/>
      <c r="K5" s="57"/>
      <c r="L5" s="57"/>
      <c r="M5" s="57"/>
      <c r="N5" s="57"/>
      <c r="O5" s="57"/>
      <c r="P5" s="57"/>
      <c r="Q5" s="57"/>
    </row>
    <row r="6" spans="1:17" ht="139.5" x14ac:dyDescent="0.35">
      <c r="A6" s="55" t="s">
        <v>60</v>
      </c>
      <c r="B6" s="107">
        <v>12190.6</v>
      </c>
      <c r="C6" s="107">
        <f t="shared" si="0"/>
        <v>11562.086494961824</v>
      </c>
      <c r="D6" s="61" t="s">
        <v>128</v>
      </c>
      <c r="E6" s="106" t="s">
        <v>75</v>
      </c>
      <c r="F6" s="61" t="s">
        <v>185</v>
      </c>
      <c r="G6" s="80">
        <v>45992</v>
      </c>
      <c r="H6" s="81" t="s">
        <v>129</v>
      </c>
      <c r="I6" s="57"/>
      <c r="J6" s="57"/>
      <c r="K6" s="57"/>
      <c r="L6" s="57"/>
      <c r="M6" s="57"/>
      <c r="N6" s="57"/>
      <c r="O6" s="57"/>
      <c r="P6" s="57"/>
      <c r="Q6" s="57"/>
    </row>
    <row r="7" spans="1:17" ht="93" x14ac:dyDescent="0.35">
      <c r="A7" s="54" t="s">
        <v>45</v>
      </c>
      <c r="B7" s="107">
        <v>8000</v>
      </c>
      <c r="C7" s="107">
        <f t="shared" si="0"/>
        <v>7587.5422013432144</v>
      </c>
      <c r="D7" s="79" t="s">
        <v>130</v>
      </c>
      <c r="E7" s="106" t="s">
        <v>105</v>
      </c>
      <c r="F7" s="79" t="s">
        <v>131</v>
      </c>
      <c r="G7" s="80">
        <v>45809</v>
      </c>
      <c r="H7" s="81" t="s">
        <v>132</v>
      </c>
      <c r="I7" s="57"/>
      <c r="J7" s="57"/>
      <c r="K7" s="57"/>
      <c r="L7" s="57"/>
      <c r="M7" s="57"/>
      <c r="N7" s="57"/>
      <c r="O7" s="57"/>
      <c r="P7" s="57"/>
      <c r="Q7" s="57"/>
    </row>
    <row r="8" spans="1:17" ht="46.5" x14ac:dyDescent="0.35">
      <c r="A8" s="55" t="s">
        <v>61</v>
      </c>
      <c r="B8" s="107">
        <v>1000</v>
      </c>
      <c r="C8" s="107">
        <f t="shared" si="0"/>
        <v>948.4427751679018</v>
      </c>
      <c r="D8" s="79" t="s">
        <v>133</v>
      </c>
      <c r="E8" s="105" t="s">
        <v>134</v>
      </c>
      <c r="F8" s="79" t="s">
        <v>190</v>
      </c>
      <c r="G8" s="80">
        <v>45536</v>
      </c>
      <c r="H8" s="81" t="s">
        <v>135</v>
      </c>
      <c r="I8" s="57"/>
      <c r="J8" s="57"/>
      <c r="K8" s="57"/>
      <c r="L8" s="57"/>
      <c r="M8" s="57"/>
      <c r="N8" s="57"/>
      <c r="O8" s="57"/>
      <c r="P8" s="57"/>
      <c r="Q8" s="57"/>
    </row>
    <row r="9" spans="1:17" ht="62" x14ac:dyDescent="0.35">
      <c r="A9" s="54" t="s">
        <v>83</v>
      </c>
      <c r="B9" s="107">
        <v>2573</v>
      </c>
      <c r="C9" s="107">
        <v>2573</v>
      </c>
      <c r="D9" s="83" t="s">
        <v>194</v>
      </c>
      <c r="E9" s="105" t="s">
        <v>85</v>
      </c>
      <c r="F9" s="82" t="s">
        <v>86</v>
      </c>
      <c r="G9" s="80">
        <v>45962</v>
      </c>
      <c r="H9" s="81" t="s">
        <v>87</v>
      </c>
      <c r="I9" s="57"/>
      <c r="J9" s="57"/>
      <c r="K9" s="57"/>
      <c r="L9" s="57"/>
      <c r="M9" s="57"/>
      <c r="N9" s="57"/>
      <c r="O9" s="57"/>
      <c r="P9" s="57"/>
      <c r="Q9" s="57"/>
    </row>
    <row r="10" spans="1:17" ht="139.5" x14ac:dyDescent="0.35">
      <c r="A10" s="55" t="s">
        <v>136</v>
      </c>
      <c r="B10" s="108">
        <v>50427</v>
      </c>
      <c r="C10" s="108">
        <v>50427</v>
      </c>
      <c r="D10" s="83" t="s">
        <v>193</v>
      </c>
      <c r="E10" s="105" t="s">
        <v>137</v>
      </c>
      <c r="F10" s="111" t="s">
        <v>191</v>
      </c>
      <c r="G10" s="112">
        <v>42186</v>
      </c>
      <c r="H10" s="84" t="s">
        <v>138</v>
      </c>
      <c r="I10" s="57"/>
      <c r="J10" s="57"/>
      <c r="K10" s="57"/>
      <c r="L10" s="57"/>
      <c r="M10" s="57"/>
      <c r="N10" s="57"/>
      <c r="O10" s="57"/>
      <c r="P10" s="57"/>
      <c r="Q10" s="57"/>
    </row>
    <row r="11" spans="1:17" ht="62" x14ac:dyDescent="0.35">
      <c r="A11" s="55" t="s">
        <v>50</v>
      </c>
      <c r="B11" s="107">
        <v>6346</v>
      </c>
      <c r="C11" s="107">
        <f>B11*(58620101/61806682)</f>
        <v>6018.8178512155046</v>
      </c>
      <c r="D11" s="79" t="s">
        <v>139</v>
      </c>
      <c r="E11" s="105" t="s">
        <v>140</v>
      </c>
      <c r="F11" s="79" t="s">
        <v>190</v>
      </c>
      <c r="G11" s="80">
        <v>45809</v>
      </c>
      <c r="H11" s="81" t="s">
        <v>141</v>
      </c>
      <c r="I11" s="57"/>
      <c r="J11" s="57"/>
      <c r="K11" s="57"/>
      <c r="L11" s="57"/>
      <c r="M11" s="57"/>
      <c r="N11" s="57"/>
      <c r="O11" s="57"/>
      <c r="P11" s="57"/>
      <c r="Q11" s="57"/>
    </row>
    <row r="12" spans="1:17" ht="93" x14ac:dyDescent="0.35">
      <c r="A12" s="54" t="s">
        <v>51</v>
      </c>
      <c r="B12" s="109">
        <v>412094</v>
      </c>
      <c r="C12" s="107">
        <f>B12*(58620101/61806682)</f>
        <v>390847.5769900413</v>
      </c>
      <c r="D12" s="79" t="s">
        <v>196</v>
      </c>
      <c r="E12" s="105" t="s">
        <v>142</v>
      </c>
      <c r="F12" s="79" t="s">
        <v>192</v>
      </c>
      <c r="G12" s="80">
        <v>46023</v>
      </c>
      <c r="H12" s="81" t="s">
        <v>143</v>
      </c>
      <c r="I12" s="57"/>
      <c r="J12" s="57"/>
      <c r="K12" s="57"/>
      <c r="L12" s="57"/>
      <c r="M12" s="57"/>
      <c r="N12" s="57"/>
      <c r="O12" s="57"/>
      <c r="P12" s="57"/>
      <c r="Q12" s="57"/>
    </row>
    <row r="13" spans="1:17" ht="155" x14ac:dyDescent="0.35">
      <c r="A13" s="54" t="s">
        <v>52</v>
      </c>
      <c r="B13" s="110">
        <v>19374</v>
      </c>
      <c r="C13" s="110">
        <v>19374</v>
      </c>
      <c r="D13" s="79" t="s">
        <v>144</v>
      </c>
      <c r="E13" s="105" t="s">
        <v>145</v>
      </c>
      <c r="F13" s="79">
        <v>1989</v>
      </c>
      <c r="G13" s="80">
        <v>41487</v>
      </c>
      <c r="H13" s="81" t="s">
        <v>146</v>
      </c>
      <c r="I13" s="57"/>
      <c r="J13" s="57"/>
      <c r="K13" s="57"/>
      <c r="L13" s="57"/>
      <c r="M13" s="57"/>
      <c r="N13" s="57"/>
      <c r="O13" s="57"/>
      <c r="P13" s="57"/>
      <c r="Q13" s="57"/>
    </row>
    <row r="14" spans="1:17" x14ac:dyDescent="0.35">
      <c r="A14" s="57"/>
      <c r="B14" s="95"/>
      <c r="C14" s="95"/>
      <c r="D14" s="66"/>
      <c r="E14" s="66"/>
      <c r="F14" s="66"/>
      <c r="G14" s="66"/>
      <c r="H14" s="57"/>
      <c r="I14" s="57"/>
      <c r="J14" s="57"/>
      <c r="K14" s="57"/>
      <c r="L14" s="57"/>
      <c r="M14" s="57"/>
      <c r="N14" s="57"/>
      <c r="O14" s="57"/>
      <c r="P14" s="57"/>
      <c r="Q14" s="57"/>
    </row>
    <row r="15" spans="1:17" ht="15.5" x14ac:dyDescent="0.35">
      <c r="A15" s="24"/>
      <c r="B15" s="95"/>
      <c r="C15" s="95"/>
      <c r="D15" s="66"/>
      <c r="E15" s="66"/>
      <c r="F15" s="66"/>
      <c r="G15" s="66"/>
      <c r="H15" s="57"/>
      <c r="I15" s="57"/>
      <c r="J15" s="57"/>
      <c r="K15" s="57"/>
      <c r="L15" s="57"/>
      <c r="M15" s="57"/>
      <c r="N15" s="57"/>
      <c r="O15" s="57"/>
      <c r="P15" s="57"/>
      <c r="Q15" s="57"/>
    </row>
    <row r="16" spans="1:17" ht="15.5" x14ac:dyDescent="0.35">
      <c r="A16" s="24"/>
      <c r="B16" s="95"/>
      <c r="C16" s="95"/>
      <c r="D16" s="66"/>
      <c r="E16" s="66"/>
      <c r="F16" s="66"/>
      <c r="G16" s="66"/>
      <c r="H16" s="57"/>
      <c r="I16" s="57"/>
      <c r="J16" s="57"/>
      <c r="K16" s="57"/>
      <c r="L16" s="57"/>
      <c r="M16" s="57"/>
      <c r="N16" s="57"/>
      <c r="O16" s="57"/>
      <c r="P16" s="57"/>
      <c r="Q16" s="57"/>
    </row>
    <row r="17" spans="1:17" ht="15.5" x14ac:dyDescent="0.35">
      <c r="A17" s="24"/>
      <c r="B17" s="95"/>
      <c r="C17" s="95"/>
      <c r="D17" s="66"/>
      <c r="E17" s="66"/>
      <c r="F17" s="66"/>
      <c r="G17" s="87"/>
      <c r="H17" s="57"/>
      <c r="I17" s="57"/>
      <c r="J17" s="57"/>
      <c r="K17" s="57"/>
      <c r="L17" s="57"/>
      <c r="M17" s="57"/>
      <c r="N17" s="57"/>
      <c r="O17" s="57"/>
      <c r="P17" s="57"/>
      <c r="Q17" s="57"/>
    </row>
    <row r="18" spans="1:17" x14ac:dyDescent="0.35">
      <c r="A18" s="57"/>
      <c r="B18" s="95"/>
      <c r="C18" s="95"/>
      <c r="D18" s="66"/>
      <c r="E18" s="66"/>
      <c r="F18" s="66"/>
      <c r="G18" s="66"/>
      <c r="H18" s="57"/>
      <c r="I18" s="57"/>
      <c r="J18" s="57"/>
      <c r="K18" s="57"/>
      <c r="L18" s="57"/>
      <c r="M18" s="57"/>
      <c r="N18" s="57"/>
      <c r="O18" s="57"/>
      <c r="P18" s="57"/>
      <c r="Q18" s="57"/>
    </row>
    <row r="19" spans="1:17" x14ac:dyDescent="0.35">
      <c r="A19" s="57"/>
      <c r="B19" s="95"/>
      <c r="C19" s="95"/>
      <c r="D19" s="66"/>
      <c r="E19" s="66"/>
      <c r="F19" s="66"/>
      <c r="G19" s="66"/>
      <c r="H19" s="57"/>
      <c r="I19" s="57"/>
      <c r="J19" s="57"/>
      <c r="K19" s="57"/>
      <c r="L19" s="57"/>
      <c r="M19" s="57"/>
      <c r="N19" s="57"/>
      <c r="O19" s="57"/>
      <c r="P19" s="57"/>
      <c r="Q19" s="57"/>
    </row>
    <row r="20" spans="1:17" x14ac:dyDescent="0.35">
      <c r="A20" s="57"/>
      <c r="B20" s="95"/>
      <c r="C20" s="95"/>
      <c r="D20" s="66"/>
      <c r="E20" s="66"/>
      <c r="F20" s="66"/>
      <c r="G20" s="66"/>
      <c r="H20" s="57"/>
      <c r="I20" s="57"/>
      <c r="J20" s="57"/>
      <c r="K20" s="57"/>
      <c r="L20" s="57"/>
      <c r="M20" s="57"/>
      <c r="N20" s="57"/>
      <c r="O20" s="57"/>
      <c r="P20" s="57"/>
      <c r="Q20" s="57"/>
    </row>
    <row r="21" spans="1:17" x14ac:dyDescent="0.35">
      <c r="A21" s="57"/>
      <c r="B21" s="95"/>
      <c r="C21" s="95"/>
      <c r="D21" s="66"/>
      <c r="E21" s="66"/>
      <c r="F21" s="66"/>
      <c r="G21" s="66"/>
      <c r="H21" s="57"/>
      <c r="I21" s="57"/>
      <c r="J21" s="57"/>
      <c r="K21" s="57"/>
      <c r="L21" s="57"/>
      <c r="M21" s="57"/>
      <c r="N21" s="57"/>
      <c r="O21" s="57"/>
      <c r="P21" s="57"/>
      <c r="Q21" s="57"/>
    </row>
    <row r="22" spans="1:17" x14ac:dyDescent="0.35">
      <c r="A22" s="57"/>
      <c r="B22" s="95"/>
      <c r="C22" s="95"/>
      <c r="D22" s="66"/>
      <c r="E22" s="66"/>
      <c r="F22" s="66"/>
      <c r="G22" s="66"/>
      <c r="H22" s="57"/>
      <c r="I22" s="57"/>
      <c r="J22" s="57"/>
      <c r="K22" s="57"/>
      <c r="L22" s="57"/>
      <c r="M22" s="57"/>
      <c r="N22" s="57"/>
      <c r="O22" s="57"/>
      <c r="P22" s="57"/>
      <c r="Q22" s="57"/>
    </row>
    <row r="23" spans="1:17" x14ac:dyDescent="0.35">
      <c r="A23" s="57"/>
      <c r="B23" s="95"/>
      <c r="C23" s="95"/>
      <c r="D23" s="66"/>
      <c r="E23" s="66"/>
      <c r="F23" s="66"/>
      <c r="G23" s="66"/>
      <c r="H23" s="57"/>
      <c r="I23" s="57"/>
      <c r="J23" s="57"/>
      <c r="K23" s="57"/>
      <c r="L23" s="57"/>
      <c r="M23" s="57"/>
      <c r="N23" s="57"/>
      <c r="O23" s="57"/>
      <c r="P23" s="57"/>
      <c r="Q23" s="57"/>
    </row>
    <row r="24" spans="1:17" x14ac:dyDescent="0.35">
      <c r="A24" s="57"/>
      <c r="B24" s="95"/>
      <c r="C24" s="95"/>
      <c r="D24" s="66"/>
      <c r="E24" s="66"/>
      <c r="F24" s="66"/>
      <c r="G24" s="66"/>
      <c r="H24" s="57"/>
      <c r="I24" s="57"/>
      <c r="J24" s="57"/>
      <c r="K24" s="57"/>
      <c r="L24" s="57"/>
      <c r="M24" s="57"/>
      <c r="N24" s="57"/>
      <c r="O24" s="57"/>
      <c r="P24" s="57"/>
      <c r="Q24" s="57"/>
    </row>
    <row r="25" spans="1:17" x14ac:dyDescent="0.35">
      <c r="A25" s="57"/>
      <c r="B25" s="95"/>
      <c r="C25" s="95"/>
      <c r="D25" s="66"/>
      <c r="E25" s="66"/>
      <c r="F25" s="66"/>
      <c r="G25" s="66"/>
      <c r="H25" s="57"/>
      <c r="I25" s="57"/>
      <c r="J25" s="57"/>
      <c r="K25" s="57"/>
      <c r="L25" s="57"/>
      <c r="M25" s="57"/>
      <c r="N25" s="57"/>
      <c r="O25" s="57"/>
      <c r="P25" s="57"/>
      <c r="Q25" s="57"/>
    </row>
    <row r="26" spans="1:17" x14ac:dyDescent="0.35">
      <c r="A26" s="57"/>
      <c r="B26" s="95"/>
      <c r="C26" s="95"/>
      <c r="D26" s="66"/>
      <c r="E26" s="66"/>
      <c r="F26" s="66"/>
      <c r="G26" s="66"/>
      <c r="H26" s="57"/>
      <c r="I26" s="57"/>
      <c r="J26" s="57"/>
      <c r="K26" s="57"/>
      <c r="L26" s="57"/>
      <c r="M26" s="57"/>
      <c r="N26" s="57"/>
      <c r="O26" s="57"/>
      <c r="P26" s="57"/>
      <c r="Q26" s="57"/>
    </row>
    <row r="27" spans="1:17" x14ac:dyDescent="0.35">
      <c r="A27" s="57"/>
      <c r="B27" s="95"/>
      <c r="C27" s="95"/>
      <c r="D27" s="66"/>
      <c r="E27" s="66"/>
      <c r="F27" s="66"/>
      <c r="G27" s="66"/>
      <c r="H27" s="57"/>
      <c r="I27" s="57"/>
      <c r="J27" s="57"/>
      <c r="K27" s="57"/>
      <c r="L27" s="57"/>
      <c r="M27" s="57"/>
      <c r="N27" s="57"/>
      <c r="O27" s="57"/>
      <c r="P27" s="57"/>
      <c r="Q27" s="57"/>
    </row>
    <row r="28" spans="1:17" x14ac:dyDescent="0.35">
      <c r="A28" s="57"/>
      <c r="B28" s="95"/>
      <c r="C28" s="95"/>
      <c r="D28" s="66"/>
      <c r="E28" s="66"/>
      <c r="F28" s="66"/>
      <c r="G28" s="66"/>
      <c r="H28" s="57"/>
      <c r="I28" s="57"/>
      <c r="J28" s="57"/>
      <c r="K28" s="57"/>
      <c r="L28" s="57"/>
      <c r="M28" s="57"/>
      <c r="N28" s="57"/>
      <c r="O28" s="57"/>
      <c r="P28" s="57"/>
      <c r="Q28" s="57"/>
    </row>
  </sheetData>
  <hyperlinks>
    <hyperlink ref="E4" r:id="rId1" location="Data-from-Graph%2010%20year%20average%201932%20-%201941" xr:uid="{67A1D7B7-CE5A-4110-9853-38BDCFAB54BC}"/>
    <hyperlink ref="E6" r:id="rId2" xr:uid="{6F3C215F-7BF3-423C-8E76-03DB0C0E17CC}"/>
    <hyperlink ref="E7" r:id="rId3" xr:uid="{97B1877C-0CC9-4C7B-9FC1-B29923512BF0}"/>
    <hyperlink ref="E8" r:id="rId4" xr:uid="{55F3BDE7-42E7-4873-8D7C-3FC4034BAEF1}"/>
    <hyperlink ref="E9" r:id="rId5" xr:uid="{0868E9B3-4521-45DF-9224-3BBC6FCF62AA}"/>
    <hyperlink ref="E10" r:id="rId6" xr:uid="{2DE8E6B3-8FDC-49D8-9264-A665A644092A}"/>
    <hyperlink ref="E11" r:id="rId7" xr:uid="{F89F90F2-5595-4F38-8A42-CAD1D03BB43A}"/>
    <hyperlink ref="E12" r:id="rId8" xr:uid="{E29F2EA4-F511-4BE3-97BC-EE760C9CEB7F}"/>
    <hyperlink ref="E13" r:id="rId9" xr:uid="{45BACCCD-7253-4F12-8AF5-BC4EC4916F6A}"/>
  </hyperlinks>
  <pageMargins left="0.7" right="0.7" top="0.75" bottom="0.75" header="0.3" footer="0.3"/>
  <tableParts count="1">
    <tablePart r:id="rId10"/>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6742D-F210-469F-9FA9-9B0076738F43}">
  <dimension ref="A1:P28"/>
  <sheetViews>
    <sheetView workbookViewId="0"/>
  </sheetViews>
  <sheetFormatPr defaultColWidth="9.1796875" defaultRowHeight="14.5" x14ac:dyDescent="0.35"/>
  <cols>
    <col min="1" max="1" width="30" style="67" customWidth="1"/>
    <col min="2" max="2" width="24.7265625" style="94" customWidth="1"/>
    <col min="3" max="3" width="53" style="67" customWidth="1"/>
    <col min="4" max="4" width="58.54296875" style="67" customWidth="1"/>
    <col min="5" max="5" width="23.54296875" style="67" bestFit="1" customWidth="1"/>
    <col min="6" max="6" width="24.26953125" style="67" customWidth="1"/>
    <col min="7" max="7" width="37.08984375" style="67" customWidth="1"/>
    <col min="8" max="16384" width="9.1796875" style="58"/>
  </cols>
  <sheetData>
    <row r="1" spans="1:16" ht="20" x14ac:dyDescent="0.35">
      <c r="A1" s="59" t="s">
        <v>147</v>
      </c>
      <c r="B1" s="90"/>
      <c r="C1" s="77"/>
      <c r="D1" s="77"/>
      <c r="E1" s="77"/>
      <c r="F1" s="77"/>
      <c r="G1" s="77"/>
      <c r="H1" s="57"/>
      <c r="I1" s="57"/>
      <c r="J1" s="57"/>
      <c r="K1" s="57"/>
      <c r="L1" s="57"/>
      <c r="M1" s="57"/>
      <c r="N1" s="57"/>
      <c r="O1" s="57"/>
      <c r="P1" s="57"/>
    </row>
    <row r="2" spans="1:16" ht="15.5" x14ac:dyDescent="0.35">
      <c r="A2" s="60" t="s">
        <v>36</v>
      </c>
      <c r="B2" s="90"/>
      <c r="C2" s="77"/>
      <c r="D2" s="77"/>
      <c r="E2" s="77"/>
      <c r="F2" s="77"/>
      <c r="G2" s="77"/>
      <c r="H2" s="57"/>
      <c r="I2" s="57"/>
      <c r="J2" s="57"/>
      <c r="K2" s="57"/>
      <c r="L2" s="57"/>
      <c r="M2" s="57"/>
      <c r="N2" s="57"/>
      <c r="O2" s="57"/>
      <c r="P2" s="57"/>
    </row>
    <row r="3" spans="1:16" s="115" customFormat="1" ht="42.5" customHeight="1" x14ac:dyDescent="0.35">
      <c r="A3" s="47" t="s">
        <v>37</v>
      </c>
      <c r="B3" s="38" t="s">
        <v>148</v>
      </c>
      <c r="C3" s="47" t="s">
        <v>64</v>
      </c>
      <c r="D3" s="47" t="s">
        <v>65</v>
      </c>
      <c r="E3" s="33" t="s">
        <v>182</v>
      </c>
      <c r="F3" s="47" t="s">
        <v>66</v>
      </c>
      <c r="G3" s="33" t="s">
        <v>67</v>
      </c>
      <c r="H3" s="114"/>
      <c r="I3" s="114"/>
      <c r="J3" s="114"/>
      <c r="K3" s="114"/>
      <c r="L3" s="114"/>
      <c r="M3" s="114"/>
      <c r="N3" s="114"/>
      <c r="O3" s="114"/>
      <c r="P3" s="114"/>
    </row>
    <row r="4" spans="1:16" ht="77.5" x14ac:dyDescent="0.35">
      <c r="A4" s="61" t="s">
        <v>42</v>
      </c>
      <c r="B4" s="116">
        <v>0.33</v>
      </c>
      <c r="C4" s="88" t="s">
        <v>149</v>
      </c>
      <c r="D4" s="105" t="s">
        <v>97</v>
      </c>
      <c r="E4" s="79">
        <v>2024</v>
      </c>
      <c r="F4" s="80">
        <v>45748</v>
      </c>
      <c r="G4" s="79" t="s">
        <v>150</v>
      </c>
      <c r="H4" s="57"/>
      <c r="I4" s="57"/>
      <c r="J4" s="57"/>
      <c r="K4" s="57"/>
      <c r="L4" s="57"/>
      <c r="M4" s="57"/>
      <c r="N4" s="57"/>
      <c r="O4" s="57"/>
      <c r="P4" s="57"/>
    </row>
    <row r="5" spans="1:16" ht="108.5" x14ac:dyDescent="0.35">
      <c r="A5" s="61" t="s">
        <v>43</v>
      </c>
      <c r="B5" s="116">
        <v>1</v>
      </c>
      <c r="C5" s="113" t="s">
        <v>197</v>
      </c>
      <c r="D5" s="105" t="s">
        <v>100</v>
      </c>
      <c r="E5" s="79" t="s">
        <v>198</v>
      </c>
      <c r="F5" s="80">
        <v>45992</v>
      </c>
      <c r="G5" s="79" t="s">
        <v>151</v>
      </c>
      <c r="H5" s="57"/>
      <c r="I5" s="57"/>
      <c r="J5" s="57"/>
      <c r="K5" s="57"/>
      <c r="L5" s="57"/>
      <c r="M5" s="57"/>
      <c r="N5" s="57"/>
      <c r="O5" s="57"/>
      <c r="P5" s="57"/>
    </row>
    <row r="6" spans="1:16" ht="62" x14ac:dyDescent="0.35">
      <c r="A6" s="62" t="s">
        <v>60</v>
      </c>
      <c r="B6" s="116">
        <v>0.92</v>
      </c>
      <c r="C6" s="61" t="s">
        <v>152</v>
      </c>
      <c r="D6" s="106" t="s">
        <v>153</v>
      </c>
      <c r="E6" s="61" t="s">
        <v>199</v>
      </c>
      <c r="F6" s="80">
        <v>40909</v>
      </c>
      <c r="G6" s="79" t="s">
        <v>154</v>
      </c>
      <c r="H6" s="57"/>
      <c r="I6" s="57"/>
      <c r="J6" s="57"/>
      <c r="K6" s="57"/>
      <c r="L6" s="57"/>
      <c r="M6" s="57"/>
      <c r="N6" s="57"/>
      <c r="O6" s="57"/>
      <c r="P6" s="57"/>
    </row>
    <row r="7" spans="1:16" ht="46.5" x14ac:dyDescent="0.35">
      <c r="A7" s="61" t="s">
        <v>45</v>
      </c>
      <c r="B7" s="116">
        <v>1</v>
      </c>
      <c r="C7" s="83" t="s">
        <v>155</v>
      </c>
      <c r="D7" s="106"/>
      <c r="E7" s="79"/>
      <c r="F7" s="80"/>
      <c r="G7" s="79" t="s">
        <v>156</v>
      </c>
      <c r="H7" s="57"/>
      <c r="I7" s="57"/>
      <c r="J7" s="57"/>
      <c r="K7" s="57"/>
      <c r="L7" s="57"/>
      <c r="M7" s="57"/>
      <c r="N7" s="57"/>
      <c r="O7" s="57"/>
      <c r="P7" s="57"/>
    </row>
    <row r="8" spans="1:16" ht="46.5" x14ac:dyDescent="0.35">
      <c r="A8" s="62" t="s">
        <v>61</v>
      </c>
      <c r="B8" s="116">
        <v>1</v>
      </c>
      <c r="C8" s="79" t="s">
        <v>157</v>
      </c>
      <c r="D8" s="105"/>
      <c r="E8" s="79"/>
      <c r="F8" s="80"/>
      <c r="G8" s="79" t="s">
        <v>156</v>
      </c>
      <c r="H8" s="57"/>
      <c r="I8" s="57"/>
      <c r="J8" s="57"/>
      <c r="K8" s="57"/>
      <c r="L8" s="57"/>
      <c r="M8" s="57"/>
      <c r="N8" s="57"/>
      <c r="O8" s="57"/>
      <c r="P8" s="57"/>
    </row>
    <row r="9" spans="1:16" ht="77.5" x14ac:dyDescent="0.35">
      <c r="A9" s="61" t="s">
        <v>83</v>
      </c>
      <c r="B9" s="116">
        <v>1</v>
      </c>
      <c r="C9" s="79" t="s">
        <v>158</v>
      </c>
      <c r="D9" s="105" t="s">
        <v>159</v>
      </c>
      <c r="E9" s="82"/>
      <c r="F9" s="80">
        <v>45992</v>
      </c>
      <c r="G9" s="79" t="s">
        <v>160</v>
      </c>
      <c r="H9" s="57"/>
      <c r="I9" s="57"/>
      <c r="J9" s="57"/>
      <c r="K9" s="57"/>
      <c r="L9" s="57"/>
      <c r="M9" s="57"/>
      <c r="N9" s="57"/>
      <c r="O9" s="57"/>
      <c r="P9" s="57"/>
    </row>
    <row r="10" spans="1:16" ht="15.5" x14ac:dyDescent="0.35">
      <c r="A10" s="61" t="s">
        <v>48</v>
      </c>
      <c r="B10" s="92" t="s">
        <v>49</v>
      </c>
      <c r="C10" s="79" t="s">
        <v>49</v>
      </c>
      <c r="D10" s="83" t="s">
        <v>49</v>
      </c>
      <c r="E10" s="83" t="s">
        <v>49</v>
      </c>
      <c r="F10" s="83" t="s">
        <v>49</v>
      </c>
      <c r="G10" s="79" t="s">
        <v>49</v>
      </c>
      <c r="H10" s="57"/>
      <c r="I10" s="57"/>
      <c r="J10" s="57"/>
      <c r="K10" s="57"/>
      <c r="L10" s="57"/>
      <c r="M10" s="57"/>
      <c r="N10" s="57"/>
      <c r="O10" s="57"/>
      <c r="P10" s="57"/>
    </row>
    <row r="11" spans="1:16" ht="46.5" x14ac:dyDescent="0.35">
      <c r="A11" s="62" t="s">
        <v>50</v>
      </c>
      <c r="B11" s="116">
        <v>1</v>
      </c>
      <c r="C11" s="79" t="s">
        <v>161</v>
      </c>
      <c r="D11" s="79"/>
      <c r="E11" s="79"/>
      <c r="F11" s="80"/>
      <c r="G11" s="79" t="s">
        <v>156</v>
      </c>
      <c r="H11" s="57"/>
      <c r="I11" s="57"/>
      <c r="J11" s="57"/>
      <c r="K11" s="57"/>
      <c r="L11" s="57"/>
      <c r="M11" s="57"/>
      <c r="N11" s="57"/>
      <c r="O11" s="57"/>
      <c r="P11" s="57"/>
    </row>
    <row r="12" spans="1:16" ht="77.5" x14ac:dyDescent="0.35">
      <c r="A12" s="61" t="s">
        <v>51</v>
      </c>
      <c r="B12" s="116">
        <v>0.35</v>
      </c>
      <c r="C12" s="79" t="s">
        <v>162</v>
      </c>
      <c r="D12" s="105" t="s">
        <v>163</v>
      </c>
      <c r="E12" s="79" t="s">
        <v>200</v>
      </c>
      <c r="F12" s="80">
        <v>45901</v>
      </c>
      <c r="G12" s="79" t="s">
        <v>98</v>
      </c>
      <c r="H12" s="57"/>
      <c r="I12" s="57"/>
      <c r="J12" s="57"/>
      <c r="K12" s="57"/>
      <c r="L12" s="57"/>
      <c r="M12" s="57"/>
      <c r="N12" s="57"/>
      <c r="O12" s="57"/>
      <c r="P12" s="57"/>
    </row>
    <row r="13" spans="1:16" ht="93" x14ac:dyDescent="0.35">
      <c r="A13" s="61" t="s">
        <v>52</v>
      </c>
      <c r="B13" s="116">
        <v>2.9000000000000001E-2</v>
      </c>
      <c r="C13" s="79" t="s">
        <v>164</v>
      </c>
      <c r="D13" s="105" t="s">
        <v>165</v>
      </c>
      <c r="E13" s="79" t="s">
        <v>201</v>
      </c>
      <c r="F13" s="80">
        <v>40634</v>
      </c>
      <c r="G13" s="79" t="s">
        <v>166</v>
      </c>
      <c r="H13" s="57"/>
      <c r="I13" s="57"/>
      <c r="J13" s="57"/>
      <c r="K13" s="57"/>
      <c r="L13" s="57"/>
      <c r="M13" s="57"/>
      <c r="N13" s="57"/>
      <c r="O13" s="57"/>
      <c r="P13" s="57"/>
    </row>
    <row r="14" spans="1:16" x14ac:dyDescent="0.35">
      <c r="A14" s="66"/>
      <c r="B14" s="95"/>
      <c r="C14" s="66"/>
      <c r="D14" s="66"/>
      <c r="E14" s="66"/>
      <c r="F14" s="66"/>
      <c r="G14" s="66"/>
      <c r="H14" s="57"/>
      <c r="I14" s="57"/>
      <c r="J14" s="57"/>
      <c r="K14" s="57"/>
      <c r="L14" s="57"/>
      <c r="M14" s="57"/>
      <c r="N14" s="57"/>
      <c r="O14" s="57"/>
      <c r="P14" s="57"/>
    </row>
    <row r="15" spans="1:16" ht="15.5" x14ac:dyDescent="0.35">
      <c r="A15" s="64"/>
      <c r="B15" s="95"/>
      <c r="C15" s="66"/>
      <c r="D15" s="66"/>
      <c r="E15" s="66"/>
      <c r="F15" s="66"/>
      <c r="G15" s="66"/>
      <c r="H15" s="57"/>
      <c r="I15" s="57"/>
      <c r="J15" s="57"/>
      <c r="K15" s="57"/>
      <c r="L15" s="57"/>
      <c r="M15" s="57"/>
      <c r="N15" s="57"/>
      <c r="O15" s="57"/>
      <c r="P15" s="57"/>
    </row>
    <row r="16" spans="1:16" ht="15.5" x14ac:dyDescent="0.35">
      <c r="A16" s="64"/>
      <c r="B16" s="95"/>
      <c r="C16" s="66"/>
      <c r="D16" s="66"/>
      <c r="E16" s="66"/>
      <c r="F16" s="66"/>
      <c r="G16" s="66"/>
      <c r="H16" s="57"/>
      <c r="I16" s="57"/>
      <c r="J16" s="57"/>
      <c r="K16" s="57"/>
      <c r="L16" s="57"/>
      <c r="M16" s="57"/>
      <c r="N16" s="57"/>
      <c r="O16" s="57"/>
      <c r="P16" s="57"/>
    </row>
    <row r="17" spans="1:16" ht="15.5" x14ac:dyDescent="0.35">
      <c r="A17" s="64"/>
      <c r="B17" s="95"/>
      <c r="C17" s="66"/>
      <c r="D17" s="66"/>
      <c r="E17" s="66"/>
      <c r="F17" s="87"/>
      <c r="G17" s="66"/>
      <c r="H17" s="57"/>
      <c r="I17" s="57"/>
      <c r="J17" s="57"/>
      <c r="K17" s="57"/>
      <c r="L17" s="57"/>
      <c r="M17" s="57"/>
      <c r="N17" s="57"/>
      <c r="O17" s="57"/>
      <c r="P17" s="57"/>
    </row>
    <row r="18" spans="1:16" x14ac:dyDescent="0.35">
      <c r="A18" s="66"/>
      <c r="B18" s="95"/>
      <c r="C18" s="66"/>
      <c r="D18" s="66"/>
      <c r="E18" s="66"/>
      <c r="F18" s="66"/>
      <c r="G18" s="66"/>
      <c r="H18" s="57"/>
      <c r="I18" s="57"/>
      <c r="J18" s="57"/>
      <c r="K18" s="57"/>
      <c r="L18" s="57"/>
      <c r="M18" s="57"/>
      <c r="N18" s="57"/>
      <c r="O18" s="57"/>
      <c r="P18" s="57"/>
    </row>
    <row r="19" spans="1:16" x14ac:dyDescent="0.35">
      <c r="A19" s="66"/>
      <c r="B19" s="95"/>
      <c r="C19" s="66"/>
      <c r="D19" s="66"/>
      <c r="E19" s="66"/>
      <c r="F19" s="66"/>
      <c r="G19" s="66"/>
      <c r="H19" s="57"/>
      <c r="I19" s="57"/>
      <c r="J19" s="57"/>
      <c r="K19" s="57"/>
      <c r="L19" s="57"/>
      <c r="M19" s="57"/>
      <c r="N19" s="57"/>
      <c r="O19" s="57"/>
      <c r="P19" s="57"/>
    </row>
    <row r="20" spans="1:16" x14ac:dyDescent="0.35">
      <c r="A20" s="66"/>
      <c r="B20" s="95"/>
      <c r="C20" s="66"/>
      <c r="D20" s="66"/>
      <c r="E20" s="66"/>
      <c r="F20" s="66"/>
      <c r="G20" s="66"/>
      <c r="H20" s="57"/>
      <c r="I20" s="57"/>
      <c r="J20" s="57"/>
      <c r="K20" s="57"/>
      <c r="L20" s="57"/>
      <c r="M20" s="57"/>
      <c r="N20" s="57"/>
      <c r="O20" s="57"/>
      <c r="P20" s="57"/>
    </row>
    <row r="21" spans="1:16" x14ac:dyDescent="0.35">
      <c r="A21" s="66"/>
      <c r="B21" s="95"/>
      <c r="C21" s="66"/>
      <c r="D21" s="66"/>
      <c r="E21" s="66"/>
      <c r="F21" s="66"/>
      <c r="G21" s="66"/>
      <c r="H21" s="57"/>
      <c r="I21" s="57"/>
      <c r="J21" s="57"/>
      <c r="K21" s="57"/>
      <c r="L21" s="57"/>
      <c r="M21" s="57"/>
      <c r="N21" s="57"/>
      <c r="O21" s="57"/>
      <c r="P21" s="57"/>
    </row>
    <row r="22" spans="1:16" x14ac:dyDescent="0.35">
      <c r="A22" s="66"/>
      <c r="B22" s="95"/>
      <c r="C22" s="66"/>
      <c r="D22" s="66"/>
      <c r="E22" s="66"/>
      <c r="F22" s="66"/>
      <c r="G22" s="66"/>
      <c r="H22" s="57"/>
      <c r="I22" s="57"/>
      <c r="J22" s="57"/>
      <c r="K22" s="57"/>
      <c r="L22" s="57"/>
      <c r="M22" s="57"/>
      <c r="N22" s="57"/>
      <c r="O22" s="57"/>
      <c r="P22" s="57"/>
    </row>
    <row r="23" spans="1:16" x14ac:dyDescent="0.35">
      <c r="A23" s="66"/>
      <c r="B23" s="95"/>
      <c r="C23" s="66"/>
      <c r="D23" s="66"/>
      <c r="E23" s="66"/>
      <c r="F23" s="66"/>
      <c r="G23" s="66"/>
      <c r="H23" s="57"/>
      <c r="I23" s="57"/>
      <c r="J23" s="57"/>
      <c r="K23" s="57"/>
      <c r="L23" s="57"/>
      <c r="M23" s="57"/>
      <c r="N23" s="57"/>
      <c r="O23" s="57"/>
      <c r="P23" s="57"/>
    </row>
    <row r="24" spans="1:16" x14ac:dyDescent="0.35">
      <c r="A24" s="66"/>
      <c r="B24" s="95"/>
      <c r="C24" s="66"/>
      <c r="D24" s="66"/>
      <c r="E24" s="66"/>
      <c r="F24" s="66"/>
      <c r="G24" s="66"/>
      <c r="H24" s="57"/>
      <c r="I24" s="57"/>
      <c r="J24" s="57"/>
      <c r="K24" s="57"/>
      <c r="L24" s="57"/>
      <c r="M24" s="57"/>
      <c r="N24" s="57"/>
      <c r="O24" s="57"/>
      <c r="P24" s="57"/>
    </row>
    <row r="25" spans="1:16" x14ac:dyDescent="0.35">
      <c r="A25" s="66"/>
      <c r="B25" s="95"/>
      <c r="C25" s="66"/>
      <c r="D25" s="66"/>
      <c r="E25" s="66"/>
      <c r="F25" s="66"/>
      <c r="G25" s="66"/>
      <c r="H25" s="57"/>
      <c r="I25" s="57"/>
      <c r="J25" s="57"/>
      <c r="K25" s="57"/>
      <c r="L25" s="57"/>
      <c r="M25" s="57"/>
      <c r="N25" s="57"/>
      <c r="O25" s="57"/>
      <c r="P25" s="57"/>
    </row>
    <row r="26" spans="1:16" x14ac:dyDescent="0.35">
      <c r="A26" s="66"/>
      <c r="B26" s="95"/>
      <c r="C26" s="66"/>
      <c r="D26" s="66"/>
      <c r="E26" s="66"/>
      <c r="F26" s="66"/>
      <c r="G26" s="66"/>
      <c r="H26" s="57"/>
      <c r="I26" s="57"/>
      <c r="J26" s="57"/>
      <c r="K26" s="57"/>
      <c r="L26" s="57"/>
      <c r="M26" s="57"/>
      <c r="N26" s="57"/>
      <c r="O26" s="57"/>
      <c r="P26" s="57"/>
    </row>
    <row r="27" spans="1:16" x14ac:dyDescent="0.35">
      <c r="A27" s="66"/>
      <c r="B27" s="95"/>
      <c r="C27" s="66"/>
      <c r="D27" s="66"/>
      <c r="E27" s="66"/>
      <c r="F27" s="66"/>
      <c r="G27" s="66"/>
      <c r="H27" s="57"/>
      <c r="I27" s="57"/>
      <c r="J27" s="57"/>
      <c r="K27" s="57"/>
      <c r="L27" s="57"/>
      <c r="M27" s="57"/>
      <c r="N27" s="57"/>
      <c r="O27" s="57"/>
      <c r="P27" s="57"/>
    </row>
    <row r="28" spans="1:16" x14ac:dyDescent="0.35">
      <c r="A28" s="66"/>
      <c r="B28" s="95"/>
      <c r="C28" s="66"/>
      <c r="D28" s="66"/>
      <c r="E28" s="66"/>
      <c r="F28" s="66"/>
      <c r="G28" s="66"/>
      <c r="H28" s="57"/>
      <c r="I28" s="57"/>
      <c r="J28" s="57"/>
      <c r="K28" s="57"/>
      <c r="L28" s="57"/>
      <c r="M28" s="57"/>
      <c r="N28" s="57"/>
      <c r="O28" s="57"/>
      <c r="P28" s="57"/>
    </row>
  </sheetData>
  <hyperlinks>
    <hyperlink ref="D4" r:id="rId1" xr:uid="{B0C9CBA8-5C0B-46EC-85D1-8466E8546A75}"/>
    <hyperlink ref="D5" r:id="rId2" xr:uid="{B47D673F-1BB8-4016-8B4B-0F4984A00071}"/>
    <hyperlink ref="D6" r:id="rId3" xr:uid="{9CE0E850-2826-40DC-85EF-B450CA26326F}"/>
    <hyperlink ref="D9" r:id="rId4" xr:uid="{A16B4A7F-B1A3-4FAC-BE87-2763F7F05F72}"/>
    <hyperlink ref="D12" r:id="rId5" xr:uid="{A09AE4EA-60AF-4806-B96B-69E2C8146839}"/>
    <hyperlink ref="D13" r:id="rId6" xr:uid="{3159E390-E645-4941-A898-9F24EC22FDBA}"/>
  </hyperlinks>
  <pageMargins left="0.7" right="0.7" top="0.75" bottom="0.75" header="0.3" footer="0.3"/>
  <tableParts count="1">
    <tablePart r:id="rId7"/>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EB10F-D7AC-4870-9E1B-DACBD0867BC9}">
  <dimension ref="A1:Q28"/>
  <sheetViews>
    <sheetView workbookViewId="0"/>
  </sheetViews>
  <sheetFormatPr defaultColWidth="9.1796875" defaultRowHeight="14.5" x14ac:dyDescent="0.35"/>
  <cols>
    <col min="1" max="1" width="30" style="58" customWidth="1"/>
    <col min="2" max="2" width="29.54296875" style="94" customWidth="1"/>
    <col min="3" max="3" width="33.90625" style="94" customWidth="1"/>
    <col min="4" max="4" width="63.90625" style="67" customWidth="1"/>
    <col min="5" max="5" width="63.26953125" style="67" customWidth="1"/>
    <col min="6" max="6" width="23.54296875" style="67" bestFit="1" customWidth="1"/>
    <col min="7" max="7" width="23.54296875" style="67" customWidth="1"/>
    <col min="8" max="8" width="28.54296875" style="67" customWidth="1"/>
    <col min="9" max="16384" width="9.1796875" style="58"/>
  </cols>
  <sheetData>
    <row r="1" spans="1:17" s="22" customFormat="1" ht="20" x14ac:dyDescent="0.35">
      <c r="A1" s="52" t="s">
        <v>167</v>
      </c>
      <c r="B1" s="89"/>
      <c r="C1" s="89"/>
      <c r="D1" s="76"/>
      <c r="E1" s="76"/>
      <c r="F1" s="76"/>
      <c r="G1" s="76"/>
      <c r="H1" s="76"/>
    </row>
    <row r="2" spans="1:17" ht="15.5" x14ac:dyDescent="0.35">
      <c r="A2" s="53" t="s">
        <v>36</v>
      </c>
      <c r="B2" s="90"/>
      <c r="C2" s="90"/>
      <c r="D2" s="77"/>
      <c r="E2" s="77"/>
      <c r="F2" s="77"/>
      <c r="G2" s="77"/>
      <c r="H2" s="77"/>
      <c r="I2" s="57"/>
      <c r="J2" s="57"/>
      <c r="K2" s="57"/>
      <c r="L2" s="57"/>
      <c r="M2" s="57"/>
      <c r="N2" s="57"/>
      <c r="O2" s="57"/>
      <c r="P2" s="57"/>
      <c r="Q2" s="57"/>
    </row>
    <row r="3" spans="1:17" s="51" customFormat="1" ht="53.5" customHeight="1" x14ac:dyDescent="0.35">
      <c r="A3" s="49" t="s">
        <v>37</v>
      </c>
      <c r="B3" s="45" t="s">
        <v>58</v>
      </c>
      <c r="C3" s="38" t="s">
        <v>168</v>
      </c>
      <c r="D3" s="47" t="s">
        <v>64</v>
      </c>
      <c r="E3" s="47" t="s">
        <v>65</v>
      </c>
      <c r="F3" s="33" t="s">
        <v>182</v>
      </c>
      <c r="G3" s="47" t="s">
        <v>66</v>
      </c>
      <c r="H3" s="33" t="s">
        <v>67</v>
      </c>
      <c r="I3" s="50"/>
      <c r="J3" s="50"/>
      <c r="K3" s="50"/>
      <c r="L3" s="50"/>
      <c r="M3" s="50"/>
      <c r="N3" s="50"/>
      <c r="O3" s="50"/>
      <c r="P3" s="50"/>
      <c r="Q3" s="50"/>
    </row>
    <row r="4" spans="1:17" ht="46.5" x14ac:dyDescent="0.35">
      <c r="A4" s="54" t="s">
        <v>42</v>
      </c>
      <c r="B4" s="99">
        <v>4</v>
      </c>
      <c r="C4" s="99">
        <v>4</v>
      </c>
      <c r="D4" s="88" t="s">
        <v>96</v>
      </c>
      <c r="E4" s="105" t="s">
        <v>97</v>
      </c>
      <c r="F4" s="79">
        <v>2024</v>
      </c>
      <c r="G4" s="80">
        <v>45748</v>
      </c>
      <c r="H4" s="79" t="s">
        <v>98</v>
      </c>
      <c r="I4" s="57"/>
      <c r="J4" s="57"/>
      <c r="K4" s="57"/>
      <c r="L4" s="57"/>
      <c r="M4" s="57"/>
      <c r="N4" s="57"/>
      <c r="O4" s="57"/>
      <c r="P4" s="57"/>
      <c r="Q4" s="57"/>
    </row>
    <row r="5" spans="1:17" ht="46.5" x14ac:dyDescent="0.35">
      <c r="A5" s="54" t="s">
        <v>43</v>
      </c>
      <c r="B5" s="99">
        <v>6</v>
      </c>
      <c r="C5" s="99">
        <v>6</v>
      </c>
      <c r="D5" s="88" t="s">
        <v>99</v>
      </c>
      <c r="E5" s="105" t="s">
        <v>100</v>
      </c>
      <c r="F5" s="79">
        <v>2024</v>
      </c>
      <c r="G5" s="80">
        <v>45992</v>
      </c>
      <c r="H5" s="79" t="s">
        <v>98</v>
      </c>
      <c r="I5" s="57"/>
      <c r="J5" s="57"/>
      <c r="K5" s="57"/>
      <c r="L5" s="57"/>
      <c r="M5" s="57"/>
      <c r="N5" s="57"/>
      <c r="O5" s="57"/>
      <c r="P5" s="57"/>
      <c r="Q5" s="57"/>
    </row>
    <row r="6" spans="1:17" ht="46.5" x14ac:dyDescent="0.35">
      <c r="A6" s="55" t="s">
        <v>60</v>
      </c>
      <c r="B6" s="99">
        <v>294</v>
      </c>
      <c r="C6" s="99">
        <v>294</v>
      </c>
      <c r="D6" s="61" t="s">
        <v>169</v>
      </c>
      <c r="E6" s="106" t="s">
        <v>170</v>
      </c>
      <c r="F6" s="61" t="s">
        <v>202</v>
      </c>
      <c r="G6" s="80">
        <v>44958</v>
      </c>
      <c r="H6" s="79" t="s">
        <v>171</v>
      </c>
      <c r="I6" s="57"/>
      <c r="J6" s="57"/>
      <c r="K6" s="57"/>
      <c r="L6" s="57"/>
      <c r="M6" s="57"/>
      <c r="N6" s="57"/>
      <c r="O6" s="57"/>
      <c r="P6" s="57"/>
      <c r="Q6" s="57"/>
    </row>
    <row r="7" spans="1:17" ht="77.5" x14ac:dyDescent="0.35">
      <c r="A7" s="54" t="s">
        <v>45</v>
      </c>
      <c r="B7" s="99">
        <v>0</v>
      </c>
      <c r="C7" s="99">
        <v>0</v>
      </c>
      <c r="D7" s="79" t="s">
        <v>104</v>
      </c>
      <c r="E7" s="106" t="s">
        <v>105</v>
      </c>
      <c r="F7" s="79" t="s">
        <v>203</v>
      </c>
      <c r="G7" s="80">
        <v>45809</v>
      </c>
      <c r="H7" s="79" t="s">
        <v>107</v>
      </c>
      <c r="I7" s="57"/>
      <c r="J7" s="57"/>
      <c r="K7" s="57"/>
      <c r="L7" s="57"/>
      <c r="M7" s="57"/>
      <c r="N7" s="57"/>
      <c r="O7" s="57"/>
      <c r="P7" s="57"/>
      <c r="Q7" s="57"/>
    </row>
    <row r="8" spans="1:17" ht="62" x14ac:dyDescent="0.35">
      <c r="A8" s="55" t="s">
        <v>61</v>
      </c>
      <c r="B8" s="99">
        <v>15</v>
      </c>
      <c r="C8" s="99">
        <v>15</v>
      </c>
      <c r="D8" s="79" t="s">
        <v>172</v>
      </c>
      <c r="E8" s="105" t="s">
        <v>109</v>
      </c>
      <c r="F8" s="79">
        <v>2024</v>
      </c>
      <c r="G8" s="80">
        <v>45809</v>
      </c>
      <c r="H8" s="79" t="s">
        <v>98</v>
      </c>
      <c r="I8" s="57"/>
      <c r="J8" s="57"/>
      <c r="K8" s="57"/>
      <c r="L8" s="57"/>
      <c r="M8" s="57"/>
      <c r="N8" s="57"/>
      <c r="O8" s="57"/>
      <c r="P8" s="57"/>
      <c r="Q8" s="57"/>
    </row>
    <row r="9" spans="1:17" ht="77.5" x14ac:dyDescent="0.35">
      <c r="A9" s="54" t="s">
        <v>83</v>
      </c>
      <c r="B9" s="99">
        <v>378</v>
      </c>
      <c r="C9" s="99">
        <v>378</v>
      </c>
      <c r="D9" s="79" t="s">
        <v>173</v>
      </c>
      <c r="E9" s="105" t="s">
        <v>111</v>
      </c>
      <c r="F9" s="82" t="s">
        <v>174</v>
      </c>
      <c r="G9" s="80">
        <v>45962</v>
      </c>
      <c r="H9" s="79" t="s">
        <v>98</v>
      </c>
      <c r="I9" s="57"/>
      <c r="J9" s="57"/>
      <c r="K9" s="57"/>
      <c r="L9" s="57"/>
      <c r="M9" s="57"/>
      <c r="N9" s="57"/>
      <c r="O9" s="57"/>
      <c r="P9" s="57"/>
      <c r="Q9" s="57"/>
    </row>
    <row r="10" spans="1:17" ht="15.5" x14ac:dyDescent="0.35">
      <c r="A10" s="54" t="s">
        <v>48</v>
      </c>
      <c r="B10" s="100" t="s">
        <v>49</v>
      </c>
      <c r="C10" s="100" t="s">
        <v>49</v>
      </c>
      <c r="D10" s="117" t="s">
        <v>49</v>
      </c>
      <c r="E10" s="117" t="s">
        <v>49</v>
      </c>
      <c r="F10" s="117" t="s">
        <v>49</v>
      </c>
      <c r="G10" s="117" t="s">
        <v>49</v>
      </c>
      <c r="H10" s="117" t="s">
        <v>49</v>
      </c>
      <c r="I10" s="57"/>
      <c r="J10" s="57"/>
      <c r="K10" s="57"/>
      <c r="L10" s="57"/>
      <c r="M10" s="57"/>
      <c r="N10" s="57"/>
      <c r="O10" s="57"/>
      <c r="P10" s="57"/>
      <c r="Q10" s="57"/>
    </row>
    <row r="11" spans="1:17" ht="62" x14ac:dyDescent="0.35">
      <c r="A11" s="55" t="s">
        <v>50</v>
      </c>
      <c r="B11" s="99">
        <v>4598</v>
      </c>
      <c r="C11" s="99">
        <v>4598</v>
      </c>
      <c r="D11" s="79" t="s">
        <v>175</v>
      </c>
      <c r="E11" s="105" t="s">
        <v>176</v>
      </c>
      <c r="F11" s="61" t="s">
        <v>115</v>
      </c>
      <c r="G11" s="80">
        <v>45413</v>
      </c>
      <c r="H11" s="79" t="s">
        <v>116</v>
      </c>
      <c r="I11" s="57"/>
      <c r="J11" s="57"/>
      <c r="K11" s="57"/>
      <c r="L11" s="57"/>
      <c r="M11" s="57"/>
      <c r="N11" s="57"/>
      <c r="O11" s="57"/>
      <c r="P11" s="57"/>
      <c r="Q11" s="57"/>
    </row>
    <row r="12" spans="1:17" ht="139.5" x14ac:dyDescent="0.35">
      <c r="A12" s="54" t="s">
        <v>51</v>
      </c>
      <c r="B12" s="99">
        <v>212</v>
      </c>
      <c r="C12" s="99">
        <v>212</v>
      </c>
      <c r="D12" s="79" t="s">
        <v>177</v>
      </c>
      <c r="E12" s="105" t="s">
        <v>142</v>
      </c>
      <c r="F12" s="79" t="s">
        <v>204</v>
      </c>
      <c r="G12" s="80">
        <v>46023</v>
      </c>
      <c r="H12" s="79" t="s">
        <v>178</v>
      </c>
      <c r="I12" s="57"/>
      <c r="J12" s="57"/>
      <c r="K12" s="57"/>
      <c r="L12" s="57"/>
      <c r="M12" s="57"/>
      <c r="N12" s="57"/>
      <c r="O12" s="57"/>
      <c r="P12" s="57"/>
      <c r="Q12" s="57"/>
    </row>
    <row r="13" spans="1:17" ht="77.25" customHeight="1" x14ac:dyDescent="0.35">
      <c r="A13" s="54" t="s">
        <v>52</v>
      </c>
      <c r="B13" s="101">
        <f>137*0.029</f>
        <v>3.9730000000000003</v>
      </c>
      <c r="C13" s="101">
        <f>137*0.029</f>
        <v>3.9730000000000003</v>
      </c>
      <c r="D13" s="79" t="s">
        <v>179</v>
      </c>
      <c r="E13" s="105" t="s">
        <v>180</v>
      </c>
      <c r="F13" s="79">
        <v>2024</v>
      </c>
      <c r="G13" s="80">
        <v>45778</v>
      </c>
      <c r="H13" s="79" t="s">
        <v>116</v>
      </c>
      <c r="I13" s="57"/>
      <c r="J13" s="57"/>
      <c r="K13" s="57"/>
      <c r="L13" s="57"/>
      <c r="M13" s="57"/>
      <c r="N13" s="57"/>
      <c r="O13" s="57"/>
      <c r="P13" s="57"/>
      <c r="Q13" s="57"/>
    </row>
    <row r="14" spans="1:17" x14ac:dyDescent="0.35">
      <c r="A14" s="57"/>
      <c r="B14" s="95"/>
      <c r="C14" s="95"/>
      <c r="D14" s="66"/>
      <c r="E14" s="66"/>
      <c r="F14" s="66"/>
      <c r="G14" s="66"/>
      <c r="H14" s="66"/>
      <c r="I14" s="57"/>
      <c r="J14" s="57"/>
      <c r="K14" s="57"/>
      <c r="L14" s="57"/>
      <c r="M14" s="57"/>
      <c r="N14" s="57"/>
      <c r="O14" s="57"/>
      <c r="P14" s="57"/>
      <c r="Q14" s="57"/>
    </row>
    <row r="15" spans="1:17" ht="15.5" x14ac:dyDescent="0.35">
      <c r="A15" s="24"/>
      <c r="B15" s="95"/>
      <c r="C15" s="95"/>
      <c r="D15" s="66"/>
      <c r="E15" s="66"/>
      <c r="F15" s="66"/>
      <c r="G15" s="66"/>
      <c r="H15" s="66"/>
      <c r="I15" s="57"/>
      <c r="J15" s="57"/>
      <c r="K15" s="57"/>
      <c r="L15" s="57"/>
      <c r="M15" s="57"/>
      <c r="N15" s="57"/>
      <c r="O15" s="57"/>
      <c r="P15" s="57"/>
      <c r="Q15" s="57"/>
    </row>
    <row r="16" spans="1:17" ht="15.5" x14ac:dyDescent="0.35">
      <c r="A16" s="24"/>
      <c r="B16" s="95"/>
      <c r="C16" s="95"/>
      <c r="D16" s="66"/>
      <c r="E16" s="66"/>
      <c r="F16" s="66"/>
      <c r="G16" s="66"/>
      <c r="H16" s="66"/>
      <c r="I16" s="57"/>
      <c r="J16" s="57"/>
      <c r="K16" s="57"/>
      <c r="L16" s="57"/>
      <c r="M16" s="57"/>
      <c r="N16" s="57"/>
      <c r="O16" s="57"/>
      <c r="P16" s="57"/>
      <c r="Q16" s="57"/>
    </row>
    <row r="17" spans="1:17" ht="15.5" x14ac:dyDescent="0.35">
      <c r="A17" s="24"/>
      <c r="B17" s="95"/>
      <c r="C17" s="95"/>
      <c r="D17" s="66"/>
      <c r="E17" s="66"/>
      <c r="F17" s="66"/>
      <c r="G17" s="87"/>
      <c r="H17" s="66"/>
      <c r="I17" s="57"/>
      <c r="J17" s="57"/>
      <c r="K17" s="57"/>
      <c r="L17" s="57"/>
      <c r="M17" s="57"/>
      <c r="N17" s="57"/>
      <c r="O17" s="57"/>
      <c r="P17" s="57"/>
      <c r="Q17" s="57"/>
    </row>
    <row r="18" spans="1:17" x14ac:dyDescent="0.35">
      <c r="A18" s="57"/>
      <c r="B18" s="95"/>
      <c r="C18" s="95"/>
      <c r="D18" s="66"/>
      <c r="E18" s="66"/>
      <c r="F18" s="66"/>
      <c r="G18" s="66"/>
      <c r="H18" s="66"/>
      <c r="I18" s="57"/>
      <c r="J18" s="57"/>
      <c r="K18" s="57"/>
      <c r="L18" s="57"/>
      <c r="M18" s="57"/>
      <c r="N18" s="57"/>
      <c r="O18" s="57"/>
      <c r="P18" s="57"/>
      <c r="Q18" s="57"/>
    </row>
    <row r="19" spans="1:17" x14ac:dyDescent="0.35">
      <c r="A19" s="57"/>
      <c r="B19" s="95"/>
      <c r="C19" s="95"/>
      <c r="D19" s="66"/>
      <c r="E19" s="66"/>
      <c r="F19" s="66"/>
      <c r="G19" s="66"/>
      <c r="H19" s="66"/>
      <c r="I19" s="57"/>
      <c r="J19" s="57"/>
      <c r="K19" s="57"/>
      <c r="L19" s="57"/>
      <c r="M19" s="57"/>
      <c r="N19" s="57"/>
      <c r="O19" s="57"/>
      <c r="P19" s="57"/>
      <c r="Q19" s="57"/>
    </row>
    <row r="20" spans="1:17" x14ac:dyDescent="0.35">
      <c r="A20" s="57"/>
      <c r="B20" s="95"/>
      <c r="C20" s="95"/>
      <c r="D20" s="66"/>
      <c r="E20" s="66"/>
      <c r="F20" s="66"/>
      <c r="G20" s="66"/>
      <c r="H20" s="66"/>
      <c r="I20" s="57"/>
      <c r="J20" s="57"/>
      <c r="K20" s="57"/>
      <c r="L20" s="57"/>
      <c r="M20" s="57"/>
      <c r="N20" s="57"/>
      <c r="O20" s="57"/>
      <c r="P20" s="57"/>
      <c r="Q20" s="57"/>
    </row>
    <row r="21" spans="1:17" x14ac:dyDescent="0.35">
      <c r="A21" s="57"/>
      <c r="B21" s="95"/>
      <c r="C21" s="95"/>
      <c r="D21" s="66"/>
      <c r="E21" s="66"/>
      <c r="F21" s="66"/>
      <c r="G21" s="66"/>
      <c r="H21" s="66"/>
      <c r="I21" s="57"/>
      <c r="J21" s="57"/>
      <c r="K21" s="57"/>
      <c r="L21" s="57"/>
      <c r="M21" s="57"/>
      <c r="N21" s="57"/>
      <c r="O21" s="57"/>
      <c r="P21" s="57"/>
      <c r="Q21" s="57"/>
    </row>
    <row r="22" spans="1:17" x14ac:dyDescent="0.35">
      <c r="A22" s="57"/>
      <c r="B22" s="95"/>
      <c r="C22" s="95"/>
      <c r="D22" s="66"/>
      <c r="E22" s="66"/>
      <c r="F22" s="66"/>
      <c r="G22" s="66"/>
      <c r="H22" s="66"/>
      <c r="I22" s="57"/>
      <c r="J22" s="57"/>
      <c r="K22" s="57"/>
      <c r="L22" s="57"/>
      <c r="M22" s="57"/>
      <c r="N22" s="57"/>
      <c r="O22" s="57"/>
      <c r="P22" s="57"/>
      <c r="Q22" s="57"/>
    </row>
    <row r="23" spans="1:17" x14ac:dyDescent="0.35">
      <c r="A23" s="57"/>
      <c r="B23" s="95"/>
      <c r="C23" s="95"/>
      <c r="D23" s="66"/>
      <c r="E23" s="66"/>
      <c r="F23" s="66"/>
      <c r="G23" s="66"/>
      <c r="H23" s="66"/>
      <c r="I23" s="57"/>
      <c r="J23" s="57"/>
      <c r="K23" s="57"/>
      <c r="L23" s="57"/>
      <c r="M23" s="57"/>
      <c r="N23" s="57"/>
      <c r="O23" s="57"/>
      <c r="P23" s="57"/>
      <c r="Q23" s="57"/>
    </row>
    <row r="24" spans="1:17" x14ac:dyDescent="0.35">
      <c r="A24" s="57"/>
      <c r="B24" s="95"/>
      <c r="C24" s="95"/>
      <c r="D24" s="66"/>
      <c r="E24" s="66"/>
      <c r="F24" s="66"/>
      <c r="G24" s="66"/>
      <c r="H24" s="66"/>
      <c r="I24" s="57"/>
      <c r="J24" s="57"/>
      <c r="K24" s="57"/>
      <c r="L24" s="57"/>
      <c r="M24" s="57"/>
      <c r="N24" s="57"/>
      <c r="O24" s="57"/>
      <c r="P24" s="57"/>
      <c r="Q24" s="57"/>
    </row>
    <row r="25" spans="1:17" x14ac:dyDescent="0.35">
      <c r="A25" s="57"/>
      <c r="B25" s="95"/>
      <c r="C25" s="95"/>
      <c r="D25" s="66"/>
      <c r="E25" s="66"/>
      <c r="F25" s="66"/>
      <c r="G25" s="66"/>
      <c r="H25" s="66"/>
      <c r="I25" s="57"/>
      <c r="J25" s="57"/>
      <c r="K25" s="57"/>
      <c r="L25" s="57"/>
      <c r="M25" s="57"/>
      <c r="N25" s="57"/>
      <c r="O25" s="57"/>
      <c r="P25" s="57"/>
      <c r="Q25" s="57"/>
    </row>
    <row r="26" spans="1:17" x14ac:dyDescent="0.35">
      <c r="A26" s="57"/>
      <c r="B26" s="95"/>
      <c r="C26" s="95"/>
      <c r="D26" s="66"/>
      <c r="E26" s="66"/>
      <c r="F26" s="66"/>
      <c r="G26" s="66"/>
      <c r="H26" s="66"/>
      <c r="I26" s="57"/>
      <c r="J26" s="57"/>
      <c r="K26" s="57"/>
      <c r="L26" s="57"/>
      <c r="M26" s="57"/>
      <c r="N26" s="57"/>
      <c r="O26" s="57"/>
      <c r="P26" s="57"/>
      <c r="Q26" s="57"/>
    </row>
    <row r="27" spans="1:17" x14ac:dyDescent="0.35">
      <c r="A27" s="57"/>
      <c r="B27" s="95"/>
      <c r="C27" s="95"/>
      <c r="D27" s="66"/>
      <c r="E27" s="66"/>
      <c r="F27" s="66"/>
      <c r="G27" s="66"/>
      <c r="H27" s="66"/>
      <c r="I27" s="57"/>
      <c r="J27" s="57"/>
      <c r="K27" s="57"/>
      <c r="L27" s="57"/>
      <c r="M27" s="57"/>
      <c r="N27" s="57"/>
      <c r="O27" s="57"/>
      <c r="P27" s="57"/>
      <c r="Q27" s="57"/>
    </row>
    <row r="28" spans="1:17" x14ac:dyDescent="0.35">
      <c r="A28" s="57"/>
      <c r="B28" s="95"/>
      <c r="C28" s="95"/>
      <c r="D28" s="66"/>
      <c r="E28" s="66"/>
      <c r="F28" s="66"/>
      <c r="G28" s="66"/>
      <c r="H28" s="66"/>
      <c r="I28" s="57"/>
      <c r="J28" s="57"/>
      <c r="K28" s="57"/>
      <c r="L28" s="57"/>
      <c r="M28" s="57"/>
      <c r="N28" s="57"/>
      <c r="O28" s="57"/>
      <c r="P28" s="57"/>
      <c r="Q28" s="57"/>
    </row>
  </sheetData>
  <hyperlinks>
    <hyperlink ref="E4" r:id="rId1" xr:uid="{402466A5-A42D-45D0-B0CF-24B46551FD17}"/>
    <hyperlink ref="E6" r:id="rId2" xr:uid="{4911B344-607A-4767-831C-F3BE5274A32A}"/>
    <hyperlink ref="E5" r:id="rId3" xr:uid="{A0342BB9-6057-4277-8BA8-989F8558C21D}"/>
    <hyperlink ref="E7" r:id="rId4" xr:uid="{78B4CA79-BE19-458E-9A0C-F246E6551ED9}"/>
    <hyperlink ref="E8" r:id="rId5" xr:uid="{CFB08F59-B106-4FC8-ACE6-ECA50A1DC862}"/>
    <hyperlink ref="E9" r:id="rId6" xr:uid="{4B5FDE27-F02D-4E49-8A5A-5E3E153341BE}"/>
    <hyperlink ref="E11" r:id="rId7" xr:uid="{FD93BA11-29E8-4210-AC50-D0C82EEFDC22}"/>
    <hyperlink ref="E12" r:id="rId8" xr:uid="{E16ED4BE-5698-4419-BD70-62601CA27A91}"/>
    <hyperlink ref="E13" r:id="rId9" xr:uid="{35BAA4DD-B55E-42AB-B8F5-AA66B11B25A8}"/>
  </hyperlinks>
  <pageMargins left="0.7" right="0.7" top="0.75" bottom="0.75" header="0.3" footer="0.3"/>
  <tableParts count="1">
    <tablePart r:id="rId10"/>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ACF4BA84B798142BEE2826C6920357B" ma:contentTypeVersion="71" ma:contentTypeDescription="Create a new document." ma:contentTypeScope="" ma:versionID="6486b387a45495c347b072f64a6508d8">
  <xsd:schema xmlns:xsd="http://www.w3.org/2001/XMLSchema" xmlns:xs="http://www.w3.org/2001/XMLSchema" xmlns:p="http://schemas.microsoft.com/office/2006/metadata/properties" xmlns:ns1="http://schemas.microsoft.com/sharepoint/v3" xmlns:ns2="63b6d487-a7b1-4004-8c9f-3b776e0e5b05" xmlns:ns3="d0a3a5a1-cf36-4c20-a1a5-4e1bb406372b" xmlns:ns4="http://schemas.microsoft.com/sharepoint/v3/fields" targetNamespace="http://schemas.microsoft.com/office/2006/metadata/properties" ma:root="true" ma:fieldsID="3dd3efd791181964f69de3e7ea129365" ns1:_="" ns2:_="" ns3:_="" ns4:_="">
    <xsd:import namespace="http://schemas.microsoft.com/sharepoint/v3"/>
    <xsd:import namespace="63b6d487-a7b1-4004-8c9f-3b776e0e5b05"/>
    <xsd:import namespace="d0a3a5a1-cf36-4c20-a1a5-4e1bb406372b"/>
    <xsd:import namespace="http://schemas.microsoft.com/sharepoint/v3/fields"/>
    <xsd:element name="properties">
      <xsd:complexType>
        <xsd:sequence>
          <xsd:element name="documentManagement">
            <xsd:complexType>
              <xsd:all>
                <xsd:element ref="ns2:MigrationWizId" minOccurs="0"/>
                <xsd:element ref="ns2:MigrationWizIdPermissions" minOccurs="0"/>
                <xsd:element ref="ns2:MigrationWizIdVersion" minOccurs="0"/>
                <xsd:element ref="ns2:MigrationWizIdPermissionLevels" minOccurs="0"/>
                <xsd:element ref="ns2:MigrationWizIdDocumentLibraryPermissions" minOccurs="0"/>
                <xsd:element ref="ns2:MigrationWizIdSecurityGroups" minOccurs="0"/>
                <xsd:element ref="ns2:Distruction_x0020_Date" minOccurs="0"/>
                <xsd:element ref="ns2:Points" minOccurs="0"/>
                <xsd:element ref="ns2:Date" minOccurs="0"/>
                <xsd:element ref="ns2:Date_x0020__x0026__x0020_Time" minOccurs="0"/>
                <xsd:element ref="ns2:Contenttype0" minOccurs="0"/>
                <xsd:element ref="ns2:Last_x0020_modified0" minOccurs="0"/>
                <xsd:element ref="ns2:Sign_x002d_off_x0020_status" minOccurs="0"/>
                <xsd:element ref="ns2:FileNotes" minOccurs="0"/>
                <xsd:element ref="ns2:MediaServiceMetadata" minOccurs="0"/>
                <xsd:element ref="ns2:MediaServiceFastMetadata" minOccurs="0"/>
                <xsd:element ref="ns2:MediaServiceAutoTags" minOccurs="0"/>
                <xsd:element ref="ns2:MediaLengthInSeconds" minOccurs="0"/>
                <xsd:element ref="ns2:MediaServiceDateTaken"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1:PublishingStartDate" minOccurs="0"/>
                <xsd:element ref="ns1:PublishingExpirationDate" minOccurs="0"/>
                <xsd:element ref="ns3:SharedWithUsers" minOccurs="0"/>
                <xsd:element ref="ns3:SharedWithDetails" minOccurs="0"/>
                <xsd:element ref="ns2:lcf76f155ced4ddcb4097134ff3c332f" minOccurs="0"/>
                <xsd:element ref="ns3:TaxCatchAll" minOccurs="0"/>
                <xsd:element ref="ns2:Complete_x003f_" minOccurs="0"/>
                <xsd:element ref="ns2:InDatabase" minOccurs="0"/>
                <xsd:element ref="ns2:Notes" minOccurs="0"/>
                <xsd:element ref="ns2:Agency" minOccurs="0"/>
                <xsd:element ref="ns2:_Flow_SignoffStatus" minOccurs="0"/>
                <xsd:element ref="ns2:MediaServiceObjectDetectorVersions" minOccurs="0"/>
                <xsd:element ref="ns2:MediaServiceSearchProperties" minOccurs="0"/>
                <xsd:element ref="ns2:MediaServiceLocation" minOccurs="0"/>
                <xsd:element ref="ns2:Status" minOccurs="0"/>
                <xsd:element ref="ns4:_Vers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32" nillable="true" ma:displayName="Scheduling Start Date" ma:description="Scheduling Start Date is a site column created by the Publishing feature. It is used to specify the date and time on which this page will first appear to site visitors." ma:internalName="PublishingStartDate" ma:readOnly="false">
      <xsd:simpleType>
        <xsd:restriction base="dms:Unknown"/>
      </xsd:simpleType>
    </xsd:element>
    <xsd:element name="PublishingExpirationDate" ma:index="33"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3b6d487-a7b1-4004-8c9f-3b776e0e5b05"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Version" ma:index="10" nillable="true" ma:displayName="MigrationWizIdVersion" ma:internalName="MigrationWizIdVersion">
      <xsd:simpleType>
        <xsd:restriction base="dms:Text"/>
      </xsd:simpleType>
    </xsd:element>
    <xsd:element name="MigrationWizIdPermissionLevels" ma:index="11" nillable="true" ma:displayName="MigrationWizIdPermissionLevels" ma:internalName="MigrationWizIdPermissionLevels">
      <xsd:simpleType>
        <xsd:restriction base="dms:Text"/>
      </xsd:simpleType>
    </xsd:element>
    <xsd:element name="MigrationWizIdDocumentLibraryPermissions" ma:index="12" nillable="true" ma:displayName="MigrationWizIdDocumentLibraryPermissions" ma:internalName="MigrationWizIdDocumentLibraryPermissions">
      <xsd:simpleType>
        <xsd:restriction base="dms:Text"/>
      </xsd:simpleType>
    </xsd:element>
    <xsd:element name="MigrationWizIdSecurityGroups" ma:index="13" nillable="true" ma:displayName="MigrationWizIdSecurityGroups" ma:internalName="MigrationWizIdSecurityGroups">
      <xsd:simpleType>
        <xsd:restriction base="dms:Text"/>
      </xsd:simpleType>
    </xsd:element>
    <xsd:element name="Distruction_x0020_Date" ma:index="14" nillable="true" ma:displayName="Destruction Date" ma:format="DateOnly" ma:internalName="Distruction_x0020_Date" ma:readOnly="false">
      <xsd:simpleType>
        <xsd:restriction base="dms:DateTime"/>
      </xsd:simpleType>
    </xsd:element>
    <xsd:element name="Points" ma:index="15" nillable="true" ma:displayName="Points" ma:description="Points" ma:internalName="Points" ma:readOnly="false">
      <xsd:simpleType>
        <xsd:restriction base="dms:Note">
          <xsd:maxLength value="255"/>
        </xsd:restriction>
      </xsd:simpleType>
    </xsd:element>
    <xsd:element name="Date" ma:index="16" nillable="true" ma:displayName="Date" ma:format="DateTime" ma:internalName="Date" ma:readOnly="false">
      <xsd:simpleType>
        <xsd:restriction base="dms:DateTime"/>
      </xsd:simpleType>
    </xsd:element>
    <xsd:element name="Date_x0020__x0026__x0020_Time" ma:index="17" nillable="true" ma:displayName="Date &amp; Time" ma:format="DateOnly" ma:internalName="Date_x0020__x0026__x0020_Time" ma:readOnly="false">
      <xsd:simpleType>
        <xsd:restriction base="dms:DateTime"/>
      </xsd:simpleType>
    </xsd:element>
    <xsd:element name="Contenttype0" ma:index="18" nillable="true" ma:displayName="Content type" ma:format="Dropdown" ma:internalName="Contenttype0" ma:readOnly="false">
      <xsd:simpleType>
        <xsd:restriction base="dms:Choice">
          <xsd:enumeration value="UKHSA IRMA Relationship"/>
        </xsd:restriction>
      </xsd:simpleType>
    </xsd:element>
    <xsd:element name="Last_x0020_modified0" ma:index="19" nillable="true" ma:displayName="Last modified" ma:default="[today]" ma:format="DateTime" ma:internalName="Last_x0020_modified0">
      <xsd:simpleType>
        <xsd:restriction base="dms:DateTime"/>
      </xsd:simpleType>
    </xsd:element>
    <xsd:element name="Sign_x002d_off_x0020_status" ma:index="20" nillable="true" ma:displayName="Sign-off status" ma:internalName="Sign_x002d_off_x0020_status" ma:readOnly="false">
      <xsd:simpleType>
        <xsd:restriction base="dms:Text">
          <xsd:maxLength value="255"/>
        </xsd:restriction>
      </xsd:simpleType>
    </xsd:element>
    <xsd:element name="FileNotes" ma:index="21" nillable="true" ma:displayName="File Notes" ma:internalName="FileNotes" ma:readOnly="false">
      <xsd:simpleType>
        <xsd:restriction base="dms:Note">
          <xsd:maxLength value="255"/>
        </xsd:restriction>
      </xsd:simpleType>
    </xsd:element>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MediaServiceAutoTags" ma:index="24" nillable="true" ma:displayName="Tags" ma:internalName="MediaServiceAutoTags"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MediaServiceDateTaken" ma:index="26" nillable="true" ma:displayName="MediaServiceDateTaken" ma:hidden="true" ma:internalName="MediaServiceDateTaken" ma:readOnly="true">
      <xsd:simpleType>
        <xsd:restriction base="dms:Text"/>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element name="MediaServiceOCR" ma:index="29" nillable="true" ma:displayName="Extracted Text" ma:internalName="MediaServiceOCR" ma:readOnly="true">
      <xsd:simpleType>
        <xsd:restriction base="dms:Note">
          <xsd:maxLength value="255"/>
        </xsd:restriction>
      </xsd:simpleType>
    </xsd:element>
    <xsd:element name="MediaServiceGenerationTime" ma:index="30" nillable="true" ma:displayName="MediaServiceGenerationTime" ma:hidden="true" ma:internalName="MediaServiceGenerationTime" ma:readOnly="true">
      <xsd:simpleType>
        <xsd:restriction base="dms:Text"/>
      </xsd:simpleType>
    </xsd:element>
    <xsd:element name="MediaServiceEventHashCode" ma:index="31" nillable="true" ma:displayName="MediaServiceEventHashCode" ma:hidden="true" ma:internalName="MediaServiceEventHashCode" ma:readOnly="true">
      <xsd:simpleType>
        <xsd:restriction base="dms:Text"/>
      </xsd:simpleType>
    </xsd:element>
    <xsd:element name="lcf76f155ced4ddcb4097134ff3c332f" ma:index="37" nillable="true" ma:taxonomy="true" ma:internalName="lcf76f155ced4ddcb4097134ff3c332f" ma:taxonomyFieldName="MediaServiceImageTags" ma:displayName="Image Tags" ma:readOnly="false" ma:fieldId="{5cf76f15-5ced-4ddc-b409-7134ff3c332f}" ma:taxonomyMulti="true" ma:sspId="e289f538-edf0-4bde-b084-18e01efd0e88" ma:termSetId="09814cd3-568e-fe90-9814-8d621ff8fb84" ma:anchorId="fba54fb3-c3e1-fe81-a776-ca4b69148c4d" ma:open="true" ma:isKeyword="false">
      <xsd:complexType>
        <xsd:sequence>
          <xsd:element ref="pc:Terms" minOccurs="0" maxOccurs="1"/>
        </xsd:sequence>
      </xsd:complexType>
    </xsd:element>
    <xsd:element name="Complete_x003f_" ma:index="39" nillable="true" ma:displayName="Complete?" ma:default="0" ma:format="Dropdown" ma:internalName="Complete_x003f_">
      <xsd:simpleType>
        <xsd:restriction base="dms:Boolean"/>
      </xsd:simpleType>
    </xsd:element>
    <xsd:element name="InDatabase" ma:index="40" nillable="true" ma:displayName="Intel Database" ma:default="No" ma:format="Dropdown" ma:internalName="InDatabase">
      <xsd:simpleType>
        <xsd:union memberTypes="dms:Text">
          <xsd:simpleType>
            <xsd:restriction base="dms:Choice">
              <xsd:enumeration value="Yes"/>
              <xsd:enumeration value="No"/>
            </xsd:restriction>
          </xsd:simpleType>
        </xsd:union>
      </xsd:simpleType>
    </xsd:element>
    <xsd:element name="Notes" ma:index="41" nillable="true" ma:displayName="Notes" ma:format="Dropdown" ma:internalName="Notes">
      <xsd:simpleType>
        <xsd:restriction base="dms:Note">
          <xsd:maxLength value="255"/>
        </xsd:restriction>
      </xsd:simpleType>
    </xsd:element>
    <xsd:element name="Agency" ma:index="42" nillable="true" ma:displayName="Agency" ma:format="Dropdown" ma:internalName="Agency">
      <xsd:simpleType>
        <xsd:restriction base="dms:Choice">
          <xsd:enumeration value="ONS"/>
          <xsd:enumeration value="UKHSA"/>
          <xsd:enumeration value="DHSC"/>
        </xsd:restriction>
      </xsd:simpleType>
    </xsd:element>
    <xsd:element name="_Flow_SignoffStatus" ma:index="43" nillable="true" ma:displayName="Sign-off status" ma:internalName="Sign_x002d_off_x0020_status0">
      <xsd:simpleType>
        <xsd:restriction base="dms:Text"/>
      </xsd:simpleType>
    </xsd:element>
    <xsd:element name="MediaServiceObjectDetectorVersions" ma:index="4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5" nillable="true" ma:displayName="MediaServiceSearchProperties" ma:hidden="true" ma:internalName="MediaServiceSearchProperties" ma:readOnly="true">
      <xsd:simpleType>
        <xsd:restriction base="dms:Note"/>
      </xsd:simpleType>
    </xsd:element>
    <xsd:element name="MediaServiceLocation" ma:index="46" nillable="true" ma:displayName="Location" ma:description="" ma:indexed="true" ma:internalName="MediaServiceLocation" ma:readOnly="true">
      <xsd:simpleType>
        <xsd:restriction base="dms:Text"/>
      </xsd:simpleType>
    </xsd:element>
    <xsd:element name="Status" ma:index="47" nillable="true" ma:displayName="Status" ma:default="Superseded" ma:description="Status of the document" ma:format="Dropdown" ma:internalName="Status">
      <xsd:simpleType>
        <xsd:restriction base="dms:Choice">
          <xsd:enumeration value="Superseded"/>
          <xsd:enumeration value="Draft"/>
          <xsd:enumeration value="Current"/>
        </xsd:restriction>
      </xsd:simpleType>
    </xsd:element>
    <xsd:element name="MediaServiceBillingMetadata" ma:index="4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0a3a5a1-cf36-4c20-a1a5-4e1bb406372b"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element name="TaxCatchAll" ma:index="38" nillable="true" ma:displayName="Taxonomy Catch All Column" ma:hidden="true" ma:list="{c513d718-a641-4eef-928d-2c3c48846c5a}" ma:internalName="TaxCatchAll" ma:showField="CatchAllData" ma:web="d0a3a5a1-cf36-4c20-a1a5-4e1bb406372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48" nillable="true" ma:displayName="Version" ma:internalName="_Version">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igrationWizIdSecurityGroups xmlns="63b6d487-a7b1-4004-8c9f-3b776e0e5b05" xsi:nil="true"/>
    <_Version xmlns="http://schemas.microsoft.com/sharepoint/v3/fields" xsi:nil="true"/>
    <Distruction_x0020_Date xmlns="63b6d487-a7b1-4004-8c9f-3b776e0e5b05" xsi:nil="true"/>
    <Points xmlns="63b6d487-a7b1-4004-8c9f-3b776e0e5b05" xsi:nil="true"/>
    <Complete_x003f_ xmlns="63b6d487-a7b1-4004-8c9f-3b776e0e5b05">false</Complete_x003f_>
    <Agency xmlns="63b6d487-a7b1-4004-8c9f-3b776e0e5b05" xsi:nil="true"/>
    <MigrationWizIdPermissions xmlns="63b6d487-a7b1-4004-8c9f-3b776e0e5b05" xsi:nil="true"/>
    <MigrationWizIdPermissionLevels xmlns="63b6d487-a7b1-4004-8c9f-3b776e0e5b05" xsi:nil="true"/>
    <TaxCatchAll xmlns="d0a3a5a1-cf36-4c20-a1a5-4e1bb406372b" xsi:nil="true"/>
    <Last_x0020_modified0 xmlns="63b6d487-a7b1-4004-8c9f-3b776e0e5b05">2025-11-28T09:37:00+00:00</Last_x0020_modified0>
    <MigrationWizIdVersion xmlns="63b6d487-a7b1-4004-8c9f-3b776e0e5b05" xsi:nil="true"/>
    <FileNotes xmlns="63b6d487-a7b1-4004-8c9f-3b776e0e5b05" xsi:nil="true"/>
    <Status xmlns="63b6d487-a7b1-4004-8c9f-3b776e0e5b05">Superseded</Status>
    <Notes xmlns="63b6d487-a7b1-4004-8c9f-3b776e0e5b05" xsi:nil="true"/>
    <Date_x0020__x0026__x0020_Time xmlns="63b6d487-a7b1-4004-8c9f-3b776e0e5b05" xsi:nil="true"/>
    <PublishingExpirationDate xmlns="http://schemas.microsoft.com/sharepoint/v3" xsi:nil="true"/>
    <Date xmlns="63b6d487-a7b1-4004-8c9f-3b776e0e5b05" xsi:nil="true"/>
    <Contenttype0 xmlns="63b6d487-a7b1-4004-8c9f-3b776e0e5b05" xsi:nil="true"/>
    <InDatabase xmlns="63b6d487-a7b1-4004-8c9f-3b776e0e5b05">No</InDatabase>
    <Sign_x002d_off_x0020_status xmlns="63b6d487-a7b1-4004-8c9f-3b776e0e5b05" xsi:nil="true"/>
    <PublishingStartDate xmlns="http://schemas.microsoft.com/sharepoint/v3" xsi:nil="true"/>
    <MigrationWizIdDocumentLibraryPermissions xmlns="63b6d487-a7b1-4004-8c9f-3b776e0e5b05" xsi:nil="true"/>
    <_Flow_SignoffStatus xmlns="63b6d487-a7b1-4004-8c9f-3b776e0e5b05" xsi:nil="true"/>
    <lcf76f155ced4ddcb4097134ff3c332f xmlns="63b6d487-a7b1-4004-8c9f-3b776e0e5b05">
      <Terms xmlns="http://schemas.microsoft.com/office/infopath/2007/PartnerControls"/>
    </lcf76f155ced4ddcb4097134ff3c332f>
    <MigrationWizId xmlns="63b6d487-a7b1-4004-8c9f-3b776e0e5b05" xsi:nil="true"/>
  </documentManagement>
</p:properties>
</file>

<file path=customXml/itemProps1.xml><?xml version="1.0" encoding="utf-8"?>
<ds:datastoreItem xmlns:ds="http://schemas.openxmlformats.org/officeDocument/2006/customXml" ds:itemID="{83BC1005-8765-4994-B250-0BD65FAE63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3b6d487-a7b1-4004-8c9f-3b776e0e5b05"/>
    <ds:schemaRef ds:uri="d0a3a5a1-cf36-4c20-a1a5-4e1bb406372b"/>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18F5942-5BFC-4797-947A-823419A92BD8}">
  <ds:schemaRefs>
    <ds:schemaRef ds:uri="http://schemas.microsoft.com/sharepoint/v3/contenttype/forms"/>
  </ds:schemaRefs>
</ds:datastoreItem>
</file>

<file path=customXml/itemProps3.xml><?xml version="1.0" encoding="utf-8"?>
<ds:datastoreItem xmlns:ds="http://schemas.openxmlformats.org/officeDocument/2006/customXml" ds:itemID="{E97BD2E0-1472-4095-8509-72A07429CC5E}">
  <ds:schemaRefs>
    <ds:schemaRef ds:uri="http://purl.org/dc/terms/"/>
    <ds:schemaRef ds:uri="http://schemas.microsoft.com/office/infopath/2007/PartnerControls"/>
    <ds:schemaRef ds:uri="http://schemas.openxmlformats.org/package/2006/metadata/core-properties"/>
    <ds:schemaRef ds:uri="http://purl.org/dc/elements/1.1/"/>
    <ds:schemaRef ds:uri="http://schemas.microsoft.com/office/2006/documentManagement/types"/>
    <ds:schemaRef ds:uri="http://schemas.microsoft.com/sharepoint/v3/fields"/>
    <ds:schemaRef ds:uri="63b6d487-a7b1-4004-8c9f-3b776e0e5b05"/>
    <ds:schemaRef ds:uri="http://schemas.microsoft.com/office/2006/metadata/properties"/>
    <ds:schemaRef ds:uri="d0a3a5a1-cf36-4c20-a1a5-4e1bb406372b"/>
    <ds:schemaRef ds:uri="http://schemas.microsoft.com/sharepoint/v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Contents</vt:lpstr>
      <vt:lpstr>Notes</vt:lpstr>
      <vt:lpstr>Tab1_Deaths_prevented</vt:lpstr>
      <vt:lpstr>Tab2_Hospitalisations_prevented</vt:lpstr>
      <vt:lpstr>Tab3_Sources_deaths_pre_vax </vt:lpstr>
      <vt:lpstr>Tab4_Sources_annual_deaths</vt:lpstr>
      <vt:lpstr>Tab5_Sources_annual_cases</vt:lpstr>
      <vt:lpstr>Tab6_Sources_case_hosp_rate</vt:lpstr>
      <vt:lpstr>Tab7_Sources_annual_hosp</vt:lpstr>
      <vt:lpstr>estimated_deaths_prevented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Estimated vaccination prevention tables</dc:title>
  <dc:subject/>
  <dc:creator>UKHSA</dc:creator>
  <cp:keywords/>
  <dc:description/>
  <cp:revision/>
  <dcterms:created xsi:type="dcterms:W3CDTF">2025-11-26T14:12:07Z</dcterms:created>
  <dcterms:modified xsi:type="dcterms:W3CDTF">2026-02-04T10:49:49Z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0x0101007ACF4BA84B798142BEE2826C6920357B</vt:lpwstr>
  </property>
  <property fmtid="{D5CDD505-2E9C-101B-9397-08002B2CF9AE}" pid="3" name="MediaServiceImageTags">
    <vt:lpwstr/>
  </property>
</Properties>
</file>