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/>
  <xr:revisionPtr revIDLastSave="0" documentId="13_ncr:1_{851512C5-8F43-4F93-8608-F3A289B62A7A}" xr6:coauthVersionLast="47" xr6:coauthVersionMax="47" xr10:uidLastSave="{00000000-0000-0000-0000-000000000000}"/>
  <workbookProtection workbookAlgorithmName="SHA-512" workbookHashValue="sSahswSosJJB5B+2wafWVfeo4zxtyWtgt2UaLwG02CyZdp9p9udVNtNEvsbMFLt5vt3Mtgr/wWe4a67oNmMN2w==" workbookSaltValue="tPEHpOkrJBlrquV/n3tfsg==" workbookSpinCount="100000" lockStructure="1"/>
  <bookViews>
    <workbookView xWindow="-120" yWindow="-120" windowWidth="29040" windowHeight="15840" xr2:uid="{00000000-000D-0000-FFFF-FFFF00000000}"/>
  </bookViews>
  <sheets>
    <sheet name="Cover_sheet" sheetId="6" r:id="rId1"/>
    <sheet name="config" sheetId="12" state="hidden" r:id="rId2"/>
    <sheet name="Contents" sheetId="7" r:id="rId3"/>
    <sheet name="Data - population" sheetId="2" r:id="rId4"/>
    <sheet name="Data - incidents" sheetId="11" r:id="rId5"/>
    <sheet name="FIRE0101_working" sheetId="8" state="hidden" r:id="rId6"/>
    <sheet name="FIRE0101" sheetId="1" r:id="rId7"/>
  </sheets>
  <definedNames>
    <definedName name="_xlnm.Print_Area" localSheetId="2">Contents!$A$1:$E$7</definedName>
    <definedName name="_xlnm.Print_Area" localSheetId="6">FIRE0101!$A$1:$I$53</definedName>
    <definedName name="_xlnm.Print_Titles" localSheetId="6">FIRE0101!$A:$A,FIRE0101!$1:$3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6" l="1"/>
  <c r="A9" i="6"/>
  <c r="A8" i="6"/>
  <c r="A5" i="6"/>
  <c r="A3" i="6"/>
  <c r="N29" i="8" l="1" a="1"/>
  <c r="N29" i="8" s="1"/>
  <c r="M29" i="8" a="1"/>
  <c r="M29" i="8" s="1"/>
  <c r="L29" i="8" a="1"/>
  <c r="L29" i="8" s="1"/>
  <c r="K29" i="8" a="1"/>
  <c r="K29" i="8" s="1"/>
  <c r="D29" i="8" a="1"/>
  <c r="D29" i="8" s="1"/>
  <c r="D29" i="1" s="1"/>
  <c r="C29" i="8" a="1"/>
  <c r="C29" i="8" s="1"/>
  <c r="C29" i="1" s="1"/>
  <c r="B29" i="8" a="1"/>
  <c r="B29" i="8" s="1"/>
  <c r="B29" i="1" s="1"/>
  <c r="N30" i="8" a="1"/>
  <c r="N30" i="8" s="1"/>
  <c r="M30" i="8" a="1"/>
  <c r="M30" i="8" s="1"/>
  <c r="L30" i="8" a="1"/>
  <c r="L30" i="8" s="1"/>
  <c r="K30" i="8" a="1"/>
  <c r="K30" i="8" s="1"/>
  <c r="D30" i="8" a="1"/>
  <c r="D30" i="8" s="1"/>
  <c r="C30" i="8" a="1"/>
  <c r="C30" i="8" s="1"/>
  <c r="B30" i="8" a="1"/>
  <c r="B30" i="8" s="1"/>
  <c r="A34" i="1"/>
  <c r="B31" i="8" a="1"/>
  <c r="B31" i="8" s="1"/>
  <c r="B30" i="1" s="1"/>
  <c r="C31" i="8" a="1"/>
  <c r="C31" i="8" s="1"/>
  <c r="C30" i="1" s="1"/>
  <c r="D31" i="8" a="1"/>
  <c r="D31" i="8" s="1"/>
  <c r="D30" i="1" s="1"/>
  <c r="K31" i="8" a="1"/>
  <c r="K31" i="8" s="1"/>
  <c r="L31" i="8" a="1"/>
  <c r="L31" i="8" s="1"/>
  <c r="M31" i="8" a="1"/>
  <c r="M31" i="8" s="1"/>
  <c r="N31" i="8" a="1"/>
  <c r="N31" i="8" s="1"/>
  <c r="A2" i="7"/>
  <c r="K28" i="8" a="1"/>
  <c r="K28" i="8" s="1"/>
  <c r="L28" i="8" a="1"/>
  <c r="L28" i="8" s="1"/>
  <c r="M28" i="8" a="1"/>
  <c r="M28" i="8" s="1"/>
  <c r="N28" i="8" a="1"/>
  <c r="N28" i="8" s="1"/>
  <c r="K11" i="8" a="1"/>
  <c r="K11" i="8" s="1"/>
  <c r="K10" i="8" a="1"/>
  <c r="K10" i="8" s="1"/>
  <c r="N27" i="8" a="1"/>
  <c r="N27" i="8" s="1"/>
  <c r="L4" i="8" a="1"/>
  <c r="L4" i="8" s="1"/>
  <c r="M4" i="8" a="1"/>
  <c r="M4" i="8" s="1"/>
  <c r="N4" i="8" a="1"/>
  <c r="N4" i="8" s="1"/>
  <c r="L5" i="8" a="1"/>
  <c r="L5" i="8" s="1"/>
  <c r="M5" i="8" a="1"/>
  <c r="M5" i="8" s="1"/>
  <c r="N5" i="8" a="1"/>
  <c r="N5" i="8" s="1"/>
  <c r="L6" i="8" a="1"/>
  <c r="L6" i="8" s="1"/>
  <c r="M6" i="8" a="1"/>
  <c r="M6" i="8" s="1"/>
  <c r="N6" i="8" a="1"/>
  <c r="N6" i="8" s="1"/>
  <c r="L7" i="8" a="1"/>
  <c r="L7" i="8" s="1"/>
  <c r="M7" i="8" a="1"/>
  <c r="M7" i="8" s="1"/>
  <c r="N7" i="8" a="1"/>
  <c r="N7" i="8" s="1"/>
  <c r="L8" i="8" a="1"/>
  <c r="L8" i="8" s="1"/>
  <c r="M8" i="8" a="1"/>
  <c r="M8" i="8" s="1"/>
  <c r="N8" i="8" a="1"/>
  <c r="N8" i="8" s="1"/>
  <c r="L9" i="8" a="1"/>
  <c r="L9" i="8" s="1"/>
  <c r="M9" i="8" a="1"/>
  <c r="M9" i="8" s="1"/>
  <c r="N9" i="8" a="1"/>
  <c r="N9" i="8" s="1"/>
  <c r="L10" i="8" a="1"/>
  <c r="L10" i="8" s="1"/>
  <c r="M10" i="8" a="1"/>
  <c r="M10" i="8" s="1"/>
  <c r="N10" i="8" a="1"/>
  <c r="N10" i="8" s="1"/>
  <c r="L11" i="8" a="1"/>
  <c r="L11" i="8" s="1"/>
  <c r="M11" i="8" a="1"/>
  <c r="M11" i="8" s="1"/>
  <c r="N11" i="8" a="1"/>
  <c r="N11" i="8" s="1"/>
  <c r="L12" i="8" a="1"/>
  <c r="L12" i="8" s="1"/>
  <c r="M12" i="8" a="1"/>
  <c r="M12" i="8" s="1"/>
  <c r="N12" i="8" a="1"/>
  <c r="N12" i="8" s="1"/>
  <c r="L13" i="8" a="1"/>
  <c r="L13" i="8" s="1"/>
  <c r="M13" i="8" a="1"/>
  <c r="M13" i="8" s="1"/>
  <c r="N13" i="8" a="1"/>
  <c r="N13" i="8" s="1"/>
  <c r="L14" i="8" a="1"/>
  <c r="L14" i="8" s="1"/>
  <c r="M14" i="8" a="1"/>
  <c r="M14" i="8" s="1"/>
  <c r="N14" i="8" a="1"/>
  <c r="N14" i="8" s="1"/>
  <c r="L15" i="8" a="1"/>
  <c r="L15" i="8" s="1"/>
  <c r="M15" i="8" a="1"/>
  <c r="M15" i="8" s="1"/>
  <c r="N15" i="8" a="1"/>
  <c r="N15" i="8" s="1"/>
  <c r="L16" i="8" a="1"/>
  <c r="L16" i="8" s="1"/>
  <c r="M16" i="8" a="1"/>
  <c r="M16" i="8" s="1"/>
  <c r="N16" i="8" a="1"/>
  <c r="N16" i="8" s="1"/>
  <c r="L17" i="8" a="1"/>
  <c r="L17" i="8" s="1"/>
  <c r="M17" i="8" a="1"/>
  <c r="M17" i="8" s="1"/>
  <c r="N17" i="8" a="1"/>
  <c r="N17" i="8" s="1"/>
  <c r="L18" i="8" a="1"/>
  <c r="L18" i="8" s="1"/>
  <c r="M18" i="8" a="1"/>
  <c r="M18" i="8" s="1"/>
  <c r="N18" i="8" a="1"/>
  <c r="N18" i="8" s="1"/>
  <c r="L19" i="8" a="1"/>
  <c r="L19" i="8" s="1"/>
  <c r="M19" i="8" a="1"/>
  <c r="M19" i="8" s="1"/>
  <c r="N19" i="8" a="1"/>
  <c r="N19" i="8" s="1"/>
  <c r="L20" i="8" a="1"/>
  <c r="L20" i="8" s="1"/>
  <c r="M20" i="8" a="1"/>
  <c r="M20" i="8" s="1"/>
  <c r="N20" i="8" a="1"/>
  <c r="N20" i="8" s="1"/>
  <c r="L21" i="8" a="1"/>
  <c r="L21" i="8" s="1"/>
  <c r="M21" i="8" a="1"/>
  <c r="M21" i="8" s="1"/>
  <c r="N21" i="8" a="1"/>
  <c r="N21" i="8" s="1"/>
  <c r="L22" i="8" a="1"/>
  <c r="L22" i="8" s="1"/>
  <c r="M22" i="8" a="1"/>
  <c r="M22" i="8" s="1"/>
  <c r="N22" i="8" a="1"/>
  <c r="N22" i="8" s="1"/>
  <c r="L23" i="8" a="1"/>
  <c r="L23" i="8" s="1"/>
  <c r="M23" i="8" a="1"/>
  <c r="M23" i="8" s="1"/>
  <c r="N23" i="8" a="1"/>
  <c r="N23" i="8" s="1"/>
  <c r="L24" i="8" a="1"/>
  <c r="L24" i="8" s="1"/>
  <c r="M24" i="8" a="1"/>
  <c r="M24" i="8" s="1"/>
  <c r="N24" i="8" a="1"/>
  <c r="N24" i="8" s="1"/>
  <c r="L25" i="8" a="1"/>
  <c r="L25" i="8" s="1"/>
  <c r="M25" i="8" a="1"/>
  <c r="M25" i="8" s="1"/>
  <c r="N25" i="8" a="1"/>
  <c r="N25" i="8" s="1"/>
  <c r="L26" i="8" a="1"/>
  <c r="L26" i="8" s="1"/>
  <c r="M26" i="8" a="1"/>
  <c r="M26" i="8" s="1"/>
  <c r="N26" i="8" a="1"/>
  <c r="N26" i="8" s="1"/>
  <c r="L27" i="8" a="1"/>
  <c r="L27" i="8" s="1"/>
  <c r="M27" i="8" a="1"/>
  <c r="M27" i="8" s="1"/>
  <c r="K5" i="8" a="1"/>
  <c r="K5" i="8" s="1"/>
  <c r="K6" i="8" a="1"/>
  <c r="K6" i="8" s="1"/>
  <c r="K7" i="8" a="1"/>
  <c r="K7" i="8" s="1"/>
  <c r="K8" i="8" a="1"/>
  <c r="K8" i="8" s="1"/>
  <c r="K9" i="8" a="1"/>
  <c r="K9" i="8" s="1"/>
  <c r="K12" i="8" a="1"/>
  <c r="K12" i="8" s="1"/>
  <c r="K13" i="8" a="1"/>
  <c r="K13" i="8" s="1"/>
  <c r="K14" i="8" a="1"/>
  <c r="K14" i="8" s="1"/>
  <c r="K15" i="8" a="1"/>
  <c r="K15" i="8" s="1"/>
  <c r="K16" i="8" a="1"/>
  <c r="K16" i="8" s="1"/>
  <c r="K17" i="8" a="1"/>
  <c r="K17" i="8" s="1"/>
  <c r="K18" i="8" a="1"/>
  <c r="K18" i="8" s="1"/>
  <c r="K19" i="8" a="1"/>
  <c r="K19" i="8" s="1"/>
  <c r="K20" i="8" a="1"/>
  <c r="K20" i="8" s="1"/>
  <c r="K21" i="8" a="1"/>
  <c r="K21" i="8" s="1"/>
  <c r="K22" i="8" a="1"/>
  <c r="K22" i="8" s="1"/>
  <c r="K23" i="8" a="1"/>
  <c r="K23" i="8" s="1"/>
  <c r="K24" i="8" a="1"/>
  <c r="K24" i="8" s="1"/>
  <c r="K25" i="8" a="1"/>
  <c r="K25" i="8" s="1"/>
  <c r="K26" i="8" a="1"/>
  <c r="K26" i="8" s="1"/>
  <c r="K27" i="8" a="1"/>
  <c r="K27" i="8" s="1"/>
  <c r="K4" i="8" a="1"/>
  <c r="K4" i="8" s="1"/>
  <c r="F29" i="8" l="1"/>
  <c r="F29" i="1" s="1"/>
  <c r="G29" i="8"/>
  <c r="G29" i="1" s="1"/>
  <c r="O29" i="8"/>
  <c r="E29" i="8"/>
  <c r="H29" i="8"/>
  <c r="H29" i="1" s="1"/>
  <c r="O28" i="8"/>
  <c r="O30" i="8"/>
  <c r="O31" i="8"/>
  <c r="G30" i="8"/>
  <c r="F30" i="8"/>
  <c r="E30" i="8"/>
  <c r="I30" i="8" s="1"/>
  <c r="H30" i="8"/>
  <c r="G31" i="8"/>
  <c r="G30" i="1" s="1"/>
  <c r="F31" i="8"/>
  <c r="F30" i="1" s="1"/>
  <c r="H31" i="8"/>
  <c r="H30" i="1" s="1"/>
  <c r="E31" i="8"/>
  <c r="C28" i="8" a="1"/>
  <c r="C28" i="8" s="1"/>
  <c r="C28" i="1" s="1"/>
  <c r="B28" i="8" a="1"/>
  <c r="B28" i="8" s="1"/>
  <c r="B28" i="1" s="1"/>
  <c r="D28" i="8" a="1"/>
  <c r="D28" i="8" s="1"/>
  <c r="D28" i="1" s="1"/>
  <c r="B27" i="8" a="1"/>
  <c r="B27" i="8" s="1"/>
  <c r="C27" i="8" a="1"/>
  <c r="C27" i="8" s="1"/>
  <c r="C27" i="1" s="1"/>
  <c r="D27" i="8" a="1"/>
  <c r="D27" i="8" s="1"/>
  <c r="D27" i="1" s="1"/>
  <c r="I29" i="8" l="1"/>
  <c r="I29" i="1" s="1"/>
  <c r="E29" i="1"/>
  <c r="I31" i="8"/>
  <c r="I30" i="1" s="1"/>
  <c r="E30" i="1"/>
  <c r="F27" i="8"/>
  <c r="F27" i="1" s="1"/>
  <c r="O27" i="8"/>
  <c r="H28" i="8"/>
  <c r="H28" i="1" s="1"/>
  <c r="G28" i="8"/>
  <c r="G28" i="1" s="1"/>
  <c r="F28" i="8"/>
  <c r="F28" i="1" s="1"/>
  <c r="E28" i="8"/>
  <c r="E28" i="1" s="1"/>
  <c r="B27" i="1"/>
  <c r="H27" i="8"/>
  <c r="H27" i="1" s="1"/>
  <c r="E27" i="8"/>
  <c r="E27" i="1" s="1"/>
  <c r="G27" i="8"/>
  <c r="G27" i="1" s="1"/>
  <c r="I28" i="8" l="1"/>
  <c r="I28" i="1" s="1"/>
  <c r="I27" i="8"/>
  <c r="I27" i="1" s="1"/>
  <c r="B26" i="8" l="1" a="1"/>
  <c r="B26" i="8" s="1"/>
  <c r="C26" i="8" a="1"/>
  <c r="C26" i="8" s="1"/>
  <c r="C26" i="1" s="1"/>
  <c r="D26" i="8" a="1"/>
  <c r="D26" i="8" s="1"/>
  <c r="D26" i="1" s="1"/>
  <c r="C4" i="8" a="1"/>
  <c r="C4" i="8" s="1"/>
  <c r="D4" i="8" a="1"/>
  <c r="D4" i="8" s="1"/>
  <c r="C5" i="8" a="1"/>
  <c r="C5" i="8" s="1"/>
  <c r="D5" i="8" a="1"/>
  <c r="D5" i="8" s="1"/>
  <c r="C6" i="8" a="1"/>
  <c r="C6" i="8" s="1"/>
  <c r="D6" i="8" a="1"/>
  <c r="D6" i="8" s="1"/>
  <c r="C7" i="8" a="1"/>
  <c r="C7" i="8" s="1"/>
  <c r="D7" i="8" a="1"/>
  <c r="D7" i="8" s="1"/>
  <c r="C8" i="8" a="1"/>
  <c r="C8" i="8" s="1"/>
  <c r="D8" i="8" a="1"/>
  <c r="D8" i="8" s="1"/>
  <c r="C9" i="8" a="1"/>
  <c r="C9" i="8" s="1"/>
  <c r="D9" i="8" a="1"/>
  <c r="D9" i="8" s="1"/>
  <c r="C10" i="8" a="1"/>
  <c r="C10" i="8" s="1"/>
  <c r="D10" i="8" a="1"/>
  <c r="D10" i="8" s="1"/>
  <c r="C11" i="8" a="1"/>
  <c r="C11" i="8" s="1"/>
  <c r="D11" i="8" a="1"/>
  <c r="D11" i="8" s="1"/>
  <c r="C12" i="8" a="1"/>
  <c r="C12" i="8" s="1"/>
  <c r="D12" i="8" a="1"/>
  <c r="D12" i="8" s="1"/>
  <c r="C13" i="8" a="1"/>
  <c r="C13" i="8" s="1"/>
  <c r="D13" i="8" a="1"/>
  <c r="D13" i="8" s="1"/>
  <c r="C14" i="8" a="1"/>
  <c r="C14" i="8" s="1"/>
  <c r="D14" i="8" a="1"/>
  <c r="D14" i="8" s="1"/>
  <c r="C15" i="8" a="1"/>
  <c r="C15" i="8" s="1"/>
  <c r="D15" i="8" a="1"/>
  <c r="D15" i="8" s="1"/>
  <c r="C16" i="8" a="1"/>
  <c r="C16" i="8" s="1"/>
  <c r="D16" i="8" a="1"/>
  <c r="D16" i="8" s="1"/>
  <c r="C17" i="8" a="1"/>
  <c r="C17" i="8" s="1"/>
  <c r="D17" i="8" a="1"/>
  <c r="D17" i="8" s="1"/>
  <c r="C18" i="8" a="1"/>
  <c r="C18" i="8" s="1"/>
  <c r="D18" i="8" a="1"/>
  <c r="D18" i="8" s="1"/>
  <c r="C19" i="8" a="1"/>
  <c r="C19" i="8" s="1"/>
  <c r="D19" i="8" a="1"/>
  <c r="D19" i="8" s="1"/>
  <c r="C20" i="8" a="1"/>
  <c r="C20" i="8" s="1"/>
  <c r="D20" i="8" a="1"/>
  <c r="D20" i="8" s="1"/>
  <c r="C21" i="8" a="1"/>
  <c r="C21" i="8" s="1"/>
  <c r="D21" i="8" a="1"/>
  <c r="D21" i="8" s="1"/>
  <c r="C22" i="8" a="1"/>
  <c r="C22" i="8" s="1"/>
  <c r="D22" i="8" a="1"/>
  <c r="D22" i="8" s="1"/>
  <c r="C23" i="8" a="1"/>
  <c r="C23" i="8" s="1"/>
  <c r="D23" i="8" a="1"/>
  <c r="D23" i="8" s="1"/>
  <c r="C24" i="8" a="1"/>
  <c r="C24" i="8" s="1"/>
  <c r="D24" i="8" a="1"/>
  <c r="D24" i="8" s="1"/>
  <c r="C25" i="8" a="1"/>
  <c r="C25" i="8" s="1"/>
  <c r="C25" i="1" s="1"/>
  <c r="D25" i="8" a="1"/>
  <c r="D25" i="8" s="1"/>
  <c r="B4" i="8" a="1"/>
  <c r="B4" i="8" s="1"/>
  <c r="B5" i="8" a="1"/>
  <c r="B5" i="8" s="1"/>
  <c r="B6" i="8" a="1"/>
  <c r="B6" i="8" s="1"/>
  <c r="B7" i="8" a="1"/>
  <c r="B7" i="8" s="1"/>
  <c r="B8" i="8" a="1"/>
  <c r="B8" i="8" s="1"/>
  <c r="B9" i="8" a="1"/>
  <c r="B9" i="8" s="1"/>
  <c r="B10" i="8" a="1"/>
  <c r="B10" i="8" s="1"/>
  <c r="B11" i="8" a="1"/>
  <c r="B11" i="8" s="1"/>
  <c r="B12" i="8" a="1"/>
  <c r="B12" i="8" s="1"/>
  <c r="B13" i="8" a="1"/>
  <c r="B13" i="8" s="1"/>
  <c r="B14" i="8" a="1"/>
  <c r="B14" i="8" s="1"/>
  <c r="B25" i="8" a="1"/>
  <c r="B25" i="8" s="1"/>
  <c r="B25" i="1" s="1"/>
  <c r="B24" i="8" a="1"/>
  <c r="B24" i="8" s="1"/>
  <c r="B23" i="8" a="1"/>
  <c r="B23" i="8" s="1"/>
  <c r="B22" i="8" a="1"/>
  <c r="B22" i="8" s="1"/>
  <c r="B21" i="8" a="1"/>
  <c r="B21" i="8" s="1"/>
  <c r="B20" i="8" a="1"/>
  <c r="B20" i="8" s="1"/>
  <c r="B19" i="8" a="1"/>
  <c r="B19" i="8" s="1"/>
  <c r="B18" i="8" a="1"/>
  <c r="B18" i="8" s="1"/>
  <c r="B17" i="8" a="1"/>
  <c r="B17" i="8" s="1"/>
  <c r="B16" i="8" a="1"/>
  <c r="B16" i="8" s="1"/>
  <c r="B15" i="8" a="1"/>
  <c r="B15" i="8" s="1"/>
  <c r="E23" i="8" l="1"/>
  <c r="E19" i="8"/>
  <c r="E15" i="8"/>
  <c r="E22" i="8"/>
  <c r="E18" i="8"/>
  <c r="E25" i="8"/>
  <c r="E25" i="1" s="1"/>
  <c r="E21" i="8"/>
  <c r="E17" i="8"/>
  <c r="D25" i="1"/>
  <c r="E24" i="8"/>
  <c r="E20" i="8"/>
  <c r="E16" i="8"/>
  <c r="E4" i="8"/>
  <c r="F26" i="8"/>
  <c r="F26" i="1" s="1"/>
  <c r="B26" i="1"/>
  <c r="O26" i="8"/>
  <c r="G26" i="8"/>
  <c r="G26" i="1" s="1"/>
  <c r="H26" i="8"/>
  <c r="H26" i="1" s="1"/>
  <c r="E26" i="8"/>
  <c r="E14" i="8"/>
  <c r="E13" i="8"/>
  <c r="I13" i="8" s="1"/>
  <c r="E12" i="8"/>
  <c r="E11" i="8"/>
  <c r="E10" i="8"/>
  <c r="E9" i="8"/>
  <c r="E8" i="8"/>
  <c r="E7" i="8"/>
  <c r="E6" i="8"/>
  <c r="E5" i="8"/>
  <c r="G4" i="8"/>
  <c r="H4" i="8"/>
  <c r="G5" i="8"/>
  <c r="H5" i="8"/>
  <c r="G6" i="8"/>
  <c r="H6" i="8"/>
  <c r="G7" i="8"/>
  <c r="H7" i="8"/>
  <c r="G8" i="8"/>
  <c r="H8" i="8"/>
  <c r="G9" i="8"/>
  <c r="H9" i="8"/>
  <c r="G10" i="8"/>
  <c r="H10" i="8"/>
  <c r="G11" i="8"/>
  <c r="H11" i="8"/>
  <c r="G12" i="8"/>
  <c r="H12" i="8"/>
  <c r="G13" i="8"/>
  <c r="H13" i="8"/>
  <c r="G14" i="8"/>
  <c r="H14" i="8"/>
  <c r="G15" i="8"/>
  <c r="H15" i="8"/>
  <c r="G16" i="8"/>
  <c r="H16" i="8"/>
  <c r="G17" i="8"/>
  <c r="H17" i="8"/>
  <c r="G18" i="8"/>
  <c r="H18" i="8"/>
  <c r="G19" i="8"/>
  <c r="H19" i="8"/>
  <c r="G20" i="8"/>
  <c r="H20" i="8"/>
  <c r="G21" i="8"/>
  <c r="H21" i="8"/>
  <c r="G22" i="8"/>
  <c r="H22" i="8"/>
  <c r="G23" i="8"/>
  <c r="H23" i="8"/>
  <c r="G24" i="8"/>
  <c r="H24" i="8"/>
  <c r="G25" i="8"/>
  <c r="G25" i="1" s="1"/>
  <c r="H25" i="8"/>
  <c r="H25" i="1" s="1"/>
  <c r="F4" i="8"/>
  <c r="O6" i="8"/>
  <c r="F8" i="8"/>
  <c r="F9" i="8"/>
  <c r="F10" i="8"/>
  <c r="O15" i="8"/>
  <c r="F16" i="8"/>
  <c r="F17" i="8"/>
  <c r="F18" i="8"/>
  <c r="O21" i="8"/>
  <c r="F24" i="8"/>
  <c r="O12" i="8" l="1"/>
  <c r="O23" i="8"/>
  <c r="O13" i="8"/>
  <c r="I7" i="8"/>
  <c r="I11" i="8"/>
  <c r="I4" i="8"/>
  <c r="I5" i="8"/>
  <c r="O22" i="8"/>
  <c r="O14" i="8"/>
  <c r="I9" i="8"/>
  <c r="O20" i="8"/>
  <c r="O5" i="8"/>
  <c r="O7" i="8"/>
  <c r="F7" i="8"/>
  <c r="O11" i="8"/>
  <c r="F11" i="8"/>
  <c r="O19" i="8"/>
  <c r="F19" i="8"/>
  <c r="O18" i="8"/>
  <c r="O10" i="8"/>
  <c r="F23" i="8"/>
  <c r="F15" i="8"/>
  <c r="I26" i="8"/>
  <c r="I26" i="1" s="1"/>
  <c r="E26" i="1"/>
  <c r="O4" i="8"/>
  <c r="O17" i="8"/>
  <c r="O9" i="8"/>
  <c r="F22" i="8"/>
  <c r="F14" i="8"/>
  <c r="F6" i="8"/>
  <c r="I8" i="8"/>
  <c r="O24" i="8"/>
  <c r="O16" i="8"/>
  <c r="O8" i="8"/>
  <c r="F21" i="8"/>
  <c r="F13" i="8"/>
  <c r="F5" i="8"/>
  <c r="F20" i="8"/>
  <c r="F12" i="8"/>
  <c r="I10" i="8"/>
  <c r="I12" i="8"/>
  <c r="I6" i="8"/>
  <c r="F25" i="8"/>
  <c r="F25" i="1" s="1"/>
  <c r="O25" i="8"/>
  <c r="I25" i="8" l="1"/>
  <c r="I25" i="1" s="1"/>
  <c r="G5" i="1" l="1"/>
  <c r="H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4" i="1"/>
  <c r="H4" i="1"/>
  <c r="I4" i="1"/>
  <c r="B5" i="1"/>
  <c r="C5" i="1"/>
  <c r="D5" i="1"/>
  <c r="E5" i="1"/>
  <c r="B6" i="1"/>
  <c r="C6" i="1"/>
  <c r="D6" i="1"/>
  <c r="E6" i="1"/>
  <c r="B7" i="1"/>
  <c r="C7" i="1"/>
  <c r="D7" i="1"/>
  <c r="E7" i="1"/>
  <c r="B8" i="1"/>
  <c r="C8" i="1"/>
  <c r="D8" i="1"/>
  <c r="E8" i="1"/>
  <c r="B9" i="1"/>
  <c r="C9" i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C4" i="1"/>
  <c r="D4" i="1"/>
  <c r="E4" i="1"/>
  <c r="B4" i="1"/>
  <c r="I15" i="8"/>
  <c r="I16" i="8"/>
  <c r="I17" i="8"/>
  <c r="I18" i="8"/>
  <c r="I19" i="8"/>
  <c r="I20" i="8"/>
  <c r="I21" i="8"/>
  <c r="I22" i="8"/>
  <c r="I23" i="8"/>
  <c r="I24" i="8"/>
  <c r="H14" i="1"/>
  <c r="H13" i="1"/>
  <c r="H12" i="1"/>
  <c r="H11" i="1"/>
  <c r="H10" i="1"/>
  <c r="H9" i="1"/>
  <c r="H8" i="1"/>
  <c r="H7" i="1"/>
  <c r="H6" i="1"/>
  <c r="G1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4" i="1"/>
  <c r="I24" i="1" l="1"/>
  <c r="E22" i="1"/>
  <c r="E20" i="1"/>
  <c r="I20" i="1"/>
  <c r="I18" i="1"/>
  <c r="I16" i="1"/>
  <c r="I23" i="1"/>
  <c r="E21" i="1"/>
  <c r="I21" i="1"/>
  <c r="I19" i="1"/>
  <c r="E17" i="1"/>
  <c r="I17" i="1"/>
  <c r="I15" i="1"/>
  <c r="I22" i="1"/>
  <c r="E24" i="1"/>
  <c r="E18" i="1"/>
  <c r="E16" i="1"/>
  <c r="E23" i="1"/>
  <c r="E19" i="1"/>
  <c r="E15" i="1"/>
  <c r="I14" i="8" l="1"/>
  <c r="E14" i="1" l="1"/>
  <c r="I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<sst xmlns="http://schemas.openxmlformats.org/spreadsheetml/2006/main" count="710" uniqueCount="137">
  <si>
    <t>Fire and rescue incident statistics</t>
  </si>
  <si>
    <t>Table 0101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</si>
  <si>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</si>
  <si>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</si>
  <si>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</si>
  <si>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</si>
  <si>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</si>
  <si>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</si>
  <si>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</si>
  <si>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</si>
  <si>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</si>
  <si>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</si>
  <si>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</si>
  <si>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</si>
  <si>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</si>
  <si>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</si>
  <si>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</si>
  <si>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</si>
  <si>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FIRE0101</t>
  </si>
  <si>
    <t>Incidents attended by fire and rescue services by nation and population</t>
  </si>
  <si>
    <t>Shows the number of incidents attended by nation for financial years and the rate of incidents per million population.</t>
  </si>
  <si>
    <t>Yes</t>
  </si>
  <si>
    <t>Data - population</t>
  </si>
  <si>
    <t>Population figures by country</t>
  </si>
  <si>
    <t>Shows the mid-year population estimate for each nation from the Office for National Statistics used in the incident rate calculations in the 'FIRE0101' worksheet.</t>
  </si>
  <si>
    <t>Data - incidents</t>
  </si>
  <si>
    <t>Total incidents by country and year</t>
  </si>
  <si>
    <t>Shows the total number of incidents by year and country used in the calculation in the 'FIRE0101' worksheet.</t>
  </si>
  <si>
    <t>COUNTRY</t>
  </si>
  <si>
    <t>FINANCIAL_YEAR</t>
  </si>
  <si>
    <t>TOTAL_INCIDENTS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</si>
  <si>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</si>
  <si>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</si>
  <si>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</si>
  <si>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</si>
  <si>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</si>
  <si>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</si>
  <si>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</si>
  <si>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</si>
  <si>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</si>
  <si>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</si>
  <si>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</si>
  <si>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</si>
  <si>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</si>
  <si>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</si>
  <si>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</si>
  <si>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</si>
  <si>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</si>
  <si>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</si>
  <si>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</si>
  <si>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</si>
  <si>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</si>
  <si>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</si>
  <si>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</si>
  <si>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</si>
  <si>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</si>
  <si>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</si>
  <si>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</si>
  <si>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Scotland</t>
  </si>
  <si>
    <t>Wales</t>
  </si>
  <si>
    <t>CALENDAR_YEAR</t>
  </si>
  <si>
    <t>Great Britain</t>
  </si>
  <si>
    <t>Total incidents</t>
  </si>
  <si>
    <t>Total incidents per 1 million people</t>
  </si>
  <si>
    <t>Population</t>
  </si>
  <si>
    <t>Year</t>
  </si>
  <si>
    <t>Footnotes</t>
  </si>
  <si>
    <t>1 Incidents attended includes fires, fire false alarms and non-fire incidents (special service incidents).</t>
  </si>
  <si>
    <t xml:space="preserve">6 Figures for Wales from 2001/02 to 2003/04 were published by DCLG. From 2004/05, fire was devolved and from 2004/05 to 2008/09 data are taken from the annual Operational data collection; </t>
  </si>
  <si>
    <t>2009/10 data onwards are taken from the IRS. Data from 2009/10 onwards have been adjusted to include special service incident false alarms;</t>
  </si>
  <si>
    <t>data previously published for 2004/05 to 2008/09 have not been amended but do include special service incident false alarms.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</si>
  <si>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</si>
  <si>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</si>
  <si>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</si>
  <si>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</si>
  <si>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</si>
  <si>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</si>
  <si>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</si>
  <si>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</si>
  <si>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</si>
  <si>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</si>
  <si>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FireStatistics@homeoffice.gov.uk</t>
  </si>
  <si>
    <t>Contact: stats.inclusion@gov.wales</t>
  </si>
  <si>
    <t>Contact: National.Statistics@firescotland.gov.uk</t>
  </si>
  <si>
    <t>end of table</t>
  </si>
  <si>
    <t>financial year</t>
  </si>
  <si>
    <t>TOTAL_POPULATION</t>
  </si>
  <si>
    <t>copyright year</t>
  </si>
  <si>
    <t xml:space="preserve">2 Using the Office for National Statistics' mid year population estimates that fall in the relevant financial year. </t>
  </si>
  <si>
    <t>Source: MHCLG Incident Recording System and Office for National Statistics mid year population estimates</t>
  </si>
  <si>
    <t>4 Figures for Scotland are from the latest statistical release, published by the Scottish Fire and Rescue Service on 31 October 2024. This included data received by 23 September 2024.</t>
  </si>
  <si>
    <t>5 Figures for Wales are from the latest statistical release, published by the Welsh Government on 28 November 2024.</t>
  </si>
  <si>
    <t>1981/82 to 2023/24</t>
  </si>
  <si>
    <t>Press enquiries: NewsDesk@communities.gov.uk</t>
  </si>
  <si>
    <t>Please email us at firestatistics@communities.gov.uk</t>
  </si>
  <si>
    <t>N/A</t>
  </si>
  <si>
    <t>1971/72</t>
  </si>
  <si>
    <t>1972/73</t>
  </si>
  <si>
    <t>1973/74</t>
  </si>
  <si>
    <t>1974/75</t>
  </si>
  <si>
    <t>1975/76</t>
  </si>
  <si>
    <t>1976/77</t>
  </si>
  <si>
    <t>1977/78</t>
  </si>
  <si>
    <t>1978/79</t>
  </si>
  <si>
    <t>1979/80</t>
  </si>
  <si>
    <t>1980/81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</si>
  <si>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</si>
  <si>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</si>
  <si>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</si>
  <si>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</si>
  <si>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</si>
  <si>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</si>
  <si>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</si>
  <si>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</si>
  <si>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</si>
  <si>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</si>
  <si>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</si>
  <si>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</si>
  <si>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</si>
  <si>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</si>
  <si>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</si>
  <si>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</si>
  <si>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</si>
  <si>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</si>
  <si>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10 July 2025</t>
  </si>
  <si>
    <t>1 May 2025</t>
  </si>
  <si>
    <t>Paul Gaught-Allen</t>
  </si>
  <si>
    <t>March</t>
  </si>
  <si>
    <t>2010/11 to 2024/25</t>
  </si>
  <si>
    <t>1999/00 to 2024/25</t>
  </si>
  <si>
    <t>Email: firestatistics@communities.gov.uk</t>
  </si>
  <si>
    <r>
      <t>Total incidents</t>
    </r>
    <r>
      <rPr>
        <b/>
        <vertAlign val="superscript"/>
        <sz val="12"/>
        <color rgb="FF000000"/>
        <rFont val="Arial"/>
        <family val="2"/>
      </rPr>
      <t>1</t>
    </r>
  </si>
  <si>
    <r>
      <t>Total incidents per 1 million people</t>
    </r>
    <r>
      <rPr>
        <b/>
        <vertAlign val="superscript"/>
        <sz val="12"/>
        <color rgb="FF000000"/>
        <rFont val="Arial"/>
        <family val="2"/>
      </rPr>
      <t>2</t>
    </r>
  </si>
  <si>
    <r>
      <t>England</t>
    </r>
    <r>
      <rPr>
        <b/>
        <vertAlign val="superscript"/>
        <sz val="12"/>
        <color rgb="FF000000"/>
        <rFont val="Arial"/>
        <family val="2"/>
      </rPr>
      <t>3</t>
    </r>
  </si>
  <si>
    <r>
      <t>Scotland</t>
    </r>
    <r>
      <rPr>
        <b/>
        <vertAlign val="superscript"/>
        <sz val="12"/>
        <color rgb="FF000000"/>
        <rFont val="Arial"/>
        <family val="2"/>
      </rPr>
      <t>4</t>
    </r>
  </si>
  <si>
    <r>
      <t>Wales</t>
    </r>
    <r>
      <rPr>
        <b/>
        <vertAlign val="superscript"/>
        <sz val="12"/>
        <color rgb="FF000000"/>
        <rFont val="Arial"/>
        <family val="2"/>
      </rPr>
      <t>5,6</t>
    </r>
  </si>
  <si>
    <r>
      <t>FIRE STATISTICS TABLE 0101: Incidents attended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fire and rescue services by nation and population</t>
    </r>
    <r>
      <rPr>
        <b/>
        <vertAlign val="superscript"/>
        <sz val="12"/>
        <color rgb="FF00000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</si>
</sst>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.5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  <font>
      <sz val="14"/>
      <color rgb="FF000000"/>
      <name val="Arial"/>
      <family val="2"/>
    </font>
    <font>
      <sz val="8"/>
      <name val="Calibri"/>
      <family val="2"/>
      <scheme val="minor"/>
    </font>
    <font>
      <b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</borders>
  <cellStyleXfs count="69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4" applyNumberFormat="0" applyAlignment="0" applyProtection="0"/>
    <xf numFmtId="0" fontId="16" fillId="7" borderId="5" applyNumberFormat="0" applyAlignment="0" applyProtection="0"/>
    <xf numFmtId="0" fontId="17" fillId="7" borderId="4" applyNumberFormat="0" applyAlignment="0" applyProtection="0"/>
    <xf numFmtId="0" fontId="18" fillId="0" borderId="6" applyNumberFormat="0" applyFill="0" applyAlignment="0" applyProtection="0"/>
    <xf numFmtId="0" fontId="19" fillId="8" borderId="7" applyNumberFormat="0" applyAlignment="0" applyProtection="0"/>
    <xf numFmtId="0" fontId="20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6" fillId="0" borderId="0" applyNumberFormat="0" applyFill="0" applyBorder="0" applyAlignment="0" applyProtection="0"/>
    <xf numFmtId="0" fontId="7" fillId="0" borderId="0"/>
    <xf numFmtId="0" fontId="2" fillId="0" borderId="0"/>
    <xf numFmtId="0" fontId="28" fillId="0" borderId="0" applyNumberFormat="0" applyBorder="0" applyProtection="0"/>
    <xf numFmtId="0" fontId="27" fillId="0" borderId="0" applyNumberFormat="0" applyBorder="0" applyProtection="0"/>
    <xf numFmtId="0" fontId="33" fillId="0" borderId="0" applyNumberFormat="0" applyFill="0" applyBorder="0" applyAlignment="0" applyProtection="0"/>
    <xf numFmtId="0" fontId="3" fillId="0" borderId="0" applyNumberFormat="0" applyFont="0" applyBorder="0" applyProtection="0"/>
    <xf numFmtId="0" fontId="34" fillId="0" borderId="0" applyNumberFormat="0" applyFill="0" applyBorder="0" applyAlignment="0" applyProtection="0"/>
    <xf numFmtId="0" fontId="27" fillId="0" borderId="0" applyNumberFormat="0" applyBorder="0" applyProtection="0"/>
    <xf numFmtId="0" fontId="3" fillId="0" borderId="0" applyNumberFormat="0" applyFont="0" applyBorder="0" applyProtection="0"/>
    <xf numFmtId="0" fontId="27" fillId="0" borderId="0" applyNumberFormat="0" applyBorder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94">
    <xf numFmtId="0" fontId="0" fillId="0" borderId="0" xfId="0"/>
    <xf numFmtId="0" fontId="27" fillId="34" borderId="0" xfId="58" applyFont="1" applyFill="1"/>
    <xf numFmtId="0" fontId="32" fillId="0" borderId="0" xfId="58" applyFont="1"/>
    <xf numFmtId="0" fontId="29" fillId="35" borderId="0" xfId="58" applyFont="1" applyFill="1"/>
    <xf numFmtId="0" fontId="30" fillId="35" borderId="0" xfId="65" applyFont="1" applyFill="1" applyAlignment="1">
      <alignment vertical="center"/>
    </xf>
    <xf numFmtId="0" fontId="27" fillId="35" borderId="0" xfId="58" applyFont="1" applyFill="1"/>
    <xf numFmtId="0" fontId="37" fillId="35" borderId="0" xfId="58" applyFont="1" applyFill="1"/>
    <xf numFmtId="0" fontId="31" fillId="0" borderId="0" xfId="65" applyFont="1" applyAlignment="1">
      <alignment vertical="center"/>
    </xf>
    <xf numFmtId="0" fontId="28" fillId="35" borderId="0" xfId="58" applyFill="1"/>
    <xf numFmtId="0" fontId="35" fillId="35" borderId="0" xfId="6" applyFont="1" applyFill="1" applyAlignment="1"/>
    <xf numFmtId="0" fontId="35" fillId="35" borderId="0" xfId="6" applyFont="1" applyFill="1"/>
    <xf numFmtId="0" fontId="33" fillId="35" borderId="0" xfId="68" applyFont="1" applyFill="1" applyAlignment="1"/>
    <xf numFmtId="0" fontId="28" fillId="35" borderId="0" xfId="61" applyFont="1" applyFill="1"/>
    <xf numFmtId="0" fontId="33" fillId="35" borderId="0" xfId="60" applyFill="1" applyAlignment="1"/>
    <xf numFmtId="0" fontId="36" fillId="34" borderId="0" xfId="58" applyFont="1" applyFill="1"/>
    <xf numFmtId="0" fontId="35" fillId="34" borderId="0" xfId="6" applyFont="1" applyFill="1" applyAlignment="1" applyProtection="1"/>
    <xf numFmtId="3" fontId="39" fillId="0" borderId="0" xfId="0" applyNumberFormat="1" applyFont="1" applyFill="1" applyBorder="1"/>
    <xf numFmtId="3" fontId="28" fillId="0" borderId="0" xfId="0" applyNumberFormat="1" applyFont="1" applyFill="1" applyBorder="1"/>
    <xf numFmtId="3" fontId="28" fillId="0" borderId="0" xfId="0" applyNumberFormat="1" applyFont="1"/>
    <xf numFmtId="3" fontId="39" fillId="2" borderId="0" xfId="63" applyNumberFormat="1" applyFont="1" applyFill="1" applyBorder="1"/>
    <xf numFmtId="3" fontId="28" fillId="35" borderId="0" xfId="63" applyNumberFormat="1" applyFont="1" applyFill="1"/>
    <xf numFmtId="3" fontId="28" fillId="35" borderId="0" xfId="63" applyNumberFormat="1" applyFont="1" applyFill="1" applyAlignment="1">
      <alignment horizontal="left"/>
    </xf>
    <xf numFmtId="3" fontId="39" fillId="2" borderId="0" xfId="59" applyNumberFormat="1" applyFont="1" applyFill="1" applyBorder="1"/>
    <xf numFmtId="3" fontId="28" fillId="2" borderId="0" xfId="59" applyNumberFormat="1" applyFont="1" applyFill="1" applyBorder="1"/>
    <xf numFmtId="3" fontId="28" fillId="35" borderId="0" xfId="59" applyNumberFormat="1" applyFont="1" applyFill="1"/>
    <xf numFmtId="3" fontId="28" fillId="35" borderId="0" xfId="59" applyNumberFormat="1" applyFont="1" applyFill="1" applyAlignment="1">
      <alignment horizontal="left"/>
    </xf>
    <xf numFmtId="3" fontId="40" fillId="2" borderId="0" xfId="6" applyNumberFormat="1" applyFont="1" applyFill="1" applyBorder="1" applyAlignment="1"/>
    <xf numFmtId="3" fontId="39" fillId="2" borderId="0" xfId="63" applyNumberFormat="1" applyFont="1" applyFill="1" applyBorder="1" applyAlignment="1">
      <alignment wrapText="1"/>
    </xf>
    <xf numFmtId="3" fontId="39" fillId="2" borderId="0" xfId="63" applyNumberFormat="1" applyFont="1" applyFill="1" applyBorder="1" applyAlignment="1">
      <alignment horizontal="left" wrapText="1"/>
    </xf>
    <xf numFmtId="3" fontId="28" fillId="35" borderId="0" xfId="4" applyNumberFormat="1" applyFont="1" applyFill="1"/>
    <xf numFmtId="3" fontId="40" fillId="2" borderId="0" xfId="6" applyNumberFormat="1" applyFont="1" applyFill="1" applyBorder="1" applyAlignment="1">
      <alignment horizontal="left" vertical="center"/>
    </xf>
    <xf numFmtId="3" fontId="28" fillId="2" borderId="0" xfId="64" applyNumberFormat="1" applyFont="1" applyFill="1" applyBorder="1" applyAlignment="1">
      <alignment horizontal="left" vertical="center" wrapText="1"/>
    </xf>
    <xf numFmtId="3" fontId="28" fillId="2" borderId="0" xfId="64" applyNumberFormat="1" applyFont="1" applyFill="1" applyBorder="1" applyAlignment="1">
      <alignment horizontal="left" vertical="center"/>
    </xf>
    <xf numFmtId="3" fontId="28" fillId="35" borderId="0" xfId="4" applyNumberFormat="1" applyFont="1" applyFill="1" applyAlignment="1">
      <alignment wrapText="1"/>
    </xf>
    <xf numFmtId="3" fontId="28" fillId="35" borderId="0" xfId="4" applyNumberFormat="1" applyFont="1" applyFill="1" applyAlignment="1">
      <alignment horizontal="left"/>
    </xf>
    <xf numFmtId="3" fontId="39" fillId="0" borderId="0" xfId="0" applyNumberFormat="1" applyFont="1" applyFill="1" applyAlignment="1">
      <alignment horizontal="right"/>
    </xf>
    <xf numFmtId="3" fontId="39" fillId="0" borderId="0" xfId="67" applyNumberFormat="1" applyFont="1" applyFill="1" applyAlignment="1">
      <alignment horizontal="right"/>
    </xf>
    <xf numFmtId="3" fontId="28" fillId="0" borderId="0" xfId="0" applyNumberFormat="1" applyFont="1" applyFill="1" applyAlignment="1">
      <alignment horizontal="right"/>
    </xf>
    <xf numFmtId="3" fontId="28" fillId="0" borderId="0" xfId="0" applyNumberFormat="1" applyFont="1" applyFill="1"/>
    <xf numFmtId="3" fontId="28" fillId="0" borderId="0" xfId="67" applyNumberFormat="1" applyFont="1" applyFill="1"/>
    <xf numFmtId="3" fontId="28" fillId="0" borderId="0" xfId="0" applyNumberFormat="1" applyFont="1" applyFill="1" applyAlignment="1">
      <alignment horizontal="right" vertical="center" wrapText="1"/>
    </xf>
    <xf numFmtId="3" fontId="28" fillId="0" borderId="0" xfId="67" applyNumberFormat="1" applyFont="1" applyFill="1" applyAlignment="1">
      <alignment horizontal="right" vertical="center" wrapText="1"/>
    </xf>
    <xf numFmtId="3" fontId="28" fillId="0" borderId="0" xfId="67" applyNumberFormat="1" applyFont="1" applyFill="1" applyAlignment="1">
      <alignment horizontal="right"/>
    </xf>
    <xf numFmtId="3" fontId="39" fillId="0" borderId="0" xfId="67" applyNumberFormat="1" applyFont="1" applyFill="1" applyBorder="1"/>
    <xf numFmtId="3" fontId="28" fillId="0" borderId="0" xfId="0" applyNumberFormat="1" applyFont="1" applyAlignment="1">
      <alignment horizontal="right"/>
    </xf>
    <xf numFmtId="3" fontId="28" fillId="0" borderId="0" xfId="67" applyNumberFormat="1" applyFont="1" applyAlignment="1">
      <alignment horizontal="right"/>
    </xf>
    <xf numFmtId="3" fontId="28" fillId="0" borderId="0" xfId="67" applyNumberFormat="1" applyFont="1"/>
    <xf numFmtId="3" fontId="28" fillId="36" borderId="0" xfId="0" applyNumberFormat="1" applyFont="1" applyFill="1" applyBorder="1" applyAlignment="1">
      <alignment horizontal="right"/>
    </xf>
    <xf numFmtId="3" fontId="39" fillId="36" borderId="0" xfId="0" applyNumberFormat="1" applyFont="1" applyFill="1" applyBorder="1" applyAlignment="1">
      <alignment horizontal="right"/>
    </xf>
    <xf numFmtId="3" fontId="28" fillId="36" borderId="0" xfId="0" quotePrefix="1" applyNumberFormat="1" applyFont="1" applyFill="1" applyBorder="1"/>
    <xf numFmtId="3" fontId="28" fillId="36" borderId="0" xfId="0" applyNumberFormat="1" applyFont="1" applyFill="1" applyBorder="1"/>
    <xf numFmtId="3" fontId="28" fillId="36" borderId="10" xfId="0" applyNumberFormat="1" applyFont="1" applyFill="1" applyBorder="1" applyAlignment="1">
      <alignment horizontal="right"/>
    </xf>
    <xf numFmtId="3" fontId="39" fillId="36" borderId="10" xfId="0" applyNumberFormat="1" applyFont="1" applyFill="1" applyBorder="1" applyAlignment="1">
      <alignment horizontal="right"/>
    </xf>
    <xf numFmtId="3" fontId="28" fillId="36" borderId="10" xfId="0" applyNumberFormat="1" applyFont="1" applyFill="1" applyBorder="1"/>
    <xf numFmtId="3" fontId="28" fillId="36" borderId="10" xfId="0" quotePrefix="1" applyNumberFormat="1" applyFont="1" applyFill="1" applyBorder="1"/>
    <xf numFmtId="3" fontId="39" fillId="36" borderId="0" xfId="0" applyNumberFormat="1" applyFont="1" applyFill="1" applyBorder="1"/>
    <xf numFmtId="3" fontId="28" fillId="36" borderId="0" xfId="0" applyNumberFormat="1" applyFont="1" applyFill="1"/>
    <xf numFmtId="3" fontId="28" fillId="2" borderId="0" xfId="0" applyNumberFormat="1" applyFont="1" applyFill="1"/>
    <xf numFmtId="3" fontId="28" fillId="36" borderId="0" xfId="0" applyNumberFormat="1" applyFont="1" applyFill="1" applyBorder="1" applyAlignment="1">
      <alignment horizontal="left" vertical="center" wrapText="1"/>
    </xf>
    <xf numFmtId="3" fontId="28" fillId="36" borderId="0" xfId="0" applyNumberFormat="1" applyFont="1" applyFill="1" applyBorder="1" applyAlignment="1">
      <alignment horizontal="right" vertical="center" wrapText="1"/>
    </xf>
    <xf numFmtId="3" fontId="39" fillId="36" borderId="0" xfId="0" applyNumberFormat="1" applyFont="1" applyFill="1" applyBorder="1" applyAlignment="1">
      <alignment horizontal="right" vertical="center" wrapText="1"/>
    </xf>
    <xf numFmtId="3" fontId="28" fillId="36" borderId="0" xfId="0" applyNumberFormat="1" applyFont="1" applyFill="1" applyAlignment="1">
      <alignment horizontal="right" vertical="center" wrapText="1"/>
    </xf>
    <xf numFmtId="3" fontId="28" fillId="2" borderId="0" xfId="0" applyNumberFormat="1" applyFont="1" applyFill="1" applyAlignment="1">
      <alignment horizontal="right" vertical="center" wrapText="1"/>
    </xf>
    <xf numFmtId="3" fontId="28" fillId="36" borderId="0" xfId="0" applyNumberFormat="1" applyFont="1" applyFill="1" applyBorder="1" applyAlignment="1">
      <alignment wrapText="1"/>
    </xf>
    <xf numFmtId="3" fontId="28" fillId="36" borderId="10" xfId="0" applyNumberFormat="1" applyFont="1" applyFill="1" applyBorder="1" applyAlignment="1">
      <alignment wrapText="1"/>
    </xf>
    <xf numFmtId="3" fontId="40" fillId="36" borderId="0" xfId="6" applyNumberFormat="1" applyFont="1" applyFill="1" applyBorder="1" applyAlignment="1">
      <alignment vertical="top" wrapText="1"/>
    </xf>
    <xf numFmtId="3" fontId="40" fillId="36" borderId="0" xfId="6" applyNumberFormat="1" applyFont="1" applyFill="1" applyBorder="1" applyAlignment="1">
      <alignment wrapText="1"/>
    </xf>
    <xf numFmtId="3" fontId="28" fillId="36" borderId="0" xfId="6" applyNumberFormat="1" applyFont="1" applyFill="1" applyBorder="1" applyAlignment="1">
      <alignment wrapText="1"/>
    </xf>
    <xf numFmtId="3" fontId="39" fillId="36" borderId="0" xfId="0" applyNumberFormat="1" applyFont="1" applyFill="1"/>
    <xf numFmtId="3" fontId="28" fillId="36" borderId="0" xfId="0" applyNumberFormat="1" applyFont="1" applyFill="1" applyAlignment="1">
      <alignment wrapText="1"/>
    </xf>
    <xf numFmtId="3" fontId="28" fillId="36" borderId="0" xfId="0" applyNumberFormat="1" applyFont="1" applyFill="1" applyAlignment="1">
      <alignment horizontal="left" wrapText="1"/>
    </xf>
    <xf numFmtId="3" fontId="40" fillId="36" borderId="0" xfId="6" applyNumberFormat="1" applyFont="1" applyFill="1" applyBorder="1" applyAlignment="1"/>
    <xf numFmtId="3" fontId="40" fillId="36" borderId="0" xfId="6" applyNumberFormat="1" applyFont="1" applyFill="1" applyBorder="1" applyAlignment="1">
      <alignment horizontal="left"/>
    </xf>
    <xf numFmtId="3" fontId="40" fillId="36" borderId="0" xfId="6" applyNumberFormat="1" applyFont="1" applyFill="1" applyBorder="1" applyAlignment="1">
      <alignment horizontal="right"/>
    </xf>
    <xf numFmtId="3" fontId="39" fillId="36" borderId="0" xfId="0" applyNumberFormat="1" applyFont="1" applyFill="1" applyBorder="1" applyAlignment="1">
      <alignment horizontal="center"/>
    </xf>
    <xf numFmtId="3" fontId="28" fillId="36" borderId="0" xfId="0" applyNumberFormat="1" applyFont="1" applyFill="1" applyBorder="1" applyAlignment="1">
      <alignment horizontal="center"/>
    </xf>
    <xf numFmtId="3" fontId="39" fillId="36" borderId="11" xfId="0" applyNumberFormat="1" applyFont="1" applyFill="1" applyBorder="1" applyAlignment="1">
      <alignment horizontal="left" vertical="center" wrapText="1"/>
    </xf>
    <xf numFmtId="3" fontId="39" fillId="36" borderId="11" xfId="0" applyNumberFormat="1" applyFont="1" applyFill="1" applyBorder="1" applyAlignment="1">
      <alignment horizontal="right" vertical="center" wrapText="1"/>
    </xf>
    <xf numFmtId="3" fontId="28" fillId="36" borderId="0" xfId="9" applyNumberFormat="1" applyFont="1" applyFill="1"/>
    <xf numFmtId="3" fontId="40" fillId="36" borderId="0" xfId="6" applyNumberFormat="1" applyFont="1" applyFill="1" applyBorder="1" applyAlignment="1">
      <alignment vertical="top"/>
    </xf>
    <xf numFmtId="3" fontId="40" fillId="36" borderId="0" xfId="6" applyNumberFormat="1" applyFont="1" applyFill="1" applyAlignment="1">
      <alignment vertical="top"/>
    </xf>
    <xf numFmtId="3" fontId="40" fillId="36" borderId="0" xfId="6" applyNumberFormat="1" applyFont="1" applyFill="1" applyAlignment="1">
      <alignment vertical="top" wrapText="1"/>
    </xf>
    <xf numFmtId="3" fontId="40" fillId="36" borderId="0" xfId="6" applyNumberFormat="1" applyFont="1" applyFill="1" applyAlignment="1">
      <alignment wrapText="1"/>
    </xf>
    <xf numFmtId="3" fontId="28" fillId="36" borderId="0" xfId="6" applyNumberFormat="1" applyFont="1" applyFill="1" applyBorder="1" applyAlignment="1"/>
    <xf numFmtId="3" fontId="28" fillId="36" borderId="0" xfId="6" applyNumberFormat="1" applyFont="1" applyFill="1" applyAlignment="1"/>
    <xf numFmtId="3" fontId="28" fillId="36" borderId="0" xfId="0" applyNumberFormat="1" applyFont="1" applyFill="1" applyBorder="1" applyAlignment="1">
      <alignment vertical="top"/>
    </xf>
    <xf numFmtId="3" fontId="40" fillId="36" borderId="0" xfId="6" applyNumberFormat="1" applyFont="1" applyFill="1" applyAlignment="1"/>
    <xf numFmtId="3" fontId="40" fillId="36" borderId="0" xfId="6" applyNumberFormat="1" applyFont="1" applyFill="1" applyAlignment="1">
      <alignment horizontal="left"/>
    </xf>
    <xf numFmtId="3" fontId="40" fillId="36" borderId="0" xfId="6" applyNumberFormat="1" applyFont="1" applyFill="1" applyAlignment="1">
      <alignment horizontal="right"/>
    </xf>
    <xf numFmtId="1" fontId="39" fillId="0" borderId="0" xfId="0" applyNumberFormat="1" applyFont="1" applyFill="1" applyAlignment="1">
      <alignment horizontal="right"/>
    </xf>
    <xf numFmtId="1" fontId="28" fillId="0" borderId="0" xfId="0" applyNumberFormat="1" applyFont="1" applyFill="1"/>
    <xf numFmtId="1" fontId="28" fillId="0" borderId="0" xfId="0" applyNumberFormat="1" applyFont="1" applyFill="1" applyAlignment="1">
      <alignment horizontal="right" vertical="center" wrapText="1"/>
    </xf>
    <xf numFmtId="1" fontId="28" fillId="0" borderId="0" xfId="0" applyNumberFormat="1" applyFont="1" applyFill="1" applyAlignment="1">
      <alignment horizontal="right"/>
    </xf>
    <xf numFmtId="3" fontId="23" fillId="36" borderId="0" xfId="0" applyNumberFormat="1" applyFont="1" applyFill="1" applyBorder="1"/>
  </cellXfs>
  <cellStyles count="69">
    <cellStyle name="20% - Accent1 2" xfId="28" xr:uid="{00000000-0005-0000-0000-000000000000}"/>
    <cellStyle name="20% - Accent2 2" xfId="32" xr:uid="{00000000-0005-0000-0000-000001000000}"/>
    <cellStyle name="20% - Accent3 2" xfId="36" xr:uid="{00000000-0005-0000-0000-000002000000}"/>
    <cellStyle name="20% - Accent4 2" xfId="40" xr:uid="{00000000-0005-0000-0000-000003000000}"/>
    <cellStyle name="20% - Accent5 2" xfId="44" xr:uid="{00000000-0005-0000-0000-000004000000}"/>
    <cellStyle name="20% - Accent6 2" xfId="48" xr:uid="{00000000-0005-0000-0000-000005000000}"/>
    <cellStyle name="40% - Accent1 2" xfId="29" xr:uid="{00000000-0005-0000-0000-000006000000}"/>
    <cellStyle name="40% - Accent2 2" xfId="33" xr:uid="{00000000-0005-0000-0000-000007000000}"/>
    <cellStyle name="40% - Accent3 2" xfId="37" xr:uid="{00000000-0005-0000-0000-000008000000}"/>
    <cellStyle name="40% - Accent4 2" xfId="41" xr:uid="{00000000-0005-0000-0000-000009000000}"/>
    <cellStyle name="40% - Accent5 2" xfId="45" xr:uid="{00000000-0005-0000-0000-00000A000000}"/>
    <cellStyle name="40% - Accent6 2" xfId="49" xr:uid="{00000000-0005-0000-0000-00000B000000}"/>
    <cellStyle name="60% - Accent1 2" xfId="30" xr:uid="{00000000-0005-0000-0000-00000C000000}"/>
    <cellStyle name="60% - Accent2 2" xfId="34" xr:uid="{00000000-0005-0000-0000-00000D000000}"/>
    <cellStyle name="60% - Accent3 2" xfId="38" xr:uid="{00000000-0005-0000-0000-00000E000000}"/>
    <cellStyle name="60% - Accent4 2" xfId="42" xr:uid="{00000000-0005-0000-0000-00000F000000}"/>
    <cellStyle name="60% - Accent5 2" xfId="46" xr:uid="{00000000-0005-0000-0000-000010000000}"/>
    <cellStyle name="60% - Accent6 2" xfId="50" xr:uid="{00000000-0005-0000-0000-000011000000}"/>
    <cellStyle name="Accent1 2" xfId="27" xr:uid="{00000000-0005-0000-0000-000012000000}"/>
    <cellStyle name="Accent2 2" xfId="31" xr:uid="{00000000-0005-0000-0000-000013000000}"/>
    <cellStyle name="Accent3 2" xfId="35" xr:uid="{00000000-0005-0000-0000-000014000000}"/>
    <cellStyle name="Accent4 2" xfId="39" xr:uid="{00000000-0005-0000-0000-000015000000}"/>
    <cellStyle name="Accent5 2" xfId="43" xr:uid="{00000000-0005-0000-0000-000016000000}"/>
    <cellStyle name="Accent6 2" xfId="47" xr:uid="{00000000-0005-0000-0000-000017000000}"/>
    <cellStyle name="Bad 2" xfId="16" xr:uid="{00000000-0005-0000-0000-000018000000}"/>
    <cellStyle name="Calculation 2" xfId="20" xr:uid="{00000000-0005-0000-0000-000019000000}"/>
    <cellStyle name="Check Cell 2" xfId="22" xr:uid="{00000000-0005-0000-0000-00001A000000}"/>
    <cellStyle name="Comma" xfId="67" builtinId="3"/>
    <cellStyle name="Comma 2" xfId="8" xr:uid="{00000000-0005-0000-0000-00001B000000}"/>
    <cellStyle name="Comma 2 2" xfId="66" xr:uid="{8FCBB4A3-B09F-45C1-8C48-15AAAC86F6C8}"/>
    <cellStyle name="Explanatory Text 2" xfId="25" xr:uid="{00000000-0005-0000-0000-00001C000000}"/>
    <cellStyle name="Good 2" xfId="15" xr:uid="{00000000-0005-0000-0000-00001D000000}"/>
    <cellStyle name="Heading 1 2" xfId="11" xr:uid="{00000000-0005-0000-0000-00001E000000}"/>
    <cellStyle name="Heading 2 2" xfId="12" xr:uid="{00000000-0005-0000-0000-00001F000000}"/>
    <cellStyle name="Heading 3 2" xfId="13" xr:uid="{00000000-0005-0000-0000-000020000000}"/>
    <cellStyle name="Heading 4 2" xfId="14" xr:uid="{00000000-0005-0000-0000-000021000000}"/>
    <cellStyle name="Hyperlink" xfId="6" builtinId="8"/>
    <cellStyle name="Hyperlink 2" xfId="7" xr:uid="{00000000-0005-0000-0000-000023000000}"/>
    <cellStyle name="Hyperlink 2 2" xfId="62" xr:uid="{D18D7A9C-F558-48AE-84B8-0FD514F98598}"/>
    <cellStyle name="Hyperlink 2 2 2" xfId="68" xr:uid="{81FAC308-02F2-43B8-8C21-A2AA7F0EE163}"/>
    <cellStyle name="Hyperlink 3" xfId="52" xr:uid="{00000000-0005-0000-0000-000024000000}"/>
    <cellStyle name="Hyperlink 4" xfId="53" xr:uid="{00000000-0005-0000-0000-000025000000}"/>
    <cellStyle name="Hyperlink 5" xfId="55" xr:uid="{00000000-0005-0000-0000-000026000000}"/>
    <cellStyle name="Hyperlink 6" xfId="60" xr:uid="{F1A1B9EA-FA4C-4805-9AF8-2382E526362B}"/>
    <cellStyle name="Input 2" xfId="18" xr:uid="{00000000-0005-0000-0000-000027000000}"/>
    <cellStyle name="Linked Cell 2" xfId="21" xr:uid="{00000000-0005-0000-0000-000028000000}"/>
    <cellStyle name="Neutral 2" xfId="17" xr:uid="{00000000-0005-0000-0000-000029000000}"/>
    <cellStyle name="Normal" xfId="0" builtinId="0"/>
    <cellStyle name="Normal 2" xfId="2" xr:uid="{00000000-0005-0000-0000-00002B000000}"/>
    <cellStyle name="Normal 2 2" xfId="57" xr:uid="{00000000-0005-0000-0000-00002C000000}"/>
    <cellStyle name="Normal 2 2 2" xfId="59" xr:uid="{DB391B21-C277-440D-B196-EFB66098C33C}"/>
    <cellStyle name="Normal 2 2 2 2" xfId="65" xr:uid="{E503F694-EF7C-4B56-942F-DA318B32D324}"/>
    <cellStyle name="Normal 2 3" xfId="63" xr:uid="{781FE967-AB9F-4DDC-8394-952084BA64C1}"/>
    <cellStyle name="Normal 2 4" xfId="64" xr:uid="{5D714C08-72D3-4731-9DB1-661CE69C095E}"/>
    <cellStyle name="Normal 3" xfId="3" xr:uid="{00000000-0005-0000-0000-00002D000000}"/>
    <cellStyle name="Normal 4" xfId="1" xr:uid="{00000000-0005-0000-0000-00002E000000}"/>
    <cellStyle name="Normal 5" xfId="4" xr:uid="{00000000-0005-0000-0000-00002F000000}"/>
    <cellStyle name="Normal 5 2" xfId="56" xr:uid="{00000000-0005-0000-0000-000030000000}"/>
    <cellStyle name="Normal 6" xfId="5" xr:uid="{00000000-0005-0000-0000-000031000000}"/>
    <cellStyle name="Normal 6 2" xfId="58" xr:uid="{31BDE131-85B4-4F3D-839D-A9A6FEB554CF}"/>
    <cellStyle name="Normal 7" xfId="51" xr:uid="{00000000-0005-0000-0000-000032000000}"/>
    <cellStyle name="Normal 7 2" xfId="61" xr:uid="{ED924B68-9DE1-44ED-B39B-B61EF744D309}"/>
    <cellStyle name="Normal 8" xfId="54" xr:uid="{00000000-0005-0000-0000-000033000000}"/>
    <cellStyle name="Note 2" xfId="24" xr:uid="{00000000-0005-0000-0000-000034000000}"/>
    <cellStyle name="Output 2" xfId="19" xr:uid="{00000000-0005-0000-0000-000035000000}"/>
    <cellStyle name="Percent" xfId="9" builtinId="5"/>
    <cellStyle name="Title 2" xfId="10" xr:uid="{00000000-0005-0000-0000-000037000000}"/>
    <cellStyle name="Total 2" xfId="26" xr:uid="{00000000-0005-0000-0000-000038000000}"/>
    <cellStyle name="Warning Text 2" xfId="23" xr:uid="{00000000-0005-0000-0000-00003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690068" cy="878836"/>
    <xdr:pic>
      <xdr:nvPicPr>
        <xdr:cNvPr id="4" name="Picture 3" descr="Ministry of Housing, Communities and Local Government logo">
          <a:extLst>
            <a:ext uri="{FF2B5EF4-FFF2-40B4-BE49-F238E27FC236}">
              <a16:creationId xmlns:a16="http://schemas.microsoft.com/office/drawing/2014/main" id="{71DAE5E9-0DCD-4363-B7F8-30421EE08840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5" name="Picture 5" descr="Accredited Official Statistics logo">
          <a:extLst>
            <a:ext uri="{FF2B5EF4-FFF2-40B4-BE49-F238E27FC236}">
              <a16:creationId xmlns:a16="http://schemas.microsoft.com/office/drawing/2014/main" id="{8B2CAF77-F9DA-4D8B-A9DB-D60BA6DB6DED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627561</xdr:colOff>
      <xdr:row>0</xdr:row>
      <xdr:rowOff>19050</xdr:rowOff>
    </xdr:from>
    <xdr:ext cx="917390" cy="906051"/>
    <xdr:pic>
      <xdr:nvPicPr>
        <xdr:cNvPr id="2" name="Picture 22" descr="Accredited Official Statistics logo&#10;">
          <a:extLst>
            <a:ext uri="{FF2B5EF4-FFF2-40B4-BE49-F238E27FC236}">
              <a16:creationId xmlns:a16="http://schemas.microsoft.com/office/drawing/2014/main" id="{D2F80714-C755-4079-97D2-DF4B39181B4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038136" y="1905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503791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9DC9DB1D-B8EA-4F89-94DB-64AFC9B996E9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800191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NewsDesk@communities.gov.uk" TargetMode="External"/><Relationship Id="rId4" Type="http://schemas.openxmlformats.org/officeDocument/2006/relationships/hyperlink" Target="https://www.gov.uk/government/collections/fire-statistics-monito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tats.inclusion@gov.wales" TargetMode="External"/><Relationship Id="rId13" Type="http://schemas.openxmlformats.org/officeDocument/2006/relationships/hyperlink" Target="https://www.firescotland.gov.uk/about/statistics/" TargetMode="External"/><Relationship Id="rId3" Type="http://schemas.openxmlformats.org/officeDocument/2006/relationships/hyperlink" Target="mailto:SFRS.PerformanceDataServices1@firescotland.gov.uk" TargetMode="External"/><Relationship Id="rId7" Type="http://schemas.openxmlformats.org/officeDocument/2006/relationships/hyperlink" Target="mailto:firestatistics@homeoffice.gov.uk" TargetMode="External"/><Relationship Id="rId12" Type="http://schemas.openxmlformats.org/officeDocument/2006/relationships/hyperlink" Target="https://gov.wales/fire-and-rescue-incident-statistics" TargetMode="External"/><Relationship Id="rId2" Type="http://schemas.openxmlformats.org/officeDocument/2006/relationships/hyperlink" Target="mailto:statsinclusion@wales.gsi.gov.uk" TargetMode="External"/><Relationship Id="rId1" Type="http://schemas.openxmlformats.org/officeDocument/2006/relationships/hyperlink" Target="mailto:firestatistics@homeoffice.gsi.gov.uk" TargetMode="External"/><Relationship Id="rId6" Type="http://schemas.openxmlformats.org/officeDocument/2006/relationships/hyperlink" Target="https://www.statisticsauthority.gov.uk/code-of-practice/" TargetMode="External"/><Relationship Id="rId11" Type="http://schemas.openxmlformats.org/officeDocument/2006/relationships/hyperlink" Target="https://www.firescotland.gov.uk/about-us/fire-and-rescue-statistics.aspx" TargetMode="External"/><Relationship Id="rId5" Type="http://schemas.openxmlformats.org/officeDocument/2006/relationships/hyperlink" Target="https://www.gov.uk/government/collections/fire-statistics-monitor" TargetMode="External"/><Relationship Id="rId10" Type="http://schemas.openxmlformats.org/officeDocument/2006/relationships/hyperlink" Target="https://code.statisticsauthority.gov.uk/" TargetMode="External"/><Relationship Id="rId4" Type="http://schemas.openxmlformats.org/officeDocument/2006/relationships/hyperlink" Target="https://www.gov.uk/government/collections/fire-statistics" TargetMode="External"/><Relationship Id="rId9" Type="http://schemas.openxmlformats.org/officeDocument/2006/relationships/hyperlink" Target="mailto:National.Statistics@firescotland.gov.uk" TargetMode="External"/><Relationship Id="rId1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24019-B66A-4A55-85B6-B897DD58F5AF}">
  <sheetPr codeName="Sheet1"/>
  <dimension ref="A1:K21"/>
  <sheetViews>
    <sheetView tabSelected="1"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7" x14ac:dyDescent="0.35">
      <c r="A2" s="3" t="s">
        <v>0</v>
      </c>
    </row>
    <row r="3" spans="1:11" ht="23.25" x14ac:dyDescent="0.2">
      <c r="A3" s="4" t="str">
        <f>_xlfn.CONCAT("England, year ending ",config!B5," ",config!B6,": data tables")</f>
        <v>England, year ending March 2025: data tables</v>
      </c>
      <c r="B3" s="5"/>
    </row>
    <row r="4" spans="1:11" ht="45" customHeight="1" x14ac:dyDescent="0.25">
      <c r="A4" s="6" t="s">
        <v>1</v>
      </c>
      <c r="B4" s="5"/>
      <c r="C4" s="7"/>
      <c r="K4" s="2"/>
    </row>
    <row r="5" spans="1:11" ht="32.25" customHeight="1" x14ac:dyDescent="0.2">
      <c r="A5" s="8" t="str">
        <f>_xlfn.CONCAT("Responsible Statistician: ",config!B4)</f>
        <v>Responsible Statistician: Paul Gaught-Allen</v>
      </c>
      <c r="B5" s="8"/>
    </row>
    <row r="6" spans="1:11" ht="15" x14ac:dyDescent="0.2">
      <c r="A6" s="9" t="s">
        <v>130</v>
      </c>
      <c r="B6" s="8"/>
    </row>
    <row r="7" spans="1:11" ht="15" x14ac:dyDescent="0.2">
      <c r="A7" s="10" t="s">
        <v>93</v>
      </c>
      <c r="B7" s="11"/>
    </row>
    <row r="8" spans="1:11" ht="28.5" customHeight="1" x14ac:dyDescent="0.2">
      <c r="A8" s="10" t="str">
        <f>_xlfn.CONCAT("Published: ",config!B1)</f>
        <v>Published: 10 July 2025</v>
      </c>
      <c r="B8" s="12"/>
    </row>
    <row r="9" spans="1:11" ht="15" x14ac:dyDescent="0.2">
      <c r="A9" s="10" t="str">
        <f>_xlfn.CONCAT("Next update: ",config!B2)</f>
        <v>Next update: N/A</v>
      </c>
      <c r="B9" s="12"/>
    </row>
    <row r="10" spans="1:11" ht="30" customHeight="1" x14ac:dyDescent="0.2">
      <c r="A10" s="8" t="str">
        <f>_xlfn.CONCAT("Crown copyright © ",config!B8)</f>
        <v>Crown copyright © 2025</v>
      </c>
      <c r="B10" s="5"/>
    </row>
    <row r="11" spans="1:11" ht="15" x14ac:dyDescent="0.2">
      <c r="A11" s="13" t="s">
        <v>2</v>
      </c>
    </row>
    <row r="12" spans="1:11" ht="27" customHeight="1" x14ac:dyDescent="0.2">
      <c r="A12" s="14" t="s">
        <v>3</v>
      </c>
    </row>
    <row r="13" spans="1:11" ht="15" x14ac:dyDescent="0.2">
      <c r="A13" s="14" t="s">
        <v>4</v>
      </c>
    </row>
    <row r="14" spans="1:11" ht="15" x14ac:dyDescent="0.2">
      <c r="A14" s="15" t="s">
        <v>94</v>
      </c>
    </row>
    <row r="15" spans="1:11" x14ac:dyDescent="0.2">
      <c r="A15" s="5"/>
    </row>
    <row r="16" spans="1:11" x14ac:dyDescent="0.2">
      <c r="A16" s="5"/>
    </row>
    <row r="17" spans="1:1" x14ac:dyDescent="0.2">
      <c r="A17" s="5"/>
    </row>
    <row r="18" spans="1:1" x14ac:dyDescent="0.2">
      <c r="A18" s="5"/>
    </row>
    <row r="19" spans="1:1" x14ac:dyDescent="0.2">
      <c r="A19" s="5"/>
    </row>
    <row r="20" spans="1:1" x14ac:dyDescent="0.2">
      <c r="A20" s="5"/>
    </row>
    <row r="21" spans="1:1" x14ac:dyDescent="0.2">
      <c r="A21" s="5"/>
    </row>
  </sheetData>
  <hyperlinks>
    <hyperlink ref="A6" r:id="rId1" xr:uid="{115EB1BE-6593-45A1-BF3A-6A5A97016FF3}"/>
    <hyperlink ref="A14" r:id="rId2" xr:uid="{7B737131-460D-4890-8D46-AB043FA31FC9}"/>
    <hyperlink ref="A11" location="Contents!A1" display="Contents" xr:uid="{66A468A3-8529-4E00-B136-B833FFC36D6D}"/>
    <hyperlink ref="A9" r:id="rId3" display="Next update: 24 October 2024" xr:uid="{EBE1B1E9-02C2-4ADB-9E89-8584539D1854}"/>
    <hyperlink ref="A8" r:id="rId4" display="Published: 12 August 2021" xr:uid="{1AA1D53C-2AD1-4E8D-BFC7-AFBD9043E531}"/>
    <hyperlink ref="A7" r:id="rId5" xr:uid="{AEE88977-C53A-41F7-8633-B72F81480264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6DB9C-030B-41F4-945E-023467880F7C}">
  <sheetPr codeName="Sheet2">
    <tabColor rgb="FFFF0000"/>
  </sheetPr>
  <dimension ref="A1:B8"/>
  <sheetViews>
    <sheetView zoomScaleNormal="100" workbookViewId="0">
      <selection sqref="A1:XFD1048576"/>
    </sheetView>
  </sheetViews>
  <sheetFormatPr defaultRowHeight="15" x14ac:dyDescent="0.2"/>
  <cols>
    <col min="1" max="1" width="21.28515625" style="18" bestFit="1" customWidth="1"/>
    <col min="2" max="2" width="14.5703125" style="18" bestFit="1" customWidth="1"/>
    <col min="3" max="16384" width="9.140625" style="18"/>
  </cols>
  <sheetData>
    <row r="1" spans="1:2" ht="15.75" x14ac:dyDescent="0.25">
      <c r="A1" s="16" t="s">
        <v>5</v>
      </c>
      <c r="B1" s="17" t="s">
        <v>124</v>
      </c>
    </row>
    <row r="2" spans="1:2" x14ac:dyDescent="0.2">
      <c r="A2" s="17" t="s">
        <v>6</v>
      </c>
      <c r="B2" s="17" t="s">
        <v>95</v>
      </c>
    </row>
    <row r="3" spans="1:2" x14ac:dyDescent="0.2">
      <c r="A3" s="17" t="s">
        <v>7</v>
      </c>
      <c r="B3" s="17" t="s">
        <v>125</v>
      </c>
    </row>
    <row r="4" spans="1:2" x14ac:dyDescent="0.2">
      <c r="A4" s="17" t="s">
        <v>8</v>
      </c>
      <c r="B4" s="17" t="s">
        <v>126</v>
      </c>
    </row>
    <row r="5" spans="1:2" x14ac:dyDescent="0.2">
      <c r="A5" s="17" t="s">
        <v>9</v>
      </c>
      <c r="B5" s="17" t="s">
        <v>127</v>
      </c>
    </row>
    <row r="6" spans="1:2" x14ac:dyDescent="0.2">
      <c r="A6" s="17" t="s">
        <v>10</v>
      </c>
      <c r="B6" s="17">
        <v>2025</v>
      </c>
    </row>
    <row r="7" spans="1:2" x14ac:dyDescent="0.2">
      <c r="A7" s="17" t="s">
        <v>85</v>
      </c>
      <c r="B7" s="17" t="s">
        <v>46</v>
      </c>
    </row>
    <row r="8" spans="1:2" x14ac:dyDescent="0.2">
      <c r="A8" s="17" t="s">
        <v>87</v>
      </c>
      <c r="B8" s="17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622D2-CD25-425A-9933-47FB68F3C5FA}">
  <sheetPr codeName="Sheet3"/>
  <dimension ref="A1:E26"/>
  <sheetViews>
    <sheetView zoomScaleNormal="100" workbookViewId="0"/>
  </sheetViews>
  <sheetFormatPr defaultColWidth="9.42578125" defaultRowHeight="15" x14ac:dyDescent="0.2"/>
  <cols>
    <col min="1" max="1" width="17.5703125" style="29" customWidth="1"/>
    <col min="2" max="2" width="55.140625" style="33" customWidth="1"/>
    <col min="3" max="3" width="47.5703125" style="33" customWidth="1"/>
    <col min="4" max="4" width="21.140625" style="29" bestFit="1" customWidth="1"/>
    <col min="5" max="5" width="32.5703125" style="29" customWidth="1"/>
    <col min="6" max="6" width="9.42578125" style="29" customWidth="1"/>
    <col min="7" max="16384" width="9.42578125" style="29"/>
  </cols>
  <sheetData>
    <row r="1" spans="1:5" s="20" customFormat="1" ht="15.6" customHeight="1" x14ac:dyDescent="0.25">
      <c r="A1" s="19" t="s">
        <v>0</v>
      </c>
      <c r="D1" s="21"/>
      <c r="E1" s="21"/>
    </row>
    <row r="2" spans="1:5" s="20" customFormat="1" ht="21.6" customHeight="1" x14ac:dyDescent="0.25">
      <c r="A2" s="22" t="str">
        <f>_xlfn.CONCAT("Publication Date: ",config!B1)</f>
        <v>Publication Date: 10 July 2025</v>
      </c>
      <c r="D2" s="21"/>
      <c r="E2" s="21"/>
    </row>
    <row r="3" spans="1:5" s="24" customFormat="1" ht="18" customHeight="1" x14ac:dyDescent="0.2">
      <c r="A3" s="23" t="s">
        <v>11</v>
      </c>
      <c r="D3" s="25"/>
      <c r="E3" s="25"/>
    </row>
    <row r="4" spans="1:5" s="24" customFormat="1" ht="15.75" customHeight="1" x14ac:dyDescent="0.2">
      <c r="A4" s="26" t="s">
        <v>12</v>
      </c>
      <c r="D4" s="25"/>
      <c r="E4" s="25"/>
    </row>
    <row r="5" spans="1:5" ht="36" customHeight="1" x14ac:dyDescent="0.25">
      <c r="A5" s="27" t="s">
        <v>13</v>
      </c>
      <c r="B5" s="27" t="s">
        <v>14</v>
      </c>
      <c r="C5" s="27" t="s">
        <v>15</v>
      </c>
      <c r="D5" s="27" t="s">
        <v>16</v>
      </c>
      <c r="E5" s="28" t="s">
        <v>17</v>
      </c>
    </row>
    <row r="6" spans="1:5" ht="60" x14ac:dyDescent="0.2">
      <c r="A6" s="30" t="s">
        <v>22</v>
      </c>
      <c r="B6" s="31" t="s">
        <v>23</v>
      </c>
      <c r="C6" s="31" t="s">
        <v>24</v>
      </c>
      <c r="D6" s="32" t="s">
        <v>92</v>
      </c>
      <c r="E6" s="32" t="s">
        <v>21</v>
      </c>
    </row>
    <row r="7" spans="1:5" ht="46.5" customHeight="1" x14ac:dyDescent="0.2">
      <c r="A7" s="30" t="s">
        <v>25</v>
      </c>
      <c r="B7" s="31" t="s">
        <v>26</v>
      </c>
      <c r="C7" s="31" t="s">
        <v>27</v>
      </c>
      <c r="D7" s="32" t="s">
        <v>128</v>
      </c>
      <c r="E7" s="32" t="s">
        <v>21</v>
      </c>
    </row>
    <row r="8" spans="1:5" ht="45" x14ac:dyDescent="0.2">
      <c r="A8" s="30" t="s">
        <v>18</v>
      </c>
      <c r="B8" s="31" t="s">
        <v>19</v>
      </c>
      <c r="C8" s="31" t="s">
        <v>20</v>
      </c>
      <c r="D8" s="32" t="s">
        <v>129</v>
      </c>
      <c r="E8" s="32" t="s">
        <v>21</v>
      </c>
    </row>
    <row r="9" spans="1:5" x14ac:dyDescent="0.2">
      <c r="D9" s="34"/>
    </row>
    <row r="10" spans="1:5" x14ac:dyDescent="0.2">
      <c r="D10" s="34"/>
    </row>
    <row r="11" spans="1:5" x14ac:dyDescent="0.2">
      <c r="D11" s="34"/>
    </row>
    <row r="12" spans="1:5" x14ac:dyDescent="0.2">
      <c r="D12" s="34"/>
    </row>
    <row r="13" spans="1:5" x14ac:dyDescent="0.2">
      <c r="D13" s="34"/>
    </row>
    <row r="14" spans="1:5" x14ac:dyDescent="0.2">
      <c r="D14" s="34"/>
    </row>
    <row r="15" spans="1:5" x14ac:dyDescent="0.2">
      <c r="D15" s="34"/>
    </row>
    <row r="16" spans="1:5" x14ac:dyDescent="0.2">
      <c r="D16" s="34"/>
    </row>
    <row r="17" spans="4:4" x14ac:dyDescent="0.2">
      <c r="D17" s="34"/>
    </row>
    <row r="18" spans="4:4" x14ac:dyDescent="0.2">
      <c r="D18" s="34"/>
    </row>
    <row r="19" spans="4:4" x14ac:dyDescent="0.2">
      <c r="D19" s="34"/>
    </row>
    <row r="20" spans="4:4" x14ac:dyDescent="0.2">
      <c r="D20" s="34"/>
    </row>
    <row r="21" spans="4:4" x14ac:dyDescent="0.2">
      <c r="D21" s="34"/>
    </row>
    <row r="22" spans="4:4" x14ac:dyDescent="0.2">
      <c r="D22" s="34"/>
    </row>
    <row r="23" spans="4:4" x14ac:dyDescent="0.2">
      <c r="D23" s="34"/>
    </row>
    <row r="24" spans="4:4" x14ac:dyDescent="0.2">
      <c r="D24" s="34"/>
    </row>
    <row r="25" spans="4:4" x14ac:dyDescent="0.2">
      <c r="D25" s="34"/>
    </row>
    <row r="26" spans="4:4" x14ac:dyDescent="0.2">
      <c r="D26" s="34"/>
    </row>
  </sheetData>
  <hyperlinks>
    <hyperlink ref="A4" location="Cover_sheet!A1" display="Cover sheet" xr:uid="{2E1FE3F2-912B-4615-AB5A-890DD33971D9}"/>
    <hyperlink ref="A8" location="FIRE0101!A1" display="Fire0101" xr:uid="{8D375ED6-7248-41DF-82D6-226768B52EB5}"/>
    <hyperlink ref="A6" location="'Data - population'!A1" display="Data - population" xr:uid="{BE782652-13CA-4AE3-8334-4ADB5446FBC1}"/>
    <hyperlink ref="A7" location="'Data - incidents'!A1" display="Data - incidents" xr:uid="{ADBA2919-FC86-49A4-A596-470F016F54B8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005"/>
  <sheetViews>
    <sheetView zoomScaleNormal="100" workbookViewId="0"/>
  </sheetViews>
  <sheetFormatPr defaultColWidth="9.140625" defaultRowHeight="15" x14ac:dyDescent="0.2"/>
  <cols>
    <col min="1" max="1" width="21.28515625" style="92" bestFit="1" customWidth="1"/>
    <col min="2" max="2" width="20.85546875" style="37" customWidth="1"/>
    <col min="3" max="3" width="15.85546875" style="37" customWidth="1"/>
    <col min="4" max="4" width="27.140625" style="42" bestFit="1" customWidth="1"/>
    <col min="5" max="16384" width="9.140625" style="37"/>
  </cols>
  <sheetData>
    <row r="1" spans="1:4" ht="15.75" x14ac:dyDescent="0.25">
      <c r="A1" s="89" t="s">
        <v>60</v>
      </c>
      <c r="B1" s="35" t="s">
        <v>29</v>
      </c>
      <c r="C1" s="35" t="s">
        <v>28</v>
      </c>
      <c r="D1" s="36" t="s">
        <v>86</v>
      </c>
    </row>
    <row r="2" spans="1:4" x14ac:dyDescent="0.2">
      <c r="A2" s="90">
        <v>1971</v>
      </c>
      <c r="B2" s="38" t="s">
        <v>96</v>
      </c>
      <c r="C2" s="38" t="s">
        <v>31</v>
      </c>
      <c r="D2" s="39">
        <v>46411700</v>
      </c>
    </row>
    <row r="3" spans="1:4" x14ac:dyDescent="0.2">
      <c r="A3" s="90">
        <v>1972</v>
      </c>
      <c r="B3" s="38" t="s">
        <v>97</v>
      </c>
      <c r="C3" s="38" t="s">
        <v>31</v>
      </c>
      <c r="D3" s="39">
        <v>46571900</v>
      </c>
    </row>
    <row r="4" spans="1:4" x14ac:dyDescent="0.2">
      <c r="A4" s="90">
        <v>1973</v>
      </c>
      <c r="B4" s="38" t="s">
        <v>98</v>
      </c>
      <c r="C4" s="38" t="s">
        <v>31</v>
      </c>
      <c r="D4" s="39">
        <v>46686200</v>
      </c>
    </row>
    <row r="5" spans="1:4" x14ac:dyDescent="0.2">
      <c r="A5" s="90">
        <v>1974</v>
      </c>
      <c r="B5" s="38" t="s">
        <v>99</v>
      </c>
      <c r="C5" s="38" t="s">
        <v>31</v>
      </c>
      <c r="D5" s="39">
        <v>46682700</v>
      </c>
    </row>
    <row r="6" spans="1:4" x14ac:dyDescent="0.2">
      <c r="A6" s="90">
        <v>1975</v>
      </c>
      <c r="B6" s="38" t="s">
        <v>100</v>
      </c>
      <c r="C6" s="38" t="s">
        <v>31</v>
      </c>
      <c r="D6" s="39">
        <v>46674400</v>
      </c>
    </row>
    <row r="7" spans="1:4" x14ac:dyDescent="0.2">
      <c r="A7" s="90">
        <v>1976</v>
      </c>
      <c r="B7" s="38" t="s">
        <v>101</v>
      </c>
      <c r="C7" s="38" t="s">
        <v>31</v>
      </c>
      <c r="D7" s="39">
        <v>46659900</v>
      </c>
    </row>
    <row r="8" spans="1:4" x14ac:dyDescent="0.2">
      <c r="A8" s="90">
        <v>1977</v>
      </c>
      <c r="B8" s="38" t="s">
        <v>102</v>
      </c>
      <c r="C8" s="38" t="s">
        <v>31</v>
      </c>
      <c r="D8" s="39">
        <v>46639800</v>
      </c>
    </row>
    <row r="9" spans="1:4" x14ac:dyDescent="0.2">
      <c r="A9" s="90">
        <v>1978</v>
      </c>
      <c r="B9" s="38" t="s">
        <v>103</v>
      </c>
      <c r="C9" s="38" t="s">
        <v>31</v>
      </c>
      <c r="D9" s="39">
        <v>46638200</v>
      </c>
    </row>
    <row r="10" spans="1:4" x14ac:dyDescent="0.2">
      <c r="A10" s="90">
        <v>1979</v>
      </c>
      <c r="B10" s="38" t="s">
        <v>104</v>
      </c>
      <c r="C10" s="38" t="s">
        <v>31</v>
      </c>
      <c r="D10" s="39">
        <v>46698100</v>
      </c>
    </row>
    <row r="11" spans="1:4" x14ac:dyDescent="0.2">
      <c r="A11" s="90">
        <v>1980</v>
      </c>
      <c r="B11" s="38" t="s">
        <v>105</v>
      </c>
      <c r="C11" s="38" t="s">
        <v>31</v>
      </c>
      <c r="D11" s="39">
        <v>46787200</v>
      </c>
    </row>
    <row r="12" spans="1:4" x14ac:dyDescent="0.2">
      <c r="A12" s="90">
        <v>1981</v>
      </c>
      <c r="B12" s="38" t="s">
        <v>106</v>
      </c>
      <c r="C12" s="38" t="s">
        <v>31</v>
      </c>
      <c r="D12" s="39">
        <v>46820800</v>
      </c>
    </row>
    <row r="13" spans="1:4" x14ac:dyDescent="0.2">
      <c r="A13" s="90">
        <v>1982</v>
      </c>
      <c r="B13" s="38" t="s">
        <v>107</v>
      </c>
      <c r="C13" s="38" t="s">
        <v>31</v>
      </c>
      <c r="D13" s="39">
        <v>46777300</v>
      </c>
    </row>
    <row r="14" spans="1:4" x14ac:dyDescent="0.2">
      <c r="A14" s="90">
        <v>1983</v>
      </c>
      <c r="B14" s="38" t="s">
        <v>108</v>
      </c>
      <c r="C14" s="38" t="s">
        <v>31</v>
      </c>
      <c r="D14" s="39">
        <v>46813700</v>
      </c>
    </row>
    <row r="15" spans="1:4" x14ac:dyDescent="0.2">
      <c r="A15" s="90">
        <v>1984</v>
      </c>
      <c r="B15" s="38" t="s">
        <v>109</v>
      </c>
      <c r="C15" s="38" t="s">
        <v>31</v>
      </c>
      <c r="D15" s="39">
        <v>46912400</v>
      </c>
    </row>
    <row r="16" spans="1:4" x14ac:dyDescent="0.2">
      <c r="A16" s="90">
        <v>1985</v>
      </c>
      <c r="B16" s="38" t="s">
        <v>110</v>
      </c>
      <c r="C16" s="38" t="s">
        <v>31</v>
      </c>
      <c r="D16" s="39">
        <v>47057400</v>
      </c>
    </row>
    <row r="17" spans="1:4" x14ac:dyDescent="0.2">
      <c r="A17" s="90">
        <v>1986</v>
      </c>
      <c r="B17" s="38" t="s">
        <v>111</v>
      </c>
      <c r="C17" s="38" t="s">
        <v>31</v>
      </c>
      <c r="D17" s="39">
        <v>47187600</v>
      </c>
    </row>
    <row r="18" spans="1:4" x14ac:dyDescent="0.2">
      <c r="A18" s="90">
        <v>1987</v>
      </c>
      <c r="B18" s="38" t="s">
        <v>112</v>
      </c>
      <c r="C18" s="38" t="s">
        <v>31</v>
      </c>
      <c r="D18" s="39">
        <v>47300400</v>
      </c>
    </row>
    <row r="19" spans="1:4" x14ac:dyDescent="0.2">
      <c r="A19" s="90">
        <v>1988</v>
      </c>
      <c r="B19" s="38" t="s">
        <v>113</v>
      </c>
      <c r="C19" s="38" t="s">
        <v>31</v>
      </c>
      <c r="D19" s="39">
        <v>47412300</v>
      </c>
    </row>
    <row r="20" spans="1:4" x14ac:dyDescent="0.2">
      <c r="A20" s="90">
        <v>1989</v>
      </c>
      <c r="B20" s="38" t="s">
        <v>114</v>
      </c>
      <c r="C20" s="38" t="s">
        <v>31</v>
      </c>
      <c r="D20" s="39">
        <v>47552700</v>
      </c>
    </row>
    <row r="21" spans="1:4" x14ac:dyDescent="0.2">
      <c r="A21" s="90">
        <v>1990</v>
      </c>
      <c r="B21" s="38" t="s">
        <v>115</v>
      </c>
      <c r="C21" s="38" t="s">
        <v>31</v>
      </c>
      <c r="D21" s="39">
        <v>47699100</v>
      </c>
    </row>
    <row r="22" spans="1:4" x14ac:dyDescent="0.2">
      <c r="A22" s="90">
        <v>1991</v>
      </c>
      <c r="B22" s="38" t="s">
        <v>116</v>
      </c>
      <c r="C22" s="38" t="s">
        <v>31</v>
      </c>
      <c r="D22" s="39">
        <v>47875000</v>
      </c>
    </row>
    <row r="23" spans="1:4" x14ac:dyDescent="0.2">
      <c r="A23" s="90">
        <v>1992</v>
      </c>
      <c r="B23" s="38" t="s">
        <v>117</v>
      </c>
      <c r="C23" s="38" t="s">
        <v>31</v>
      </c>
      <c r="D23" s="39">
        <v>47998000</v>
      </c>
    </row>
    <row r="24" spans="1:4" x14ac:dyDescent="0.2">
      <c r="A24" s="90">
        <v>1993</v>
      </c>
      <c r="B24" s="38" t="s">
        <v>118</v>
      </c>
      <c r="C24" s="38" t="s">
        <v>31</v>
      </c>
      <c r="D24" s="39">
        <v>48102300</v>
      </c>
    </row>
    <row r="25" spans="1:4" x14ac:dyDescent="0.2">
      <c r="A25" s="90">
        <v>1994</v>
      </c>
      <c r="B25" s="38" t="s">
        <v>119</v>
      </c>
      <c r="C25" s="38" t="s">
        <v>31</v>
      </c>
      <c r="D25" s="39">
        <v>48228800</v>
      </c>
    </row>
    <row r="26" spans="1:4" x14ac:dyDescent="0.2">
      <c r="A26" s="90">
        <v>1995</v>
      </c>
      <c r="B26" s="38" t="s">
        <v>120</v>
      </c>
      <c r="C26" s="38" t="s">
        <v>31</v>
      </c>
      <c r="D26" s="39">
        <v>48383500</v>
      </c>
    </row>
    <row r="27" spans="1:4" x14ac:dyDescent="0.2">
      <c r="A27" s="90">
        <v>1996</v>
      </c>
      <c r="B27" s="38" t="s">
        <v>121</v>
      </c>
      <c r="C27" s="38" t="s">
        <v>31</v>
      </c>
      <c r="D27" s="39">
        <v>48519100</v>
      </c>
    </row>
    <row r="28" spans="1:4" x14ac:dyDescent="0.2">
      <c r="A28" s="90">
        <v>1997</v>
      </c>
      <c r="B28" s="38" t="s">
        <v>122</v>
      </c>
      <c r="C28" s="38" t="s">
        <v>31</v>
      </c>
      <c r="D28" s="39">
        <v>48664800</v>
      </c>
    </row>
    <row r="29" spans="1:4" x14ac:dyDescent="0.2">
      <c r="A29" s="90">
        <v>1998</v>
      </c>
      <c r="B29" s="38" t="s">
        <v>123</v>
      </c>
      <c r="C29" s="38" t="s">
        <v>31</v>
      </c>
      <c r="D29" s="39">
        <v>48820600</v>
      </c>
    </row>
    <row r="30" spans="1:4" x14ac:dyDescent="0.2">
      <c r="A30" s="90">
        <v>1999</v>
      </c>
      <c r="B30" s="38" t="s">
        <v>47</v>
      </c>
      <c r="C30" s="38" t="s">
        <v>31</v>
      </c>
      <c r="D30" s="39">
        <v>49032900</v>
      </c>
    </row>
    <row r="31" spans="1:4" x14ac:dyDescent="0.2">
      <c r="A31" s="90">
        <v>2000</v>
      </c>
      <c r="B31" s="38" t="s">
        <v>48</v>
      </c>
      <c r="C31" s="38" t="s">
        <v>31</v>
      </c>
      <c r="D31" s="39">
        <v>49233300</v>
      </c>
    </row>
    <row r="32" spans="1:4" x14ac:dyDescent="0.2">
      <c r="A32" s="90">
        <v>2001</v>
      </c>
      <c r="B32" s="38" t="s">
        <v>49</v>
      </c>
      <c r="C32" s="38" t="s">
        <v>31</v>
      </c>
      <c r="D32" s="39">
        <v>49449700</v>
      </c>
    </row>
    <row r="33" spans="1:4" x14ac:dyDescent="0.2">
      <c r="A33" s="90">
        <v>2002</v>
      </c>
      <c r="B33" s="38" t="s">
        <v>50</v>
      </c>
      <c r="C33" s="38" t="s">
        <v>31</v>
      </c>
      <c r="D33" s="39">
        <v>49679300</v>
      </c>
    </row>
    <row r="34" spans="1:4" x14ac:dyDescent="0.2">
      <c r="A34" s="90">
        <v>2003</v>
      </c>
      <c r="B34" s="38" t="s">
        <v>51</v>
      </c>
      <c r="C34" s="38" t="s">
        <v>31</v>
      </c>
      <c r="D34" s="39">
        <v>49925500</v>
      </c>
    </row>
    <row r="35" spans="1:4" x14ac:dyDescent="0.2">
      <c r="A35" s="90">
        <v>2004</v>
      </c>
      <c r="B35" s="38" t="s">
        <v>52</v>
      </c>
      <c r="C35" s="38" t="s">
        <v>31</v>
      </c>
      <c r="D35" s="39">
        <v>50194600</v>
      </c>
    </row>
    <row r="36" spans="1:4" x14ac:dyDescent="0.2">
      <c r="A36" s="90">
        <v>2005</v>
      </c>
      <c r="B36" s="38" t="s">
        <v>53</v>
      </c>
      <c r="C36" s="38" t="s">
        <v>31</v>
      </c>
      <c r="D36" s="39">
        <v>50606000</v>
      </c>
    </row>
    <row r="37" spans="1:4" x14ac:dyDescent="0.2">
      <c r="A37" s="90">
        <v>2006</v>
      </c>
      <c r="B37" s="38" t="s">
        <v>54</v>
      </c>
      <c r="C37" s="38" t="s">
        <v>31</v>
      </c>
      <c r="D37" s="39">
        <v>50965200</v>
      </c>
    </row>
    <row r="38" spans="1:4" x14ac:dyDescent="0.2">
      <c r="A38" s="90">
        <v>2007</v>
      </c>
      <c r="B38" s="38" t="s">
        <v>55</v>
      </c>
      <c r="C38" s="38" t="s">
        <v>31</v>
      </c>
      <c r="D38" s="39">
        <v>51381100</v>
      </c>
    </row>
    <row r="39" spans="1:4" x14ac:dyDescent="0.2">
      <c r="A39" s="90">
        <v>2008</v>
      </c>
      <c r="B39" s="38" t="s">
        <v>56</v>
      </c>
      <c r="C39" s="38" t="s">
        <v>31</v>
      </c>
      <c r="D39" s="39">
        <v>51815900</v>
      </c>
    </row>
    <row r="40" spans="1:4" x14ac:dyDescent="0.2">
      <c r="A40" s="90">
        <v>2009</v>
      </c>
      <c r="B40" s="38" t="s">
        <v>57</v>
      </c>
      <c r="C40" s="38" t="s">
        <v>31</v>
      </c>
      <c r="D40" s="39">
        <v>52196400</v>
      </c>
    </row>
    <row r="41" spans="1:4" x14ac:dyDescent="0.2">
      <c r="A41" s="90">
        <v>2010</v>
      </c>
      <c r="B41" s="38" t="s">
        <v>32</v>
      </c>
      <c r="C41" s="38" t="s">
        <v>31</v>
      </c>
      <c r="D41" s="39">
        <v>52642500</v>
      </c>
    </row>
    <row r="42" spans="1:4" x14ac:dyDescent="0.2">
      <c r="A42" s="90">
        <v>2011</v>
      </c>
      <c r="B42" s="38" t="s">
        <v>33</v>
      </c>
      <c r="C42" s="38" t="s">
        <v>31</v>
      </c>
      <c r="D42" s="39">
        <v>53107200</v>
      </c>
    </row>
    <row r="43" spans="1:4" x14ac:dyDescent="0.2">
      <c r="A43" s="90">
        <v>2012</v>
      </c>
      <c r="B43" s="38" t="s">
        <v>34</v>
      </c>
      <c r="C43" s="38" t="s">
        <v>31</v>
      </c>
      <c r="D43" s="39">
        <v>53506800</v>
      </c>
    </row>
    <row r="44" spans="1:4" x14ac:dyDescent="0.2">
      <c r="A44" s="90">
        <v>2013</v>
      </c>
      <c r="B44" s="38" t="s">
        <v>35</v>
      </c>
      <c r="C44" s="38" t="s">
        <v>31</v>
      </c>
      <c r="D44" s="39">
        <v>53918700</v>
      </c>
    </row>
    <row r="45" spans="1:4" x14ac:dyDescent="0.2">
      <c r="A45" s="90">
        <v>2014</v>
      </c>
      <c r="B45" s="38" t="s">
        <v>36</v>
      </c>
      <c r="C45" s="38" t="s">
        <v>31</v>
      </c>
      <c r="D45" s="39">
        <v>54370300</v>
      </c>
    </row>
    <row r="46" spans="1:4" x14ac:dyDescent="0.2">
      <c r="A46" s="90">
        <v>2015</v>
      </c>
      <c r="B46" s="38" t="s">
        <v>37</v>
      </c>
      <c r="C46" s="38" t="s">
        <v>31</v>
      </c>
      <c r="D46" s="39">
        <v>54808700</v>
      </c>
    </row>
    <row r="47" spans="1:4" x14ac:dyDescent="0.2">
      <c r="A47" s="90">
        <v>2016</v>
      </c>
      <c r="B47" s="38" t="s">
        <v>38</v>
      </c>
      <c r="C47" s="38" t="s">
        <v>31</v>
      </c>
      <c r="D47" s="39">
        <v>55289000</v>
      </c>
    </row>
    <row r="48" spans="1:4" x14ac:dyDescent="0.2">
      <c r="A48" s="90">
        <v>2017</v>
      </c>
      <c r="B48" s="38" t="s">
        <v>39</v>
      </c>
      <c r="C48" s="38" t="s">
        <v>31</v>
      </c>
      <c r="D48" s="39">
        <v>55619500</v>
      </c>
    </row>
    <row r="49" spans="1:4" x14ac:dyDescent="0.2">
      <c r="A49" s="90">
        <v>2018</v>
      </c>
      <c r="B49" s="38" t="s">
        <v>40</v>
      </c>
      <c r="C49" s="38" t="s">
        <v>31</v>
      </c>
      <c r="D49" s="39">
        <v>55924500</v>
      </c>
    </row>
    <row r="50" spans="1:4" x14ac:dyDescent="0.2">
      <c r="A50" s="90">
        <v>2019</v>
      </c>
      <c r="B50" s="38" t="s">
        <v>41</v>
      </c>
      <c r="C50" s="38" t="s">
        <v>31</v>
      </c>
      <c r="D50" s="39">
        <v>56230100</v>
      </c>
    </row>
    <row r="51" spans="1:4" x14ac:dyDescent="0.2">
      <c r="A51" s="90">
        <v>2020</v>
      </c>
      <c r="B51" s="38" t="s">
        <v>42</v>
      </c>
      <c r="C51" s="38" t="s">
        <v>31</v>
      </c>
      <c r="D51" s="39">
        <v>56326000</v>
      </c>
    </row>
    <row r="52" spans="1:4" x14ac:dyDescent="0.2">
      <c r="A52" s="90">
        <v>2021</v>
      </c>
      <c r="B52" s="38" t="s">
        <v>43</v>
      </c>
      <c r="C52" s="38" t="s">
        <v>31</v>
      </c>
      <c r="D52" s="39">
        <v>56554900</v>
      </c>
    </row>
    <row r="53" spans="1:4" x14ac:dyDescent="0.2">
      <c r="A53" s="90">
        <v>2022</v>
      </c>
      <c r="B53" s="38" t="s">
        <v>44</v>
      </c>
      <c r="C53" s="38" t="s">
        <v>31</v>
      </c>
      <c r="D53" s="39">
        <v>57106400</v>
      </c>
    </row>
    <row r="54" spans="1:4" x14ac:dyDescent="0.2">
      <c r="A54" s="90">
        <v>2023</v>
      </c>
      <c r="B54" s="38" t="s">
        <v>45</v>
      </c>
      <c r="C54" s="38" t="s">
        <v>31</v>
      </c>
      <c r="D54" s="39">
        <v>57690300</v>
      </c>
    </row>
    <row r="55" spans="1:4" x14ac:dyDescent="0.2">
      <c r="A55" s="90">
        <v>1971</v>
      </c>
      <c r="B55" s="38" t="s">
        <v>96</v>
      </c>
      <c r="C55" s="38" t="s">
        <v>58</v>
      </c>
      <c r="D55" s="39">
        <v>5235600</v>
      </c>
    </row>
    <row r="56" spans="1:4" x14ac:dyDescent="0.2">
      <c r="A56" s="90">
        <v>1972</v>
      </c>
      <c r="B56" s="38" t="s">
        <v>97</v>
      </c>
      <c r="C56" s="38" t="s">
        <v>58</v>
      </c>
      <c r="D56" s="39">
        <v>5230600</v>
      </c>
    </row>
    <row r="57" spans="1:4" x14ac:dyDescent="0.2">
      <c r="A57" s="90">
        <v>1973</v>
      </c>
      <c r="B57" s="38" t="s">
        <v>98</v>
      </c>
      <c r="C57" s="38" t="s">
        <v>58</v>
      </c>
      <c r="D57" s="39">
        <v>5233900</v>
      </c>
    </row>
    <row r="58" spans="1:4" x14ac:dyDescent="0.2">
      <c r="A58" s="90">
        <v>1974</v>
      </c>
      <c r="B58" s="38" t="s">
        <v>99</v>
      </c>
      <c r="C58" s="38" t="s">
        <v>58</v>
      </c>
      <c r="D58" s="39">
        <v>5240800</v>
      </c>
    </row>
    <row r="59" spans="1:4" x14ac:dyDescent="0.2">
      <c r="A59" s="90">
        <v>1975</v>
      </c>
      <c r="B59" s="38" t="s">
        <v>100</v>
      </c>
      <c r="C59" s="38" t="s">
        <v>58</v>
      </c>
      <c r="D59" s="39">
        <v>5232400</v>
      </c>
    </row>
    <row r="60" spans="1:4" x14ac:dyDescent="0.2">
      <c r="A60" s="90">
        <v>1976</v>
      </c>
      <c r="B60" s="38" t="s">
        <v>101</v>
      </c>
      <c r="C60" s="38" t="s">
        <v>58</v>
      </c>
      <c r="D60" s="39">
        <v>5233400</v>
      </c>
    </row>
    <row r="61" spans="1:4" x14ac:dyDescent="0.2">
      <c r="A61" s="90">
        <v>1977</v>
      </c>
      <c r="B61" s="38" t="s">
        <v>102</v>
      </c>
      <c r="C61" s="38" t="s">
        <v>58</v>
      </c>
      <c r="D61" s="39">
        <v>5226200</v>
      </c>
    </row>
    <row r="62" spans="1:4" x14ac:dyDescent="0.2">
      <c r="A62" s="90">
        <v>1978</v>
      </c>
      <c r="B62" s="38" t="s">
        <v>103</v>
      </c>
      <c r="C62" s="38" t="s">
        <v>58</v>
      </c>
      <c r="D62" s="39">
        <v>5212300</v>
      </c>
    </row>
    <row r="63" spans="1:4" x14ac:dyDescent="0.2">
      <c r="A63" s="90">
        <v>1979</v>
      </c>
      <c r="B63" s="38" t="s">
        <v>104</v>
      </c>
      <c r="C63" s="38" t="s">
        <v>58</v>
      </c>
      <c r="D63" s="39">
        <v>5203600</v>
      </c>
    </row>
    <row r="64" spans="1:4" x14ac:dyDescent="0.2">
      <c r="A64" s="90">
        <v>1980</v>
      </c>
      <c r="B64" s="38" t="s">
        <v>105</v>
      </c>
      <c r="C64" s="38" t="s">
        <v>58</v>
      </c>
      <c r="D64" s="39">
        <v>5193900</v>
      </c>
    </row>
    <row r="65" spans="1:4" x14ac:dyDescent="0.2">
      <c r="A65" s="90">
        <v>1981</v>
      </c>
      <c r="B65" s="38" t="s">
        <v>106</v>
      </c>
      <c r="C65" s="38" t="s">
        <v>58</v>
      </c>
      <c r="D65" s="39">
        <v>5180200</v>
      </c>
    </row>
    <row r="66" spans="1:4" x14ac:dyDescent="0.2">
      <c r="A66" s="90">
        <v>1982</v>
      </c>
      <c r="B66" s="38" t="s">
        <v>107</v>
      </c>
      <c r="C66" s="38" t="s">
        <v>58</v>
      </c>
      <c r="D66" s="39">
        <v>5164500</v>
      </c>
    </row>
    <row r="67" spans="1:4" x14ac:dyDescent="0.2">
      <c r="A67" s="90">
        <v>1983</v>
      </c>
      <c r="B67" s="38" t="s">
        <v>108</v>
      </c>
      <c r="C67" s="38" t="s">
        <v>58</v>
      </c>
      <c r="D67" s="39">
        <v>5148100</v>
      </c>
    </row>
    <row r="68" spans="1:4" x14ac:dyDescent="0.2">
      <c r="A68" s="90">
        <v>1984</v>
      </c>
      <c r="B68" s="38" t="s">
        <v>109</v>
      </c>
      <c r="C68" s="38" t="s">
        <v>58</v>
      </c>
      <c r="D68" s="39">
        <v>5138900</v>
      </c>
    </row>
    <row r="69" spans="1:4" x14ac:dyDescent="0.2">
      <c r="A69" s="90">
        <v>1985</v>
      </c>
      <c r="B69" s="38" t="s">
        <v>110</v>
      </c>
      <c r="C69" s="38" t="s">
        <v>58</v>
      </c>
      <c r="D69" s="39">
        <v>5127900</v>
      </c>
    </row>
    <row r="70" spans="1:4" x14ac:dyDescent="0.2">
      <c r="A70" s="90">
        <v>1986</v>
      </c>
      <c r="B70" s="38" t="s">
        <v>111</v>
      </c>
      <c r="C70" s="38" t="s">
        <v>58</v>
      </c>
      <c r="D70" s="39">
        <v>5111800</v>
      </c>
    </row>
    <row r="71" spans="1:4" x14ac:dyDescent="0.2">
      <c r="A71" s="90">
        <v>1987</v>
      </c>
      <c r="B71" s="38" t="s">
        <v>112</v>
      </c>
      <c r="C71" s="38" t="s">
        <v>58</v>
      </c>
      <c r="D71" s="39">
        <v>5099000</v>
      </c>
    </row>
    <row r="72" spans="1:4" x14ac:dyDescent="0.2">
      <c r="A72" s="90">
        <v>1988</v>
      </c>
      <c r="B72" s="38" t="s">
        <v>113</v>
      </c>
      <c r="C72" s="38" t="s">
        <v>58</v>
      </c>
      <c r="D72" s="39">
        <v>5077400</v>
      </c>
    </row>
    <row r="73" spans="1:4" x14ac:dyDescent="0.2">
      <c r="A73" s="90">
        <v>1989</v>
      </c>
      <c r="B73" s="38" t="s">
        <v>114</v>
      </c>
      <c r="C73" s="38" t="s">
        <v>58</v>
      </c>
      <c r="D73" s="39">
        <v>5078200</v>
      </c>
    </row>
    <row r="74" spans="1:4" x14ac:dyDescent="0.2">
      <c r="A74" s="90">
        <v>1990</v>
      </c>
      <c r="B74" s="38" t="s">
        <v>115</v>
      </c>
      <c r="C74" s="38" t="s">
        <v>58</v>
      </c>
      <c r="D74" s="39">
        <v>5081300</v>
      </c>
    </row>
    <row r="75" spans="1:4" x14ac:dyDescent="0.2">
      <c r="A75" s="90">
        <v>1991</v>
      </c>
      <c r="B75" s="38" t="s">
        <v>116</v>
      </c>
      <c r="C75" s="38" t="s">
        <v>58</v>
      </c>
      <c r="D75" s="39">
        <v>5083300</v>
      </c>
    </row>
    <row r="76" spans="1:4" x14ac:dyDescent="0.2">
      <c r="A76" s="90">
        <v>1992</v>
      </c>
      <c r="B76" s="38" t="s">
        <v>117</v>
      </c>
      <c r="C76" s="38" t="s">
        <v>58</v>
      </c>
      <c r="D76" s="39">
        <v>5085600</v>
      </c>
    </row>
    <row r="77" spans="1:4" x14ac:dyDescent="0.2">
      <c r="A77" s="90">
        <v>1993</v>
      </c>
      <c r="B77" s="38" t="s">
        <v>118</v>
      </c>
      <c r="C77" s="38" t="s">
        <v>58</v>
      </c>
      <c r="D77" s="39">
        <v>5092500</v>
      </c>
    </row>
    <row r="78" spans="1:4" x14ac:dyDescent="0.2">
      <c r="A78" s="90">
        <v>1994</v>
      </c>
      <c r="B78" s="38" t="s">
        <v>119</v>
      </c>
      <c r="C78" s="38" t="s">
        <v>58</v>
      </c>
      <c r="D78" s="39">
        <v>5102200</v>
      </c>
    </row>
    <row r="79" spans="1:4" x14ac:dyDescent="0.2">
      <c r="A79" s="90">
        <v>1995</v>
      </c>
      <c r="B79" s="38" t="s">
        <v>120</v>
      </c>
      <c r="C79" s="38" t="s">
        <v>58</v>
      </c>
      <c r="D79" s="39">
        <v>5103700</v>
      </c>
    </row>
    <row r="80" spans="1:4" x14ac:dyDescent="0.2">
      <c r="A80" s="90">
        <v>1996</v>
      </c>
      <c r="B80" s="38" t="s">
        <v>121</v>
      </c>
      <c r="C80" s="38" t="s">
        <v>58</v>
      </c>
      <c r="D80" s="39">
        <v>5092200</v>
      </c>
    </row>
    <row r="81" spans="1:4" x14ac:dyDescent="0.2">
      <c r="A81" s="90">
        <v>1997</v>
      </c>
      <c r="B81" s="38" t="s">
        <v>122</v>
      </c>
      <c r="C81" s="38" t="s">
        <v>58</v>
      </c>
      <c r="D81" s="39">
        <v>5083300</v>
      </c>
    </row>
    <row r="82" spans="1:4" x14ac:dyDescent="0.2">
      <c r="A82" s="90">
        <v>1998</v>
      </c>
      <c r="B82" s="38" t="s">
        <v>123</v>
      </c>
      <c r="C82" s="38" t="s">
        <v>58</v>
      </c>
      <c r="D82" s="39">
        <v>5077100</v>
      </c>
    </row>
    <row r="83" spans="1:4" x14ac:dyDescent="0.2">
      <c r="A83" s="90">
        <v>1999</v>
      </c>
      <c r="B83" s="38" t="s">
        <v>47</v>
      </c>
      <c r="C83" s="38" t="s">
        <v>58</v>
      </c>
      <c r="D83" s="39">
        <v>5072000</v>
      </c>
    </row>
    <row r="84" spans="1:4" x14ac:dyDescent="0.2">
      <c r="A84" s="90">
        <v>2000</v>
      </c>
      <c r="B84" s="38" t="s">
        <v>48</v>
      </c>
      <c r="C84" s="38" t="s">
        <v>58</v>
      </c>
      <c r="D84" s="39">
        <v>5062900</v>
      </c>
    </row>
    <row r="85" spans="1:4" x14ac:dyDescent="0.2">
      <c r="A85" s="90">
        <v>2001</v>
      </c>
      <c r="B85" s="38" t="s">
        <v>49</v>
      </c>
      <c r="C85" s="38" t="s">
        <v>58</v>
      </c>
      <c r="D85" s="39">
        <v>5064200</v>
      </c>
    </row>
    <row r="86" spans="1:4" x14ac:dyDescent="0.2">
      <c r="A86" s="90">
        <v>2002</v>
      </c>
      <c r="B86" s="38" t="s">
        <v>50</v>
      </c>
      <c r="C86" s="38" t="s">
        <v>58</v>
      </c>
      <c r="D86" s="39">
        <v>5066000</v>
      </c>
    </row>
    <row r="87" spans="1:4" x14ac:dyDescent="0.2">
      <c r="A87" s="90">
        <v>2003</v>
      </c>
      <c r="B87" s="38" t="s">
        <v>51</v>
      </c>
      <c r="C87" s="38" t="s">
        <v>58</v>
      </c>
      <c r="D87" s="39">
        <v>5068500</v>
      </c>
    </row>
    <row r="88" spans="1:4" x14ac:dyDescent="0.2">
      <c r="A88" s="90">
        <v>2004</v>
      </c>
      <c r="B88" s="38" t="s">
        <v>52</v>
      </c>
      <c r="C88" s="38" t="s">
        <v>58</v>
      </c>
      <c r="D88" s="39">
        <v>5084300</v>
      </c>
    </row>
    <row r="89" spans="1:4" x14ac:dyDescent="0.2">
      <c r="A89" s="90">
        <v>2005</v>
      </c>
      <c r="B89" s="38" t="s">
        <v>53</v>
      </c>
      <c r="C89" s="38" t="s">
        <v>58</v>
      </c>
      <c r="D89" s="39">
        <v>5110200</v>
      </c>
    </row>
    <row r="90" spans="1:4" x14ac:dyDescent="0.2">
      <c r="A90" s="90">
        <v>2006</v>
      </c>
      <c r="B90" s="38" t="s">
        <v>54</v>
      </c>
      <c r="C90" s="38" t="s">
        <v>58</v>
      </c>
      <c r="D90" s="39">
        <v>5133100</v>
      </c>
    </row>
    <row r="91" spans="1:4" x14ac:dyDescent="0.2">
      <c r="A91" s="90">
        <v>2007</v>
      </c>
      <c r="B91" s="38" t="s">
        <v>55</v>
      </c>
      <c r="C91" s="38" t="s">
        <v>58</v>
      </c>
      <c r="D91" s="39">
        <v>5170000</v>
      </c>
    </row>
    <row r="92" spans="1:4" x14ac:dyDescent="0.2">
      <c r="A92" s="90">
        <v>2008</v>
      </c>
      <c r="B92" s="38" t="s">
        <v>56</v>
      </c>
      <c r="C92" s="38" t="s">
        <v>58</v>
      </c>
      <c r="D92" s="39">
        <v>5202900</v>
      </c>
    </row>
    <row r="93" spans="1:4" x14ac:dyDescent="0.2">
      <c r="A93" s="90">
        <v>2009</v>
      </c>
      <c r="B93" s="38" t="s">
        <v>57</v>
      </c>
      <c r="C93" s="38" t="s">
        <v>58</v>
      </c>
      <c r="D93" s="39">
        <v>5231900</v>
      </c>
    </row>
    <row r="94" spans="1:4" x14ac:dyDescent="0.2">
      <c r="A94" s="90">
        <v>2010</v>
      </c>
      <c r="B94" s="38" t="s">
        <v>32</v>
      </c>
      <c r="C94" s="38" t="s">
        <v>58</v>
      </c>
      <c r="D94" s="39">
        <v>5262200</v>
      </c>
    </row>
    <row r="95" spans="1:4" x14ac:dyDescent="0.2">
      <c r="A95" s="90">
        <v>2011</v>
      </c>
      <c r="B95" s="38" t="s">
        <v>33</v>
      </c>
      <c r="C95" s="38" t="s">
        <v>58</v>
      </c>
      <c r="D95" s="39">
        <v>5299900</v>
      </c>
    </row>
    <row r="96" spans="1:4" x14ac:dyDescent="0.2">
      <c r="A96" s="90">
        <v>2012</v>
      </c>
      <c r="B96" s="38" t="s">
        <v>34</v>
      </c>
      <c r="C96" s="38" t="s">
        <v>58</v>
      </c>
      <c r="D96" s="39">
        <v>5313600</v>
      </c>
    </row>
    <row r="97" spans="1:4" x14ac:dyDescent="0.2">
      <c r="A97" s="90">
        <v>2013</v>
      </c>
      <c r="B97" s="38" t="s">
        <v>35</v>
      </c>
      <c r="C97" s="38" t="s">
        <v>58</v>
      </c>
      <c r="D97" s="39">
        <v>5327700</v>
      </c>
    </row>
    <row r="98" spans="1:4" x14ac:dyDescent="0.2">
      <c r="A98" s="90">
        <v>2014</v>
      </c>
      <c r="B98" s="38" t="s">
        <v>36</v>
      </c>
      <c r="C98" s="38" t="s">
        <v>58</v>
      </c>
      <c r="D98" s="39">
        <v>5347600</v>
      </c>
    </row>
    <row r="99" spans="1:4" x14ac:dyDescent="0.2">
      <c r="A99" s="90">
        <v>2015</v>
      </c>
      <c r="B99" s="38" t="s">
        <v>37</v>
      </c>
      <c r="C99" s="38" t="s">
        <v>58</v>
      </c>
      <c r="D99" s="39">
        <v>5373000</v>
      </c>
    </row>
    <row r="100" spans="1:4" x14ac:dyDescent="0.2">
      <c r="A100" s="90">
        <v>2016</v>
      </c>
      <c r="B100" s="38" t="s">
        <v>38</v>
      </c>
      <c r="C100" s="38" t="s">
        <v>58</v>
      </c>
      <c r="D100" s="39">
        <v>5404700</v>
      </c>
    </row>
    <row r="101" spans="1:4" x14ac:dyDescent="0.2">
      <c r="A101" s="90">
        <v>2017</v>
      </c>
      <c r="B101" s="38" t="s">
        <v>39</v>
      </c>
      <c r="C101" s="38" t="s">
        <v>58</v>
      </c>
      <c r="D101" s="39">
        <v>5424800</v>
      </c>
    </row>
    <row r="102" spans="1:4" x14ac:dyDescent="0.2">
      <c r="A102" s="90">
        <v>2018</v>
      </c>
      <c r="B102" s="38" t="s">
        <v>40</v>
      </c>
      <c r="C102" s="38" t="s">
        <v>58</v>
      </c>
      <c r="D102" s="39">
        <v>5438100</v>
      </c>
    </row>
    <row r="103" spans="1:4" x14ac:dyDescent="0.2">
      <c r="A103" s="90">
        <v>2019</v>
      </c>
      <c r="B103" s="38" t="s">
        <v>41</v>
      </c>
      <c r="C103" s="38" t="s">
        <v>58</v>
      </c>
      <c r="D103" s="39">
        <v>5463300</v>
      </c>
    </row>
    <row r="104" spans="1:4" x14ac:dyDescent="0.2">
      <c r="A104" s="90">
        <v>2020</v>
      </c>
      <c r="B104" s="38" t="s">
        <v>42</v>
      </c>
      <c r="C104" s="38" t="s">
        <v>58</v>
      </c>
      <c r="D104" s="39">
        <v>5466000</v>
      </c>
    </row>
    <row r="105" spans="1:4" x14ac:dyDescent="0.2">
      <c r="A105" s="90">
        <v>2021</v>
      </c>
      <c r="B105" s="38" t="s">
        <v>43</v>
      </c>
      <c r="C105" s="38" t="s">
        <v>58</v>
      </c>
      <c r="D105" s="39">
        <v>5479900</v>
      </c>
    </row>
    <row r="106" spans="1:4" x14ac:dyDescent="0.2">
      <c r="A106" s="90">
        <v>2022</v>
      </c>
      <c r="B106" s="38" t="s">
        <v>44</v>
      </c>
      <c r="C106" s="38" t="s">
        <v>58</v>
      </c>
      <c r="D106" s="39">
        <v>5447700</v>
      </c>
    </row>
    <row r="107" spans="1:4" x14ac:dyDescent="0.2">
      <c r="A107" s="90">
        <v>2023</v>
      </c>
      <c r="B107" s="38" t="s">
        <v>45</v>
      </c>
      <c r="C107" s="38" t="s">
        <v>58</v>
      </c>
      <c r="D107" s="39">
        <v>5490100</v>
      </c>
    </row>
    <row r="108" spans="1:4" x14ac:dyDescent="0.2">
      <c r="A108" s="90">
        <v>1971</v>
      </c>
      <c r="B108" s="38" t="s">
        <v>96</v>
      </c>
      <c r="C108" s="38" t="s">
        <v>59</v>
      </c>
      <c r="D108" s="39">
        <v>2740300</v>
      </c>
    </row>
    <row r="109" spans="1:4" x14ac:dyDescent="0.2">
      <c r="A109" s="90">
        <v>1972</v>
      </c>
      <c r="B109" s="38" t="s">
        <v>97</v>
      </c>
      <c r="C109" s="38" t="s">
        <v>59</v>
      </c>
      <c r="D109" s="39">
        <v>2755200</v>
      </c>
    </row>
    <row r="110" spans="1:4" x14ac:dyDescent="0.2">
      <c r="A110" s="90">
        <v>1973</v>
      </c>
      <c r="B110" s="38" t="s">
        <v>98</v>
      </c>
      <c r="C110" s="38" t="s">
        <v>59</v>
      </c>
      <c r="D110" s="39">
        <v>2772800</v>
      </c>
    </row>
    <row r="111" spans="1:4" x14ac:dyDescent="0.2">
      <c r="A111" s="90">
        <v>1974</v>
      </c>
      <c r="B111" s="38" t="s">
        <v>99</v>
      </c>
      <c r="C111" s="38" t="s">
        <v>59</v>
      </c>
      <c r="D111" s="39">
        <v>2785200</v>
      </c>
    </row>
    <row r="112" spans="1:4" x14ac:dyDescent="0.2">
      <c r="A112" s="90">
        <v>1975</v>
      </c>
      <c r="B112" s="38" t="s">
        <v>100</v>
      </c>
      <c r="C112" s="38" t="s">
        <v>59</v>
      </c>
      <c r="D112" s="39">
        <v>2795400</v>
      </c>
    </row>
    <row r="113" spans="1:4" x14ac:dyDescent="0.2">
      <c r="A113" s="90">
        <v>1976</v>
      </c>
      <c r="B113" s="38" t="s">
        <v>101</v>
      </c>
      <c r="C113" s="38" t="s">
        <v>59</v>
      </c>
      <c r="D113" s="39">
        <v>2799300</v>
      </c>
    </row>
    <row r="114" spans="1:4" x14ac:dyDescent="0.2">
      <c r="A114" s="90">
        <v>1977</v>
      </c>
      <c r="B114" s="38" t="s">
        <v>102</v>
      </c>
      <c r="C114" s="38" t="s">
        <v>59</v>
      </c>
      <c r="D114" s="39">
        <v>2800600</v>
      </c>
    </row>
    <row r="115" spans="1:4" x14ac:dyDescent="0.2">
      <c r="A115" s="90">
        <v>1978</v>
      </c>
      <c r="B115" s="38" t="s">
        <v>103</v>
      </c>
      <c r="C115" s="38" t="s">
        <v>59</v>
      </c>
      <c r="D115" s="39">
        <v>2804300</v>
      </c>
    </row>
    <row r="116" spans="1:4" x14ac:dyDescent="0.2">
      <c r="A116" s="90">
        <v>1979</v>
      </c>
      <c r="B116" s="38" t="s">
        <v>104</v>
      </c>
      <c r="C116" s="38" t="s">
        <v>59</v>
      </c>
      <c r="D116" s="39">
        <v>2810100</v>
      </c>
    </row>
    <row r="117" spans="1:4" x14ac:dyDescent="0.2">
      <c r="A117" s="90">
        <v>1980</v>
      </c>
      <c r="B117" s="38" t="s">
        <v>105</v>
      </c>
      <c r="C117" s="38" t="s">
        <v>59</v>
      </c>
      <c r="D117" s="39">
        <v>2815800</v>
      </c>
    </row>
    <row r="118" spans="1:4" x14ac:dyDescent="0.2">
      <c r="A118" s="90">
        <v>1981</v>
      </c>
      <c r="B118" s="38" t="s">
        <v>106</v>
      </c>
      <c r="C118" s="38" t="s">
        <v>59</v>
      </c>
      <c r="D118" s="39">
        <v>2813500</v>
      </c>
    </row>
    <row r="119" spans="1:4" x14ac:dyDescent="0.2">
      <c r="A119" s="90">
        <v>1982</v>
      </c>
      <c r="B119" s="38" t="s">
        <v>107</v>
      </c>
      <c r="C119" s="38" t="s">
        <v>59</v>
      </c>
      <c r="D119" s="39">
        <v>2804300</v>
      </c>
    </row>
    <row r="120" spans="1:4" x14ac:dyDescent="0.2">
      <c r="A120" s="90">
        <v>1983</v>
      </c>
      <c r="B120" s="38" t="s">
        <v>108</v>
      </c>
      <c r="C120" s="38" t="s">
        <v>59</v>
      </c>
      <c r="D120" s="39">
        <v>2803300</v>
      </c>
    </row>
    <row r="121" spans="1:4" x14ac:dyDescent="0.2">
      <c r="A121" s="90">
        <v>1984</v>
      </c>
      <c r="B121" s="38" t="s">
        <v>109</v>
      </c>
      <c r="C121" s="38" t="s">
        <v>59</v>
      </c>
      <c r="D121" s="39">
        <v>2800700</v>
      </c>
    </row>
    <row r="122" spans="1:4" x14ac:dyDescent="0.2">
      <c r="A122" s="90">
        <v>1985</v>
      </c>
      <c r="B122" s="38" t="s">
        <v>110</v>
      </c>
      <c r="C122" s="38" t="s">
        <v>59</v>
      </c>
      <c r="D122" s="39">
        <v>2803400</v>
      </c>
    </row>
    <row r="123" spans="1:4" x14ac:dyDescent="0.2">
      <c r="A123" s="90">
        <v>1986</v>
      </c>
      <c r="B123" s="38" t="s">
        <v>111</v>
      </c>
      <c r="C123" s="38" t="s">
        <v>59</v>
      </c>
      <c r="D123" s="39">
        <v>2810900</v>
      </c>
    </row>
    <row r="124" spans="1:4" x14ac:dyDescent="0.2">
      <c r="A124" s="90">
        <v>1987</v>
      </c>
      <c r="B124" s="38" t="s">
        <v>112</v>
      </c>
      <c r="C124" s="38" t="s">
        <v>59</v>
      </c>
      <c r="D124" s="39">
        <v>2822600</v>
      </c>
    </row>
    <row r="125" spans="1:4" x14ac:dyDescent="0.2">
      <c r="A125" s="90">
        <v>1988</v>
      </c>
      <c r="B125" s="38" t="s">
        <v>113</v>
      </c>
      <c r="C125" s="38" t="s">
        <v>59</v>
      </c>
      <c r="D125" s="39">
        <v>2841200</v>
      </c>
    </row>
    <row r="126" spans="1:4" x14ac:dyDescent="0.2">
      <c r="A126" s="90">
        <v>1989</v>
      </c>
      <c r="B126" s="38" t="s">
        <v>114</v>
      </c>
      <c r="C126" s="38" t="s">
        <v>59</v>
      </c>
      <c r="D126" s="39">
        <v>2855200</v>
      </c>
    </row>
    <row r="127" spans="1:4" x14ac:dyDescent="0.2">
      <c r="A127" s="90">
        <v>1990</v>
      </c>
      <c r="B127" s="38" t="s">
        <v>115</v>
      </c>
      <c r="C127" s="38" t="s">
        <v>59</v>
      </c>
      <c r="D127" s="39">
        <v>2861500</v>
      </c>
    </row>
    <row r="128" spans="1:4" x14ac:dyDescent="0.2">
      <c r="A128" s="90">
        <v>1991</v>
      </c>
      <c r="B128" s="38" t="s">
        <v>116</v>
      </c>
      <c r="C128" s="38" t="s">
        <v>59</v>
      </c>
      <c r="D128" s="39">
        <v>2873000</v>
      </c>
    </row>
    <row r="129" spans="1:4" x14ac:dyDescent="0.2">
      <c r="A129" s="90">
        <v>1992</v>
      </c>
      <c r="B129" s="38" t="s">
        <v>117</v>
      </c>
      <c r="C129" s="38" t="s">
        <v>59</v>
      </c>
      <c r="D129" s="39">
        <v>2877700</v>
      </c>
    </row>
    <row r="130" spans="1:4" x14ac:dyDescent="0.2">
      <c r="A130" s="90">
        <v>1993</v>
      </c>
      <c r="B130" s="38" t="s">
        <v>118</v>
      </c>
      <c r="C130" s="38" t="s">
        <v>59</v>
      </c>
      <c r="D130" s="39">
        <v>2883600</v>
      </c>
    </row>
    <row r="131" spans="1:4" x14ac:dyDescent="0.2">
      <c r="A131" s="90">
        <v>1994</v>
      </c>
      <c r="B131" s="38" t="s">
        <v>119</v>
      </c>
      <c r="C131" s="38" t="s">
        <v>59</v>
      </c>
      <c r="D131" s="39">
        <v>2887400</v>
      </c>
    </row>
    <row r="132" spans="1:4" x14ac:dyDescent="0.2">
      <c r="A132" s="90">
        <v>1995</v>
      </c>
      <c r="B132" s="38" t="s">
        <v>120</v>
      </c>
      <c r="C132" s="38" t="s">
        <v>59</v>
      </c>
      <c r="D132" s="39">
        <v>2888500</v>
      </c>
    </row>
    <row r="133" spans="1:4" x14ac:dyDescent="0.2">
      <c r="A133" s="90">
        <v>1996</v>
      </c>
      <c r="B133" s="38" t="s">
        <v>121</v>
      </c>
      <c r="C133" s="38" t="s">
        <v>59</v>
      </c>
      <c r="D133" s="39">
        <v>2891300</v>
      </c>
    </row>
    <row r="134" spans="1:4" x14ac:dyDescent="0.2">
      <c r="A134" s="90">
        <v>1997</v>
      </c>
      <c r="B134" s="38" t="s">
        <v>122</v>
      </c>
      <c r="C134" s="38" t="s">
        <v>59</v>
      </c>
      <c r="D134" s="39">
        <v>2894900</v>
      </c>
    </row>
    <row r="135" spans="1:4" x14ac:dyDescent="0.2">
      <c r="A135" s="90">
        <v>1998</v>
      </c>
      <c r="B135" s="38" t="s">
        <v>123</v>
      </c>
      <c r="C135" s="38" t="s">
        <v>59</v>
      </c>
      <c r="D135" s="39">
        <v>2899500</v>
      </c>
    </row>
    <row r="136" spans="1:4" x14ac:dyDescent="0.2">
      <c r="A136" s="90">
        <v>1999</v>
      </c>
      <c r="B136" s="38" t="s">
        <v>47</v>
      </c>
      <c r="C136" s="38" t="s">
        <v>59</v>
      </c>
      <c r="D136" s="39">
        <v>2900600</v>
      </c>
    </row>
    <row r="137" spans="1:4" x14ac:dyDescent="0.2">
      <c r="A137" s="90">
        <v>2000</v>
      </c>
      <c r="B137" s="38" t="s">
        <v>48</v>
      </c>
      <c r="C137" s="38" t="s">
        <v>59</v>
      </c>
      <c r="D137" s="39">
        <v>2906900</v>
      </c>
    </row>
    <row r="138" spans="1:4" x14ac:dyDescent="0.2">
      <c r="A138" s="90">
        <v>2001</v>
      </c>
      <c r="B138" s="38" t="s">
        <v>49</v>
      </c>
      <c r="C138" s="38" t="s">
        <v>59</v>
      </c>
      <c r="D138" s="39">
        <v>2910200</v>
      </c>
    </row>
    <row r="139" spans="1:4" x14ac:dyDescent="0.2">
      <c r="A139" s="90">
        <v>2002</v>
      </c>
      <c r="B139" s="38" t="s">
        <v>50</v>
      </c>
      <c r="C139" s="38" t="s">
        <v>59</v>
      </c>
      <c r="D139" s="39">
        <v>2922900</v>
      </c>
    </row>
    <row r="140" spans="1:4" x14ac:dyDescent="0.2">
      <c r="A140" s="90">
        <v>2003</v>
      </c>
      <c r="B140" s="38" t="s">
        <v>51</v>
      </c>
      <c r="C140" s="38" t="s">
        <v>59</v>
      </c>
      <c r="D140" s="39">
        <v>2937700</v>
      </c>
    </row>
    <row r="141" spans="1:4" x14ac:dyDescent="0.2">
      <c r="A141" s="90">
        <v>2004</v>
      </c>
      <c r="B141" s="38" t="s">
        <v>52</v>
      </c>
      <c r="C141" s="38" t="s">
        <v>59</v>
      </c>
      <c r="D141" s="39">
        <v>2957400</v>
      </c>
    </row>
    <row r="142" spans="1:4" x14ac:dyDescent="0.2">
      <c r="A142" s="90">
        <v>2005</v>
      </c>
      <c r="B142" s="38" t="s">
        <v>53</v>
      </c>
      <c r="C142" s="38" t="s">
        <v>59</v>
      </c>
      <c r="D142" s="39">
        <v>2969300</v>
      </c>
    </row>
    <row r="143" spans="1:4" x14ac:dyDescent="0.2">
      <c r="A143" s="90">
        <v>2006</v>
      </c>
      <c r="B143" s="38" t="s">
        <v>54</v>
      </c>
      <c r="C143" s="38" t="s">
        <v>59</v>
      </c>
      <c r="D143" s="39">
        <v>2985700</v>
      </c>
    </row>
    <row r="144" spans="1:4" x14ac:dyDescent="0.2">
      <c r="A144" s="90">
        <v>2007</v>
      </c>
      <c r="B144" s="38" t="s">
        <v>55</v>
      </c>
      <c r="C144" s="38" t="s">
        <v>59</v>
      </c>
      <c r="D144" s="39">
        <v>3006300</v>
      </c>
    </row>
    <row r="145" spans="1:4" x14ac:dyDescent="0.2">
      <c r="A145" s="90">
        <v>2008</v>
      </c>
      <c r="B145" s="38" t="s">
        <v>56</v>
      </c>
      <c r="C145" s="38" t="s">
        <v>59</v>
      </c>
      <c r="D145" s="39">
        <v>3025900</v>
      </c>
    </row>
    <row r="146" spans="1:4" x14ac:dyDescent="0.2">
      <c r="A146" s="90">
        <v>2009</v>
      </c>
      <c r="B146" s="38" t="s">
        <v>57</v>
      </c>
      <c r="C146" s="38" t="s">
        <v>59</v>
      </c>
      <c r="D146" s="39">
        <v>3038900</v>
      </c>
    </row>
    <row r="147" spans="1:4" x14ac:dyDescent="0.2">
      <c r="A147" s="90">
        <v>2010</v>
      </c>
      <c r="B147" s="38" t="s">
        <v>32</v>
      </c>
      <c r="C147" s="38" t="s">
        <v>59</v>
      </c>
      <c r="D147" s="39">
        <v>3050000</v>
      </c>
    </row>
    <row r="148" spans="1:4" x14ac:dyDescent="0.2">
      <c r="A148" s="90">
        <v>2011</v>
      </c>
      <c r="B148" s="38" t="s">
        <v>33</v>
      </c>
      <c r="C148" s="38" t="s">
        <v>59</v>
      </c>
      <c r="D148" s="39">
        <v>3063800</v>
      </c>
    </row>
    <row r="149" spans="1:4" x14ac:dyDescent="0.2">
      <c r="A149" s="90">
        <v>2012</v>
      </c>
      <c r="B149" s="38" t="s">
        <v>34</v>
      </c>
      <c r="C149" s="38" t="s">
        <v>59</v>
      </c>
      <c r="D149" s="39">
        <v>3070900</v>
      </c>
    </row>
    <row r="150" spans="1:4" x14ac:dyDescent="0.2">
      <c r="A150" s="90">
        <v>2013</v>
      </c>
      <c r="B150" s="38" t="s">
        <v>35</v>
      </c>
      <c r="C150" s="38" t="s">
        <v>59</v>
      </c>
      <c r="D150" s="39">
        <v>3071100</v>
      </c>
    </row>
    <row r="151" spans="1:4" x14ac:dyDescent="0.2">
      <c r="A151" s="90">
        <v>2014</v>
      </c>
      <c r="B151" s="38" t="s">
        <v>36</v>
      </c>
      <c r="C151" s="38" t="s">
        <v>59</v>
      </c>
      <c r="D151" s="39">
        <v>3073800</v>
      </c>
    </row>
    <row r="152" spans="1:4" x14ac:dyDescent="0.2">
      <c r="A152" s="90">
        <v>2015</v>
      </c>
      <c r="B152" s="38" t="s">
        <v>37</v>
      </c>
      <c r="C152" s="38" t="s">
        <v>59</v>
      </c>
      <c r="D152" s="39">
        <v>3072700</v>
      </c>
    </row>
    <row r="153" spans="1:4" x14ac:dyDescent="0.2">
      <c r="A153" s="90">
        <v>2016</v>
      </c>
      <c r="B153" s="38" t="s">
        <v>38</v>
      </c>
      <c r="C153" s="38" t="s">
        <v>59</v>
      </c>
      <c r="D153" s="39">
        <v>3077200</v>
      </c>
    </row>
    <row r="154" spans="1:4" x14ac:dyDescent="0.2">
      <c r="A154" s="90">
        <v>2017</v>
      </c>
      <c r="B154" s="38" t="s">
        <v>39</v>
      </c>
      <c r="C154" s="38" t="s">
        <v>59</v>
      </c>
      <c r="D154" s="39">
        <v>3081400</v>
      </c>
    </row>
    <row r="155" spans="1:4" x14ac:dyDescent="0.2">
      <c r="A155" s="90">
        <v>2018</v>
      </c>
      <c r="B155" s="38" t="s">
        <v>40</v>
      </c>
      <c r="C155" s="38" t="s">
        <v>59</v>
      </c>
      <c r="D155" s="39">
        <v>3083800</v>
      </c>
    </row>
    <row r="156" spans="1:4" x14ac:dyDescent="0.2">
      <c r="A156" s="90">
        <v>2019</v>
      </c>
      <c r="B156" s="38" t="s">
        <v>41</v>
      </c>
      <c r="C156" s="38" t="s">
        <v>59</v>
      </c>
      <c r="D156" s="39">
        <v>3087700</v>
      </c>
    </row>
    <row r="157" spans="1:4" x14ac:dyDescent="0.2">
      <c r="A157" s="90">
        <v>2020</v>
      </c>
      <c r="B157" s="38" t="s">
        <v>42</v>
      </c>
      <c r="C157" s="38" t="s">
        <v>59</v>
      </c>
      <c r="D157" s="39">
        <v>3104500</v>
      </c>
    </row>
    <row r="158" spans="1:4" x14ac:dyDescent="0.2">
      <c r="A158" s="90">
        <v>2021</v>
      </c>
      <c r="B158" s="38" t="s">
        <v>43</v>
      </c>
      <c r="C158" s="38" t="s">
        <v>59</v>
      </c>
      <c r="D158" s="39">
        <v>3105600</v>
      </c>
    </row>
    <row r="159" spans="1:4" x14ac:dyDescent="0.2">
      <c r="A159" s="90">
        <v>2022</v>
      </c>
      <c r="B159" s="38" t="s">
        <v>44</v>
      </c>
      <c r="C159" s="38" t="s">
        <v>59</v>
      </c>
      <c r="D159" s="39">
        <v>3131600</v>
      </c>
    </row>
    <row r="160" spans="1:4" x14ac:dyDescent="0.2">
      <c r="A160" s="90">
        <v>2023</v>
      </c>
      <c r="B160" s="38" t="s">
        <v>45</v>
      </c>
      <c r="C160" s="38" t="s">
        <v>59</v>
      </c>
      <c r="D160" s="39">
        <v>3164400</v>
      </c>
    </row>
    <row r="161" spans="1:4" x14ac:dyDescent="0.2">
      <c r="A161" s="90">
        <v>1971</v>
      </c>
      <c r="B161" s="38" t="s">
        <v>96</v>
      </c>
      <c r="C161" s="38" t="s">
        <v>61</v>
      </c>
      <c r="D161" s="39">
        <v>54387600</v>
      </c>
    </row>
    <row r="162" spans="1:4" x14ac:dyDescent="0.2">
      <c r="A162" s="90">
        <v>1972</v>
      </c>
      <c r="B162" s="38" t="s">
        <v>97</v>
      </c>
      <c r="C162" s="38" t="s">
        <v>61</v>
      </c>
      <c r="D162" s="39">
        <v>54557700</v>
      </c>
    </row>
    <row r="163" spans="1:4" x14ac:dyDescent="0.2">
      <c r="A163" s="90">
        <v>1973</v>
      </c>
      <c r="B163" s="38" t="s">
        <v>98</v>
      </c>
      <c r="C163" s="38" t="s">
        <v>61</v>
      </c>
      <c r="D163" s="39">
        <v>54692900</v>
      </c>
    </row>
    <row r="164" spans="1:4" x14ac:dyDescent="0.2">
      <c r="A164" s="90">
        <v>1974</v>
      </c>
      <c r="B164" s="38" t="s">
        <v>99</v>
      </c>
      <c r="C164" s="38" t="s">
        <v>61</v>
      </c>
      <c r="D164" s="39">
        <v>54708700</v>
      </c>
    </row>
    <row r="165" spans="1:4" x14ac:dyDescent="0.2">
      <c r="A165" s="90">
        <v>1975</v>
      </c>
      <c r="B165" s="38" t="s">
        <v>100</v>
      </c>
      <c r="C165" s="38" t="s">
        <v>61</v>
      </c>
      <c r="D165" s="39">
        <v>54702200</v>
      </c>
    </row>
    <row r="166" spans="1:4" x14ac:dyDescent="0.2">
      <c r="A166" s="90">
        <v>1976</v>
      </c>
      <c r="B166" s="38" t="s">
        <v>101</v>
      </c>
      <c r="C166" s="38" t="s">
        <v>61</v>
      </c>
      <c r="D166" s="39">
        <v>54692600</v>
      </c>
    </row>
    <row r="167" spans="1:4" x14ac:dyDescent="0.2">
      <c r="A167" s="90">
        <v>1977</v>
      </c>
      <c r="B167" s="38" t="s">
        <v>102</v>
      </c>
      <c r="C167" s="38" t="s">
        <v>61</v>
      </c>
      <c r="D167" s="39">
        <v>54666600</v>
      </c>
    </row>
    <row r="168" spans="1:4" x14ac:dyDescent="0.2">
      <c r="A168" s="90">
        <v>1978</v>
      </c>
      <c r="B168" s="38" t="s">
        <v>103</v>
      </c>
      <c r="C168" s="38" t="s">
        <v>61</v>
      </c>
      <c r="D168" s="39">
        <v>54654800</v>
      </c>
    </row>
    <row r="169" spans="1:4" x14ac:dyDescent="0.2">
      <c r="A169" s="90">
        <v>1979</v>
      </c>
      <c r="B169" s="38" t="s">
        <v>104</v>
      </c>
      <c r="C169" s="38" t="s">
        <v>61</v>
      </c>
      <c r="D169" s="39">
        <v>54711800</v>
      </c>
    </row>
    <row r="170" spans="1:4" x14ac:dyDescent="0.2">
      <c r="A170" s="90">
        <v>1980</v>
      </c>
      <c r="B170" s="38" t="s">
        <v>105</v>
      </c>
      <c r="C170" s="38" t="s">
        <v>61</v>
      </c>
      <c r="D170" s="39">
        <v>54796900</v>
      </c>
    </row>
    <row r="171" spans="1:4" x14ac:dyDescent="0.2">
      <c r="A171" s="90">
        <v>1981</v>
      </c>
      <c r="B171" s="38" t="s">
        <v>106</v>
      </c>
      <c r="C171" s="38" t="s">
        <v>61</v>
      </c>
      <c r="D171" s="39">
        <v>54814500</v>
      </c>
    </row>
    <row r="172" spans="1:4" x14ac:dyDescent="0.2">
      <c r="A172" s="90">
        <v>1982</v>
      </c>
      <c r="B172" s="38" t="s">
        <v>107</v>
      </c>
      <c r="C172" s="38" t="s">
        <v>61</v>
      </c>
      <c r="D172" s="39">
        <v>54746200</v>
      </c>
    </row>
    <row r="173" spans="1:4" x14ac:dyDescent="0.2">
      <c r="A173" s="90">
        <v>1983</v>
      </c>
      <c r="B173" s="38" t="s">
        <v>108</v>
      </c>
      <c r="C173" s="38" t="s">
        <v>61</v>
      </c>
      <c r="D173" s="39">
        <v>54765100</v>
      </c>
    </row>
    <row r="174" spans="1:4" x14ac:dyDescent="0.2">
      <c r="A174" s="90">
        <v>1984</v>
      </c>
      <c r="B174" s="38" t="s">
        <v>109</v>
      </c>
      <c r="C174" s="38" t="s">
        <v>61</v>
      </c>
      <c r="D174" s="39">
        <v>54852000</v>
      </c>
    </row>
    <row r="175" spans="1:4" x14ac:dyDescent="0.2">
      <c r="A175" s="90">
        <v>1985</v>
      </c>
      <c r="B175" s="38" t="s">
        <v>110</v>
      </c>
      <c r="C175" s="38" t="s">
        <v>61</v>
      </c>
      <c r="D175" s="39">
        <v>54988600</v>
      </c>
    </row>
    <row r="176" spans="1:4" x14ac:dyDescent="0.2">
      <c r="A176" s="90">
        <v>1986</v>
      </c>
      <c r="B176" s="38" t="s">
        <v>111</v>
      </c>
      <c r="C176" s="38" t="s">
        <v>61</v>
      </c>
      <c r="D176" s="39">
        <v>55110300</v>
      </c>
    </row>
    <row r="177" spans="1:4" x14ac:dyDescent="0.2">
      <c r="A177" s="90">
        <v>1987</v>
      </c>
      <c r="B177" s="38" t="s">
        <v>112</v>
      </c>
      <c r="C177" s="38" t="s">
        <v>61</v>
      </c>
      <c r="D177" s="39">
        <v>55222000</v>
      </c>
    </row>
    <row r="178" spans="1:4" x14ac:dyDescent="0.2">
      <c r="A178" s="90">
        <v>1988</v>
      </c>
      <c r="B178" s="38" t="s">
        <v>113</v>
      </c>
      <c r="C178" s="38" t="s">
        <v>61</v>
      </c>
      <c r="D178" s="39">
        <v>55331000</v>
      </c>
    </row>
    <row r="179" spans="1:4" x14ac:dyDescent="0.2">
      <c r="A179" s="90">
        <v>1989</v>
      </c>
      <c r="B179" s="38" t="s">
        <v>114</v>
      </c>
      <c r="C179" s="38" t="s">
        <v>61</v>
      </c>
      <c r="D179" s="39">
        <v>55486000</v>
      </c>
    </row>
    <row r="180" spans="1:4" x14ac:dyDescent="0.2">
      <c r="A180" s="90">
        <v>1990</v>
      </c>
      <c r="B180" s="38" t="s">
        <v>115</v>
      </c>
      <c r="C180" s="38" t="s">
        <v>61</v>
      </c>
      <c r="D180" s="39">
        <v>55641900</v>
      </c>
    </row>
    <row r="181" spans="1:4" x14ac:dyDescent="0.2">
      <c r="A181" s="90">
        <v>1991</v>
      </c>
      <c r="B181" s="38" t="s">
        <v>116</v>
      </c>
      <c r="C181" s="38" t="s">
        <v>61</v>
      </c>
      <c r="D181" s="39">
        <v>55831400</v>
      </c>
    </row>
    <row r="182" spans="1:4" x14ac:dyDescent="0.2">
      <c r="A182" s="90">
        <v>1992</v>
      </c>
      <c r="B182" s="38" t="s">
        <v>117</v>
      </c>
      <c r="C182" s="38" t="s">
        <v>61</v>
      </c>
      <c r="D182" s="39">
        <v>55961300</v>
      </c>
    </row>
    <row r="183" spans="1:4" x14ac:dyDescent="0.2">
      <c r="A183" s="90">
        <v>1993</v>
      </c>
      <c r="B183" s="38" t="s">
        <v>118</v>
      </c>
      <c r="C183" s="38" t="s">
        <v>61</v>
      </c>
      <c r="D183" s="39">
        <v>56078300</v>
      </c>
    </row>
    <row r="184" spans="1:4" x14ac:dyDescent="0.2">
      <c r="A184" s="90">
        <v>1994</v>
      </c>
      <c r="B184" s="38" t="s">
        <v>119</v>
      </c>
      <c r="C184" s="38" t="s">
        <v>61</v>
      </c>
      <c r="D184" s="39">
        <v>56218400</v>
      </c>
    </row>
    <row r="185" spans="1:4" x14ac:dyDescent="0.2">
      <c r="A185" s="90">
        <v>1995</v>
      </c>
      <c r="B185" s="38" t="s">
        <v>120</v>
      </c>
      <c r="C185" s="38" t="s">
        <v>61</v>
      </c>
      <c r="D185" s="39">
        <v>56375700</v>
      </c>
    </row>
    <row r="186" spans="1:4" x14ac:dyDescent="0.2">
      <c r="A186" s="90">
        <v>1996</v>
      </c>
      <c r="B186" s="38" t="s">
        <v>121</v>
      </c>
      <c r="C186" s="38" t="s">
        <v>61</v>
      </c>
      <c r="D186" s="39">
        <v>56502600</v>
      </c>
    </row>
    <row r="187" spans="1:4" x14ac:dyDescent="0.2">
      <c r="A187" s="90">
        <v>1997</v>
      </c>
      <c r="B187" s="38" t="s">
        <v>122</v>
      </c>
      <c r="C187" s="38" t="s">
        <v>61</v>
      </c>
      <c r="D187" s="39">
        <v>56643000</v>
      </c>
    </row>
    <row r="188" spans="1:4" x14ac:dyDescent="0.2">
      <c r="A188" s="90">
        <v>1998</v>
      </c>
      <c r="B188" s="38" t="s">
        <v>123</v>
      </c>
      <c r="C188" s="38" t="s">
        <v>61</v>
      </c>
      <c r="D188" s="39">
        <v>56797200</v>
      </c>
    </row>
    <row r="189" spans="1:4" x14ac:dyDescent="0.2">
      <c r="A189" s="90">
        <v>1999</v>
      </c>
      <c r="B189" s="38" t="s">
        <v>47</v>
      </c>
      <c r="C189" s="38" t="s">
        <v>61</v>
      </c>
      <c r="D189" s="39">
        <v>57005400</v>
      </c>
    </row>
    <row r="190" spans="1:4" x14ac:dyDescent="0.2">
      <c r="A190" s="90">
        <v>2000</v>
      </c>
      <c r="B190" s="38" t="s">
        <v>48</v>
      </c>
      <c r="C190" s="38" t="s">
        <v>61</v>
      </c>
      <c r="D190" s="39">
        <v>57203100</v>
      </c>
    </row>
    <row r="191" spans="1:4" x14ac:dyDescent="0.2">
      <c r="A191" s="90">
        <v>2001</v>
      </c>
      <c r="B191" s="38" t="s">
        <v>49</v>
      </c>
      <c r="C191" s="38" t="s">
        <v>61</v>
      </c>
      <c r="D191" s="39">
        <v>57424200</v>
      </c>
    </row>
    <row r="192" spans="1:4" x14ac:dyDescent="0.2">
      <c r="A192" s="90">
        <v>2002</v>
      </c>
      <c r="B192" s="38" t="s">
        <v>50</v>
      </c>
      <c r="C192" s="38" t="s">
        <v>61</v>
      </c>
      <c r="D192" s="39">
        <v>57668100</v>
      </c>
    </row>
    <row r="193" spans="1:4" x14ac:dyDescent="0.2">
      <c r="A193" s="90">
        <v>2003</v>
      </c>
      <c r="B193" s="38" t="s">
        <v>51</v>
      </c>
      <c r="C193" s="38" t="s">
        <v>61</v>
      </c>
      <c r="D193" s="39">
        <v>57931700</v>
      </c>
    </row>
    <row r="194" spans="1:4" x14ac:dyDescent="0.2">
      <c r="A194" s="90">
        <v>2004</v>
      </c>
      <c r="B194" s="38" t="s">
        <v>52</v>
      </c>
      <c r="C194" s="38" t="s">
        <v>61</v>
      </c>
      <c r="D194" s="39">
        <v>58236300</v>
      </c>
    </row>
    <row r="195" spans="1:4" x14ac:dyDescent="0.2">
      <c r="A195" s="90">
        <v>2005</v>
      </c>
      <c r="B195" s="38" t="s">
        <v>53</v>
      </c>
      <c r="C195" s="38" t="s">
        <v>61</v>
      </c>
      <c r="D195" s="39">
        <v>58685500</v>
      </c>
    </row>
    <row r="196" spans="1:4" x14ac:dyDescent="0.2">
      <c r="A196" s="90">
        <v>2006</v>
      </c>
      <c r="B196" s="38" t="s">
        <v>54</v>
      </c>
      <c r="C196" s="38" t="s">
        <v>61</v>
      </c>
      <c r="D196" s="39">
        <v>59084000</v>
      </c>
    </row>
    <row r="197" spans="1:4" x14ac:dyDescent="0.2">
      <c r="A197" s="90">
        <v>2007</v>
      </c>
      <c r="B197" s="38" t="s">
        <v>55</v>
      </c>
      <c r="C197" s="38" t="s">
        <v>61</v>
      </c>
      <c r="D197" s="39">
        <v>59557400</v>
      </c>
    </row>
    <row r="198" spans="1:4" x14ac:dyDescent="0.2">
      <c r="A198" s="90">
        <v>2008</v>
      </c>
      <c r="B198" s="38" t="s">
        <v>56</v>
      </c>
      <c r="C198" s="38" t="s">
        <v>61</v>
      </c>
      <c r="D198" s="39">
        <v>60044600</v>
      </c>
    </row>
    <row r="199" spans="1:4" x14ac:dyDescent="0.2">
      <c r="A199" s="90">
        <v>2009</v>
      </c>
      <c r="B199" s="38" t="s">
        <v>57</v>
      </c>
      <c r="C199" s="38" t="s">
        <v>61</v>
      </c>
      <c r="D199" s="39">
        <v>60467200</v>
      </c>
    </row>
    <row r="200" spans="1:4" x14ac:dyDescent="0.2">
      <c r="A200" s="90">
        <v>2010</v>
      </c>
      <c r="B200" s="38" t="s">
        <v>32</v>
      </c>
      <c r="C200" s="38" t="s">
        <v>61</v>
      </c>
      <c r="D200" s="39">
        <v>60954600</v>
      </c>
    </row>
    <row r="201" spans="1:4" x14ac:dyDescent="0.2">
      <c r="A201" s="90">
        <v>2011</v>
      </c>
      <c r="B201" s="38" t="s">
        <v>33</v>
      </c>
      <c r="C201" s="38" t="s">
        <v>61</v>
      </c>
      <c r="D201" s="39">
        <v>61470800</v>
      </c>
    </row>
    <row r="202" spans="1:4" x14ac:dyDescent="0.2">
      <c r="A202" s="90">
        <v>2012</v>
      </c>
      <c r="B202" s="38" t="s">
        <v>34</v>
      </c>
      <c r="C202" s="38" t="s">
        <v>61</v>
      </c>
      <c r="D202" s="39">
        <v>61891300</v>
      </c>
    </row>
    <row r="203" spans="1:4" x14ac:dyDescent="0.2">
      <c r="A203" s="90">
        <v>2013</v>
      </c>
      <c r="B203" s="38" t="s">
        <v>35</v>
      </c>
      <c r="C203" s="38" t="s">
        <v>61</v>
      </c>
      <c r="D203" s="39">
        <v>62317400</v>
      </c>
    </row>
    <row r="204" spans="1:4" x14ac:dyDescent="0.2">
      <c r="A204" s="90">
        <v>2014</v>
      </c>
      <c r="B204" s="38" t="s">
        <v>36</v>
      </c>
      <c r="C204" s="38" t="s">
        <v>61</v>
      </c>
      <c r="D204" s="39">
        <v>62791700</v>
      </c>
    </row>
    <row r="205" spans="1:4" x14ac:dyDescent="0.2">
      <c r="A205" s="90">
        <v>2015</v>
      </c>
      <c r="B205" s="38" t="s">
        <v>37</v>
      </c>
      <c r="C205" s="38" t="s">
        <v>61</v>
      </c>
      <c r="D205" s="39">
        <v>63254400</v>
      </c>
    </row>
    <row r="206" spans="1:4" x14ac:dyDescent="0.2">
      <c r="A206" s="90">
        <v>2016</v>
      </c>
      <c r="B206" s="38" t="s">
        <v>38</v>
      </c>
      <c r="C206" s="38" t="s">
        <v>61</v>
      </c>
      <c r="D206" s="39">
        <v>63770900</v>
      </c>
    </row>
    <row r="207" spans="1:4" x14ac:dyDescent="0.2">
      <c r="A207" s="90">
        <v>2017</v>
      </c>
      <c r="B207" s="38" t="s">
        <v>39</v>
      </c>
      <c r="C207" s="38" t="s">
        <v>61</v>
      </c>
      <c r="D207" s="39">
        <v>64125700</v>
      </c>
    </row>
    <row r="208" spans="1:4" x14ac:dyDescent="0.2">
      <c r="A208" s="90">
        <v>2018</v>
      </c>
      <c r="B208" s="38" t="s">
        <v>40</v>
      </c>
      <c r="C208" s="38" t="s">
        <v>61</v>
      </c>
      <c r="D208" s="39">
        <v>64446500</v>
      </c>
    </row>
    <row r="209" spans="1:4" x14ac:dyDescent="0.2">
      <c r="A209" s="90">
        <v>2019</v>
      </c>
      <c r="B209" s="38" t="s">
        <v>41</v>
      </c>
      <c r="C209" s="38" t="s">
        <v>61</v>
      </c>
      <c r="D209" s="39">
        <v>64781100</v>
      </c>
    </row>
    <row r="210" spans="1:4" x14ac:dyDescent="0.2">
      <c r="A210" s="90">
        <v>2020</v>
      </c>
      <c r="B210" s="38" t="s">
        <v>42</v>
      </c>
      <c r="C210" s="38" t="s">
        <v>61</v>
      </c>
      <c r="D210" s="39">
        <v>64896400</v>
      </c>
    </row>
    <row r="211" spans="1:4" x14ac:dyDescent="0.2">
      <c r="A211" s="90">
        <v>2021</v>
      </c>
      <c r="B211" s="38" t="s">
        <v>43</v>
      </c>
      <c r="C211" s="38" t="s">
        <v>61</v>
      </c>
      <c r="D211" s="39">
        <v>65140400</v>
      </c>
    </row>
    <row r="212" spans="1:4" x14ac:dyDescent="0.2">
      <c r="A212" s="90">
        <v>2022</v>
      </c>
      <c r="B212" s="38" t="s">
        <v>44</v>
      </c>
      <c r="C212" s="38" t="s">
        <v>61</v>
      </c>
      <c r="D212" s="39">
        <v>65685700</v>
      </c>
    </row>
    <row r="213" spans="1:4" x14ac:dyDescent="0.2">
      <c r="A213" s="90">
        <v>2023</v>
      </c>
      <c r="B213" s="38" t="s">
        <v>45</v>
      </c>
      <c r="C213" s="38" t="s">
        <v>61</v>
      </c>
      <c r="D213" s="39">
        <v>66344800</v>
      </c>
    </row>
    <row r="214" spans="1:4" x14ac:dyDescent="0.2">
      <c r="A214" s="91"/>
      <c r="B214" s="40"/>
      <c r="C214" s="40"/>
      <c r="D214" s="41"/>
    </row>
    <row r="215" spans="1:4" x14ac:dyDescent="0.2">
      <c r="A215" s="91"/>
      <c r="B215" s="40"/>
      <c r="C215" s="40"/>
      <c r="D215" s="41"/>
    </row>
    <row r="216" spans="1:4" x14ac:dyDescent="0.2">
      <c r="A216" s="91"/>
      <c r="B216" s="40"/>
      <c r="C216" s="40"/>
      <c r="D216" s="41"/>
    </row>
    <row r="217" spans="1:4" x14ac:dyDescent="0.2">
      <c r="A217" s="91"/>
      <c r="B217" s="40"/>
      <c r="C217" s="40"/>
      <c r="D217" s="41"/>
    </row>
    <row r="218" spans="1:4" x14ac:dyDescent="0.2">
      <c r="A218" s="91"/>
      <c r="B218" s="40"/>
      <c r="C218" s="40"/>
      <c r="D218" s="41"/>
    </row>
    <row r="219" spans="1:4" x14ac:dyDescent="0.2">
      <c r="A219" s="91"/>
      <c r="B219" s="40"/>
      <c r="C219" s="40"/>
      <c r="D219" s="41"/>
    </row>
    <row r="220" spans="1:4" x14ac:dyDescent="0.2">
      <c r="A220" s="91"/>
      <c r="B220" s="40"/>
      <c r="C220" s="40"/>
      <c r="D220" s="41"/>
    </row>
    <row r="221" spans="1:4" x14ac:dyDescent="0.2">
      <c r="A221" s="91"/>
      <c r="B221" s="40"/>
      <c r="C221" s="40"/>
      <c r="D221" s="41"/>
    </row>
    <row r="222" spans="1:4" x14ac:dyDescent="0.2">
      <c r="A222" s="91"/>
      <c r="B222" s="40"/>
      <c r="C222" s="40"/>
      <c r="D222" s="41"/>
    </row>
    <row r="223" spans="1:4" x14ac:dyDescent="0.2">
      <c r="A223" s="91"/>
      <c r="B223" s="40"/>
      <c r="C223" s="40"/>
      <c r="D223" s="41"/>
    </row>
    <row r="224" spans="1:4" x14ac:dyDescent="0.2">
      <c r="A224" s="91"/>
      <c r="B224" s="40"/>
      <c r="C224" s="40"/>
      <c r="D224" s="41"/>
    </row>
    <row r="225" spans="1:4" x14ac:dyDescent="0.2">
      <c r="A225" s="91"/>
      <c r="B225" s="40"/>
      <c r="C225" s="40"/>
      <c r="D225" s="41"/>
    </row>
    <row r="226" spans="1:4" x14ac:dyDescent="0.2">
      <c r="A226" s="91"/>
      <c r="B226" s="40"/>
      <c r="C226" s="40"/>
      <c r="D226" s="41"/>
    </row>
    <row r="227" spans="1:4" x14ac:dyDescent="0.2">
      <c r="A227" s="91"/>
      <c r="B227" s="40"/>
      <c r="C227" s="40"/>
      <c r="D227" s="41"/>
    </row>
    <row r="228" spans="1:4" x14ac:dyDescent="0.2">
      <c r="A228" s="91"/>
      <c r="B228" s="40"/>
      <c r="C228" s="40"/>
      <c r="D228" s="41"/>
    </row>
    <row r="229" spans="1:4" x14ac:dyDescent="0.2">
      <c r="A229" s="91"/>
      <c r="B229" s="40"/>
      <c r="C229" s="40"/>
      <c r="D229" s="41"/>
    </row>
    <row r="230" spans="1:4" x14ac:dyDescent="0.2">
      <c r="A230" s="91"/>
      <c r="B230" s="40"/>
      <c r="C230" s="40"/>
      <c r="D230" s="41"/>
    </row>
    <row r="231" spans="1:4" x14ac:dyDescent="0.2">
      <c r="A231" s="91"/>
      <c r="B231" s="40"/>
      <c r="C231" s="40"/>
      <c r="D231" s="41"/>
    </row>
    <row r="232" spans="1:4" x14ac:dyDescent="0.2">
      <c r="A232" s="91"/>
      <c r="B232" s="40"/>
      <c r="C232" s="40"/>
      <c r="D232" s="41"/>
    </row>
    <row r="233" spans="1:4" x14ac:dyDescent="0.2">
      <c r="A233" s="91"/>
      <c r="B233" s="40"/>
      <c r="C233" s="40"/>
      <c r="D233" s="41"/>
    </row>
    <row r="234" spans="1:4" x14ac:dyDescent="0.2">
      <c r="A234" s="91"/>
      <c r="B234" s="40"/>
      <c r="C234" s="40"/>
      <c r="D234" s="41"/>
    </row>
    <row r="235" spans="1:4" x14ac:dyDescent="0.2">
      <c r="A235" s="91"/>
      <c r="B235" s="40"/>
      <c r="C235" s="40"/>
      <c r="D235" s="41"/>
    </row>
    <row r="236" spans="1:4" x14ac:dyDescent="0.2">
      <c r="A236" s="91"/>
      <c r="B236" s="40"/>
      <c r="C236" s="40"/>
      <c r="D236" s="41"/>
    </row>
    <row r="237" spans="1:4" x14ac:dyDescent="0.2">
      <c r="A237" s="91"/>
      <c r="B237" s="40"/>
      <c r="C237" s="40"/>
      <c r="D237" s="41"/>
    </row>
    <row r="238" spans="1:4" x14ac:dyDescent="0.2">
      <c r="A238" s="91"/>
      <c r="B238" s="40"/>
      <c r="C238" s="40"/>
      <c r="D238" s="41"/>
    </row>
    <row r="239" spans="1:4" x14ac:dyDescent="0.2">
      <c r="A239" s="91"/>
      <c r="B239" s="40"/>
      <c r="C239" s="40"/>
      <c r="D239" s="41"/>
    </row>
    <row r="240" spans="1:4" x14ac:dyDescent="0.2">
      <c r="A240" s="91"/>
      <c r="B240" s="40"/>
      <c r="C240" s="40"/>
      <c r="D240" s="41"/>
    </row>
    <row r="241" spans="1:4" x14ac:dyDescent="0.2">
      <c r="A241" s="91"/>
      <c r="B241" s="40"/>
      <c r="C241" s="40"/>
      <c r="D241" s="41"/>
    </row>
    <row r="242" spans="1:4" x14ac:dyDescent="0.2">
      <c r="A242" s="91"/>
      <c r="B242" s="40"/>
      <c r="C242" s="40"/>
      <c r="D242" s="41"/>
    </row>
    <row r="243" spans="1:4" x14ac:dyDescent="0.2">
      <c r="A243" s="91"/>
      <c r="B243" s="40"/>
      <c r="C243" s="40"/>
      <c r="D243" s="41"/>
    </row>
    <row r="244" spans="1:4" x14ac:dyDescent="0.2">
      <c r="A244" s="91"/>
      <c r="B244" s="40"/>
      <c r="C244" s="40"/>
      <c r="D244" s="41"/>
    </row>
    <row r="245" spans="1:4" x14ac:dyDescent="0.2">
      <c r="A245" s="91"/>
      <c r="B245" s="40"/>
      <c r="C245" s="40"/>
      <c r="D245" s="41"/>
    </row>
    <row r="246" spans="1:4" x14ac:dyDescent="0.2">
      <c r="A246" s="91"/>
      <c r="B246" s="40"/>
      <c r="C246" s="40"/>
      <c r="D246" s="41"/>
    </row>
    <row r="247" spans="1:4" x14ac:dyDescent="0.2">
      <c r="A247" s="91"/>
      <c r="B247" s="40"/>
      <c r="C247" s="40"/>
      <c r="D247" s="41"/>
    </row>
    <row r="248" spans="1:4" x14ac:dyDescent="0.2">
      <c r="A248" s="91"/>
      <c r="B248" s="40"/>
      <c r="C248" s="40"/>
      <c r="D248" s="41"/>
    </row>
    <row r="249" spans="1:4" x14ac:dyDescent="0.2">
      <c r="A249" s="91"/>
      <c r="B249" s="40"/>
      <c r="C249" s="40"/>
      <c r="D249" s="41"/>
    </row>
    <row r="250" spans="1:4" x14ac:dyDescent="0.2">
      <c r="A250" s="91"/>
      <c r="B250" s="40"/>
      <c r="C250" s="40"/>
      <c r="D250" s="41"/>
    </row>
    <row r="251" spans="1:4" x14ac:dyDescent="0.2">
      <c r="A251" s="91"/>
      <c r="B251" s="40"/>
      <c r="C251" s="40"/>
      <c r="D251" s="41"/>
    </row>
    <row r="252" spans="1:4" x14ac:dyDescent="0.2">
      <c r="A252" s="91"/>
      <c r="B252" s="40"/>
      <c r="C252" s="40"/>
      <c r="D252" s="41"/>
    </row>
    <row r="253" spans="1:4" x14ac:dyDescent="0.2">
      <c r="A253" s="91"/>
      <c r="B253" s="40"/>
      <c r="C253" s="40"/>
      <c r="D253" s="41"/>
    </row>
    <row r="254" spans="1:4" x14ac:dyDescent="0.2">
      <c r="A254" s="91"/>
      <c r="B254" s="40"/>
      <c r="C254" s="40"/>
      <c r="D254" s="41"/>
    </row>
    <row r="255" spans="1:4" x14ac:dyDescent="0.2">
      <c r="A255" s="91"/>
      <c r="B255" s="40"/>
      <c r="C255" s="40"/>
      <c r="D255" s="41"/>
    </row>
    <row r="256" spans="1:4" x14ac:dyDescent="0.2">
      <c r="A256" s="91"/>
      <c r="B256" s="40"/>
      <c r="C256" s="40"/>
      <c r="D256" s="41"/>
    </row>
    <row r="257" spans="1:4" x14ac:dyDescent="0.2">
      <c r="A257" s="91"/>
      <c r="B257" s="40"/>
      <c r="C257" s="40"/>
      <c r="D257" s="41"/>
    </row>
    <row r="258" spans="1:4" x14ac:dyDescent="0.2">
      <c r="A258" s="91"/>
      <c r="B258" s="40"/>
      <c r="C258" s="40"/>
      <c r="D258" s="41"/>
    </row>
    <row r="259" spans="1:4" x14ac:dyDescent="0.2">
      <c r="A259" s="91"/>
      <c r="B259" s="40"/>
      <c r="C259" s="40"/>
      <c r="D259" s="41"/>
    </row>
    <row r="260" spans="1:4" x14ac:dyDescent="0.2">
      <c r="A260" s="91"/>
      <c r="B260" s="40"/>
      <c r="C260" s="40"/>
      <c r="D260" s="41"/>
    </row>
    <row r="261" spans="1:4" x14ac:dyDescent="0.2">
      <c r="A261" s="91"/>
      <c r="B261" s="40"/>
      <c r="C261" s="40"/>
      <c r="D261" s="41"/>
    </row>
    <row r="262" spans="1:4" x14ac:dyDescent="0.2">
      <c r="A262" s="91"/>
      <c r="B262" s="40"/>
      <c r="C262" s="40"/>
      <c r="D262" s="41"/>
    </row>
    <row r="263" spans="1:4" x14ac:dyDescent="0.2">
      <c r="A263" s="91"/>
      <c r="B263" s="40"/>
      <c r="C263" s="40"/>
      <c r="D263" s="41"/>
    </row>
    <row r="264" spans="1:4" x14ac:dyDescent="0.2">
      <c r="A264" s="91"/>
      <c r="B264" s="40"/>
      <c r="C264" s="40"/>
      <c r="D264" s="41"/>
    </row>
    <row r="265" spans="1:4" x14ac:dyDescent="0.2">
      <c r="A265" s="91"/>
      <c r="B265" s="40"/>
      <c r="C265" s="40"/>
      <c r="D265" s="41"/>
    </row>
    <row r="266" spans="1:4" x14ac:dyDescent="0.2">
      <c r="A266" s="91"/>
      <c r="B266" s="40"/>
      <c r="C266" s="40"/>
      <c r="D266" s="41"/>
    </row>
    <row r="267" spans="1:4" x14ac:dyDescent="0.2">
      <c r="A267" s="91"/>
      <c r="B267" s="40"/>
      <c r="C267" s="40"/>
      <c r="D267" s="41"/>
    </row>
    <row r="268" spans="1:4" x14ac:dyDescent="0.2">
      <c r="A268" s="91"/>
      <c r="B268" s="40"/>
      <c r="C268" s="40"/>
      <c r="D268" s="41"/>
    </row>
    <row r="269" spans="1:4" x14ac:dyDescent="0.2">
      <c r="A269" s="91"/>
      <c r="B269" s="40"/>
      <c r="C269" s="40"/>
      <c r="D269" s="41"/>
    </row>
    <row r="270" spans="1:4" x14ac:dyDescent="0.2">
      <c r="A270" s="91"/>
      <c r="B270" s="40"/>
      <c r="C270" s="40"/>
      <c r="D270" s="41"/>
    </row>
    <row r="271" spans="1:4" x14ac:dyDescent="0.2">
      <c r="A271" s="91"/>
      <c r="B271" s="40"/>
      <c r="C271" s="40"/>
      <c r="D271" s="41"/>
    </row>
    <row r="272" spans="1:4" x14ac:dyDescent="0.2">
      <c r="A272" s="91"/>
      <c r="B272" s="40"/>
      <c r="C272" s="40"/>
      <c r="D272" s="41"/>
    </row>
    <row r="273" spans="1:4" x14ac:dyDescent="0.2">
      <c r="A273" s="91"/>
      <c r="B273" s="40"/>
      <c r="C273" s="40"/>
      <c r="D273" s="41"/>
    </row>
    <row r="274" spans="1:4" x14ac:dyDescent="0.2">
      <c r="A274" s="91"/>
      <c r="B274" s="40"/>
      <c r="C274" s="40"/>
      <c r="D274" s="41"/>
    </row>
    <row r="275" spans="1:4" x14ac:dyDescent="0.2">
      <c r="A275" s="91"/>
      <c r="B275" s="40"/>
      <c r="C275" s="40"/>
      <c r="D275" s="41"/>
    </row>
    <row r="276" spans="1:4" x14ac:dyDescent="0.2">
      <c r="A276" s="91"/>
      <c r="B276" s="40"/>
      <c r="C276" s="40"/>
      <c r="D276" s="41"/>
    </row>
    <row r="277" spans="1:4" x14ac:dyDescent="0.2">
      <c r="A277" s="91"/>
      <c r="B277" s="40"/>
      <c r="C277" s="40"/>
      <c r="D277" s="41"/>
    </row>
    <row r="278" spans="1:4" x14ac:dyDescent="0.2">
      <c r="A278" s="91"/>
      <c r="B278" s="40"/>
      <c r="C278" s="40"/>
      <c r="D278" s="41"/>
    </row>
    <row r="279" spans="1:4" x14ac:dyDescent="0.2">
      <c r="A279" s="91"/>
      <c r="B279" s="40"/>
      <c r="C279" s="40"/>
      <c r="D279" s="41"/>
    </row>
    <row r="280" spans="1:4" x14ac:dyDescent="0.2">
      <c r="A280" s="91"/>
      <c r="B280" s="40"/>
      <c r="C280" s="40"/>
      <c r="D280" s="41"/>
    </row>
    <row r="281" spans="1:4" x14ac:dyDescent="0.2">
      <c r="A281" s="91"/>
      <c r="B281" s="40"/>
      <c r="C281" s="40"/>
      <c r="D281" s="41"/>
    </row>
    <row r="282" spans="1:4" x14ac:dyDescent="0.2">
      <c r="A282" s="91"/>
      <c r="B282" s="40"/>
      <c r="C282" s="40"/>
      <c r="D282" s="41"/>
    </row>
    <row r="283" spans="1:4" x14ac:dyDescent="0.2">
      <c r="A283" s="91"/>
      <c r="B283" s="40"/>
      <c r="C283" s="40"/>
      <c r="D283" s="41"/>
    </row>
    <row r="284" spans="1:4" x14ac:dyDescent="0.2">
      <c r="A284" s="91"/>
      <c r="B284" s="40"/>
      <c r="C284" s="40"/>
      <c r="D284" s="41"/>
    </row>
    <row r="285" spans="1:4" x14ac:dyDescent="0.2">
      <c r="A285" s="91"/>
      <c r="B285" s="40"/>
      <c r="C285" s="40"/>
      <c r="D285" s="41"/>
    </row>
    <row r="286" spans="1:4" x14ac:dyDescent="0.2">
      <c r="A286" s="91"/>
      <c r="B286" s="40"/>
      <c r="C286" s="40"/>
      <c r="D286" s="41"/>
    </row>
    <row r="287" spans="1:4" x14ac:dyDescent="0.2">
      <c r="A287" s="91"/>
      <c r="B287" s="40"/>
      <c r="C287" s="40"/>
      <c r="D287" s="41"/>
    </row>
    <row r="288" spans="1:4" x14ac:dyDescent="0.2">
      <c r="A288" s="91"/>
      <c r="B288" s="40"/>
      <c r="C288" s="40"/>
      <c r="D288" s="41"/>
    </row>
    <row r="289" spans="1:4" x14ac:dyDescent="0.2">
      <c r="A289" s="91"/>
      <c r="B289" s="40"/>
      <c r="C289" s="40"/>
      <c r="D289" s="41"/>
    </row>
    <row r="290" spans="1:4" x14ac:dyDescent="0.2">
      <c r="A290" s="91"/>
      <c r="B290" s="40"/>
      <c r="C290" s="40"/>
      <c r="D290" s="41"/>
    </row>
    <row r="291" spans="1:4" x14ac:dyDescent="0.2">
      <c r="A291" s="91"/>
      <c r="B291" s="40"/>
      <c r="C291" s="40"/>
      <c r="D291" s="41"/>
    </row>
    <row r="292" spans="1:4" x14ac:dyDescent="0.2">
      <c r="A292" s="91"/>
      <c r="B292" s="40"/>
      <c r="C292" s="40"/>
      <c r="D292" s="41"/>
    </row>
    <row r="293" spans="1:4" x14ac:dyDescent="0.2">
      <c r="A293" s="91"/>
      <c r="B293" s="40"/>
      <c r="C293" s="40"/>
      <c r="D293" s="41"/>
    </row>
    <row r="294" spans="1:4" x14ac:dyDescent="0.2">
      <c r="A294" s="91"/>
      <c r="B294" s="40"/>
      <c r="C294" s="40"/>
      <c r="D294" s="41"/>
    </row>
    <row r="295" spans="1:4" x14ac:dyDescent="0.2">
      <c r="A295" s="91"/>
      <c r="B295" s="40"/>
      <c r="C295" s="40"/>
      <c r="D295" s="41"/>
    </row>
    <row r="296" spans="1:4" x14ac:dyDescent="0.2">
      <c r="A296" s="91"/>
      <c r="B296" s="40"/>
      <c r="C296" s="40"/>
      <c r="D296" s="41"/>
    </row>
    <row r="297" spans="1:4" x14ac:dyDescent="0.2">
      <c r="A297" s="91"/>
      <c r="B297" s="40"/>
      <c r="C297" s="40"/>
      <c r="D297" s="41"/>
    </row>
    <row r="298" spans="1:4" x14ac:dyDescent="0.2">
      <c r="A298" s="91"/>
      <c r="B298" s="40"/>
      <c r="C298" s="40"/>
      <c r="D298" s="41"/>
    </row>
    <row r="299" spans="1:4" x14ac:dyDescent="0.2">
      <c r="A299" s="91"/>
      <c r="B299" s="40"/>
      <c r="C299" s="40"/>
      <c r="D299" s="41"/>
    </row>
    <row r="300" spans="1:4" x14ac:dyDescent="0.2">
      <c r="A300" s="91"/>
      <c r="B300" s="40"/>
      <c r="C300" s="40"/>
      <c r="D300" s="41"/>
    </row>
    <row r="301" spans="1:4" x14ac:dyDescent="0.2">
      <c r="A301" s="91"/>
      <c r="B301" s="40"/>
      <c r="C301" s="40"/>
      <c r="D301" s="41"/>
    </row>
    <row r="302" spans="1:4" x14ac:dyDescent="0.2">
      <c r="A302" s="91"/>
      <c r="B302" s="40"/>
      <c r="C302" s="40"/>
      <c r="D302" s="41"/>
    </row>
    <row r="303" spans="1:4" x14ac:dyDescent="0.2">
      <c r="A303" s="91"/>
      <c r="B303" s="40"/>
      <c r="C303" s="40"/>
      <c r="D303" s="41"/>
    </row>
    <row r="304" spans="1:4" x14ac:dyDescent="0.2">
      <c r="A304" s="91"/>
      <c r="B304" s="40"/>
      <c r="C304" s="40"/>
      <c r="D304" s="41"/>
    </row>
    <row r="305" spans="1:4" x14ac:dyDescent="0.2">
      <c r="A305" s="91"/>
      <c r="B305" s="40"/>
      <c r="C305" s="40"/>
      <c r="D305" s="41"/>
    </row>
    <row r="306" spans="1:4" x14ac:dyDescent="0.2">
      <c r="A306" s="91"/>
      <c r="B306" s="40"/>
      <c r="C306" s="40"/>
      <c r="D306" s="41"/>
    </row>
    <row r="307" spans="1:4" x14ac:dyDescent="0.2">
      <c r="A307" s="91"/>
      <c r="B307" s="40"/>
      <c r="C307" s="40"/>
      <c r="D307" s="41"/>
    </row>
    <row r="308" spans="1:4" x14ac:dyDescent="0.2">
      <c r="A308" s="91"/>
      <c r="B308" s="40"/>
      <c r="C308" s="40"/>
      <c r="D308" s="41"/>
    </row>
    <row r="309" spans="1:4" x14ac:dyDescent="0.2">
      <c r="A309" s="91"/>
      <c r="B309" s="40"/>
      <c r="C309" s="40"/>
      <c r="D309" s="41"/>
    </row>
    <row r="310" spans="1:4" x14ac:dyDescent="0.2">
      <c r="A310" s="91"/>
      <c r="B310" s="40"/>
      <c r="C310" s="40"/>
      <c r="D310" s="41"/>
    </row>
    <row r="311" spans="1:4" x14ac:dyDescent="0.2">
      <c r="A311" s="91"/>
      <c r="B311" s="40"/>
      <c r="C311" s="40"/>
      <c r="D311" s="41"/>
    </row>
    <row r="312" spans="1:4" x14ac:dyDescent="0.2">
      <c r="A312" s="91"/>
      <c r="B312" s="40"/>
      <c r="C312" s="40"/>
      <c r="D312" s="41"/>
    </row>
    <row r="313" spans="1:4" x14ac:dyDescent="0.2">
      <c r="A313" s="91"/>
      <c r="B313" s="40"/>
      <c r="C313" s="40"/>
      <c r="D313" s="41"/>
    </row>
    <row r="314" spans="1:4" x14ac:dyDescent="0.2">
      <c r="A314" s="91"/>
      <c r="B314" s="40"/>
      <c r="C314" s="40"/>
      <c r="D314" s="41"/>
    </row>
    <row r="315" spans="1:4" x14ac:dyDescent="0.2">
      <c r="A315" s="91"/>
      <c r="B315" s="40"/>
      <c r="C315" s="40"/>
      <c r="D315" s="41"/>
    </row>
    <row r="316" spans="1:4" x14ac:dyDescent="0.2">
      <c r="A316" s="91"/>
      <c r="B316" s="40"/>
      <c r="C316" s="40"/>
      <c r="D316" s="41"/>
    </row>
    <row r="317" spans="1:4" x14ac:dyDescent="0.2">
      <c r="A317" s="91"/>
      <c r="B317" s="40"/>
      <c r="C317" s="40"/>
      <c r="D317" s="41"/>
    </row>
    <row r="318" spans="1:4" x14ac:dyDescent="0.2">
      <c r="A318" s="91"/>
      <c r="B318" s="40"/>
      <c r="C318" s="40"/>
      <c r="D318" s="41"/>
    </row>
    <row r="319" spans="1:4" x14ac:dyDescent="0.2">
      <c r="A319" s="91"/>
      <c r="B319" s="40"/>
      <c r="C319" s="40"/>
      <c r="D319" s="41"/>
    </row>
    <row r="320" spans="1:4" x14ac:dyDescent="0.2">
      <c r="A320" s="91"/>
      <c r="B320" s="40"/>
      <c r="C320" s="40"/>
      <c r="D320" s="41"/>
    </row>
    <row r="321" spans="1:4" x14ac:dyDescent="0.2">
      <c r="A321" s="91"/>
      <c r="B321" s="40"/>
      <c r="C321" s="40"/>
      <c r="D321" s="41"/>
    </row>
    <row r="322" spans="1:4" x14ac:dyDescent="0.2">
      <c r="A322" s="91"/>
      <c r="B322" s="40"/>
      <c r="C322" s="40"/>
      <c r="D322" s="41"/>
    </row>
    <row r="323" spans="1:4" x14ac:dyDescent="0.2">
      <c r="A323" s="91"/>
      <c r="B323" s="40"/>
      <c r="C323" s="40"/>
      <c r="D323" s="41"/>
    </row>
    <row r="324" spans="1:4" x14ac:dyDescent="0.2">
      <c r="A324" s="91"/>
      <c r="B324" s="40"/>
      <c r="C324" s="40"/>
      <c r="D324" s="41"/>
    </row>
    <row r="325" spans="1:4" x14ac:dyDescent="0.2">
      <c r="A325" s="91"/>
      <c r="B325" s="40"/>
      <c r="C325" s="40"/>
      <c r="D325" s="41"/>
    </row>
    <row r="326" spans="1:4" x14ac:dyDescent="0.2">
      <c r="A326" s="91"/>
      <c r="B326" s="40"/>
      <c r="C326" s="40"/>
      <c r="D326" s="41"/>
    </row>
    <row r="327" spans="1:4" x14ac:dyDescent="0.2">
      <c r="A327" s="91"/>
      <c r="B327" s="40"/>
      <c r="C327" s="40"/>
      <c r="D327" s="41"/>
    </row>
    <row r="328" spans="1:4" x14ac:dyDescent="0.2">
      <c r="A328" s="91"/>
      <c r="B328" s="40"/>
      <c r="C328" s="40"/>
      <c r="D328" s="41"/>
    </row>
    <row r="329" spans="1:4" x14ac:dyDescent="0.2">
      <c r="A329" s="91"/>
      <c r="B329" s="40"/>
      <c r="C329" s="40"/>
      <c r="D329" s="41"/>
    </row>
    <row r="330" spans="1:4" x14ac:dyDescent="0.2">
      <c r="A330" s="91"/>
      <c r="B330" s="40"/>
      <c r="C330" s="40"/>
      <c r="D330" s="41"/>
    </row>
    <row r="331" spans="1:4" x14ac:dyDescent="0.2">
      <c r="A331" s="91"/>
      <c r="B331" s="40"/>
      <c r="C331" s="40"/>
      <c r="D331" s="41"/>
    </row>
    <row r="332" spans="1:4" x14ac:dyDescent="0.2">
      <c r="A332" s="91"/>
      <c r="B332" s="40"/>
      <c r="C332" s="40"/>
      <c r="D332" s="41"/>
    </row>
    <row r="333" spans="1:4" x14ac:dyDescent="0.2">
      <c r="A333" s="91"/>
      <c r="B333" s="40"/>
      <c r="C333" s="40"/>
      <c r="D333" s="41"/>
    </row>
    <row r="334" spans="1:4" x14ac:dyDescent="0.2">
      <c r="A334" s="91"/>
      <c r="B334" s="40"/>
      <c r="C334" s="40"/>
      <c r="D334" s="41"/>
    </row>
    <row r="335" spans="1:4" x14ac:dyDescent="0.2">
      <c r="A335" s="91"/>
      <c r="B335" s="40"/>
      <c r="C335" s="40"/>
      <c r="D335" s="41"/>
    </row>
    <row r="336" spans="1:4" x14ac:dyDescent="0.2">
      <c r="A336" s="91"/>
      <c r="B336" s="40"/>
      <c r="C336" s="40"/>
      <c r="D336" s="41"/>
    </row>
    <row r="337" spans="1:4" x14ac:dyDescent="0.2">
      <c r="A337" s="91"/>
      <c r="B337" s="40"/>
      <c r="C337" s="40"/>
      <c r="D337" s="41"/>
    </row>
    <row r="338" spans="1:4" x14ac:dyDescent="0.2">
      <c r="A338" s="91"/>
      <c r="B338" s="40"/>
      <c r="C338" s="40"/>
      <c r="D338" s="41"/>
    </row>
    <row r="339" spans="1:4" x14ac:dyDescent="0.2">
      <c r="A339" s="91"/>
      <c r="B339" s="40"/>
      <c r="C339" s="40"/>
      <c r="D339" s="41"/>
    </row>
    <row r="340" spans="1:4" x14ac:dyDescent="0.2">
      <c r="A340" s="91"/>
      <c r="B340" s="40"/>
      <c r="C340" s="40"/>
      <c r="D340" s="41"/>
    </row>
    <row r="341" spans="1:4" x14ac:dyDescent="0.2">
      <c r="A341" s="91"/>
      <c r="B341" s="40"/>
      <c r="C341" s="40"/>
      <c r="D341" s="41"/>
    </row>
    <row r="342" spans="1:4" x14ac:dyDescent="0.2">
      <c r="A342" s="91"/>
      <c r="B342" s="40"/>
      <c r="C342" s="40"/>
      <c r="D342" s="41"/>
    </row>
    <row r="343" spans="1:4" x14ac:dyDescent="0.2">
      <c r="A343" s="91"/>
      <c r="B343" s="40"/>
      <c r="C343" s="40"/>
      <c r="D343" s="41"/>
    </row>
    <row r="344" spans="1:4" x14ac:dyDescent="0.2">
      <c r="A344" s="91"/>
      <c r="B344" s="40"/>
      <c r="C344" s="40"/>
      <c r="D344" s="41"/>
    </row>
    <row r="345" spans="1:4" x14ac:dyDescent="0.2">
      <c r="A345" s="91"/>
      <c r="B345" s="40"/>
      <c r="C345" s="40"/>
      <c r="D345" s="41"/>
    </row>
    <row r="346" spans="1:4" x14ac:dyDescent="0.2">
      <c r="A346" s="91"/>
      <c r="B346" s="40"/>
      <c r="C346" s="40"/>
      <c r="D346" s="41"/>
    </row>
    <row r="347" spans="1:4" x14ac:dyDescent="0.2">
      <c r="A347" s="91"/>
      <c r="B347" s="40"/>
      <c r="C347" s="40"/>
      <c r="D347" s="41"/>
    </row>
    <row r="348" spans="1:4" x14ac:dyDescent="0.2">
      <c r="A348" s="91"/>
      <c r="B348" s="40"/>
      <c r="C348" s="40"/>
      <c r="D348" s="41"/>
    </row>
    <row r="349" spans="1:4" x14ac:dyDescent="0.2">
      <c r="A349" s="91"/>
      <c r="B349" s="40"/>
      <c r="C349" s="40"/>
      <c r="D349" s="41"/>
    </row>
    <row r="350" spans="1:4" x14ac:dyDescent="0.2">
      <c r="A350" s="91"/>
      <c r="B350" s="40"/>
      <c r="C350" s="40"/>
      <c r="D350" s="41"/>
    </row>
    <row r="351" spans="1:4" x14ac:dyDescent="0.2">
      <c r="A351" s="91"/>
      <c r="B351" s="40"/>
      <c r="C351" s="40"/>
      <c r="D351" s="41"/>
    </row>
    <row r="352" spans="1:4" x14ac:dyDescent="0.2">
      <c r="A352" s="91"/>
      <c r="B352" s="40"/>
      <c r="C352" s="40"/>
      <c r="D352" s="41"/>
    </row>
    <row r="353" spans="1:4" x14ac:dyDescent="0.2">
      <c r="A353" s="91"/>
      <c r="B353" s="40"/>
      <c r="C353" s="40"/>
      <c r="D353" s="41"/>
    </row>
    <row r="354" spans="1:4" x14ac:dyDescent="0.2">
      <c r="A354" s="91"/>
      <c r="B354" s="40"/>
      <c r="C354" s="40"/>
      <c r="D354" s="41"/>
    </row>
    <row r="355" spans="1:4" x14ac:dyDescent="0.2">
      <c r="A355" s="91"/>
      <c r="B355" s="40"/>
      <c r="C355" s="40"/>
      <c r="D355" s="41"/>
    </row>
    <row r="356" spans="1:4" x14ac:dyDescent="0.2">
      <c r="A356" s="91"/>
      <c r="B356" s="40"/>
      <c r="C356" s="40"/>
      <c r="D356" s="41"/>
    </row>
    <row r="357" spans="1:4" x14ac:dyDescent="0.2">
      <c r="A357" s="91"/>
      <c r="B357" s="40"/>
      <c r="C357" s="40"/>
      <c r="D357" s="41"/>
    </row>
    <row r="358" spans="1:4" x14ac:dyDescent="0.2">
      <c r="A358" s="91"/>
      <c r="B358" s="40"/>
      <c r="C358" s="40"/>
      <c r="D358" s="41"/>
    </row>
    <row r="359" spans="1:4" x14ac:dyDescent="0.2">
      <c r="A359" s="91"/>
      <c r="B359" s="40"/>
      <c r="C359" s="40"/>
      <c r="D359" s="41"/>
    </row>
    <row r="360" spans="1:4" x14ac:dyDescent="0.2">
      <c r="A360" s="91"/>
      <c r="B360" s="40"/>
      <c r="C360" s="40"/>
      <c r="D360" s="41"/>
    </row>
    <row r="361" spans="1:4" x14ac:dyDescent="0.2">
      <c r="A361" s="91"/>
      <c r="B361" s="40"/>
      <c r="C361" s="40"/>
      <c r="D361" s="41"/>
    </row>
    <row r="362" spans="1:4" x14ac:dyDescent="0.2">
      <c r="A362" s="91"/>
      <c r="B362" s="40"/>
      <c r="C362" s="40"/>
      <c r="D362" s="41"/>
    </row>
    <row r="363" spans="1:4" x14ac:dyDescent="0.2">
      <c r="A363" s="91"/>
      <c r="B363" s="40"/>
      <c r="C363" s="40"/>
      <c r="D363" s="41"/>
    </row>
    <row r="364" spans="1:4" x14ac:dyDescent="0.2">
      <c r="A364" s="91"/>
      <c r="B364" s="40"/>
      <c r="C364" s="40"/>
      <c r="D364" s="41"/>
    </row>
    <row r="365" spans="1:4" x14ac:dyDescent="0.2">
      <c r="A365" s="91"/>
      <c r="B365" s="40"/>
      <c r="C365" s="40"/>
      <c r="D365" s="41"/>
    </row>
    <row r="366" spans="1:4" x14ac:dyDescent="0.2">
      <c r="A366" s="91"/>
      <c r="B366" s="40"/>
      <c r="C366" s="40"/>
      <c r="D366" s="41"/>
    </row>
    <row r="367" spans="1:4" x14ac:dyDescent="0.2">
      <c r="A367" s="91"/>
      <c r="B367" s="40"/>
      <c r="C367" s="40"/>
      <c r="D367" s="41"/>
    </row>
    <row r="368" spans="1:4" x14ac:dyDescent="0.2">
      <c r="A368" s="91"/>
      <c r="B368" s="40"/>
      <c r="C368" s="40"/>
      <c r="D368" s="41"/>
    </row>
    <row r="369" spans="1:4" x14ac:dyDescent="0.2">
      <c r="A369" s="91"/>
      <c r="B369" s="40"/>
      <c r="C369" s="40"/>
      <c r="D369" s="41"/>
    </row>
    <row r="370" spans="1:4" x14ac:dyDescent="0.2">
      <c r="A370" s="90"/>
      <c r="B370" s="38"/>
      <c r="C370" s="38"/>
      <c r="D370" s="39"/>
    </row>
    <row r="371" spans="1:4" x14ac:dyDescent="0.2">
      <c r="A371" s="90"/>
      <c r="B371" s="38"/>
      <c r="C371" s="38"/>
      <c r="D371" s="39"/>
    </row>
    <row r="372" spans="1:4" x14ac:dyDescent="0.2">
      <c r="A372" s="90"/>
      <c r="B372" s="38"/>
      <c r="C372" s="38"/>
      <c r="D372" s="39"/>
    </row>
    <row r="373" spans="1:4" x14ac:dyDescent="0.2">
      <c r="A373" s="90"/>
      <c r="B373" s="38"/>
      <c r="C373" s="38"/>
      <c r="D373" s="39"/>
    </row>
    <row r="374" spans="1:4" x14ac:dyDescent="0.2">
      <c r="A374" s="90"/>
      <c r="B374" s="38"/>
      <c r="C374" s="38"/>
      <c r="D374" s="39"/>
    </row>
    <row r="375" spans="1:4" x14ac:dyDescent="0.2">
      <c r="A375" s="90"/>
      <c r="B375" s="38"/>
      <c r="C375" s="38"/>
      <c r="D375" s="39"/>
    </row>
    <row r="376" spans="1:4" x14ac:dyDescent="0.2">
      <c r="A376" s="90"/>
      <c r="B376" s="38"/>
      <c r="C376" s="38"/>
      <c r="D376" s="39"/>
    </row>
    <row r="377" spans="1:4" x14ac:dyDescent="0.2">
      <c r="A377" s="90"/>
      <c r="B377" s="38"/>
      <c r="C377" s="38"/>
      <c r="D377" s="39"/>
    </row>
    <row r="378" spans="1:4" x14ac:dyDescent="0.2">
      <c r="A378" s="90"/>
      <c r="B378" s="38"/>
      <c r="C378" s="38"/>
      <c r="D378" s="39"/>
    </row>
    <row r="379" spans="1:4" x14ac:dyDescent="0.2">
      <c r="A379" s="90"/>
      <c r="B379" s="38"/>
      <c r="C379" s="38"/>
      <c r="D379" s="39"/>
    </row>
    <row r="380" spans="1:4" x14ac:dyDescent="0.2">
      <c r="A380" s="90"/>
      <c r="B380" s="38"/>
      <c r="C380" s="38"/>
      <c r="D380" s="39"/>
    </row>
    <row r="381" spans="1:4" x14ac:dyDescent="0.2">
      <c r="A381" s="90"/>
      <c r="B381" s="38"/>
      <c r="C381" s="38"/>
      <c r="D381" s="39"/>
    </row>
    <row r="382" spans="1:4" x14ac:dyDescent="0.2">
      <c r="A382" s="90"/>
      <c r="B382" s="38"/>
      <c r="C382" s="38"/>
      <c r="D382" s="39"/>
    </row>
    <row r="383" spans="1:4" x14ac:dyDescent="0.2">
      <c r="A383" s="90"/>
      <c r="B383" s="38"/>
      <c r="C383" s="38"/>
      <c r="D383" s="39"/>
    </row>
    <row r="384" spans="1:4" x14ac:dyDescent="0.2">
      <c r="A384" s="90"/>
      <c r="B384" s="38"/>
      <c r="C384" s="38"/>
      <c r="D384" s="39"/>
    </row>
    <row r="385" spans="1:4" x14ac:dyDescent="0.2">
      <c r="A385" s="90"/>
      <c r="B385" s="38"/>
      <c r="C385" s="38"/>
      <c r="D385" s="39"/>
    </row>
    <row r="386" spans="1:4" x14ac:dyDescent="0.2">
      <c r="A386" s="90"/>
      <c r="B386" s="38"/>
      <c r="C386" s="38"/>
      <c r="D386" s="39"/>
    </row>
    <row r="387" spans="1:4" x14ac:dyDescent="0.2">
      <c r="A387" s="90"/>
      <c r="B387" s="38"/>
      <c r="C387" s="38"/>
      <c r="D387" s="39"/>
    </row>
    <row r="388" spans="1:4" x14ac:dyDescent="0.2">
      <c r="A388" s="90"/>
      <c r="B388" s="38"/>
      <c r="C388" s="38"/>
      <c r="D388" s="39"/>
    </row>
    <row r="389" spans="1:4" x14ac:dyDescent="0.2">
      <c r="A389" s="90"/>
      <c r="B389" s="38"/>
      <c r="C389" s="38"/>
      <c r="D389" s="39"/>
    </row>
    <row r="390" spans="1:4" x14ac:dyDescent="0.2">
      <c r="A390" s="90"/>
      <c r="B390" s="38"/>
      <c r="C390" s="38"/>
      <c r="D390" s="39"/>
    </row>
    <row r="391" spans="1:4" x14ac:dyDescent="0.2">
      <c r="A391" s="90"/>
      <c r="B391" s="38"/>
      <c r="C391" s="38"/>
      <c r="D391" s="39"/>
    </row>
    <row r="392" spans="1:4" x14ac:dyDescent="0.2">
      <c r="A392" s="90"/>
      <c r="B392" s="38"/>
      <c r="C392" s="38"/>
      <c r="D392" s="39"/>
    </row>
    <row r="393" spans="1:4" x14ac:dyDescent="0.2">
      <c r="A393" s="90"/>
      <c r="B393" s="38"/>
      <c r="C393" s="38"/>
      <c r="D393" s="39"/>
    </row>
    <row r="394" spans="1:4" x14ac:dyDescent="0.2">
      <c r="A394" s="90"/>
      <c r="B394" s="38"/>
      <c r="C394" s="38"/>
      <c r="D394" s="39"/>
    </row>
    <row r="395" spans="1:4" x14ac:dyDescent="0.2">
      <c r="A395" s="90"/>
      <c r="B395" s="38"/>
      <c r="C395" s="38"/>
      <c r="D395" s="39"/>
    </row>
    <row r="396" spans="1:4" x14ac:dyDescent="0.2">
      <c r="A396" s="90"/>
      <c r="B396" s="38"/>
      <c r="C396" s="38"/>
      <c r="D396" s="39"/>
    </row>
    <row r="397" spans="1:4" x14ac:dyDescent="0.2">
      <c r="A397" s="90"/>
      <c r="B397" s="38"/>
      <c r="C397" s="38"/>
      <c r="D397" s="39"/>
    </row>
    <row r="398" spans="1:4" x14ac:dyDescent="0.2">
      <c r="A398" s="90"/>
      <c r="B398" s="38"/>
      <c r="C398" s="38"/>
      <c r="D398" s="39"/>
    </row>
    <row r="399" spans="1:4" x14ac:dyDescent="0.2">
      <c r="A399" s="90"/>
      <c r="B399" s="38"/>
      <c r="C399" s="38"/>
      <c r="D399" s="39"/>
    </row>
    <row r="400" spans="1:4" x14ac:dyDescent="0.2">
      <c r="A400" s="90"/>
      <c r="B400" s="38"/>
      <c r="C400" s="38"/>
      <c r="D400" s="39"/>
    </row>
    <row r="401" spans="1:4" x14ac:dyDescent="0.2">
      <c r="A401" s="90"/>
      <c r="B401" s="38"/>
      <c r="C401" s="38"/>
      <c r="D401" s="39"/>
    </row>
    <row r="402" spans="1:4" x14ac:dyDescent="0.2">
      <c r="A402" s="90"/>
      <c r="B402" s="38"/>
      <c r="C402" s="38"/>
      <c r="D402" s="39"/>
    </row>
    <row r="403" spans="1:4" x14ac:dyDescent="0.2">
      <c r="A403" s="90"/>
      <c r="B403" s="38"/>
      <c r="C403" s="38"/>
      <c r="D403" s="39"/>
    </row>
    <row r="404" spans="1:4" x14ac:dyDescent="0.2">
      <c r="A404" s="90"/>
      <c r="B404" s="38"/>
      <c r="C404" s="38"/>
      <c r="D404" s="39"/>
    </row>
    <row r="405" spans="1:4" x14ac:dyDescent="0.2">
      <c r="A405" s="90"/>
      <c r="B405" s="38"/>
      <c r="C405" s="38"/>
      <c r="D405" s="39"/>
    </row>
    <row r="406" spans="1:4" x14ac:dyDescent="0.2">
      <c r="A406" s="90"/>
      <c r="B406" s="38"/>
      <c r="C406" s="38"/>
      <c r="D406" s="39"/>
    </row>
    <row r="407" spans="1:4" x14ac:dyDescent="0.2">
      <c r="A407" s="90"/>
      <c r="B407" s="38"/>
      <c r="C407" s="38"/>
      <c r="D407" s="39"/>
    </row>
    <row r="408" spans="1:4" x14ac:dyDescent="0.2">
      <c r="A408" s="90"/>
      <c r="B408" s="38"/>
      <c r="C408" s="38"/>
      <c r="D408" s="39"/>
    </row>
    <row r="409" spans="1:4" x14ac:dyDescent="0.2">
      <c r="A409" s="90"/>
      <c r="B409" s="38"/>
      <c r="C409" s="38"/>
      <c r="D409" s="39"/>
    </row>
    <row r="410" spans="1:4" x14ac:dyDescent="0.2">
      <c r="A410" s="90"/>
      <c r="B410" s="38"/>
      <c r="C410" s="38"/>
      <c r="D410" s="39"/>
    </row>
    <row r="411" spans="1:4" x14ac:dyDescent="0.2">
      <c r="A411" s="90"/>
      <c r="B411" s="38"/>
      <c r="C411" s="38"/>
      <c r="D411" s="39"/>
    </row>
    <row r="412" spans="1:4" x14ac:dyDescent="0.2">
      <c r="A412" s="90"/>
      <c r="B412" s="38"/>
      <c r="C412" s="38"/>
      <c r="D412" s="39"/>
    </row>
    <row r="413" spans="1:4" x14ac:dyDescent="0.2">
      <c r="A413" s="90"/>
      <c r="B413" s="38"/>
      <c r="C413" s="38"/>
      <c r="D413" s="39"/>
    </row>
    <row r="414" spans="1:4" x14ac:dyDescent="0.2">
      <c r="A414" s="90"/>
      <c r="B414" s="38"/>
      <c r="C414" s="38"/>
      <c r="D414" s="39"/>
    </row>
    <row r="415" spans="1:4" x14ac:dyDescent="0.2">
      <c r="A415" s="90"/>
      <c r="B415" s="38"/>
      <c r="C415" s="38"/>
      <c r="D415" s="39"/>
    </row>
    <row r="416" spans="1:4" x14ac:dyDescent="0.2">
      <c r="A416" s="90"/>
      <c r="B416" s="38"/>
      <c r="C416" s="38"/>
      <c r="D416" s="39"/>
    </row>
    <row r="417" spans="1:4" x14ac:dyDescent="0.2">
      <c r="A417" s="90"/>
      <c r="B417" s="38"/>
      <c r="C417" s="38"/>
      <c r="D417" s="39"/>
    </row>
    <row r="418" spans="1:4" x14ac:dyDescent="0.2">
      <c r="A418" s="90"/>
      <c r="B418" s="38"/>
      <c r="C418" s="38"/>
      <c r="D418" s="39"/>
    </row>
    <row r="419" spans="1:4" x14ac:dyDescent="0.2">
      <c r="A419" s="90"/>
      <c r="B419" s="38"/>
      <c r="C419" s="38"/>
      <c r="D419" s="39"/>
    </row>
    <row r="420" spans="1:4" x14ac:dyDescent="0.2">
      <c r="A420" s="90"/>
      <c r="B420" s="38"/>
      <c r="C420" s="38"/>
      <c r="D420" s="39"/>
    </row>
    <row r="421" spans="1:4" x14ac:dyDescent="0.2">
      <c r="A421" s="90"/>
      <c r="B421" s="38"/>
      <c r="C421" s="38"/>
      <c r="D421" s="39"/>
    </row>
    <row r="422" spans="1:4" x14ac:dyDescent="0.2">
      <c r="A422" s="90"/>
      <c r="B422" s="38"/>
      <c r="C422" s="38"/>
      <c r="D422" s="39"/>
    </row>
    <row r="423" spans="1:4" x14ac:dyDescent="0.2">
      <c r="A423" s="90"/>
      <c r="B423" s="38"/>
      <c r="C423" s="38"/>
      <c r="D423" s="39"/>
    </row>
    <row r="424" spans="1:4" x14ac:dyDescent="0.2">
      <c r="A424" s="90"/>
      <c r="B424" s="38"/>
      <c r="C424" s="38"/>
      <c r="D424" s="39"/>
    </row>
    <row r="425" spans="1:4" x14ac:dyDescent="0.2">
      <c r="A425" s="90"/>
      <c r="B425" s="38"/>
      <c r="C425" s="38"/>
      <c r="D425" s="39"/>
    </row>
    <row r="426" spans="1:4" x14ac:dyDescent="0.2">
      <c r="A426" s="90"/>
      <c r="B426" s="38"/>
      <c r="C426" s="38"/>
      <c r="D426" s="39"/>
    </row>
    <row r="427" spans="1:4" x14ac:dyDescent="0.2">
      <c r="A427" s="90"/>
      <c r="B427" s="38"/>
      <c r="C427" s="38"/>
      <c r="D427" s="39"/>
    </row>
    <row r="428" spans="1:4" x14ac:dyDescent="0.2">
      <c r="A428" s="90"/>
      <c r="B428" s="38"/>
      <c r="C428" s="38"/>
      <c r="D428" s="39"/>
    </row>
    <row r="429" spans="1:4" x14ac:dyDescent="0.2">
      <c r="A429" s="90"/>
      <c r="B429" s="38"/>
      <c r="C429" s="38"/>
      <c r="D429" s="39"/>
    </row>
    <row r="430" spans="1:4" x14ac:dyDescent="0.2">
      <c r="A430" s="90"/>
      <c r="B430" s="38"/>
      <c r="C430" s="38"/>
      <c r="D430" s="39"/>
    </row>
    <row r="431" spans="1:4" x14ac:dyDescent="0.2">
      <c r="A431" s="90"/>
      <c r="B431" s="38"/>
      <c r="C431" s="38"/>
      <c r="D431" s="39"/>
    </row>
    <row r="432" spans="1:4" x14ac:dyDescent="0.2">
      <c r="A432" s="90"/>
      <c r="B432" s="38"/>
      <c r="C432" s="38"/>
      <c r="D432" s="39"/>
    </row>
    <row r="433" spans="1:4" x14ac:dyDescent="0.2">
      <c r="A433" s="90"/>
      <c r="B433" s="38"/>
      <c r="C433" s="38"/>
      <c r="D433" s="39"/>
    </row>
    <row r="434" spans="1:4" x14ac:dyDescent="0.2">
      <c r="A434" s="90"/>
      <c r="B434" s="38"/>
      <c r="C434" s="38"/>
      <c r="D434" s="39"/>
    </row>
    <row r="435" spans="1:4" x14ac:dyDescent="0.2">
      <c r="A435" s="90"/>
      <c r="B435" s="38"/>
      <c r="C435" s="38"/>
      <c r="D435" s="39"/>
    </row>
    <row r="436" spans="1:4" x14ac:dyDescent="0.2">
      <c r="A436" s="90"/>
      <c r="B436" s="38"/>
      <c r="C436" s="38"/>
      <c r="D436" s="39"/>
    </row>
    <row r="437" spans="1:4" x14ac:dyDescent="0.2">
      <c r="A437" s="90"/>
      <c r="B437" s="38"/>
      <c r="C437" s="38"/>
      <c r="D437" s="39"/>
    </row>
    <row r="438" spans="1:4" x14ac:dyDescent="0.2">
      <c r="A438" s="90"/>
      <c r="B438" s="38"/>
      <c r="C438" s="38"/>
      <c r="D438" s="39"/>
    </row>
    <row r="439" spans="1:4" x14ac:dyDescent="0.2">
      <c r="A439" s="90"/>
      <c r="B439" s="38"/>
      <c r="C439" s="38"/>
      <c r="D439" s="39"/>
    </row>
    <row r="440" spans="1:4" x14ac:dyDescent="0.2">
      <c r="A440" s="90"/>
      <c r="B440" s="38"/>
      <c r="C440" s="38"/>
      <c r="D440" s="39"/>
    </row>
    <row r="441" spans="1:4" x14ac:dyDescent="0.2">
      <c r="A441" s="90"/>
      <c r="B441" s="38"/>
      <c r="C441" s="38"/>
      <c r="D441" s="39"/>
    </row>
    <row r="442" spans="1:4" x14ac:dyDescent="0.2">
      <c r="A442" s="90"/>
      <c r="B442" s="38"/>
      <c r="C442" s="38"/>
      <c r="D442" s="39"/>
    </row>
    <row r="443" spans="1:4" x14ac:dyDescent="0.2">
      <c r="A443" s="90"/>
      <c r="B443" s="38"/>
      <c r="C443" s="38"/>
      <c r="D443" s="39"/>
    </row>
    <row r="444" spans="1:4" x14ac:dyDescent="0.2">
      <c r="A444" s="90"/>
      <c r="B444" s="38"/>
      <c r="C444" s="38"/>
      <c r="D444" s="39"/>
    </row>
    <row r="445" spans="1:4" x14ac:dyDescent="0.2">
      <c r="A445" s="90"/>
      <c r="B445" s="38"/>
      <c r="C445" s="38"/>
      <c r="D445" s="39"/>
    </row>
    <row r="446" spans="1:4" x14ac:dyDescent="0.2">
      <c r="A446" s="90"/>
      <c r="B446" s="38"/>
      <c r="C446" s="38"/>
      <c r="D446" s="39"/>
    </row>
    <row r="447" spans="1:4" x14ac:dyDescent="0.2">
      <c r="A447" s="90"/>
      <c r="B447" s="38"/>
      <c r="C447" s="38"/>
      <c r="D447" s="39"/>
    </row>
    <row r="448" spans="1:4" x14ac:dyDescent="0.2">
      <c r="A448" s="90"/>
      <c r="B448" s="38"/>
      <c r="C448" s="38"/>
      <c r="D448" s="39"/>
    </row>
    <row r="449" spans="1:4" x14ac:dyDescent="0.2">
      <c r="A449" s="90"/>
      <c r="B449" s="38"/>
      <c r="C449" s="38"/>
      <c r="D449" s="39"/>
    </row>
    <row r="450" spans="1:4" x14ac:dyDescent="0.2">
      <c r="A450" s="90"/>
      <c r="B450" s="38"/>
      <c r="C450" s="38"/>
      <c r="D450" s="39"/>
    </row>
    <row r="451" spans="1:4" x14ac:dyDescent="0.2">
      <c r="A451" s="90"/>
      <c r="B451" s="38"/>
      <c r="C451" s="38"/>
      <c r="D451" s="39"/>
    </row>
    <row r="452" spans="1:4" x14ac:dyDescent="0.2">
      <c r="A452" s="90"/>
      <c r="B452" s="38"/>
      <c r="C452" s="38"/>
      <c r="D452" s="39"/>
    </row>
    <row r="453" spans="1:4" x14ac:dyDescent="0.2">
      <c r="A453" s="90"/>
      <c r="B453" s="38"/>
      <c r="C453" s="38"/>
      <c r="D453" s="39"/>
    </row>
    <row r="454" spans="1:4" x14ac:dyDescent="0.2">
      <c r="A454" s="90"/>
      <c r="B454" s="38"/>
      <c r="C454" s="38"/>
      <c r="D454" s="39"/>
    </row>
    <row r="455" spans="1:4" x14ac:dyDescent="0.2">
      <c r="A455" s="90"/>
      <c r="B455" s="38"/>
      <c r="C455" s="38"/>
      <c r="D455" s="39"/>
    </row>
    <row r="456" spans="1:4" x14ac:dyDescent="0.2">
      <c r="A456" s="90"/>
      <c r="B456" s="38"/>
      <c r="C456" s="38"/>
      <c r="D456" s="39"/>
    </row>
    <row r="457" spans="1:4" x14ac:dyDescent="0.2">
      <c r="A457" s="90"/>
      <c r="B457" s="38"/>
      <c r="C457" s="38"/>
      <c r="D457" s="39"/>
    </row>
    <row r="458" spans="1:4" x14ac:dyDescent="0.2">
      <c r="A458" s="90"/>
      <c r="B458" s="38"/>
      <c r="C458" s="38"/>
      <c r="D458" s="39"/>
    </row>
    <row r="459" spans="1:4" x14ac:dyDescent="0.2">
      <c r="A459" s="90"/>
      <c r="B459" s="38"/>
      <c r="C459" s="38"/>
      <c r="D459" s="39"/>
    </row>
    <row r="460" spans="1:4" x14ac:dyDescent="0.2">
      <c r="A460" s="90"/>
      <c r="B460" s="38"/>
      <c r="C460" s="38"/>
      <c r="D460" s="39"/>
    </row>
    <row r="461" spans="1:4" x14ac:dyDescent="0.2">
      <c r="A461" s="90"/>
      <c r="B461" s="38"/>
      <c r="C461" s="38"/>
      <c r="D461" s="39"/>
    </row>
    <row r="462" spans="1:4" x14ac:dyDescent="0.2">
      <c r="A462" s="90"/>
      <c r="B462" s="38"/>
      <c r="C462" s="38"/>
      <c r="D462" s="39"/>
    </row>
    <row r="463" spans="1:4" x14ac:dyDescent="0.2">
      <c r="A463" s="90"/>
      <c r="B463" s="38"/>
      <c r="C463" s="38"/>
      <c r="D463" s="39"/>
    </row>
    <row r="464" spans="1:4" x14ac:dyDescent="0.2">
      <c r="A464" s="90"/>
      <c r="B464" s="38"/>
      <c r="C464" s="38"/>
      <c r="D464" s="39"/>
    </row>
    <row r="465" spans="1:4" x14ac:dyDescent="0.2">
      <c r="A465" s="90"/>
      <c r="B465" s="38"/>
      <c r="C465" s="38"/>
      <c r="D465" s="39"/>
    </row>
    <row r="466" spans="1:4" x14ac:dyDescent="0.2">
      <c r="A466" s="90"/>
      <c r="B466" s="38"/>
      <c r="C466" s="38"/>
      <c r="D466" s="39"/>
    </row>
    <row r="467" spans="1:4" x14ac:dyDescent="0.2">
      <c r="A467" s="90"/>
      <c r="B467" s="38"/>
      <c r="C467" s="38"/>
      <c r="D467" s="39"/>
    </row>
    <row r="468" spans="1:4" x14ac:dyDescent="0.2">
      <c r="A468" s="90"/>
      <c r="B468" s="38"/>
      <c r="C468" s="38"/>
      <c r="D468" s="39"/>
    </row>
    <row r="469" spans="1:4" x14ac:dyDescent="0.2">
      <c r="A469" s="90"/>
      <c r="B469" s="38"/>
      <c r="C469" s="38"/>
      <c r="D469" s="39"/>
    </row>
    <row r="470" spans="1:4" x14ac:dyDescent="0.2">
      <c r="A470" s="90"/>
      <c r="B470" s="38"/>
      <c r="C470" s="38"/>
      <c r="D470" s="39"/>
    </row>
    <row r="471" spans="1:4" x14ac:dyDescent="0.2">
      <c r="A471" s="90"/>
      <c r="B471" s="38"/>
      <c r="C471" s="38"/>
      <c r="D471" s="39"/>
    </row>
    <row r="472" spans="1:4" x14ac:dyDescent="0.2">
      <c r="A472" s="90"/>
      <c r="B472" s="38"/>
      <c r="C472" s="38"/>
      <c r="D472" s="39"/>
    </row>
    <row r="473" spans="1:4" x14ac:dyDescent="0.2">
      <c r="A473" s="90"/>
      <c r="B473" s="38"/>
      <c r="C473" s="38"/>
      <c r="D473" s="39"/>
    </row>
    <row r="474" spans="1:4" x14ac:dyDescent="0.2">
      <c r="A474" s="90"/>
      <c r="B474" s="38"/>
      <c r="C474" s="38"/>
      <c r="D474" s="39"/>
    </row>
    <row r="475" spans="1:4" x14ac:dyDescent="0.2">
      <c r="A475" s="90"/>
      <c r="B475" s="38"/>
      <c r="C475" s="38"/>
      <c r="D475" s="39"/>
    </row>
    <row r="476" spans="1:4" x14ac:dyDescent="0.2">
      <c r="A476" s="90"/>
      <c r="B476" s="38"/>
      <c r="C476" s="38"/>
      <c r="D476" s="39"/>
    </row>
    <row r="477" spans="1:4" x14ac:dyDescent="0.2">
      <c r="A477" s="90"/>
      <c r="B477" s="38"/>
      <c r="C477" s="38"/>
      <c r="D477" s="39"/>
    </row>
    <row r="478" spans="1:4" x14ac:dyDescent="0.2">
      <c r="A478" s="90"/>
      <c r="B478" s="38"/>
      <c r="C478" s="38"/>
      <c r="D478" s="39"/>
    </row>
    <row r="479" spans="1:4" x14ac:dyDescent="0.2">
      <c r="A479" s="90"/>
      <c r="B479" s="38"/>
      <c r="C479" s="38"/>
      <c r="D479" s="39"/>
    </row>
    <row r="480" spans="1:4" x14ac:dyDescent="0.2">
      <c r="A480" s="90"/>
      <c r="B480" s="38"/>
      <c r="C480" s="38"/>
      <c r="D480" s="39"/>
    </row>
    <row r="481" spans="1:4" x14ac:dyDescent="0.2">
      <c r="A481" s="90"/>
      <c r="B481" s="38"/>
      <c r="C481" s="38"/>
      <c r="D481" s="39"/>
    </row>
    <row r="482" spans="1:4" x14ac:dyDescent="0.2">
      <c r="A482" s="90"/>
      <c r="B482" s="38"/>
      <c r="C482" s="38"/>
      <c r="D482" s="39"/>
    </row>
    <row r="483" spans="1:4" x14ac:dyDescent="0.2">
      <c r="A483" s="90"/>
      <c r="B483" s="38"/>
      <c r="C483" s="38"/>
      <c r="D483" s="39"/>
    </row>
    <row r="484" spans="1:4" x14ac:dyDescent="0.2">
      <c r="A484" s="90"/>
      <c r="B484" s="38"/>
      <c r="C484" s="38"/>
      <c r="D484" s="39"/>
    </row>
    <row r="485" spans="1:4" x14ac:dyDescent="0.2">
      <c r="A485" s="90"/>
      <c r="B485" s="38"/>
      <c r="C485" s="38"/>
      <c r="D485" s="39"/>
    </row>
    <row r="486" spans="1:4" x14ac:dyDescent="0.2">
      <c r="A486" s="90"/>
      <c r="B486" s="38"/>
      <c r="C486" s="38"/>
      <c r="D486" s="39"/>
    </row>
    <row r="487" spans="1:4" x14ac:dyDescent="0.2">
      <c r="A487" s="90"/>
      <c r="B487" s="38"/>
      <c r="C487" s="38"/>
      <c r="D487" s="39"/>
    </row>
    <row r="488" spans="1:4" x14ac:dyDescent="0.2">
      <c r="A488" s="90"/>
      <c r="B488" s="38"/>
      <c r="C488" s="38"/>
      <c r="D488" s="39"/>
    </row>
    <row r="489" spans="1:4" x14ac:dyDescent="0.2">
      <c r="A489" s="90"/>
      <c r="B489" s="38"/>
      <c r="C489" s="38"/>
      <c r="D489" s="39"/>
    </row>
    <row r="490" spans="1:4" x14ac:dyDescent="0.2">
      <c r="A490" s="90"/>
      <c r="B490" s="38"/>
      <c r="C490" s="38"/>
      <c r="D490" s="39"/>
    </row>
    <row r="491" spans="1:4" x14ac:dyDescent="0.2">
      <c r="A491" s="90"/>
      <c r="B491" s="38"/>
      <c r="C491" s="38"/>
      <c r="D491" s="39"/>
    </row>
    <row r="492" spans="1:4" x14ac:dyDescent="0.2">
      <c r="A492" s="90"/>
      <c r="B492" s="38"/>
      <c r="C492" s="38"/>
      <c r="D492" s="39"/>
    </row>
    <row r="493" spans="1:4" x14ac:dyDescent="0.2">
      <c r="A493" s="90"/>
      <c r="B493" s="38"/>
      <c r="C493" s="38"/>
      <c r="D493" s="39"/>
    </row>
    <row r="494" spans="1:4" x14ac:dyDescent="0.2">
      <c r="A494" s="90"/>
      <c r="B494" s="38"/>
      <c r="C494" s="38"/>
      <c r="D494" s="39"/>
    </row>
    <row r="495" spans="1:4" x14ac:dyDescent="0.2">
      <c r="A495" s="90"/>
      <c r="B495" s="38"/>
      <c r="C495" s="38"/>
      <c r="D495" s="39"/>
    </row>
    <row r="496" spans="1:4" x14ac:dyDescent="0.2">
      <c r="A496" s="90"/>
      <c r="B496" s="38"/>
      <c r="C496" s="38"/>
      <c r="D496" s="39"/>
    </row>
    <row r="497" spans="1:4" x14ac:dyDescent="0.2">
      <c r="A497" s="90"/>
      <c r="B497" s="38"/>
      <c r="C497" s="38"/>
      <c r="D497" s="39"/>
    </row>
    <row r="498" spans="1:4" x14ac:dyDescent="0.2">
      <c r="A498" s="90"/>
      <c r="B498" s="38"/>
      <c r="C498" s="38"/>
      <c r="D498" s="39"/>
    </row>
    <row r="499" spans="1:4" x14ac:dyDescent="0.2">
      <c r="A499" s="90"/>
      <c r="B499" s="38"/>
      <c r="C499" s="38"/>
      <c r="D499" s="39"/>
    </row>
    <row r="500" spans="1:4" x14ac:dyDescent="0.2">
      <c r="A500" s="90"/>
      <c r="B500" s="38"/>
      <c r="C500" s="38"/>
      <c r="D500" s="39"/>
    </row>
    <row r="501" spans="1:4" x14ac:dyDescent="0.2">
      <c r="A501" s="90"/>
      <c r="B501" s="38"/>
      <c r="C501" s="38"/>
      <c r="D501" s="39"/>
    </row>
    <row r="502" spans="1:4" x14ac:dyDescent="0.2">
      <c r="A502" s="90"/>
      <c r="B502" s="38"/>
      <c r="C502" s="38"/>
      <c r="D502" s="39"/>
    </row>
    <row r="503" spans="1:4" x14ac:dyDescent="0.2">
      <c r="A503" s="90"/>
      <c r="B503" s="38"/>
      <c r="C503" s="38"/>
      <c r="D503" s="39"/>
    </row>
    <row r="504" spans="1:4" x14ac:dyDescent="0.2">
      <c r="A504" s="90"/>
      <c r="B504" s="38"/>
      <c r="C504" s="38"/>
      <c r="D504" s="39"/>
    </row>
    <row r="505" spans="1:4" x14ac:dyDescent="0.2">
      <c r="A505" s="90"/>
      <c r="B505" s="38"/>
      <c r="C505" s="38"/>
      <c r="D505" s="39"/>
    </row>
    <row r="506" spans="1:4" x14ac:dyDescent="0.2">
      <c r="A506" s="90"/>
      <c r="B506" s="38"/>
      <c r="C506" s="38"/>
      <c r="D506" s="39"/>
    </row>
    <row r="507" spans="1:4" x14ac:dyDescent="0.2">
      <c r="A507" s="90"/>
      <c r="B507" s="38"/>
      <c r="C507" s="38"/>
      <c r="D507" s="39"/>
    </row>
    <row r="508" spans="1:4" x14ac:dyDescent="0.2">
      <c r="A508" s="90"/>
      <c r="B508" s="38"/>
      <c r="C508" s="38"/>
      <c r="D508" s="39"/>
    </row>
    <row r="509" spans="1:4" x14ac:dyDescent="0.2">
      <c r="A509" s="90"/>
      <c r="B509" s="38"/>
      <c r="C509" s="38"/>
      <c r="D509" s="39"/>
    </row>
    <row r="510" spans="1:4" x14ac:dyDescent="0.2">
      <c r="A510" s="90"/>
      <c r="B510" s="38"/>
      <c r="C510" s="38"/>
      <c r="D510" s="39"/>
    </row>
    <row r="511" spans="1:4" x14ac:dyDescent="0.2">
      <c r="A511" s="90"/>
      <c r="B511" s="38"/>
      <c r="C511" s="38"/>
      <c r="D511" s="39"/>
    </row>
    <row r="512" spans="1:4" x14ac:dyDescent="0.2">
      <c r="A512" s="90"/>
      <c r="B512" s="38"/>
      <c r="C512" s="38"/>
      <c r="D512" s="39"/>
    </row>
    <row r="513" spans="1:4" x14ac:dyDescent="0.2">
      <c r="A513" s="90"/>
      <c r="B513" s="38"/>
      <c r="C513" s="38"/>
      <c r="D513" s="39"/>
    </row>
    <row r="514" spans="1:4" x14ac:dyDescent="0.2">
      <c r="A514" s="90"/>
      <c r="B514" s="38"/>
      <c r="C514" s="38"/>
      <c r="D514" s="39"/>
    </row>
    <row r="515" spans="1:4" x14ac:dyDescent="0.2">
      <c r="A515" s="90"/>
      <c r="B515" s="38"/>
      <c r="C515" s="38"/>
      <c r="D515" s="39"/>
    </row>
    <row r="516" spans="1:4" x14ac:dyDescent="0.2">
      <c r="A516" s="90"/>
      <c r="B516" s="38"/>
      <c r="C516" s="38"/>
      <c r="D516" s="39"/>
    </row>
    <row r="517" spans="1:4" x14ac:dyDescent="0.2">
      <c r="A517" s="90"/>
      <c r="B517" s="38"/>
      <c r="C517" s="38"/>
      <c r="D517" s="39"/>
    </row>
    <row r="518" spans="1:4" x14ac:dyDescent="0.2">
      <c r="A518" s="90"/>
      <c r="B518" s="38"/>
      <c r="C518" s="38"/>
      <c r="D518" s="39"/>
    </row>
    <row r="519" spans="1:4" x14ac:dyDescent="0.2">
      <c r="A519" s="90"/>
      <c r="B519" s="38"/>
      <c r="C519" s="38"/>
      <c r="D519" s="39"/>
    </row>
    <row r="520" spans="1:4" x14ac:dyDescent="0.2">
      <c r="A520" s="90"/>
      <c r="B520" s="38"/>
      <c r="C520" s="38"/>
      <c r="D520" s="39"/>
    </row>
    <row r="521" spans="1:4" x14ac:dyDescent="0.2">
      <c r="A521" s="90"/>
      <c r="B521" s="38"/>
      <c r="C521" s="38"/>
      <c r="D521" s="39"/>
    </row>
    <row r="522" spans="1:4" x14ac:dyDescent="0.2">
      <c r="A522" s="90"/>
      <c r="B522" s="38"/>
      <c r="C522" s="38"/>
      <c r="D522" s="39"/>
    </row>
    <row r="523" spans="1:4" x14ac:dyDescent="0.2">
      <c r="A523" s="90"/>
      <c r="B523" s="38"/>
      <c r="C523" s="38"/>
      <c r="D523" s="39"/>
    </row>
    <row r="524" spans="1:4" x14ac:dyDescent="0.2">
      <c r="A524" s="90"/>
      <c r="B524" s="38"/>
      <c r="C524" s="38"/>
      <c r="D524" s="39"/>
    </row>
    <row r="525" spans="1:4" x14ac:dyDescent="0.2">
      <c r="A525" s="90"/>
      <c r="B525" s="38"/>
      <c r="C525" s="38"/>
      <c r="D525" s="39"/>
    </row>
    <row r="526" spans="1:4" x14ac:dyDescent="0.2">
      <c r="A526" s="90"/>
      <c r="B526" s="38"/>
      <c r="C526" s="38"/>
      <c r="D526" s="39"/>
    </row>
    <row r="527" spans="1:4" x14ac:dyDescent="0.2">
      <c r="A527" s="90"/>
      <c r="B527" s="38"/>
      <c r="C527" s="38"/>
      <c r="D527" s="39"/>
    </row>
    <row r="528" spans="1:4" x14ac:dyDescent="0.2">
      <c r="A528" s="90"/>
      <c r="B528" s="38"/>
      <c r="C528" s="38"/>
      <c r="D528" s="39"/>
    </row>
    <row r="529" spans="1:4" x14ac:dyDescent="0.2">
      <c r="A529" s="90"/>
      <c r="B529" s="38"/>
      <c r="C529" s="38"/>
      <c r="D529" s="39"/>
    </row>
    <row r="530" spans="1:4" x14ac:dyDescent="0.2">
      <c r="A530" s="90"/>
      <c r="B530" s="38"/>
      <c r="C530" s="38"/>
      <c r="D530" s="39"/>
    </row>
    <row r="531" spans="1:4" x14ac:dyDescent="0.2">
      <c r="A531" s="90"/>
      <c r="B531" s="38"/>
      <c r="C531" s="38"/>
      <c r="D531" s="39"/>
    </row>
    <row r="532" spans="1:4" x14ac:dyDescent="0.2">
      <c r="A532" s="90"/>
      <c r="B532" s="38"/>
      <c r="C532" s="38"/>
      <c r="D532" s="39"/>
    </row>
    <row r="533" spans="1:4" x14ac:dyDescent="0.2">
      <c r="A533" s="90"/>
      <c r="B533" s="38"/>
      <c r="C533" s="38"/>
      <c r="D533" s="39"/>
    </row>
    <row r="534" spans="1:4" x14ac:dyDescent="0.2">
      <c r="A534" s="90"/>
      <c r="B534" s="38"/>
      <c r="C534" s="38"/>
      <c r="D534" s="39"/>
    </row>
    <row r="535" spans="1:4" x14ac:dyDescent="0.2">
      <c r="A535" s="90"/>
      <c r="B535" s="38"/>
      <c r="C535" s="38"/>
      <c r="D535" s="39"/>
    </row>
    <row r="536" spans="1:4" x14ac:dyDescent="0.2">
      <c r="A536" s="90"/>
      <c r="B536" s="38"/>
      <c r="C536" s="38"/>
      <c r="D536" s="39"/>
    </row>
    <row r="537" spans="1:4" x14ac:dyDescent="0.2">
      <c r="A537" s="90"/>
      <c r="B537" s="38"/>
      <c r="C537" s="38"/>
      <c r="D537" s="39"/>
    </row>
    <row r="538" spans="1:4" x14ac:dyDescent="0.2">
      <c r="A538" s="90"/>
      <c r="B538" s="38"/>
      <c r="C538" s="38"/>
      <c r="D538" s="39"/>
    </row>
    <row r="539" spans="1:4" x14ac:dyDescent="0.2">
      <c r="A539" s="90"/>
      <c r="B539" s="38"/>
      <c r="C539" s="38"/>
      <c r="D539" s="39"/>
    </row>
    <row r="540" spans="1:4" x14ac:dyDescent="0.2">
      <c r="A540" s="90"/>
      <c r="B540" s="38"/>
      <c r="C540" s="38"/>
      <c r="D540" s="39"/>
    </row>
    <row r="541" spans="1:4" x14ac:dyDescent="0.2">
      <c r="A541" s="90"/>
      <c r="B541" s="38"/>
      <c r="C541" s="38"/>
      <c r="D541" s="39"/>
    </row>
    <row r="542" spans="1:4" x14ac:dyDescent="0.2">
      <c r="A542" s="90"/>
      <c r="B542" s="38"/>
      <c r="C542" s="38"/>
      <c r="D542" s="39"/>
    </row>
    <row r="543" spans="1:4" x14ac:dyDescent="0.2">
      <c r="A543" s="90"/>
      <c r="B543" s="38"/>
      <c r="C543" s="38"/>
      <c r="D543" s="39"/>
    </row>
    <row r="544" spans="1:4" x14ac:dyDescent="0.2">
      <c r="A544" s="90"/>
      <c r="B544" s="38"/>
      <c r="C544" s="38"/>
      <c r="D544" s="39"/>
    </row>
    <row r="545" spans="1:4" x14ac:dyDescent="0.2">
      <c r="A545" s="90"/>
      <c r="B545" s="38"/>
      <c r="C545" s="38"/>
      <c r="D545" s="39"/>
    </row>
    <row r="546" spans="1:4" x14ac:dyDescent="0.2">
      <c r="A546" s="90"/>
      <c r="B546" s="38"/>
      <c r="C546" s="38"/>
      <c r="D546" s="39"/>
    </row>
    <row r="547" spans="1:4" x14ac:dyDescent="0.2">
      <c r="A547" s="90"/>
      <c r="B547" s="38"/>
      <c r="C547" s="38"/>
      <c r="D547" s="39"/>
    </row>
    <row r="548" spans="1:4" x14ac:dyDescent="0.2">
      <c r="A548" s="90"/>
      <c r="B548" s="38"/>
      <c r="C548" s="38"/>
      <c r="D548" s="39"/>
    </row>
    <row r="549" spans="1:4" x14ac:dyDescent="0.2">
      <c r="A549" s="90"/>
      <c r="B549" s="38"/>
      <c r="C549" s="38"/>
      <c r="D549" s="39"/>
    </row>
    <row r="550" spans="1:4" x14ac:dyDescent="0.2">
      <c r="A550" s="90"/>
      <c r="B550" s="38"/>
      <c r="C550" s="38"/>
      <c r="D550" s="39"/>
    </row>
    <row r="551" spans="1:4" x14ac:dyDescent="0.2">
      <c r="A551" s="90"/>
      <c r="B551" s="38"/>
      <c r="C551" s="38"/>
      <c r="D551" s="39"/>
    </row>
    <row r="552" spans="1:4" x14ac:dyDescent="0.2">
      <c r="A552" s="90"/>
      <c r="B552" s="38"/>
      <c r="C552" s="38"/>
      <c r="D552" s="39"/>
    </row>
    <row r="553" spans="1:4" x14ac:dyDescent="0.2">
      <c r="A553" s="90"/>
      <c r="B553" s="38"/>
      <c r="C553" s="38"/>
      <c r="D553" s="39"/>
    </row>
    <row r="554" spans="1:4" x14ac:dyDescent="0.2">
      <c r="A554" s="90"/>
      <c r="B554" s="38"/>
      <c r="C554" s="38"/>
      <c r="D554" s="39"/>
    </row>
    <row r="555" spans="1:4" x14ac:dyDescent="0.2">
      <c r="A555" s="90"/>
      <c r="B555" s="38"/>
      <c r="C555" s="38"/>
      <c r="D555" s="39"/>
    </row>
    <row r="556" spans="1:4" x14ac:dyDescent="0.2">
      <c r="A556" s="90"/>
      <c r="B556" s="38"/>
      <c r="C556" s="38"/>
      <c r="D556" s="39"/>
    </row>
    <row r="557" spans="1:4" x14ac:dyDescent="0.2">
      <c r="A557" s="90"/>
      <c r="B557" s="38"/>
      <c r="C557" s="38"/>
      <c r="D557" s="39"/>
    </row>
    <row r="558" spans="1:4" x14ac:dyDescent="0.2">
      <c r="A558" s="90"/>
      <c r="B558" s="38"/>
      <c r="C558" s="38"/>
      <c r="D558" s="39"/>
    </row>
    <row r="559" spans="1:4" x14ac:dyDescent="0.2">
      <c r="A559" s="90"/>
      <c r="B559" s="38"/>
      <c r="C559" s="38"/>
      <c r="D559" s="39"/>
    </row>
    <row r="560" spans="1:4" x14ac:dyDescent="0.2">
      <c r="A560" s="90"/>
      <c r="B560" s="38"/>
      <c r="C560" s="38"/>
      <c r="D560" s="39"/>
    </row>
    <row r="561" spans="1:4" x14ac:dyDescent="0.2">
      <c r="A561" s="90"/>
      <c r="B561" s="38"/>
      <c r="C561" s="38"/>
      <c r="D561" s="39"/>
    </row>
    <row r="562" spans="1:4" x14ac:dyDescent="0.2">
      <c r="A562" s="90"/>
      <c r="B562" s="38"/>
      <c r="C562" s="38"/>
      <c r="D562" s="39"/>
    </row>
    <row r="563" spans="1:4" x14ac:dyDescent="0.2">
      <c r="A563" s="90"/>
      <c r="B563" s="38"/>
      <c r="C563" s="38"/>
      <c r="D563" s="39"/>
    </row>
    <row r="564" spans="1:4" x14ac:dyDescent="0.2">
      <c r="A564" s="90"/>
      <c r="B564" s="38"/>
      <c r="C564" s="38"/>
      <c r="D564" s="39"/>
    </row>
    <row r="565" spans="1:4" x14ac:dyDescent="0.2">
      <c r="A565" s="90"/>
      <c r="B565" s="38"/>
      <c r="C565" s="38"/>
      <c r="D565" s="39"/>
    </row>
    <row r="566" spans="1:4" x14ac:dyDescent="0.2">
      <c r="A566" s="90"/>
      <c r="B566" s="38"/>
      <c r="C566" s="38"/>
      <c r="D566" s="39"/>
    </row>
    <row r="567" spans="1:4" x14ac:dyDescent="0.2">
      <c r="A567" s="90"/>
      <c r="B567" s="38"/>
      <c r="C567" s="38"/>
      <c r="D567" s="39"/>
    </row>
    <row r="568" spans="1:4" x14ac:dyDescent="0.2">
      <c r="A568" s="90"/>
      <c r="B568" s="38"/>
      <c r="C568" s="38"/>
      <c r="D568" s="39"/>
    </row>
    <row r="569" spans="1:4" x14ac:dyDescent="0.2">
      <c r="A569" s="90"/>
      <c r="B569" s="38"/>
      <c r="C569" s="38"/>
      <c r="D569" s="39"/>
    </row>
    <row r="570" spans="1:4" x14ac:dyDescent="0.2">
      <c r="A570" s="90"/>
      <c r="B570" s="38"/>
      <c r="C570" s="38"/>
      <c r="D570" s="39"/>
    </row>
    <row r="571" spans="1:4" x14ac:dyDescent="0.2">
      <c r="A571" s="90"/>
      <c r="B571" s="38"/>
      <c r="C571" s="38"/>
      <c r="D571" s="39"/>
    </row>
    <row r="572" spans="1:4" x14ac:dyDescent="0.2">
      <c r="A572" s="90"/>
      <c r="B572" s="38"/>
      <c r="C572" s="38"/>
      <c r="D572" s="39"/>
    </row>
    <row r="573" spans="1:4" x14ac:dyDescent="0.2">
      <c r="A573" s="90"/>
      <c r="B573" s="38"/>
      <c r="C573" s="38"/>
      <c r="D573" s="39"/>
    </row>
    <row r="574" spans="1:4" x14ac:dyDescent="0.2">
      <c r="A574" s="90"/>
      <c r="B574" s="38"/>
      <c r="C574" s="38"/>
      <c r="D574" s="39"/>
    </row>
    <row r="575" spans="1:4" x14ac:dyDescent="0.2">
      <c r="A575" s="90"/>
      <c r="B575" s="38"/>
      <c r="C575" s="38"/>
      <c r="D575" s="39"/>
    </row>
    <row r="576" spans="1:4" x14ac:dyDescent="0.2">
      <c r="A576" s="90"/>
      <c r="B576" s="38"/>
      <c r="C576" s="38"/>
      <c r="D576" s="39"/>
    </row>
    <row r="577" spans="1:4" x14ac:dyDescent="0.2">
      <c r="A577" s="90"/>
      <c r="B577" s="38"/>
      <c r="C577" s="38"/>
      <c r="D577" s="39"/>
    </row>
    <row r="578" spans="1:4" x14ac:dyDescent="0.2">
      <c r="A578" s="90"/>
      <c r="B578" s="38"/>
      <c r="C578" s="38"/>
      <c r="D578" s="39"/>
    </row>
    <row r="579" spans="1:4" x14ac:dyDescent="0.2">
      <c r="A579" s="90"/>
      <c r="B579" s="38"/>
      <c r="C579" s="38"/>
      <c r="D579" s="39"/>
    </row>
    <row r="580" spans="1:4" x14ac:dyDescent="0.2">
      <c r="A580" s="90"/>
      <c r="B580" s="38"/>
      <c r="C580" s="38"/>
      <c r="D580" s="39"/>
    </row>
    <row r="581" spans="1:4" x14ac:dyDescent="0.2">
      <c r="A581" s="90"/>
      <c r="B581" s="38"/>
      <c r="C581" s="38"/>
      <c r="D581" s="39"/>
    </row>
    <row r="582" spans="1:4" x14ac:dyDescent="0.2">
      <c r="A582" s="90"/>
      <c r="B582" s="38"/>
      <c r="C582" s="38"/>
      <c r="D582" s="39"/>
    </row>
    <row r="583" spans="1:4" x14ac:dyDescent="0.2">
      <c r="A583" s="90"/>
      <c r="B583" s="38"/>
      <c r="C583" s="38"/>
      <c r="D583" s="39"/>
    </row>
    <row r="584" spans="1:4" x14ac:dyDescent="0.2">
      <c r="A584" s="90"/>
      <c r="B584" s="38"/>
      <c r="C584" s="38"/>
      <c r="D584" s="39"/>
    </row>
    <row r="585" spans="1:4" x14ac:dyDescent="0.2">
      <c r="A585" s="90"/>
      <c r="B585" s="38"/>
      <c r="C585" s="38"/>
      <c r="D585" s="39"/>
    </row>
    <row r="586" spans="1:4" x14ac:dyDescent="0.2">
      <c r="A586" s="90"/>
      <c r="B586" s="38"/>
      <c r="C586" s="38"/>
      <c r="D586" s="39"/>
    </row>
    <row r="587" spans="1:4" x14ac:dyDescent="0.2">
      <c r="A587" s="90"/>
      <c r="B587" s="38"/>
      <c r="C587" s="38"/>
      <c r="D587" s="39"/>
    </row>
    <row r="588" spans="1:4" x14ac:dyDescent="0.2">
      <c r="A588" s="90"/>
      <c r="B588" s="38"/>
      <c r="C588" s="38"/>
      <c r="D588" s="39"/>
    </row>
    <row r="589" spans="1:4" x14ac:dyDescent="0.2">
      <c r="A589" s="90"/>
      <c r="B589" s="38"/>
      <c r="C589" s="38"/>
      <c r="D589" s="39"/>
    </row>
    <row r="590" spans="1:4" x14ac:dyDescent="0.2">
      <c r="A590" s="90"/>
      <c r="B590" s="38"/>
      <c r="C590" s="38"/>
      <c r="D590" s="39"/>
    </row>
    <row r="591" spans="1:4" x14ac:dyDescent="0.2">
      <c r="A591" s="90"/>
      <c r="B591" s="38"/>
      <c r="C591" s="38"/>
      <c r="D591" s="39"/>
    </row>
    <row r="592" spans="1:4" x14ac:dyDescent="0.2">
      <c r="A592" s="90"/>
      <c r="B592" s="38"/>
      <c r="C592" s="38"/>
      <c r="D592" s="39"/>
    </row>
    <row r="593" spans="1:4" x14ac:dyDescent="0.2">
      <c r="A593" s="90"/>
      <c r="B593" s="38"/>
      <c r="C593" s="38"/>
      <c r="D593" s="39"/>
    </row>
    <row r="594" spans="1:4" x14ac:dyDescent="0.2">
      <c r="A594" s="90"/>
      <c r="B594" s="38"/>
      <c r="C594" s="38"/>
      <c r="D594" s="39"/>
    </row>
    <row r="595" spans="1:4" x14ac:dyDescent="0.2">
      <c r="A595" s="90"/>
      <c r="B595" s="38"/>
      <c r="C595" s="38"/>
      <c r="D595" s="39"/>
    </row>
    <row r="596" spans="1:4" x14ac:dyDescent="0.2">
      <c r="A596" s="90"/>
      <c r="B596" s="38"/>
      <c r="C596" s="38"/>
      <c r="D596" s="39"/>
    </row>
    <row r="597" spans="1:4" x14ac:dyDescent="0.2">
      <c r="A597" s="90"/>
      <c r="B597" s="38"/>
      <c r="C597" s="38"/>
      <c r="D597" s="39"/>
    </row>
    <row r="598" spans="1:4" x14ac:dyDescent="0.2">
      <c r="A598" s="90"/>
      <c r="B598" s="38"/>
      <c r="C598" s="38"/>
      <c r="D598" s="39"/>
    </row>
    <row r="599" spans="1:4" x14ac:dyDescent="0.2">
      <c r="A599" s="90"/>
      <c r="B599" s="38"/>
      <c r="C599" s="38"/>
      <c r="D599" s="39"/>
    </row>
    <row r="600" spans="1:4" x14ac:dyDescent="0.2">
      <c r="A600" s="90"/>
      <c r="B600" s="38"/>
      <c r="C600" s="38"/>
      <c r="D600" s="39"/>
    </row>
    <row r="601" spans="1:4" x14ac:dyDescent="0.2">
      <c r="A601" s="90"/>
      <c r="B601" s="38"/>
      <c r="C601" s="38"/>
      <c r="D601" s="39"/>
    </row>
    <row r="602" spans="1:4" x14ac:dyDescent="0.2">
      <c r="A602" s="90"/>
      <c r="B602" s="38"/>
      <c r="C602" s="38"/>
      <c r="D602" s="39"/>
    </row>
    <row r="603" spans="1:4" x14ac:dyDescent="0.2">
      <c r="A603" s="90"/>
      <c r="B603" s="38"/>
      <c r="C603" s="38"/>
      <c r="D603" s="39"/>
    </row>
    <row r="604" spans="1:4" x14ac:dyDescent="0.2">
      <c r="A604" s="90"/>
      <c r="B604" s="38"/>
      <c r="C604" s="38"/>
      <c r="D604" s="39"/>
    </row>
    <row r="605" spans="1:4" x14ac:dyDescent="0.2">
      <c r="A605" s="90"/>
      <c r="B605" s="38"/>
      <c r="C605" s="38"/>
      <c r="D605" s="39"/>
    </row>
    <row r="606" spans="1:4" x14ac:dyDescent="0.2">
      <c r="A606" s="90"/>
      <c r="B606" s="38"/>
      <c r="C606" s="38"/>
      <c r="D606" s="39"/>
    </row>
    <row r="607" spans="1:4" x14ac:dyDescent="0.2">
      <c r="A607" s="90"/>
      <c r="B607" s="38"/>
      <c r="C607" s="38"/>
      <c r="D607" s="39"/>
    </row>
    <row r="608" spans="1:4" x14ac:dyDescent="0.2">
      <c r="A608" s="90"/>
      <c r="B608" s="38"/>
      <c r="C608" s="38"/>
      <c r="D608" s="39"/>
    </row>
    <row r="609" spans="1:4" x14ac:dyDescent="0.2">
      <c r="A609" s="90"/>
      <c r="B609" s="38"/>
      <c r="C609" s="38"/>
      <c r="D609" s="39"/>
    </row>
    <row r="610" spans="1:4" x14ac:dyDescent="0.2">
      <c r="A610" s="90"/>
      <c r="B610" s="38"/>
      <c r="C610" s="38"/>
      <c r="D610" s="39"/>
    </row>
    <row r="611" spans="1:4" x14ac:dyDescent="0.2">
      <c r="A611" s="90"/>
      <c r="B611" s="38"/>
      <c r="C611" s="38"/>
      <c r="D611" s="39"/>
    </row>
    <row r="612" spans="1:4" x14ac:dyDescent="0.2">
      <c r="A612" s="90"/>
      <c r="B612" s="38"/>
      <c r="C612" s="38"/>
      <c r="D612" s="39"/>
    </row>
    <row r="613" spans="1:4" x14ac:dyDescent="0.2">
      <c r="A613" s="90"/>
      <c r="B613" s="38"/>
      <c r="C613" s="38"/>
      <c r="D613" s="39"/>
    </row>
    <row r="614" spans="1:4" x14ac:dyDescent="0.2">
      <c r="A614" s="90"/>
      <c r="B614" s="38"/>
      <c r="C614" s="38"/>
      <c r="D614" s="39"/>
    </row>
    <row r="615" spans="1:4" x14ac:dyDescent="0.2">
      <c r="A615" s="90"/>
      <c r="B615" s="38"/>
      <c r="C615" s="38"/>
      <c r="D615" s="39"/>
    </row>
    <row r="616" spans="1:4" x14ac:dyDescent="0.2">
      <c r="A616" s="90"/>
      <c r="B616" s="38"/>
      <c r="C616" s="38"/>
      <c r="D616" s="39"/>
    </row>
    <row r="617" spans="1:4" x14ac:dyDescent="0.2">
      <c r="A617" s="90"/>
      <c r="B617" s="38"/>
      <c r="C617" s="38"/>
      <c r="D617" s="39"/>
    </row>
    <row r="618" spans="1:4" x14ac:dyDescent="0.2">
      <c r="A618" s="90"/>
      <c r="B618" s="38"/>
      <c r="C618" s="38"/>
      <c r="D618" s="39"/>
    </row>
    <row r="619" spans="1:4" x14ac:dyDescent="0.2">
      <c r="A619" s="90"/>
      <c r="B619" s="38"/>
      <c r="C619" s="38"/>
      <c r="D619" s="39"/>
    </row>
    <row r="620" spans="1:4" x14ac:dyDescent="0.2">
      <c r="A620" s="90"/>
      <c r="B620" s="38"/>
      <c r="C620" s="38"/>
      <c r="D620" s="39"/>
    </row>
    <row r="621" spans="1:4" x14ac:dyDescent="0.2">
      <c r="A621" s="90"/>
      <c r="B621" s="38"/>
      <c r="C621" s="38"/>
      <c r="D621" s="39"/>
    </row>
    <row r="622" spans="1:4" x14ac:dyDescent="0.2">
      <c r="A622" s="90"/>
      <c r="B622" s="38"/>
      <c r="C622" s="38"/>
      <c r="D622" s="39"/>
    </row>
    <row r="623" spans="1:4" x14ac:dyDescent="0.2">
      <c r="A623" s="90"/>
      <c r="B623" s="38"/>
      <c r="C623" s="38"/>
      <c r="D623" s="39"/>
    </row>
    <row r="624" spans="1:4" x14ac:dyDescent="0.2">
      <c r="A624" s="90"/>
      <c r="B624" s="38"/>
      <c r="C624" s="38"/>
      <c r="D624" s="39"/>
    </row>
    <row r="625" spans="1:4" x14ac:dyDescent="0.2">
      <c r="A625" s="90"/>
      <c r="B625" s="38"/>
      <c r="C625" s="38"/>
      <c r="D625" s="39"/>
    </row>
    <row r="626" spans="1:4" x14ac:dyDescent="0.2">
      <c r="A626" s="90"/>
      <c r="B626" s="38"/>
      <c r="C626" s="38"/>
      <c r="D626" s="39"/>
    </row>
    <row r="627" spans="1:4" x14ac:dyDescent="0.2">
      <c r="A627" s="90"/>
      <c r="B627" s="38"/>
      <c r="C627" s="38"/>
      <c r="D627" s="39"/>
    </row>
    <row r="628" spans="1:4" x14ac:dyDescent="0.2">
      <c r="A628" s="90"/>
      <c r="B628" s="38"/>
      <c r="C628" s="38"/>
      <c r="D628" s="39"/>
    </row>
    <row r="629" spans="1:4" x14ac:dyDescent="0.2">
      <c r="A629" s="90"/>
      <c r="B629" s="38"/>
      <c r="C629" s="38"/>
      <c r="D629" s="39"/>
    </row>
    <row r="630" spans="1:4" x14ac:dyDescent="0.2">
      <c r="A630" s="90"/>
      <c r="B630" s="38"/>
      <c r="C630" s="38"/>
      <c r="D630" s="39"/>
    </row>
    <row r="631" spans="1:4" x14ac:dyDescent="0.2">
      <c r="A631" s="90"/>
      <c r="B631" s="38"/>
      <c r="C631" s="38"/>
      <c r="D631" s="39"/>
    </row>
    <row r="632" spans="1:4" x14ac:dyDescent="0.2">
      <c r="A632" s="90"/>
      <c r="B632" s="38"/>
      <c r="C632" s="38"/>
      <c r="D632" s="39"/>
    </row>
    <row r="633" spans="1:4" x14ac:dyDescent="0.2">
      <c r="A633" s="90"/>
      <c r="B633" s="38"/>
      <c r="C633" s="38"/>
      <c r="D633" s="39"/>
    </row>
    <row r="634" spans="1:4" x14ac:dyDescent="0.2">
      <c r="A634" s="90"/>
      <c r="B634" s="38"/>
      <c r="C634" s="38"/>
      <c r="D634" s="39"/>
    </row>
    <row r="635" spans="1:4" x14ac:dyDescent="0.2">
      <c r="A635" s="90"/>
      <c r="B635" s="38"/>
      <c r="C635" s="38"/>
      <c r="D635" s="39"/>
    </row>
    <row r="636" spans="1:4" x14ac:dyDescent="0.2">
      <c r="A636" s="90"/>
      <c r="B636" s="38"/>
      <c r="C636" s="38"/>
      <c r="D636" s="39"/>
    </row>
    <row r="637" spans="1:4" x14ac:dyDescent="0.2">
      <c r="A637" s="90"/>
      <c r="B637" s="38"/>
      <c r="C637" s="38"/>
      <c r="D637" s="39"/>
    </row>
    <row r="638" spans="1:4" x14ac:dyDescent="0.2">
      <c r="A638" s="90"/>
      <c r="B638" s="38"/>
      <c r="C638" s="38"/>
      <c r="D638" s="39"/>
    </row>
    <row r="639" spans="1:4" x14ac:dyDescent="0.2">
      <c r="A639" s="90"/>
      <c r="B639" s="38"/>
      <c r="C639" s="38"/>
      <c r="D639" s="39"/>
    </row>
    <row r="640" spans="1:4" x14ac:dyDescent="0.2">
      <c r="A640" s="90"/>
      <c r="B640" s="38"/>
      <c r="C640" s="38"/>
      <c r="D640" s="39"/>
    </row>
    <row r="641" spans="1:4" x14ac:dyDescent="0.2">
      <c r="A641" s="90"/>
      <c r="B641" s="38"/>
      <c r="C641" s="38"/>
      <c r="D641" s="39"/>
    </row>
    <row r="642" spans="1:4" x14ac:dyDescent="0.2">
      <c r="A642" s="90"/>
      <c r="B642" s="38"/>
      <c r="C642" s="38"/>
      <c r="D642" s="39"/>
    </row>
    <row r="643" spans="1:4" x14ac:dyDescent="0.2">
      <c r="A643" s="90"/>
      <c r="B643" s="38"/>
      <c r="C643" s="38"/>
      <c r="D643" s="39"/>
    </row>
    <row r="644" spans="1:4" x14ac:dyDescent="0.2">
      <c r="A644" s="90"/>
      <c r="B644" s="38"/>
      <c r="C644" s="38"/>
      <c r="D644" s="39"/>
    </row>
    <row r="645" spans="1:4" x14ac:dyDescent="0.2">
      <c r="A645" s="90"/>
      <c r="B645" s="38"/>
      <c r="C645" s="38"/>
      <c r="D645" s="39"/>
    </row>
    <row r="646" spans="1:4" x14ac:dyDescent="0.2">
      <c r="A646" s="90"/>
      <c r="B646" s="38"/>
      <c r="C646" s="38"/>
      <c r="D646" s="39"/>
    </row>
    <row r="647" spans="1:4" x14ac:dyDescent="0.2">
      <c r="A647" s="90"/>
      <c r="B647" s="38"/>
      <c r="C647" s="38"/>
      <c r="D647" s="39"/>
    </row>
    <row r="648" spans="1:4" x14ac:dyDescent="0.2">
      <c r="A648" s="90"/>
      <c r="B648" s="38"/>
      <c r="C648" s="38"/>
      <c r="D648" s="39"/>
    </row>
    <row r="649" spans="1:4" x14ac:dyDescent="0.2">
      <c r="A649" s="90"/>
      <c r="B649" s="38"/>
      <c r="C649" s="38"/>
      <c r="D649" s="39"/>
    </row>
    <row r="650" spans="1:4" x14ac:dyDescent="0.2">
      <c r="A650" s="90"/>
      <c r="B650" s="38"/>
      <c r="C650" s="38"/>
      <c r="D650" s="39"/>
    </row>
    <row r="651" spans="1:4" x14ac:dyDescent="0.2">
      <c r="A651" s="90"/>
      <c r="B651" s="38"/>
      <c r="C651" s="38"/>
      <c r="D651" s="39"/>
    </row>
    <row r="652" spans="1:4" x14ac:dyDescent="0.2">
      <c r="A652" s="90"/>
      <c r="B652" s="38"/>
      <c r="C652" s="38"/>
      <c r="D652" s="39"/>
    </row>
    <row r="653" spans="1:4" x14ac:dyDescent="0.2">
      <c r="A653" s="90"/>
      <c r="B653" s="38"/>
      <c r="C653" s="38"/>
      <c r="D653" s="39"/>
    </row>
    <row r="654" spans="1:4" x14ac:dyDescent="0.2">
      <c r="A654" s="90"/>
      <c r="B654" s="38"/>
      <c r="C654" s="38"/>
      <c r="D654" s="39"/>
    </row>
    <row r="655" spans="1:4" x14ac:dyDescent="0.2">
      <c r="A655" s="90"/>
      <c r="B655" s="38"/>
      <c r="C655" s="38"/>
      <c r="D655" s="39"/>
    </row>
    <row r="656" spans="1:4" x14ac:dyDescent="0.2">
      <c r="A656" s="90"/>
      <c r="B656" s="38"/>
      <c r="C656" s="38"/>
      <c r="D656" s="39"/>
    </row>
    <row r="657" spans="1:4" x14ac:dyDescent="0.2">
      <c r="A657" s="90"/>
      <c r="B657" s="38"/>
      <c r="C657" s="38"/>
      <c r="D657" s="39"/>
    </row>
    <row r="658" spans="1:4" x14ac:dyDescent="0.2">
      <c r="A658" s="90"/>
      <c r="B658" s="38"/>
      <c r="C658" s="38"/>
      <c r="D658" s="39"/>
    </row>
    <row r="659" spans="1:4" x14ac:dyDescent="0.2">
      <c r="A659" s="90"/>
      <c r="B659" s="38"/>
      <c r="C659" s="38"/>
      <c r="D659" s="39"/>
    </row>
    <row r="660" spans="1:4" x14ac:dyDescent="0.2">
      <c r="A660" s="90"/>
      <c r="B660" s="38"/>
      <c r="C660" s="38"/>
      <c r="D660" s="39"/>
    </row>
    <row r="661" spans="1:4" x14ac:dyDescent="0.2">
      <c r="A661" s="90"/>
      <c r="B661" s="38"/>
      <c r="C661" s="38"/>
      <c r="D661" s="39"/>
    </row>
    <row r="662" spans="1:4" x14ac:dyDescent="0.2">
      <c r="A662" s="90"/>
      <c r="B662" s="38"/>
      <c r="C662" s="38"/>
      <c r="D662" s="39"/>
    </row>
    <row r="663" spans="1:4" x14ac:dyDescent="0.2">
      <c r="A663" s="90"/>
      <c r="B663" s="38"/>
      <c r="C663" s="38"/>
      <c r="D663" s="39"/>
    </row>
    <row r="664" spans="1:4" x14ac:dyDescent="0.2">
      <c r="A664" s="90"/>
      <c r="B664" s="38"/>
      <c r="C664" s="38"/>
      <c r="D664" s="39"/>
    </row>
    <row r="665" spans="1:4" x14ac:dyDescent="0.2">
      <c r="A665" s="90"/>
      <c r="B665" s="38"/>
      <c r="C665" s="38"/>
      <c r="D665" s="39"/>
    </row>
    <row r="666" spans="1:4" x14ac:dyDescent="0.2">
      <c r="A666" s="90"/>
      <c r="B666" s="38"/>
      <c r="C666" s="38"/>
      <c r="D666" s="39"/>
    </row>
    <row r="667" spans="1:4" x14ac:dyDescent="0.2">
      <c r="A667" s="90"/>
      <c r="B667" s="38"/>
      <c r="C667" s="38"/>
      <c r="D667" s="39"/>
    </row>
    <row r="668" spans="1:4" x14ac:dyDescent="0.2">
      <c r="A668" s="90"/>
      <c r="B668" s="38"/>
      <c r="C668" s="38"/>
      <c r="D668" s="39"/>
    </row>
    <row r="669" spans="1:4" x14ac:dyDescent="0.2">
      <c r="A669" s="90"/>
      <c r="B669" s="38"/>
      <c r="C669" s="38"/>
      <c r="D669" s="39"/>
    </row>
    <row r="670" spans="1:4" x14ac:dyDescent="0.2">
      <c r="A670" s="90"/>
      <c r="B670" s="38"/>
      <c r="C670" s="38"/>
      <c r="D670" s="39"/>
    </row>
    <row r="671" spans="1:4" x14ac:dyDescent="0.2">
      <c r="A671" s="90"/>
      <c r="B671" s="38"/>
      <c r="C671" s="38"/>
      <c r="D671" s="39"/>
    </row>
    <row r="672" spans="1:4" x14ac:dyDescent="0.2">
      <c r="A672" s="90"/>
      <c r="B672" s="38"/>
      <c r="C672" s="38"/>
      <c r="D672" s="39"/>
    </row>
    <row r="673" spans="1:4" x14ac:dyDescent="0.2">
      <c r="A673" s="90"/>
      <c r="B673" s="38"/>
      <c r="C673" s="38"/>
      <c r="D673" s="39"/>
    </row>
    <row r="674" spans="1:4" x14ac:dyDescent="0.2">
      <c r="A674" s="90"/>
      <c r="B674" s="38"/>
      <c r="C674" s="38"/>
      <c r="D674" s="39"/>
    </row>
    <row r="675" spans="1:4" x14ac:dyDescent="0.2">
      <c r="A675" s="90"/>
      <c r="B675" s="38"/>
      <c r="C675" s="38"/>
      <c r="D675" s="39"/>
    </row>
    <row r="676" spans="1:4" x14ac:dyDescent="0.2">
      <c r="A676" s="90"/>
      <c r="B676" s="38"/>
      <c r="C676" s="38"/>
      <c r="D676" s="39"/>
    </row>
    <row r="677" spans="1:4" x14ac:dyDescent="0.2">
      <c r="A677" s="90"/>
      <c r="B677" s="38"/>
      <c r="C677" s="38"/>
      <c r="D677" s="39"/>
    </row>
    <row r="678" spans="1:4" x14ac:dyDescent="0.2">
      <c r="A678" s="90"/>
      <c r="B678" s="38"/>
      <c r="C678" s="38"/>
      <c r="D678" s="39"/>
    </row>
    <row r="679" spans="1:4" x14ac:dyDescent="0.2">
      <c r="A679" s="90"/>
      <c r="B679" s="38"/>
      <c r="C679" s="38"/>
      <c r="D679" s="39"/>
    </row>
    <row r="680" spans="1:4" x14ac:dyDescent="0.2">
      <c r="A680" s="90"/>
      <c r="B680" s="38"/>
      <c r="C680" s="38"/>
      <c r="D680" s="39"/>
    </row>
    <row r="681" spans="1:4" x14ac:dyDescent="0.2">
      <c r="A681" s="90"/>
      <c r="B681" s="38"/>
      <c r="C681" s="38"/>
      <c r="D681" s="39"/>
    </row>
    <row r="682" spans="1:4" x14ac:dyDescent="0.2">
      <c r="A682" s="90"/>
      <c r="B682" s="38"/>
      <c r="C682" s="38"/>
      <c r="D682" s="39"/>
    </row>
    <row r="683" spans="1:4" x14ac:dyDescent="0.2">
      <c r="A683" s="90"/>
      <c r="B683" s="38"/>
      <c r="C683" s="38"/>
      <c r="D683" s="39"/>
    </row>
    <row r="684" spans="1:4" x14ac:dyDescent="0.2">
      <c r="A684" s="90"/>
      <c r="B684" s="38"/>
      <c r="C684" s="38"/>
      <c r="D684" s="39"/>
    </row>
    <row r="685" spans="1:4" x14ac:dyDescent="0.2">
      <c r="A685" s="90"/>
      <c r="B685" s="38"/>
      <c r="C685" s="38"/>
      <c r="D685" s="39"/>
    </row>
    <row r="686" spans="1:4" x14ac:dyDescent="0.2">
      <c r="A686" s="90"/>
      <c r="B686" s="38"/>
      <c r="C686" s="38"/>
      <c r="D686" s="39"/>
    </row>
    <row r="687" spans="1:4" x14ac:dyDescent="0.2">
      <c r="A687" s="90"/>
      <c r="B687" s="38"/>
      <c r="C687" s="38"/>
      <c r="D687" s="39"/>
    </row>
    <row r="688" spans="1:4" x14ac:dyDescent="0.2">
      <c r="A688" s="90"/>
      <c r="B688" s="38"/>
      <c r="C688" s="38"/>
      <c r="D688" s="39"/>
    </row>
    <row r="689" spans="1:4" x14ac:dyDescent="0.2">
      <c r="A689" s="90"/>
      <c r="B689" s="38"/>
      <c r="C689" s="38"/>
      <c r="D689" s="39"/>
    </row>
    <row r="690" spans="1:4" x14ac:dyDescent="0.2">
      <c r="A690" s="90"/>
      <c r="B690" s="38"/>
      <c r="C690" s="38"/>
      <c r="D690" s="39"/>
    </row>
    <row r="691" spans="1:4" x14ac:dyDescent="0.2">
      <c r="A691" s="90"/>
      <c r="B691" s="38"/>
      <c r="C691" s="38"/>
      <c r="D691" s="39"/>
    </row>
    <row r="692" spans="1:4" x14ac:dyDescent="0.2">
      <c r="A692" s="90"/>
      <c r="B692" s="38"/>
      <c r="C692" s="38"/>
      <c r="D692" s="39"/>
    </row>
    <row r="693" spans="1:4" x14ac:dyDescent="0.2">
      <c r="A693" s="90"/>
      <c r="B693" s="38"/>
      <c r="C693" s="38"/>
      <c r="D693" s="39"/>
    </row>
    <row r="694" spans="1:4" x14ac:dyDescent="0.2">
      <c r="A694" s="90"/>
      <c r="B694" s="38"/>
      <c r="C694" s="38"/>
      <c r="D694" s="39"/>
    </row>
    <row r="695" spans="1:4" x14ac:dyDescent="0.2">
      <c r="A695" s="90"/>
      <c r="B695" s="38"/>
      <c r="C695" s="38"/>
      <c r="D695" s="39"/>
    </row>
    <row r="696" spans="1:4" x14ac:dyDescent="0.2">
      <c r="A696" s="90"/>
      <c r="B696" s="38"/>
      <c r="C696" s="38"/>
      <c r="D696" s="39"/>
    </row>
    <row r="697" spans="1:4" x14ac:dyDescent="0.2">
      <c r="A697" s="90"/>
      <c r="B697" s="38"/>
      <c r="C697" s="38"/>
      <c r="D697" s="39"/>
    </row>
    <row r="698" spans="1:4" x14ac:dyDescent="0.2">
      <c r="A698" s="90"/>
      <c r="B698" s="38"/>
      <c r="C698" s="38"/>
      <c r="D698" s="39"/>
    </row>
    <row r="699" spans="1:4" x14ac:dyDescent="0.2">
      <c r="A699" s="90"/>
      <c r="B699" s="38"/>
      <c r="C699" s="38"/>
      <c r="D699" s="39"/>
    </row>
    <row r="700" spans="1:4" x14ac:dyDescent="0.2">
      <c r="A700" s="90"/>
      <c r="B700" s="38"/>
      <c r="C700" s="38"/>
      <c r="D700" s="39"/>
    </row>
    <row r="701" spans="1:4" x14ac:dyDescent="0.2">
      <c r="A701" s="90"/>
      <c r="B701" s="38"/>
      <c r="C701" s="38"/>
      <c r="D701" s="39"/>
    </row>
    <row r="702" spans="1:4" x14ac:dyDescent="0.2">
      <c r="A702" s="90"/>
      <c r="B702" s="38"/>
      <c r="C702" s="38"/>
      <c r="D702" s="39"/>
    </row>
    <row r="703" spans="1:4" x14ac:dyDescent="0.2">
      <c r="A703" s="90"/>
      <c r="B703" s="38"/>
      <c r="C703" s="38"/>
      <c r="D703" s="39"/>
    </row>
    <row r="704" spans="1:4" x14ac:dyDescent="0.2">
      <c r="A704" s="90"/>
      <c r="B704" s="38"/>
      <c r="C704" s="38"/>
      <c r="D704" s="39"/>
    </row>
    <row r="705" spans="1:4" x14ac:dyDescent="0.2">
      <c r="A705" s="90"/>
      <c r="B705" s="38"/>
      <c r="C705" s="38"/>
      <c r="D705" s="39"/>
    </row>
    <row r="706" spans="1:4" x14ac:dyDescent="0.2">
      <c r="A706" s="90"/>
      <c r="B706" s="38"/>
      <c r="C706" s="38"/>
      <c r="D706" s="39"/>
    </row>
    <row r="707" spans="1:4" x14ac:dyDescent="0.2">
      <c r="A707" s="90"/>
      <c r="B707" s="38"/>
      <c r="C707" s="38"/>
      <c r="D707" s="39"/>
    </row>
    <row r="708" spans="1:4" x14ac:dyDescent="0.2">
      <c r="A708" s="90"/>
      <c r="B708" s="38"/>
      <c r="C708" s="38"/>
      <c r="D708" s="39"/>
    </row>
    <row r="709" spans="1:4" x14ac:dyDescent="0.2">
      <c r="A709" s="90"/>
      <c r="B709" s="38"/>
      <c r="C709" s="38"/>
      <c r="D709" s="39"/>
    </row>
    <row r="710" spans="1:4" x14ac:dyDescent="0.2">
      <c r="A710" s="90"/>
      <c r="B710" s="38"/>
      <c r="C710" s="38"/>
      <c r="D710" s="39"/>
    </row>
    <row r="711" spans="1:4" x14ac:dyDescent="0.2">
      <c r="A711" s="90"/>
      <c r="B711" s="38"/>
      <c r="C711" s="38"/>
      <c r="D711" s="39"/>
    </row>
    <row r="712" spans="1:4" x14ac:dyDescent="0.2">
      <c r="A712" s="90"/>
      <c r="B712" s="38"/>
      <c r="C712" s="38"/>
      <c r="D712" s="39"/>
    </row>
    <row r="713" spans="1:4" x14ac:dyDescent="0.2">
      <c r="A713" s="90"/>
      <c r="B713" s="38"/>
      <c r="C713" s="38"/>
      <c r="D713" s="39"/>
    </row>
    <row r="714" spans="1:4" x14ac:dyDescent="0.2">
      <c r="A714" s="90"/>
      <c r="B714" s="38"/>
      <c r="C714" s="38"/>
      <c r="D714" s="39"/>
    </row>
    <row r="715" spans="1:4" x14ac:dyDescent="0.2">
      <c r="A715" s="90"/>
      <c r="B715" s="38"/>
      <c r="C715" s="38"/>
      <c r="D715" s="39"/>
    </row>
    <row r="716" spans="1:4" x14ac:dyDescent="0.2">
      <c r="A716" s="90"/>
      <c r="B716" s="38"/>
      <c r="C716" s="38"/>
      <c r="D716" s="39"/>
    </row>
    <row r="717" spans="1:4" x14ac:dyDescent="0.2">
      <c r="A717" s="90"/>
      <c r="B717" s="38"/>
      <c r="C717" s="38"/>
      <c r="D717" s="39"/>
    </row>
    <row r="718" spans="1:4" x14ac:dyDescent="0.2">
      <c r="A718" s="90"/>
      <c r="B718" s="38"/>
      <c r="C718" s="38"/>
      <c r="D718" s="39"/>
    </row>
    <row r="719" spans="1:4" x14ac:dyDescent="0.2">
      <c r="A719" s="90"/>
      <c r="B719" s="38"/>
      <c r="C719" s="38"/>
      <c r="D719" s="39"/>
    </row>
    <row r="720" spans="1:4" x14ac:dyDescent="0.2">
      <c r="A720" s="90"/>
      <c r="B720" s="38"/>
      <c r="C720" s="38"/>
      <c r="D720" s="39"/>
    </row>
    <row r="721" spans="1:4" x14ac:dyDescent="0.2">
      <c r="A721" s="90"/>
      <c r="B721" s="38"/>
      <c r="C721" s="38"/>
      <c r="D721" s="39"/>
    </row>
    <row r="722" spans="1:4" x14ac:dyDescent="0.2">
      <c r="A722" s="90"/>
      <c r="B722" s="38"/>
      <c r="C722" s="38"/>
      <c r="D722" s="39"/>
    </row>
    <row r="723" spans="1:4" x14ac:dyDescent="0.2">
      <c r="A723" s="90"/>
      <c r="B723" s="38"/>
      <c r="C723" s="38"/>
      <c r="D723" s="39"/>
    </row>
    <row r="724" spans="1:4" x14ac:dyDescent="0.2">
      <c r="A724" s="90"/>
      <c r="B724" s="38"/>
      <c r="C724" s="38"/>
      <c r="D724" s="39"/>
    </row>
    <row r="725" spans="1:4" x14ac:dyDescent="0.2">
      <c r="A725" s="90"/>
      <c r="B725" s="38"/>
      <c r="C725" s="38"/>
      <c r="D725" s="39"/>
    </row>
    <row r="726" spans="1:4" x14ac:dyDescent="0.2">
      <c r="A726" s="90"/>
      <c r="B726" s="38"/>
      <c r="C726" s="38"/>
      <c r="D726" s="39"/>
    </row>
    <row r="727" spans="1:4" x14ac:dyDescent="0.2">
      <c r="A727" s="90"/>
      <c r="B727" s="38"/>
      <c r="C727" s="38"/>
      <c r="D727" s="39"/>
    </row>
    <row r="728" spans="1:4" x14ac:dyDescent="0.2">
      <c r="A728" s="90"/>
      <c r="B728" s="38"/>
      <c r="C728" s="38"/>
      <c r="D728" s="39"/>
    </row>
    <row r="729" spans="1:4" x14ac:dyDescent="0.2">
      <c r="A729" s="90"/>
      <c r="B729" s="38"/>
      <c r="C729" s="38"/>
      <c r="D729" s="39"/>
    </row>
    <row r="730" spans="1:4" x14ac:dyDescent="0.2">
      <c r="A730" s="90"/>
      <c r="B730" s="38"/>
      <c r="C730" s="38"/>
      <c r="D730" s="39"/>
    </row>
    <row r="731" spans="1:4" x14ac:dyDescent="0.2">
      <c r="A731" s="90"/>
      <c r="B731" s="38"/>
      <c r="C731" s="38"/>
      <c r="D731" s="39"/>
    </row>
    <row r="732" spans="1:4" x14ac:dyDescent="0.2">
      <c r="A732" s="90"/>
      <c r="B732" s="38"/>
      <c r="C732" s="38"/>
      <c r="D732" s="39"/>
    </row>
    <row r="733" spans="1:4" x14ac:dyDescent="0.2">
      <c r="A733" s="90"/>
      <c r="B733" s="38"/>
      <c r="C733" s="38"/>
      <c r="D733" s="39"/>
    </row>
    <row r="734" spans="1:4" x14ac:dyDescent="0.2">
      <c r="A734" s="90"/>
      <c r="B734" s="38"/>
      <c r="C734" s="38"/>
      <c r="D734" s="39"/>
    </row>
    <row r="735" spans="1:4" x14ac:dyDescent="0.2">
      <c r="A735" s="90"/>
      <c r="B735" s="38"/>
      <c r="C735" s="38"/>
      <c r="D735" s="39"/>
    </row>
    <row r="736" spans="1:4" x14ac:dyDescent="0.2">
      <c r="A736" s="90"/>
      <c r="B736" s="38"/>
      <c r="C736" s="38"/>
      <c r="D736" s="39"/>
    </row>
    <row r="737" spans="1:4" x14ac:dyDescent="0.2">
      <c r="A737" s="90"/>
      <c r="B737" s="38"/>
      <c r="C737" s="38"/>
      <c r="D737" s="39"/>
    </row>
    <row r="738" spans="1:4" x14ac:dyDescent="0.2">
      <c r="A738" s="90"/>
      <c r="B738" s="38"/>
      <c r="C738" s="38"/>
      <c r="D738" s="39"/>
    </row>
    <row r="739" spans="1:4" x14ac:dyDescent="0.2">
      <c r="A739" s="90"/>
      <c r="B739" s="38"/>
      <c r="C739" s="38"/>
      <c r="D739" s="39"/>
    </row>
    <row r="740" spans="1:4" x14ac:dyDescent="0.2">
      <c r="A740" s="90"/>
      <c r="B740" s="38"/>
      <c r="C740" s="38"/>
      <c r="D740" s="39"/>
    </row>
    <row r="741" spans="1:4" x14ac:dyDescent="0.2">
      <c r="A741" s="90"/>
      <c r="B741" s="38"/>
      <c r="C741" s="38"/>
      <c r="D741" s="39"/>
    </row>
    <row r="742" spans="1:4" x14ac:dyDescent="0.2">
      <c r="A742" s="90"/>
      <c r="B742" s="38"/>
      <c r="C742" s="38"/>
      <c r="D742" s="39"/>
    </row>
    <row r="743" spans="1:4" x14ac:dyDescent="0.2">
      <c r="A743" s="90"/>
      <c r="B743" s="38"/>
      <c r="C743" s="38"/>
      <c r="D743" s="39"/>
    </row>
    <row r="744" spans="1:4" x14ac:dyDescent="0.2">
      <c r="A744" s="90"/>
      <c r="B744" s="38"/>
      <c r="C744" s="38"/>
      <c r="D744" s="39"/>
    </row>
    <row r="745" spans="1:4" x14ac:dyDescent="0.2">
      <c r="A745" s="90"/>
      <c r="B745" s="38"/>
      <c r="C745" s="38"/>
      <c r="D745" s="39"/>
    </row>
    <row r="746" spans="1:4" x14ac:dyDescent="0.2">
      <c r="A746" s="90"/>
      <c r="B746" s="38"/>
      <c r="C746" s="38"/>
      <c r="D746" s="39"/>
    </row>
    <row r="747" spans="1:4" x14ac:dyDescent="0.2">
      <c r="A747" s="90"/>
      <c r="B747" s="38"/>
      <c r="C747" s="38"/>
      <c r="D747" s="39"/>
    </row>
    <row r="748" spans="1:4" x14ac:dyDescent="0.2">
      <c r="A748" s="90"/>
      <c r="B748" s="38"/>
      <c r="C748" s="38"/>
      <c r="D748" s="39"/>
    </row>
    <row r="749" spans="1:4" x14ac:dyDescent="0.2">
      <c r="A749" s="90"/>
      <c r="B749" s="38"/>
      <c r="C749" s="38"/>
      <c r="D749" s="39"/>
    </row>
    <row r="750" spans="1:4" x14ac:dyDescent="0.2">
      <c r="A750" s="90"/>
      <c r="B750" s="38"/>
      <c r="C750" s="38"/>
      <c r="D750" s="39"/>
    </row>
    <row r="751" spans="1:4" x14ac:dyDescent="0.2">
      <c r="A751" s="90"/>
      <c r="B751" s="38"/>
      <c r="C751" s="38"/>
      <c r="D751" s="39"/>
    </row>
    <row r="752" spans="1:4" x14ac:dyDescent="0.2">
      <c r="A752" s="90"/>
      <c r="B752" s="38"/>
      <c r="C752" s="38"/>
      <c r="D752" s="39"/>
    </row>
    <row r="753" spans="1:4" x14ac:dyDescent="0.2">
      <c r="A753" s="90"/>
      <c r="B753" s="38"/>
      <c r="C753" s="38"/>
      <c r="D753" s="39"/>
    </row>
    <row r="754" spans="1:4" x14ac:dyDescent="0.2">
      <c r="A754" s="90"/>
      <c r="B754" s="38"/>
      <c r="C754" s="38"/>
      <c r="D754" s="39"/>
    </row>
    <row r="755" spans="1:4" x14ac:dyDescent="0.2">
      <c r="A755" s="90"/>
      <c r="B755" s="38"/>
      <c r="C755" s="38"/>
      <c r="D755" s="39"/>
    </row>
    <row r="756" spans="1:4" x14ac:dyDescent="0.2">
      <c r="A756" s="90"/>
      <c r="B756" s="38"/>
      <c r="C756" s="38"/>
      <c r="D756" s="39"/>
    </row>
    <row r="757" spans="1:4" x14ac:dyDescent="0.2">
      <c r="A757" s="90"/>
      <c r="B757" s="38"/>
      <c r="C757" s="38"/>
      <c r="D757" s="39"/>
    </row>
    <row r="758" spans="1:4" x14ac:dyDescent="0.2">
      <c r="A758" s="90"/>
      <c r="B758" s="38"/>
      <c r="C758" s="38"/>
      <c r="D758" s="39"/>
    </row>
    <row r="759" spans="1:4" x14ac:dyDescent="0.2">
      <c r="A759" s="90"/>
      <c r="B759" s="38"/>
      <c r="C759" s="38"/>
      <c r="D759" s="39"/>
    </row>
    <row r="760" spans="1:4" x14ac:dyDescent="0.2">
      <c r="A760" s="90"/>
      <c r="B760" s="38"/>
      <c r="C760" s="38"/>
      <c r="D760" s="39"/>
    </row>
    <row r="761" spans="1:4" x14ac:dyDescent="0.2">
      <c r="A761" s="90"/>
      <c r="B761" s="38"/>
      <c r="C761" s="38"/>
      <c r="D761" s="39"/>
    </row>
    <row r="762" spans="1:4" x14ac:dyDescent="0.2">
      <c r="A762" s="90"/>
      <c r="B762" s="38"/>
      <c r="C762" s="38"/>
      <c r="D762" s="39"/>
    </row>
    <row r="763" spans="1:4" x14ac:dyDescent="0.2">
      <c r="A763" s="90"/>
      <c r="B763" s="38"/>
      <c r="C763" s="38"/>
      <c r="D763" s="39"/>
    </row>
    <row r="764" spans="1:4" x14ac:dyDescent="0.2">
      <c r="A764" s="90"/>
      <c r="B764" s="38"/>
      <c r="C764" s="38"/>
      <c r="D764" s="39"/>
    </row>
    <row r="765" spans="1:4" x14ac:dyDescent="0.2">
      <c r="A765" s="90"/>
      <c r="B765" s="38"/>
      <c r="C765" s="38"/>
      <c r="D765" s="39"/>
    </row>
    <row r="766" spans="1:4" x14ac:dyDescent="0.2">
      <c r="A766" s="90"/>
      <c r="B766" s="38"/>
      <c r="C766" s="38"/>
      <c r="D766" s="39"/>
    </row>
    <row r="767" spans="1:4" x14ac:dyDescent="0.2">
      <c r="A767" s="90"/>
      <c r="B767" s="38"/>
      <c r="C767" s="38"/>
      <c r="D767" s="39"/>
    </row>
    <row r="768" spans="1:4" x14ac:dyDescent="0.2">
      <c r="A768" s="90"/>
      <c r="B768" s="38"/>
      <c r="C768" s="38"/>
      <c r="D768" s="39"/>
    </row>
    <row r="769" spans="1:4" x14ac:dyDescent="0.2">
      <c r="A769" s="90"/>
      <c r="B769" s="38"/>
      <c r="C769" s="38"/>
      <c r="D769" s="39"/>
    </row>
    <row r="770" spans="1:4" x14ac:dyDescent="0.2">
      <c r="A770" s="90"/>
      <c r="B770" s="38"/>
      <c r="C770" s="38"/>
      <c r="D770" s="39"/>
    </row>
    <row r="771" spans="1:4" x14ac:dyDescent="0.2">
      <c r="A771" s="90"/>
      <c r="B771" s="38"/>
      <c r="C771" s="38"/>
      <c r="D771" s="39"/>
    </row>
    <row r="772" spans="1:4" x14ac:dyDescent="0.2">
      <c r="A772" s="90"/>
      <c r="B772" s="38"/>
      <c r="C772" s="38"/>
      <c r="D772" s="39"/>
    </row>
    <row r="773" spans="1:4" x14ac:dyDescent="0.2">
      <c r="A773" s="90"/>
      <c r="B773" s="38"/>
      <c r="C773" s="38"/>
      <c r="D773" s="39"/>
    </row>
    <row r="774" spans="1:4" x14ac:dyDescent="0.2">
      <c r="A774" s="90"/>
      <c r="B774" s="38"/>
      <c r="C774" s="38"/>
      <c r="D774" s="39"/>
    </row>
    <row r="775" spans="1:4" x14ac:dyDescent="0.2">
      <c r="A775" s="90"/>
      <c r="B775" s="38"/>
      <c r="C775" s="38"/>
      <c r="D775" s="39"/>
    </row>
    <row r="776" spans="1:4" x14ac:dyDescent="0.2">
      <c r="A776" s="90"/>
      <c r="B776" s="38"/>
      <c r="C776" s="38"/>
      <c r="D776" s="39"/>
    </row>
    <row r="777" spans="1:4" x14ac:dyDescent="0.2">
      <c r="A777" s="90"/>
      <c r="B777" s="38"/>
      <c r="C777" s="38"/>
      <c r="D777" s="39"/>
    </row>
    <row r="778" spans="1:4" x14ac:dyDescent="0.2">
      <c r="A778" s="90"/>
      <c r="B778" s="38"/>
      <c r="C778" s="38"/>
      <c r="D778" s="39"/>
    </row>
    <row r="779" spans="1:4" x14ac:dyDescent="0.2">
      <c r="A779" s="90"/>
      <c r="B779" s="38"/>
      <c r="C779" s="38"/>
      <c r="D779" s="39"/>
    </row>
    <row r="780" spans="1:4" x14ac:dyDescent="0.2">
      <c r="A780" s="90"/>
      <c r="B780" s="38"/>
      <c r="C780" s="38"/>
      <c r="D780" s="39"/>
    </row>
    <row r="781" spans="1:4" x14ac:dyDescent="0.2">
      <c r="A781" s="90"/>
      <c r="B781" s="38"/>
      <c r="C781" s="38"/>
      <c r="D781" s="39"/>
    </row>
    <row r="782" spans="1:4" x14ac:dyDescent="0.2">
      <c r="A782" s="90"/>
      <c r="B782" s="38"/>
      <c r="C782" s="38"/>
      <c r="D782" s="39"/>
    </row>
    <row r="783" spans="1:4" x14ac:dyDescent="0.2">
      <c r="A783" s="90"/>
      <c r="B783" s="38"/>
      <c r="C783" s="38"/>
      <c r="D783" s="39"/>
    </row>
    <row r="784" spans="1:4" x14ac:dyDescent="0.2">
      <c r="A784" s="90"/>
      <c r="B784" s="38"/>
      <c r="C784" s="38"/>
      <c r="D784" s="39"/>
    </row>
    <row r="785" spans="1:4" x14ac:dyDescent="0.2">
      <c r="A785" s="90"/>
      <c r="B785" s="38"/>
      <c r="C785" s="38"/>
      <c r="D785" s="39"/>
    </row>
    <row r="786" spans="1:4" x14ac:dyDescent="0.2">
      <c r="A786" s="90"/>
      <c r="B786" s="38"/>
      <c r="C786" s="38"/>
      <c r="D786" s="39"/>
    </row>
    <row r="787" spans="1:4" x14ac:dyDescent="0.2">
      <c r="A787" s="90"/>
      <c r="B787" s="38"/>
      <c r="C787" s="38"/>
      <c r="D787" s="39"/>
    </row>
    <row r="788" spans="1:4" x14ac:dyDescent="0.2">
      <c r="A788" s="90"/>
      <c r="B788" s="38"/>
      <c r="C788" s="38"/>
      <c r="D788" s="39"/>
    </row>
    <row r="789" spans="1:4" x14ac:dyDescent="0.2">
      <c r="A789" s="90"/>
      <c r="B789" s="38"/>
      <c r="C789" s="38"/>
      <c r="D789" s="39"/>
    </row>
    <row r="790" spans="1:4" x14ac:dyDescent="0.2">
      <c r="A790" s="90"/>
      <c r="B790" s="38"/>
      <c r="C790" s="38"/>
      <c r="D790" s="39"/>
    </row>
    <row r="791" spans="1:4" x14ac:dyDescent="0.2">
      <c r="A791" s="90"/>
      <c r="B791" s="38"/>
      <c r="C791" s="38"/>
      <c r="D791" s="39"/>
    </row>
    <row r="792" spans="1:4" x14ac:dyDescent="0.2">
      <c r="A792" s="90"/>
      <c r="B792" s="38"/>
      <c r="C792" s="38"/>
      <c r="D792" s="39"/>
    </row>
    <row r="793" spans="1:4" x14ac:dyDescent="0.2">
      <c r="A793" s="90"/>
      <c r="B793" s="38"/>
      <c r="C793" s="38"/>
      <c r="D793" s="39"/>
    </row>
    <row r="794" spans="1:4" x14ac:dyDescent="0.2">
      <c r="A794" s="90"/>
      <c r="B794" s="38"/>
      <c r="C794" s="38"/>
      <c r="D794" s="39"/>
    </row>
    <row r="795" spans="1:4" x14ac:dyDescent="0.2">
      <c r="A795" s="90"/>
      <c r="B795" s="38"/>
      <c r="C795" s="38"/>
      <c r="D795" s="39"/>
    </row>
    <row r="796" spans="1:4" x14ac:dyDescent="0.2">
      <c r="A796" s="90"/>
      <c r="B796" s="38"/>
      <c r="C796" s="38"/>
      <c r="D796" s="39"/>
    </row>
    <row r="797" spans="1:4" x14ac:dyDescent="0.2">
      <c r="A797" s="90"/>
      <c r="B797" s="38"/>
      <c r="C797" s="38"/>
      <c r="D797" s="39"/>
    </row>
    <row r="798" spans="1:4" x14ac:dyDescent="0.2">
      <c r="A798" s="90"/>
      <c r="B798" s="38"/>
      <c r="C798" s="38"/>
      <c r="D798" s="39"/>
    </row>
    <row r="799" spans="1:4" x14ac:dyDescent="0.2">
      <c r="A799" s="90"/>
      <c r="B799" s="38"/>
      <c r="C799" s="38"/>
      <c r="D799" s="39"/>
    </row>
    <row r="800" spans="1:4" x14ac:dyDescent="0.2">
      <c r="A800" s="90"/>
      <c r="B800" s="38"/>
      <c r="C800" s="38"/>
      <c r="D800" s="39"/>
    </row>
    <row r="801" spans="1:4" x14ac:dyDescent="0.2">
      <c r="A801" s="90"/>
      <c r="B801" s="38"/>
      <c r="C801" s="38"/>
      <c r="D801" s="39"/>
    </row>
    <row r="802" spans="1:4" x14ac:dyDescent="0.2">
      <c r="A802" s="90"/>
      <c r="B802" s="38"/>
      <c r="C802" s="38"/>
      <c r="D802" s="39"/>
    </row>
    <row r="803" spans="1:4" x14ac:dyDescent="0.2">
      <c r="A803" s="90"/>
      <c r="B803" s="38"/>
      <c r="C803" s="38"/>
      <c r="D803" s="39"/>
    </row>
    <row r="804" spans="1:4" x14ac:dyDescent="0.2">
      <c r="A804" s="90"/>
      <c r="B804" s="38"/>
      <c r="C804" s="38"/>
      <c r="D804" s="39"/>
    </row>
    <row r="805" spans="1:4" x14ac:dyDescent="0.2">
      <c r="A805" s="90"/>
      <c r="B805" s="38"/>
      <c r="C805" s="38"/>
      <c r="D805" s="39"/>
    </row>
    <row r="806" spans="1:4" x14ac:dyDescent="0.2">
      <c r="A806" s="90"/>
      <c r="B806" s="38"/>
      <c r="C806" s="38"/>
      <c r="D806" s="39"/>
    </row>
    <row r="807" spans="1:4" x14ac:dyDescent="0.2">
      <c r="A807" s="90"/>
      <c r="B807" s="38"/>
      <c r="C807" s="38"/>
      <c r="D807" s="39"/>
    </row>
    <row r="808" spans="1:4" x14ac:dyDescent="0.2">
      <c r="A808" s="90"/>
      <c r="B808" s="38"/>
      <c r="C808" s="38"/>
      <c r="D808" s="39"/>
    </row>
    <row r="809" spans="1:4" x14ac:dyDescent="0.2">
      <c r="A809" s="90"/>
      <c r="B809" s="38"/>
      <c r="C809" s="38"/>
      <c r="D809" s="39"/>
    </row>
    <row r="810" spans="1:4" x14ac:dyDescent="0.2">
      <c r="A810" s="90"/>
      <c r="B810" s="38"/>
      <c r="C810" s="38"/>
      <c r="D810" s="39"/>
    </row>
    <row r="811" spans="1:4" x14ac:dyDescent="0.2">
      <c r="A811" s="90"/>
      <c r="B811" s="38"/>
      <c r="C811" s="38"/>
      <c r="D811" s="39"/>
    </row>
    <row r="812" spans="1:4" x14ac:dyDescent="0.2">
      <c r="A812" s="90"/>
      <c r="B812" s="38"/>
      <c r="C812" s="38"/>
      <c r="D812" s="39"/>
    </row>
    <row r="813" spans="1:4" x14ac:dyDescent="0.2">
      <c r="A813" s="90"/>
      <c r="B813" s="38"/>
      <c r="C813" s="38"/>
      <c r="D813" s="39"/>
    </row>
    <row r="814" spans="1:4" x14ac:dyDescent="0.2">
      <c r="A814" s="90"/>
      <c r="B814" s="38"/>
      <c r="C814" s="38"/>
      <c r="D814" s="39"/>
    </row>
    <row r="815" spans="1:4" x14ac:dyDescent="0.2">
      <c r="A815" s="90"/>
      <c r="B815" s="38"/>
      <c r="C815" s="38"/>
      <c r="D815" s="39"/>
    </row>
    <row r="816" spans="1:4" x14ac:dyDescent="0.2">
      <c r="A816" s="90"/>
      <c r="B816" s="38"/>
      <c r="C816" s="38"/>
      <c r="D816" s="39"/>
    </row>
    <row r="817" spans="1:4" x14ac:dyDescent="0.2">
      <c r="A817" s="90"/>
      <c r="B817" s="38"/>
      <c r="C817" s="38"/>
      <c r="D817" s="39"/>
    </row>
    <row r="818" spans="1:4" x14ac:dyDescent="0.2">
      <c r="A818" s="90"/>
      <c r="B818" s="38"/>
      <c r="C818" s="38"/>
      <c r="D818" s="39"/>
    </row>
    <row r="819" spans="1:4" x14ac:dyDescent="0.2">
      <c r="A819" s="90"/>
      <c r="B819" s="38"/>
      <c r="C819" s="38"/>
      <c r="D819" s="39"/>
    </row>
    <row r="820" spans="1:4" x14ac:dyDescent="0.2">
      <c r="A820" s="90"/>
      <c r="B820" s="38"/>
      <c r="C820" s="38"/>
      <c r="D820" s="39"/>
    </row>
    <row r="821" spans="1:4" x14ac:dyDescent="0.2">
      <c r="A821" s="90"/>
      <c r="B821" s="38"/>
      <c r="C821" s="38"/>
      <c r="D821" s="39"/>
    </row>
    <row r="822" spans="1:4" x14ac:dyDescent="0.2">
      <c r="A822" s="90"/>
      <c r="B822" s="38"/>
      <c r="C822" s="38"/>
      <c r="D822" s="39"/>
    </row>
    <row r="823" spans="1:4" x14ac:dyDescent="0.2">
      <c r="A823" s="90"/>
      <c r="B823" s="38"/>
      <c r="C823" s="38"/>
      <c r="D823" s="39"/>
    </row>
    <row r="824" spans="1:4" x14ac:dyDescent="0.2">
      <c r="A824" s="90"/>
      <c r="B824" s="38"/>
      <c r="C824" s="38"/>
      <c r="D824" s="39"/>
    </row>
    <row r="825" spans="1:4" x14ac:dyDescent="0.2">
      <c r="A825" s="90"/>
      <c r="B825" s="38"/>
      <c r="C825" s="38"/>
      <c r="D825" s="39"/>
    </row>
    <row r="826" spans="1:4" x14ac:dyDescent="0.2">
      <c r="A826" s="90"/>
      <c r="B826" s="38"/>
      <c r="C826" s="38"/>
      <c r="D826" s="39"/>
    </row>
    <row r="827" spans="1:4" x14ac:dyDescent="0.2">
      <c r="A827" s="90"/>
      <c r="B827" s="38"/>
      <c r="C827" s="38"/>
      <c r="D827" s="39"/>
    </row>
    <row r="828" spans="1:4" x14ac:dyDescent="0.2">
      <c r="A828" s="90"/>
      <c r="B828" s="38"/>
      <c r="C828" s="38"/>
      <c r="D828" s="39"/>
    </row>
    <row r="829" spans="1:4" x14ac:dyDescent="0.2">
      <c r="A829" s="90"/>
      <c r="B829" s="38"/>
      <c r="C829" s="38"/>
      <c r="D829" s="39"/>
    </row>
    <row r="830" spans="1:4" x14ac:dyDescent="0.2">
      <c r="A830" s="90"/>
      <c r="B830" s="38"/>
      <c r="C830" s="38"/>
      <c r="D830" s="39"/>
    </row>
    <row r="831" spans="1:4" x14ac:dyDescent="0.2">
      <c r="A831" s="90"/>
      <c r="B831" s="38"/>
      <c r="C831" s="38"/>
      <c r="D831" s="39"/>
    </row>
    <row r="832" spans="1:4" x14ac:dyDescent="0.2">
      <c r="A832" s="90"/>
      <c r="B832" s="38"/>
      <c r="C832" s="38"/>
      <c r="D832" s="39"/>
    </row>
    <row r="833" spans="1:4" x14ac:dyDescent="0.2">
      <c r="A833" s="90"/>
      <c r="B833" s="38"/>
      <c r="C833" s="38"/>
      <c r="D833" s="39"/>
    </row>
    <row r="834" spans="1:4" x14ac:dyDescent="0.2">
      <c r="A834" s="90"/>
      <c r="B834" s="38"/>
      <c r="C834" s="38"/>
      <c r="D834" s="39"/>
    </row>
    <row r="835" spans="1:4" x14ac:dyDescent="0.2">
      <c r="A835" s="90"/>
      <c r="B835" s="38"/>
      <c r="C835" s="38"/>
      <c r="D835" s="39"/>
    </row>
    <row r="836" spans="1:4" x14ac:dyDescent="0.2">
      <c r="A836" s="90"/>
      <c r="B836" s="38"/>
      <c r="C836" s="38"/>
      <c r="D836" s="39"/>
    </row>
    <row r="837" spans="1:4" x14ac:dyDescent="0.2">
      <c r="A837" s="90"/>
      <c r="B837" s="38"/>
      <c r="C837" s="38"/>
      <c r="D837" s="39"/>
    </row>
    <row r="838" spans="1:4" x14ac:dyDescent="0.2">
      <c r="A838" s="90"/>
      <c r="B838" s="38"/>
      <c r="C838" s="38"/>
      <c r="D838" s="39"/>
    </row>
    <row r="839" spans="1:4" x14ac:dyDescent="0.2">
      <c r="A839" s="90"/>
      <c r="B839" s="38"/>
      <c r="C839" s="38"/>
      <c r="D839" s="39"/>
    </row>
    <row r="840" spans="1:4" x14ac:dyDescent="0.2">
      <c r="A840" s="90"/>
      <c r="B840" s="38"/>
      <c r="C840" s="38"/>
      <c r="D840" s="39"/>
    </row>
    <row r="841" spans="1:4" x14ac:dyDescent="0.2">
      <c r="A841" s="90"/>
      <c r="B841" s="38"/>
      <c r="C841" s="38"/>
      <c r="D841" s="39"/>
    </row>
    <row r="842" spans="1:4" x14ac:dyDescent="0.2">
      <c r="A842" s="90"/>
      <c r="B842" s="38"/>
      <c r="C842" s="38"/>
      <c r="D842" s="39"/>
    </row>
    <row r="843" spans="1:4" x14ac:dyDescent="0.2">
      <c r="A843" s="90"/>
      <c r="B843" s="38"/>
      <c r="C843" s="38"/>
      <c r="D843" s="39"/>
    </row>
    <row r="844" spans="1:4" x14ac:dyDescent="0.2">
      <c r="A844" s="90"/>
      <c r="B844" s="38"/>
      <c r="C844" s="38"/>
      <c r="D844" s="39"/>
    </row>
    <row r="845" spans="1:4" x14ac:dyDescent="0.2">
      <c r="A845" s="90"/>
      <c r="B845" s="38"/>
      <c r="C845" s="38"/>
      <c r="D845" s="39"/>
    </row>
    <row r="846" spans="1:4" x14ac:dyDescent="0.2">
      <c r="A846" s="90"/>
      <c r="B846" s="38"/>
      <c r="C846" s="38"/>
      <c r="D846" s="39"/>
    </row>
    <row r="847" spans="1:4" x14ac:dyDescent="0.2">
      <c r="A847" s="90"/>
      <c r="B847" s="38"/>
      <c r="C847" s="38"/>
      <c r="D847" s="39"/>
    </row>
    <row r="848" spans="1:4" x14ac:dyDescent="0.2">
      <c r="A848" s="90"/>
      <c r="B848" s="38"/>
      <c r="C848" s="38"/>
      <c r="D848" s="39"/>
    </row>
    <row r="849" spans="1:4" x14ac:dyDescent="0.2">
      <c r="A849" s="90"/>
      <c r="B849" s="38"/>
      <c r="C849" s="38"/>
      <c r="D849" s="39"/>
    </row>
    <row r="850" spans="1:4" x14ac:dyDescent="0.2">
      <c r="A850" s="90"/>
      <c r="B850" s="38"/>
      <c r="C850" s="38"/>
      <c r="D850" s="39"/>
    </row>
    <row r="851" spans="1:4" x14ac:dyDescent="0.2">
      <c r="A851" s="90"/>
      <c r="B851" s="38"/>
      <c r="C851" s="38"/>
      <c r="D851" s="39"/>
    </row>
    <row r="852" spans="1:4" x14ac:dyDescent="0.2">
      <c r="A852" s="90"/>
      <c r="B852" s="38"/>
      <c r="C852" s="38"/>
      <c r="D852" s="39"/>
    </row>
    <row r="853" spans="1:4" x14ac:dyDescent="0.2">
      <c r="A853" s="90"/>
      <c r="B853" s="38"/>
      <c r="C853" s="38"/>
      <c r="D853" s="39"/>
    </row>
    <row r="854" spans="1:4" x14ac:dyDescent="0.2">
      <c r="A854" s="90"/>
      <c r="B854" s="38"/>
      <c r="C854" s="38"/>
      <c r="D854" s="39"/>
    </row>
    <row r="855" spans="1:4" x14ac:dyDescent="0.2">
      <c r="A855" s="90"/>
      <c r="B855" s="38"/>
      <c r="C855" s="38"/>
      <c r="D855" s="39"/>
    </row>
    <row r="856" spans="1:4" x14ac:dyDescent="0.2">
      <c r="A856" s="90"/>
      <c r="B856" s="38"/>
      <c r="C856" s="38"/>
      <c r="D856" s="39"/>
    </row>
    <row r="857" spans="1:4" x14ac:dyDescent="0.2">
      <c r="A857" s="90"/>
      <c r="B857" s="38"/>
      <c r="C857" s="38"/>
      <c r="D857" s="39"/>
    </row>
    <row r="858" spans="1:4" x14ac:dyDescent="0.2">
      <c r="A858" s="90"/>
      <c r="B858" s="38"/>
      <c r="C858" s="38"/>
      <c r="D858" s="39"/>
    </row>
    <row r="859" spans="1:4" x14ac:dyDescent="0.2">
      <c r="A859" s="90"/>
      <c r="B859" s="38"/>
      <c r="C859" s="38"/>
      <c r="D859" s="39"/>
    </row>
    <row r="860" spans="1:4" x14ac:dyDescent="0.2">
      <c r="A860" s="90"/>
      <c r="B860" s="38"/>
      <c r="C860" s="38"/>
      <c r="D860" s="39"/>
    </row>
    <row r="861" spans="1:4" x14ac:dyDescent="0.2">
      <c r="A861" s="90"/>
      <c r="B861" s="38"/>
      <c r="C861" s="38"/>
      <c r="D861" s="39"/>
    </row>
    <row r="862" spans="1:4" x14ac:dyDescent="0.2">
      <c r="A862" s="90"/>
      <c r="B862" s="38"/>
      <c r="C862" s="38"/>
      <c r="D862" s="39"/>
    </row>
    <row r="863" spans="1:4" x14ac:dyDescent="0.2">
      <c r="A863" s="90"/>
      <c r="B863" s="38"/>
      <c r="C863" s="38"/>
      <c r="D863" s="39"/>
    </row>
    <row r="864" spans="1:4" x14ac:dyDescent="0.2">
      <c r="A864" s="90"/>
      <c r="B864" s="38"/>
      <c r="C864" s="38"/>
      <c r="D864" s="39"/>
    </row>
    <row r="865" spans="1:4" x14ac:dyDescent="0.2">
      <c r="A865" s="90"/>
      <c r="B865" s="38"/>
      <c r="C865" s="38"/>
      <c r="D865" s="39"/>
    </row>
    <row r="866" spans="1:4" x14ac:dyDescent="0.2">
      <c r="A866" s="90"/>
      <c r="B866" s="38"/>
      <c r="C866" s="38"/>
      <c r="D866" s="39"/>
    </row>
    <row r="867" spans="1:4" x14ac:dyDescent="0.2">
      <c r="A867" s="90"/>
      <c r="B867" s="38"/>
      <c r="C867" s="38"/>
      <c r="D867" s="39"/>
    </row>
    <row r="868" spans="1:4" x14ac:dyDescent="0.2">
      <c r="A868" s="90"/>
      <c r="B868" s="38"/>
      <c r="C868" s="38"/>
      <c r="D868" s="39"/>
    </row>
    <row r="869" spans="1:4" x14ac:dyDescent="0.2">
      <c r="A869" s="90"/>
      <c r="B869" s="38"/>
      <c r="C869" s="38"/>
      <c r="D869" s="39"/>
    </row>
    <row r="870" spans="1:4" x14ac:dyDescent="0.2">
      <c r="A870" s="90"/>
      <c r="B870" s="38"/>
      <c r="C870" s="38"/>
      <c r="D870" s="39"/>
    </row>
    <row r="871" spans="1:4" x14ac:dyDescent="0.2">
      <c r="A871" s="90"/>
      <c r="B871" s="38"/>
      <c r="C871" s="38"/>
      <c r="D871" s="39"/>
    </row>
    <row r="872" spans="1:4" x14ac:dyDescent="0.2">
      <c r="A872" s="90"/>
      <c r="B872" s="38"/>
      <c r="C872" s="38"/>
      <c r="D872" s="39"/>
    </row>
    <row r="873" spans="1:4" x14ac:dyDescent="0.2">
      <c r="A873" s="90"/>
      <c r="B873" s="38"/>
      <c r="C873" s="38"/>
      <c r="D873" s="39"/>
    </row>
    <row r="874" spans="1:4" x14ac:dyDescent="0.2">
      <c r="A874" s="90"/>
      <c r="B874" s="38"/>
      <c r="C874" s="38"/>
      <c r="D874" s="39"/>
    </row>
    <row r="875" spans="1:4" x14ac:dyDescent="0.2">
      <c r="A875" s="90"/>
      <c r="B875" s="38"/>
      <c r="C875" s="38"/>
      <c r="D875" s="39"/>
    </row>
    <row r="876" spans="1:4" x14ac:dyDescent="0.2">
      <c r="A876" s="90"/>
      <c r="B876" s="38"/>
      <c r="C876" s="38"/>
      <c r="D876" s="39"/>
    </row>
    <row r="877" spans="1:4" x14ac:dyDescent="0.2">
      <c r="A877" s="90"/>
      <c r="B877" s="38"/>
      <c r="C877" s="38"/>
      <c r="D877" s="39"/>
    </row>
    <row r="878" spans="1:4" x14ac:dyDescent="0.2">
      <c r="A878" s="90"/>
      <c r="B878" s="38"/>
      <c r="C878" s="38"/>
      <c r="D878" s="39"/>
    </row>
    <row r="879" spans="1:4" x14ac:dyDescent="0.2">
      <c r="A879" s="90"/>
      <c r="B879" s="38"/>
      <c r="C879" s="38"/>
      <c r="D879" s="39"/>
    </row>
    <row r="880" spans="1:4" x14ac:dyDescent="0.2">
      <c r="A880" s="90"/>
      <c r="B880" s="38"/>
      <c r="C880" s="38"/>
      <c r="D880" s="39"/>
    </row>
    <row r="881" spans="1:4" x14ac:dyDescent="0.2">
      <c r="A881" s="90"/>
      <c r="B881" s="38"/>
      <c r="C881" s="38"/>
      <c r="D881" s="39"/>
    </row>
    <row r="882" spans="1:4" x14ac:dyDescent="0.2">
      <c r="A882" s="90"/>
      <c r="B882" s="38"/>
      <c r="C882" s="38"/>
      <c r="D882" s="39"/>
    </row>
    <row r="883" spans="1:4" x14ac:dyDescent="0.2">
      <c r="A883" s="90"/>
      <c r="B883" s="38"/>
      <c r="C883" s="38"/>
      <c r="D883" s="39"/>
    </row>
    <row r="884" spans="1:4" x14ac:dyDescent="0.2">
      <c r="A884" s="90"/>
      <c r="B884" s="38"/>
      <c r="C884" s="38"/>
      <c r="D884" s="39"/>
    </row>
    <row r="885" spans="1:4" x14ac:dyDescent="0.2">
      <c r="A885" s="90"/>
      <c r="B885" s="38"/>
      <c r="C885" s="38"/>
      <c r="D885" s="39"/>
    </row>
    <row r="886" spans="1:4" x14ac:dyDescent="0.2">
      <c r="A886" s="90"/>
      <c r="B886" s="38"/>
      <c r="C886" s="38"/>
      <c r="D886" s="39"/>
    </row>
    <row r="887" spans="1:4" x14ac:dyDescent="0.2">
      <c r="A887" s="90"/>
      <c r="B887" s="38"/>
      <c r="C887" s="38"/>
      <c r="D887" s="39"/>
    </row>
    <row r="888" spans="1:4" x14ac:dyDescent="0.2">
      <c r="A888" s="90"/>
      <c r="B888" s="38"/>
      <c r="C888" s="38"/>
      <c r="D888" s="39"/>
    </row>
    <row r="889" spans="1:4" x14ac:dyDescent="0.2">
      <c r="A889" s="90"/>
      <c r="B889" s="38"/>
      <c r="C889" s="38"/>
      <c r="D889" s="39"/>
    </row>
    <row r="890" spans="1:4" x14ac:dyDescent="0.2">
      <c r="A890" s="90"/>
      <c r="B890" s="38"/>
      <c r="C890" s="38"/>
      <c r="D890" s="39"/>
    </row>
    <row r="891" spans="1:4" x14ac:dyDescent="0.2">
      <c r="A891" s="90"/>
      <c r="B891" s="38"/>
      <c r="C891" s="38"/>
      <c r="D891" s="39"/>
    </row>
    <row r="892" spans="1:4" x14ac:dyDescent="0.2">
      <c r="A892" s="90"/>
      <c r="B892" s="38"/>
      <c r="C892" s="38"/>
      <c r="D892" s="39"/>
    </row>
    <row r="893" spans="1:4" x14ac:dyDescent="0.2">
      <c r="A893" s="90"/>
      <c r="B893" s="38"/>
      <c r="C893" s="38"/>
      <c r="D893" s="39"/>
    </row>
    <row r="894" spans="1:4" x14ac:dyDescent="0.2">
      <c r="A894" s="90"/>
      <c r="B894" s="38"/>
      <c r="C894" s="38"/>
      <c r="D894" s="39"/>
    </row>
    <row r="895" spans="1:4" x14ac:dyDescent="0.2">
      <c r="A895" s="90"/>
      <c r="B895" s="38"/>
      <c r="C895" s="38"/>
      <c r="D895" s="39"/>
    </row>
    <row r="896" spans="1:4" x14ac:dyDescent="0.2">
      <c r="A896" s="90"/>
      <c r="B896" s="38"/>
      <c r="C896" s="38"/>
      <c r="D896" s="39"/>
    </row>
    <row r="897" spans="1:4" x14ac:dyDescent="0.2">
      <c r="A897" s="90"/>
      <c r="B897" s="38"/>
      <c r="C897" s="38"/>
      <c r="D897" s="39"/>
    </row>
    <row r="898" spans="1:4" x14ac:dyDescent="0.2">
      <c r="A898" s="90"/>
      <c r="B898" s="38"/>
      <c r="C898" s="38"/>
      <c r="D898" s="39"/>
    </row>
    <row r="899" spans="1:4" x14ac:dyDescent="0.2">
      <c r="A899" s="90"/>
      <c r="B899" s="38"/>
      <c r="C899" s="38"/>
      <c r="D899" s="39"/>
    </row>
    <row r="900" spans="1:4" x14ac:dyDescent="0.2">
      <c r="A900" s="90"/>
      <c r="B900" s="38"/>
      <c r="C900" s="38"/>
      <c r="D900" s="39"/>
    </row>
    <row r="901" spans="1:4" x14ac:dyDescent="0.2">
      <c r="A901" s="90"/>
      <c r="B901" s="38"/>
      <c r="C901" s="38"/>
      <c r="D901" s="39"/>
    </row>
    <row r="902" spans="1:4" x14ac:dyDescent="0.2">
      <c r="A902" s="90"/>
      <c r="B902" s="38"/>
      <c r="C902" s="38"/>
      <c r="D902" s="39"/>
    </row>
    <row r="903" spans="1:4" x14ac:dyDescent="0.2">
      <c r="A903" s="90"/>
      <c r="B903" s="38"/>
      <c r="C903" s="38"/>
      <c r="D903" s="39"/>
    </row>
    <row r="904" spans="1:4" x14ac:dyDescent="0.2">
      <c r="A904" s="90"/>
      <c r="B904" s="38"/>
      <c r="C904" s="38"/>
      <c r="D904" s="39"/>
    </row>
    <row r="905" spans="1:4" x14ac:dyDescent="0.2">
      <c r="A905" s="90"/>
      <c r="B905" s="38"/>
      <c r="C905" s="38"/>
      <c r="D905" s="39"/>
    </row>
    <row r="906" spans="1:4" x14ac:dyDescent="0.2">
      <c r="A906" s="90"/>
      <c r="B906" s="38"/>
      <c r="C906" s="38"/>
      <c r="D906" s="39"/>
    </row>
    <row r="907" spans="1:4" x14ac:dyDescent="0.2">
      <c r="A907" s="90"/>
      <c r="B907" s="38"/>
      <c r="C907" s="38"/>
      <c r="D907" s="39"/>
    </row>
    <row r="908" spans="1:4" x14ac:dyDescent="0.2">
      <c r="A908" s="90"/>
      <c r="B908" s="38"/>
      <c r="C908" s="38"/>
      <c r="D908" s="39"/>
    </row>
    <row r="909" spans="1:4" x14ac:dyDescent="0.2">
      <c r="A909" s="90"/>
      <c r="B909" s="38"/>
      <c r="C909" s="38"/>
      <c r="D909" s="39"/>
    </row>
    <row r="910" spans="1:4" x14ac:dyDescent="0.2">
      <c r="A910" s="90"/>
      <c r="B910" s="38"/>
      <c r="C910" s="38"/>
      <c r="D910" s="39"/>
    </row>
    <row r="911" spans="1:4" x14ac:dyDescent="0.2">
      <c r="A911" s="90"/>
      <c r="B911" s="38"/>
      <c r="C911" s="38"/>
      <c r="D911" s="39"/>
    </row>
    <row r="912" spans="1:4" x14ac:dyDescent="0.2">
      <c r="A912" s="90"/>
      <c r="B912" s="38"/>
      <c r="C912" s="38"/>
      <c r="D912" s="39"/>
    </row>
    <row r="913" spans="1:4" x14ac:dyDescent="0.2">
      <c r="A913" s="90"/>
      <c r="B913" s="38"/>
      <c r="C913" s="38"/>
      <c r="D913" s="39"/>
    </row>
    <row r="914" spans="1:4" x14ac:dyDescent="0.2">
      <c r="A914" s="90"/>
      <c r="B914" s="38"/>
      <c r="C914" s="38"/>
      <c r="D914" s="39"/>
    </row>
    <row r="915" spans="1:4" x14ac:dyDescent="0.2">
      <c r="A915" s="90"/>
      <c r="B915" s="38"/>
      <c r="C915" s="38"/>
      <c r="D915" s="39"/>
    </row>
    <row r="916" spans="1:4" x14ac:dyDescent="0.2">
      <c r="A916" s="90"/>
      <c r="B916" s="38"/>
      <c r="C916" s="38"/>
      <c r="D916" s="39"/>
    </row>
    <row r="917" spans="1:4" x14ac:dyDescent="0.2">
      <c r="A917" s="90"/>
      <c r="B917" s="38"/>
      <c r="C917" s="38"/>
      <c r="D917" s="39"/>
    </row>
    <row r="918" spans="1:4" x14ac:dyDescent="0.2">
      <c r="A918" s="90"/>
      <c r="B918" s="38"/>
      <c r="C918" s="38"/>
      <c r="D918" s="39"/>
    </row>
    <row r="919" spans="1:4" x14ac:dyDescent="0.2">
      <c r="A919" s="90"/>
      <c r="B919" s="38"/>
      <c r="C919" s="38"/>
      <c r="D919" s="39"/>
    </row>
    <row r="920" spans="1:4" x14ac:dyDescent="0.2">
      <c r="A920" s="90"/>
      <c r="B920" s="38"/>
      <c r="C920" s="38"/>
      <c r="D920" s="39"/>
    </row>
    <row r="921" spans="1:4" x14ac:dyDescent="0.2">
      <c r="A921" s="90"/>
      <c r="B921" s="38"/>
      <c r="C921" s="38"/>
      <c r="D921" s="39"/>
    </row>
    <row r="922" spans="1:4" x14ac:dyDescent="0.2">
      <c r="A922" s="90"/>
      <c r="B922" s="38"/>
      <c r="C922" s="38"/>
      <c r="D922" s="39"/>
    </row>
    <row r="923" spans="1:4" x14ac:dyDescent="0.2">
      <c r="A923" s="90"/>
      <c r="B923" s="38"/>
      <c r="C923" s="38"/>
      <c r="D923" s="39"/>
    </row>
    <row r="924" spans="1:4" x14ac:dyDescent="0.2">
      <c r="A924" s="90"/>
      <c r="B924" s="38"/>
      <c r="C924" s="38"/>
      <c r="D924" s="39"/>
    </row>
    <row r="925" spans="1:4" x14ac:dyDescent="0.2">
      <c r="A925" s="90"/>
      <c r="B925" s="38"/>
      <c r="C925" s="38"/>
      <c r="D925" s="39"/>
    </row>
    <row r="926" spans="1:4" x14ac:dyDescent="0.2">
      <c r="A926" s="90"/>
      <c r="B926" s="38"/>
      <c r="C926" s="38"/>
      <c r="D926" s="39"/>
    </row>
    <row r="927" spans="1:4" x14ac:dyDescent="0.2">
      <c r="A927" s="90"/>
      <c r="B927" s="38"/>
      <c r="C927" s="38"/>
      <c r="D927" s="39"/>
    </row>
    <row r="928" spans="1:4" x14ac:dyDescent="0.2">
      <c r="A928" s="90"/>
      <c r="B928" s="38"/>
      <c r="C928" s="38"/>
      <c r="D928" s="39"/>
    </row>
    <row r="929" spans="1:4" x14ac:dyDescent="0.2">
      <c r="A929" s="90"/>
      <c r="B929" s="38"/>
      <c r="C929" s="38"/>
      <c r="D929" s="39"/>
    </row>
    <row r="930" spans="1:4" x14ac:dyDescent="0.2">
      <c r="A930" s="90"/>
      <c r="B930" s="38"/>
      <c r="C930" s="38"/>
      <c r="D930" s="39"/>
    </row>
    <row r="931" spans="1:4" x14ac:dyDescent="0.2">
      <c r="A931" s="90"/>
      <c r="B931" s="38"/>
      <c r="C931" s="38"/>
      <c r="D931" s="39"/>
    </row>
    <row r="932" spans="1:4" x14ac:dyDescent="0.2">
      <c r="A932" s="90"/>
      <c r="B932" s="38"/>
      <c r="C932" s="38"/>
      <c r="D932" s="39"/>
    </row>
    <row r="933" spans="1:4" x14ac:dyDescent="0.2">
      <c r="A933" s="90"/>
      <c r="B933" s="38"/>
      <c r="C933" s="38"/>
      <c r="D933" s="39"/>
    </row>
    <row r="934" spans="1:4" x14ac:dyDescent="0.2">
      <c r="A934" s="90"/>
      <c r="B934" s="38"/>
      <c r="C934" s="38"/>
      <c r="D934" s="39"/>
    </row>
    <row r="935" spans="1:4" x14ac:dyDescent="0.2">
      <c r="A935" s="90"/>
      <c r="B935" s="38"/>
      <c r="C935" s="38"/>
      <c r="D935" s="39"/>
    </row>
    <row r="936" spans="1:4" x14ac:dyDescent="0.2">
      <c r="A936" s="90"/>
      <c r="B936" s="38"/>
      <c r="C936" s="38"/>
      <c r="D936" s="39"/>
    </row>
    <row r="937" spans="1:4" x14ac:dyDescent="0.2">
      <c r="A937" s="90"/>
      <c r="B937" s="38"/>
      <c r="C937" s="38"/>
      <c r="D937" s="39"/>
    </row>
    <row r="938" spans="1:4" x14ac:dyDescent="0.2">
      <c r="A938" s="90"/>
      <c r="B938" s="38"/>
      <c r="C938" s="38"/>
      <c r="D938" s="39"/>
    </row>
    <row r="939" spans="1:4" x14ac:dyDescent="0.2">
      <c r="A939" s="90"/>
      <c r="B939" s="38"/>
      <c r="C939" s="38"/>
      <c r="D939" s="39"/>
    </row>
    <row r="940" spans="1:4" x14ac:dyDescent="0.2">
      <c r="A940" s="90"/>
      <c r="B940" s="38"/>
      <c r="C940" s="38"/>
      <c r="D940" s="39"/>
    </row>
    <row r="941" spans="1:4" x14ac:dyDescent="0.2">
      <c r="A941" s="90"/>
      <c r="B941" s="38"/>
      <c r="C941" s="38"/>
      <c r="D941" s="39"/>
    </row>
    <row r="942" spans="1:4" x14ac:dyDescent="0.2">
      <c r="A942" s="90"/>
      <c r="B942" s="38"/>
      <c r="C942" s="38"/>
      <c r="D942" s="39"/>
    </row>
    <row r="943" spans="1:4" x14ac:dyDescent="0.2">
      <c r="A943" s="90"/>
      <c r="B943" s="38"/>
      <c r="C943" s="38"/>
      <c r="D943" s="39"/>
    </row>
    <row r="944" spans="1:4" x14ac:dyDescent="0.2">
      <c r="A944" s="90"/>
      <c r="B944" s="38"/>
      <c r="C944" s="38"/>
      <c r="D944" s="39"/>
    </row>
    <row r="945" spans="1:4" x14ac:dyDescent="0.2">
      <c r="A945" s="90"/>
      <c r="B945" s="38"/>
      <c r="C945" s="38"/>
      <c r="D945" s="39"/>
    </row>
    <row r="946" spans="1:4" x14ac:dyDescent="0.2">
      <c r="A946" s="90"/>
      <c r="B946" s="38"/>
      <c r="C946" s="38"/>
      <c r="D946" s="39"/>
    </row>
    <row r="947" spans="1:4" x14ac:dyDescent="0.2">
      <c r="A947" s="90"/>
      <c r="B947" s="38"/>
      <c r="C947" s="38"/>
      <c r="D947" s="39"/>
    </row>
    <row r="948" spans="1:4" x14ac:dyDescent="0.2">
      <c r="A948" s="90"/>
      <c r="B948" s="38"/>
      <c r="C948" s="38"/>
      <c r="D948" s="39"/>
    </row>
    <row r="949" spans="1:4" x14ac:dyDescent="0.2">
      <c r="A949" s="90"/>
      <c r="B949" s="38"/>
      <c r="C949" s="38"/>
      <c r="D949" s="39"/>
    </row>
    <row r="950" spans="1:4" x14ac:dyDescent="0.2">
      <c r="A950" s="90"/>
      <c r="B950" s="38"/>
      <c r="C950" s="38"/>
      <c r="D950" s="39"/>
    </row>
    <row r="951" spans="1:4" x14ac:dyDescent="0.2">
      <c r="A951" s="90"/>
      <c r="B951" s="38"/>
      <c r="C951" s="38"/>
      <c r="D951" s="39"/>
    </row>
    <row r="952" spans="1:4" x14ac:dyDescent="0.2">
      <c r="A952" s="90"/>
      <c r="B952" s="38"/>
      <c r="C952" s="38"/>
      <c r="D952" s="39"/>
    </row>
    <row r="953" spans="1:4" x14ac:dyDescent="0.2">
      <c r="A953" s="90"/>
      <c r="B953" s="38"/>
      <c r="C953" s="38"/>
      <c r="D953" s="39"/>
    </row>
    <row r="954" spans="1:4" x14ac:dyDescent="0.2">
      <c r="A954" s="90"/>
      <c r="B954" s="38"/>
      <c r="C954" s="38"/>
      <c r="D954" s="39"/>
    </row>
    <row r="955" spans="1:4" x14ac:dyDescent="0.2">
      <c r="A955" s="90"/>
      <c r="B955" s="38"/>
      <c r="C955" s="38"/>
      <c r="D955" s="39"/>
    </row>
    <row r="956" spans="1:4" x14ac:dyDescent="0.2">
      <c r="A956" s="90"/>
      <c r="B956" s="38"/>
      <c r="C956" s="38"/>
      <c r="D956" s="39"/>
    </row>
    <row r="957" spans="1:4" x14ac:dyDescent="0.2">
      <c r="A957" s="90"/>
      <c r="B957" s="38"/>
      <c r="C957" s="38"/>
      <c r="D957" s="39"/>
    </row>
    <row r="958" spans="1:4" x14ac:dyDescent="0.2">
      <c r="A958" s="90"/>
      <c r="B958" s="38"/>
      <c r="C958" s="38"/>
      <c r="D958" s="39"/>
    </row>
    <row r="959" spans="1:4" x14ac:dyDescent="0.2">
      <c r="A959" s="90"/>
      <c r="B959" s="38"/>
      <c r="C959" s="38"/>
      <c r="D959" s="39"/>
    </row>
    <row r="960" spans="1:4" x14ac:dyDescent="0.2">
      <c r="A960" s="90"/>
      <c r="B960" s="38"/>
      <c r="C960" s="38"/>
      <c r="D960" s="39"/>
    </row>
    <row r="961" spans="1:4" x14ac:dyDescent="0.2">
      <c r="A961" s="90"/>
      <c r="B961" s="38"/>
      <c r="C961" s="38"/>
      <c r="D961" s="39"/>
    </row>
    <row r="962" spans="1:4" x14ac:dyDescent="0.2">
      <c r="A962" s="90"/>
      <c r="B962" s="38"/>
      <c r="C962" s="38"/>
      <c r="D962" s="39"/>
    </row>
    <row r="963" spans="1:4" x14ac:dyDescent="0.2">
      <c r="A963" s="90"/>
      <c r="B963" s="38"/>
      <c r="C963" s="38"/>
      <c r="D963" s="39"/>
    </row>
    <row r="964" spans="1:4" x14ac:dyDescent="0.2">
      <c r="A964" s="90"/>
      <c r="B964" s="38"/>
      <c r="C964" s="38"/>
      <c r="D964" s="39"/>
    </row>
    <row r="965" spans="1:4" x14ac:dyDescent="0.2">
      <c r="A965" s="90"/>
      <c r="B965" s="38"/>
      <c r="C965" s="38"/>
      <c r="D965" s="39"/>
    </row>
    <row r="966" spans="1:4" x14ac:dyDescent="0.2">
      <c r="A966" s="90"/>
      <c r="B966" s="38"/>
      <c r="C966" s="38"/>
      <c r="D966" s="39"/>
    </row>
    <row r="967" spans="1:4" x14ac:dyDescent="0.2">
      <c r="A967" s="90"/>
      <c r="B967" s="38"/>
      <c r="C967" s="38"/>
      <c r="D967" s="39"/>
    </row>
    <row r="968" spans="1:4" x14ac:dyDescent="0.2">
      <c r="A968" s="90"/>
      <c r="B968" s="38"/>
      <c r="C968" s="38"/>
      <c r="D968" s="39"/>
    </row>
    <row r="969" spans="1:4" x14ac:dyDescent="0.2">
      <c r="A969" s="90"/>
      <c r="B969" s="38"/>
      <c r="C969" s="38"/>
      <c r="D969" s="39"/>
    </row>
    <row r="970" spans="1:4" x14ac:dyDescent="0.2">
      <c r="A970" s="90"/>
      <c r="B970" s="38"/>
      <c r="C970" s="38"/>
      <c r="D970" s="39"/>
    </row>
    <row r="971" spans="1:4" x14ac:dyDescent="0.2">
      <c r="A971" s="90"/>
      <c r="B971" s="38"/>
      <c r="C971" s="38"/>
      <c r="D971" s="39"/>
    </row>
    <row r="972" spans="1:4" x14ac:dyDescent="0.2">
      <c r="A972" s="90"/>
      <c r="B972" s="38"/>
      <c r="C972" s="38"/>
      <c r="D972" s="39"/>
    </row>
    <row r="973" spans="1:4" x14ac:dyDescent="0.2">
      <c r="A973" s="90"/>
      <c r="B973" s="38"/>
      <c r="C973" s="38"/>
      <c r="D973" s="39"/>
    </row>
    <row r="974" spans="1:4" x14ac:dyDescent="0.2">
      <c r="A974" s="90"/>
      <c r="B974" s="38"/>
      <c r="C974" s="38"/>
      <c r="D974" s="39"/>
    </row>
    <row r="975" spans="1:4" x14ac:dyDescent="0.2">
      <c r="A975" s="90"/>
      <c r="B975" s="38"/>
      <c r="C975" s="38"/>
      <c r="D975" s="39"/>
    </row>
    <row r="976" spans="1:4" x14ac:dyDescent="0.2">
      <c r="A976" s="90"/>
      <c r="B976" s="38"/>
      <c r="C976" s="38"/>
      <c r="D976" s="39"/>
    </row>
    <row r="977" spans="1:4" x14ac:dyDescent="0.2">
      <c r="A977" s="90"/>
      <c r="B977" s="38"/>
      <c r="C977" s="38"/>
      <c r="D977" s="39"/>
    </row>
    <row r="978" spans="1:4" x14ac:dyDescent="0.2">
      <c r="A978" s="90"/>
      <c r="B978" s="38"/>
      <c r="C978" s="38"/>
      <c r="D978" s="39"/>
    </row>
    <row r="979" spans="1:4" x14ac:dyDescent="0.2">
      <c r="A979" s="90"/>
      <c r="B979" s="38"/>
      <c r="C979" s="38"/>
      <c r="D979" s="39"/>
    </row>
    <row r="980" spans="1:4" x14ac:dyDescent="0.2">
      <c r="A980" s="90"/>
      <c r="B980" s="38"/>
      <c r="C980" s="38"/>
      <c r="D980" s="39"/>
    </row>
    <row r="981" spans="1:4" x14ac:dyDescent="0.2">
      <c r="A981" s="90"/>
      <c r="B981" s="38"/>
      <c r="C981" s="38"/>
      <c r="D981" s="39"/>
    </row>
    <row r="982" spans="1:4" x14ac:dyDescent="0.2">
      <c r="A982" s="90"/>
      <c r="B982" s="38"/>
      <c r="C982" s="38"/>
      <c r="D982" s="39"/>
    </row>
    <row r="983" spans="1:4" x14ac:dyDescent="0.2">
      <c r="A983" s="90"/>
      <c r="B983" s="38"/>
      <c r="C983" s="38"/>
      <c r="D983" s="39"/>
    </row>
    <row r="984" spans="1:4" x14ac:dyDescent="0.2">
      <c r="A984" s="90"/>
      <c r="B984" s="38"/>
      <c r="C984" s="38"/>
      <c r="D984" s="39"/>
    </row>
    <row r="985" spans="1:4" x14ac:dyDescent="0.2">
      <c r="A985" s="90"/>
      <c r="B985" s="38"/>
      <c r="C985" s="38"/>
      <c r="D985" s="39"/>
    </row>
    <row r="986" spans="1:4" x14ac:dyDescent="0.2">
      <c r="A986" s="90"/>
      <c r="B986" s="38"/>
      <c r="C986" s="38"/>
      <c r="D986" s="39"/>
    </row>
    <row r="987" spans="1:4" x14ac:dyDescent="0.2">
      <c r="A987" s="90"/>
      <c r="B987" s="38"/>
      <c r="C987" s="38"/>
      <c r="D987" s="39"/>
    </row>
    <row r="988" spans="1:4" x14ac:dyDescent="0.2">
      <c r="A988" s="90"/>
      <c r="B988" s="38"/>
      <c r="C988" s="38"/>
      <c r="D988" s="39"/>
    </row>
    <row r="989" spans="1:4" x14ac:dyDescent="0.2">
      <c r="A989" s="90"/>
      <c r="B989" s="38"/>
      <c r="C989" s="38"/>
      <c r="D989" s="39"/>
    </row>
    <row r="990" spans="1:4" x14ac:dyDescent="0.2">
      <c r="A990" s="90"/>
      <c r="B990" s="38"/>
      <c r="C990" s="38"/>
      <c r="D990" s="39"/>
    </row>
    <row r="991" spans="1:4" x14ac:dyDescent="0.2">
      <c r="A991" s="90"/>
      <c r="B991" s="38"/>
      <c r="C991" s="38"/>
      <c r="D991" s="39"/>
    </row>
    <row r="992" spans="1:4" x14ac:dyDescent="0.2">
      <c r="A992" s="90"/>
      <c r="B992" s="38"/>
      <c r="C992" s="38"/>
      <c r="D992" s="39"/>
    </row>
    <row r="993" spans="1:4" x14ac:dyDescent="0.2">
      <c r="A993" s="90"/>
      <c r="B993" s="38"/>
      <c r="C993" s="38"/>
      <c r="D993" s="39"/>
    </row>
    <row r="994" spans="1:4" x14ac:dyDescent="0.2">
      <c r="A994" s="90"/>
      <c r="B994" s="38"/>
      <c r="C994" s="38"/>
      <c r="D994" s="39"/>
    </row>
    <row r="995" spans="1:4" x14ac:dyDescent="0.2">
      <c r="A995" s="90"/>
      <c r="B995" s="38"/>
      <c r="C995" s="38"/>
      <c r="D995" s="39"/>
    </row>
    <row r="996" spans="1:4" x14ac:dyDescent="0.2">
      <c r="A996" s="90"/>
      <c r="B996" s="38"/>
      <c r="C996" s="38"/>
      <c r="D996" s="39"/>
    </row>
    <row r="997" spans="1:4" x14ac:dyDescent="0.2">
      <c r="A997" s="90"/>
      <c r="B997" s="38"/>
      <c r="C997" s="38"/>
      <c r="D997" s="39"/>
    </row>
    <row r="998" spans="1:4" x14ac:dyDescent="0.2">
      <c r="A998" s="90"/>
      <c r="B998" s="38"/>
      <c r="C998" s="38"/>
      <c r="D998" s="39"/>
    </row>
    <row r="999" spans="1:4" x14ac:dyDescent="0.2">
      <c r="A999" s="90"/>
      <c r="B999" s="38"/>
      <c r="C999" s="38"/>
      <c r="D999" s="39"/>
    </row>
    <row r="1000" spans="1:4" x14ac:dyDescent="0.2">
      <c r="A1000" s="90"/>
      <c r="B1000" s="38"/>
      <c r="C1000" s="38"/>
      <c r="D1000" s="39"/>
    </row>
    <row r="1001" spans="1:4" x14ac:dyDescent="0.2">
      <c r="A1001" s="90"/>
      <c r="B1001" s="38"/>
      <c r="C1001" s="38"/>
      <c r="D1001" s="39"/>
    </row>
    <row r="1002" spans="1:4" x14ac:dyDescent="0.2">
      <c r="A1002" s="90"/>
      <c r="B1002" s="38"/>
      <c r="C1002" s="38"/>
      <c r="D1002" s="39"/>
    </row>
    <row r="1003" spans="1:4" x14ac:dyDescent="0.2">
      <c r="A1003" s="90"/>
      <c r="B1003" s="38"/>
      <c r="C1003" s="38"/>
      <c r="D1003" s="39"/>
    </row>
    <row r="1004" spans="1:4" x14ac:dyDescent="0.2">
      <c r="A1004" s="90"/>
      <c r="B1004" s="38"/>
      <c r="C1004" s="38"/>
      <c r="D1004" s="39"/>
    </row>
    <row r="1005" spans="1:4" x14ac:dyDescent="0.2">
      <c r="A1005" s="90"/>
      <c r="B1005" s="38"/>
      <c r="C1005" s="38"/>
      <c r="D1005" s="39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BB33C-E8EE-45C9-A70F-F0B8AC9FD123}">
  <sheetPr codeName="Sheet4"/>
  <dimension ref="A1:C65"/>
  <sheetViews>
    <sheetView zoomScaleNormal="100" workbookViewId="0"/>
  </sheetViews>
  <sheetFormatPr defaultRowHeight="15" x14ac:dyDescent="0.2"/>
  <cols>
    <col min="1" max="2" width="18.85546875" style="18" customWidth="1"/>
    <col min="3" max="3" width="21.85546875" style="46" bestFit="1" customWidth="1"/>
    <col min="4" max="16384" width="9.140625" style="18"/>
  </cols>
  <sheetData>
    <row r="1" spans="1:3" ht="15.75" x14ac:dyDescent="0.25">
      <c r="A1" s="16" t="s">
        <v>28</v>
      </c>
      <c r="B1" s="16" t="s">
        <v>29</v>
      </c>
      <c r="C1" s="43" t="s">
        <v>30</v>
      </c>
    </row>
    <row r="2" spans="1:3" x14ac:dyDescent="0.2">
      <c r="A2" s="44" t="s">
        <v>31</v>
      </c>
      <c r="B2" s="44" t="s">
        <v>47</v>
      </c>
      <c r="C2" s="45">
        <v>929573</v>
      </c>
    </row>
    <row r="3" spans="1:3" x14ac:dyDescent="0.2">
      <c r="A3" s="44" t="s">
        <v>31</v>
      </c>
      <c r="B3" s="44" t="s">
        <v>48</v>
      </c>
      <c r="C3" s="45">
        <v>912741</v>
      </c>
    </row>
    <row r="4" spans="1:3" x14ac:dyDescent="0.2">
      <c r="A4" s="44" t="s">
        <v>31</v>
      </c>
      <c r="B4" s="44" t="s">
        <v>49</v>
      </c>
      <c r="C4" s="45">
        <v>990793</v>
      </c>
    </row>
    <row r="5" spans="1:3" x14ac:dyDescent="0.2">
      <c r="A5" s="44" t="s">
        <v>31</v>
      </c>
      <c r="B5" s="44" t="s">
        <v>50</v>
      </c>
      <c r="C5" s="45">
        <v>958142</v>
      </c>
    </row>
    <row r="6" spans="1:3" x14ac:dyDescent="0.2">
      <c r="A6" s="44" t="s">
        <v>31</v>
      </c>
      <c r="B6" s="44" t="s">
        <v>51</v>
      </c>
      <c r="C6" s="45">
        <v>1016028</v>
      </c>
    </row>
    <row r="7" spans="1:3" x14ac:dyDescent="0.2">
      <c r="A7" s="44" t="s">
        <v>31</v>
      </c>
      <c r="B7" s="44" t="s">
        <v>52</v>
      </c>
      <c r="C7" s="45">
        <v>861384</v>
      </c>
    </row>
    <row r="8" spans="1:3" x14ac:dyDescent="0.2">
      <c r="A8" s="44" t="s">
        <v>31</v>
      </c>
      <c r="B8" s="44" t="s">
        <v>53</v>
      </c>
      <c r="C8" s="45">
        <v>843734</v>
      </c>
    </row>
    <row r="9" spans="1:3" x14ac:dyDescent="0.2">
      <c r="A9" s="44" t="s">
        <v>31</v>
      </c>
      <c r="B9" s="44" t="s">
        <v>54</v>
      </c>
      <c r="C9" s="45">
        <v>854371</v>
      </c>
    </row>
    <row r="10" spans="1:3" x14ac:dyDescent="0.2">
      <c r="A10" s="44" t="s">
        <v>31</v>
      </c>
      <c r="B10" s="44" t="s">
        <v>55</v>
      </c>
      <c r="C10" s="45">
        <v>791746</v>
      </c>
    </row>
    <row r="11" spans="1:3" x14ac:dyDescent="0.2">
      <c r="A11" s="44" t="s">
        <v>31</v>
      </c>
      <c r="B11" s="44" t="s">
        <v>56</v>
      </c>
      <c r="C11" s="45">
        <v>717805</v>
      </c>
    </row>
    <row r="12" spans="1:3" x14ac:dyDescent="0.2">
      <c r="A12" s="44" t="s">
        <v>31</v>
      </c>
      <c r="B12" s="44" t="s">
        <v>57</v>
      </c>
      <c r="C12" s="45">
        <v>680634</v>
      </c>
    </row>
    <row r="13" spans="1:3" x14ac:dyDescent="0.2">
      <c r="A13" s="44" t="s">
        <v>31</v>
      </c>
      <c r="B13" s="44" t="s">
        <v>32</v>
      </c>
      <c r="C13" s="45">
        <v>647346</v>
      </c>
    </row>
    <row r="14" spans="1:3" x14ac:dyDescent="0.2">
      <c r="A14" s="44" t="s">
        <v>31</v>
      </c>
      <c r="B14" s="44" t="s">
        <v>33</v>
      </c>
      <c r="C14" s="45">
        <v>606938</v>
      </c>
    </row>
    <row r="15" spans="1:3" x14ac:dyDescent="0.2">
      <c r="A15" s="44" t="s">
        <v>31</v>
      </c>
      <c r="B15" s="44" t="s">
        <v>34</v>
      </c>
      <c r="C15" s="45">
        <v>521303</v>
      </c>
    </row>
    <row r="16" spans="1:3" x14ac:dyDescent="0.2">
      <c r="A16" s="44" t="s">
        <v>31</v>
      </c>
      <c r="B16" s="44" t="s">
        <v>35</v>
      </c>
      <c r="C16" s="45">
        <v>526886</v>
      </c>
    </row>
    <row r="17" spans="1:3" x14ac:dyDescent="0.2">
      <c r="A17" s="44" t="s">
        <v>31</v>
      </c>
      <c r="B17" s="44" t="s">
        <v>36</v>
      </c>
      <c r="C17" s="45">
        <v>496279</v>
      </c>
    </row>
    <row r="18" spans="1:3" x14ac:dyDescent="0.2">
      <c r="A18" s="44" t="s">
        <v>31</v>
      </c>
      <c r="B18" s="44" t="s">
        <v>37</v>
      </c>
      <c r="C18" s="45">
        <v>529710</v>
      </c>
    </row>
    <row r="19" spans="1:3" x14ac:dyDescent="0.2">
      <c r="A19" s="44" t="s">
        <v>31</v>
      </c>
      <c r="B19" s="44" t="s">
        <v>38</v>
      </c>
      <c r="C19" s="45">
        <v>560764</v>
      </c>
    </row>
    <row r="20" spans="1:3" x14ac:dyDescent="0.2">
      <c r="A20" s="44" t="s">
        <v>31</v>
      </c>
      <c r="B20" s="44" t="s">
        <v>39</v>
      </c>
      <c r="C20" s="45">
        <v>566210</v>
      </c>
    </row>
    <row r="21" spans="1:3" x14ac:dyDescent="0.2">
      <c r="A21" s="44" t="s">
        <v>31</v>
      </c>
      <c r="B21" s="44" t="s">
        <v>40</v>
      </c>
      <c r="C21" s="45">
        <v>576593</v>
      </c>
    </row>
    <row r="22" spans="1:3" x14ac:dyDescent="0.2">
      <c r="A22" s="44" t="s">
        <v>31</v>
      </c>
      <c r="B22" s="44" t="s">
        <v>41</v>
      </c>
      <c r="C22" s="45">
        <v>558034</v>
      </c>
    </row>
    <row r="23" spans="1:3" x14ac:dyDescent="0.2">
      <c r="A23" s="44" t="s">
        <v>31</v>
      </c>
      <c r="B23" s="44" t="s">
        <v>42</v>
      </c>
      <c r="C23" s="45">
        <v>518325</v>
      </c>
    </row>
    <row r="24" spans="1:3" x14ac:dyDescent="0.2">
      <c r="A24" s="44" t="s">
        <v>31</v>
      </c>
      <c r="B24" s="44" t="s">
        <v>43</v>
      </c>
      <c r="C24" s="45">
        <v>577212</v>
      </c>
    </row>
    <row r="25" spans="1:3" x14ac:dyDescent="0.2">
      <c r="A25" s="44" t="s">
        <v>31</v>
      </c>
      <c r="B25" s="44" t="s">
        <v>44</v>
      </c>
      <c r="C25" s="45">
        <v>622689</v>
      </c>
    </row>
    <row r="26" spans="1:3" x14ac:dyDescent="0.2">
      <c r="A26" s="44" t="s">
        <v>31</v>
      </c>
      <c r="B26" s="44" t="s">
        <v>45</v>
      </c>
      <c r="C26" s="45">
        <v>600515</v>
      </c>
    </row>
    <row r="27" spans="1:3" x14ac:dyDescent="0.2">
      <c r="A27" s="44" t="s">
        <v>31</v>
      </c>
      <c r="B27" s="44" t="s">
        <v>46</v>
      </c>
      <c r="C27" s="45">
        <v>603942</v>
      </c>
    </row>
    <row r="28" spans="1:3" x14ac:dyDescent="0.2">
      <c r="A28" s="44" t="s">
        <v>58</v>
      </c>
      <c r="B28" s="44" t="s">
        <v>57</v>
      </c>
      <c r="C28" s="45">
        <v>103820</v>
      </c>
    </row>
    <row r="29" spans="1:3" x14ac:dyDescent="0.2">
      <c r="A29" s="44" t="s">
        <v>58</v>
      </c>
      <c r="B29" s="44" t="s">
        <v>32</v>
      </c>
      <c r="C29" s="45">
        <v>101432</v>
      </c>
    </row>
    <row r="30" spans="1:3" x14ac:dyDescent="0.2">
      <c r="A30" s="44" t="s">
        <v>58</v>
      </c>
      <c r="B30" s="44" t="s">
        <v>33</v>
      </c>
      <c r="C30" s="45">
        <v>91566</v>
      </c>
    </row>
    <row r="31" spans="1:3" x14ac:dyDescent="0.2">
      <c r="A31" s="44" t="s">
        <v>58</v>
      </c>
      <c r="B31" s="44" t="s">
        <v>34</v>
      </c>
      <c r="C31" s="45">
        <v>83832</v>
      </c>
    </row>
    <row r="32" spans="1:3" x14ac:dyDescent="0.2">
      <c r="A32" s="44" t="s">
        <v>58</v>
      </c>
      <c r="B32" s="44" t="s">
        <v>35</v>
      </c>
      <c r="C32" s="45">
        <v>84882</v>
      </c>
    </row>
    <row r="33" spans="1:3" x14ac:dyDescent="0.2">
      <c r="A33" s="44" t="s">
        <v>58</v>
      </c>
      <c r="B33" s="44" t="s">
        <v>36</v>
      </c>
      <c r="C33" s="45">
        <v>85050</v>
      </c>
    </row>
    <row r="34" spans="1:3" x14ac:dyDescent="0.2">
      <c r="A34" s="44" t="s">
        <v>58</v>
      </c>
      <c r="B34" s="44" t="s">
        <v>37</v>
      </c>
      <c r="C34" s="45">
        <v>88869</v>
      </c>
    </row>
    <row r="35" spans="1:3" x14ac:dyDescent="0.2">
      <c r="A35" s="44" t="s">
        <v>58</v>
      </c>
      <c r="B35" s="44" t="s">
        <v>38</v>
      </c>
      <c r="C35" s="45">
        <v>91261</v>
      </c>
    </row>
    <row r="36" spans="1:3" x14ac:dyDescent="0.2">
      <c r="A36" s="44" t="s">
        <v>58</v>
      </c>
      <c r="B36" s="44" t="s">
        <v>39</v>
      </c>
      <c r="C36" s="45">
        <v>91901</v>
      </c>
    </row>
    <row r="37" spans="1:3" x14ac:dyDescent="0.2">
      <c r="A37" s="44" t="s">
        <v>58</v>
      </c>
      <c r="B37" s="44" t="s">
        <v>40</v>
      </c>
      <c r="C37" s="45">
        <v>92748</v>
      </c>
    </row>
    <row r="38" spans="1:3" x14ac:dyDescent="0.2">
      <c r="A38" s="44" t="s">
        <v>58</v>
      </c>
      <c r="B38" s="44" t="s">
        <v>41</v>
      </c>
      <c r="C38" s="45">
        <v>92075</v>
      </c>
    </row>
    <row r="39" spans="1:3" x14ac:dyDescent="0.2">
      <c r="A39" s="44" t="s">
        <v>58</v>
      </c>
      <c r="B39" s="44" t="s">
        <v>42</v>
      </c>
      <c r="C39" s="45">
        <v>85636</v>
      </c>
    </row>
    <row r="40" spans="1:3" x14ac:dyDescent="0.2">
      <c r="A40" s="44" t="s">
        <v>58</v>
      </c>
      <c r="B40" s="44" t="s">
        <v>43</v>
      </c>
      <c r="C40" s="45">
        <v>95755</v>
      </c>
    </row>
    <row r="41" spans="1:3" x14ac:dyDescent="0.2">
      <c r="A41" s="44" t="s">
        <v>58</v>
      </c>
      <c r="B41" s="44" t="s">
        <v>44</v>
      </c>
      <c r="C41" s="45">
        <v>99607</v>
      </c>
    </row>
    <row r="42" spans="1:3" x14ac:dyDescent="0.2">
      <c r="A42" s="44" t="s">
        <v>58</v>
      </c>
      <c r="B42" s="44" t="s">
        <v>45</v>
      </c>
      <c r="C42" s="45">
        <v>80488</v>
      </c>
    </row>
    <row r="43" spans="1:3" x14ac:dyDescent="0.2">
      <c r="A43" s="44" t="s">
        <v>59</v>
      </c>
      <c r="B43" s="44" t="s">
        <v>49</v>
      </c>
      <c r="C43" s="45">
        <v>63907</v>
      </c>
    </row>
    <row r="44" spans="1:3" x14ac:dyDescent="0.2">
      <c r="A44" s="44" t="s">
        <v>59</v>
      </c>
      <c r="B44" s="44" t="s">
        <v>50</v>
      </c>
      <c r="C44" s="45">
        <v>62540</v>
      </c>
    </row>
    <row r="45" spans="1:3" x14ac:dyDescent="0.2">
      <c r="A45" s="44" t="s">
        <v>59</v>
      </c>
      <c r="B45" s="44" t="s">
        <v>51</v>
      </c>
      <c r="C45" s="45">
        <v>63832</v>
      </c>
    </row>
    <row r="46" spans="1:3" x14ac:dyDescent="0.2">
      <c r="A46" s="44" t="s">
        <v>59</v>
      </c>
      <c r="B46" s="44" t="s">
        <v>52</v>
      </c>
      <c r="C46" s="45">
        <v>52866</v>
      </c>
    </row>
    <row r="47" spans="1:3" x14ac:dyDescent="0.2">
      <c r="A47" s="44" t="s">
        <v>59</v>
      </c>
      <c r="B47" s="44" t="s">
        <v>53</v>
      </c>
      <c r="C47" s="45">
        <v>52485</v>
      </c>
    </row>
    <row r="48" spans="1:3" x14ac:dyDescent="0.2">
      <c r="A48" s="44" t="s">
        <v>59</v>
      </c>
      <c r="B48" s="44" t="s">
        <v>54</v>
      </c>
      <c r="C48" s="45">
        <v>56675</v>
      </c>
    </row>
    <row r="49" spans="1:3" x14ac:dyDescent="0.2">
      <c r="A49" s="44" t="s">
        <v>59</v>
      </c>
      <c r="B49" s="44" t="s">
        <v>55</v>
      </c>
      <c r="C49" s="45">
        <v>55086</v>
      </c>
    </row>
    <row r="50" spans="1:3" x14ac:dyDescent="0.2">
      <c r="A50" s="44" t="s">
        <v>59</v>
      </c>
      <c r="B50" s="44" t="s">
        <v>56</v>
      </c>
      <c r="C50" s="45">
        <v>49293</v>
      </c>
    </row>
    <row r="51" spans="1:3" x14ac:dyDescent="0.2">
      <c r="A51" s="44" t="s">
        <v>59</v>
      </c>
      <c r="B51" s="44" t="s">
        <v>57</v>
      </c>
      <c r="C51" s="45">
        <v>46341</v>
      </c>
    </row>
    <row r="52" spans="1:3" x14ac:dyDescent="0.2">
      <c r="A52" s="44" t="s">
        <v>59</v>
      </c>
      <c r="B52" s="44" t="s">
        <v>32</v>
      </c>
      <c r="C52" s="45">
        <v>46881</v>
      </c>
    </row>
    <row r="53" spans="1:3" x14ac:dyDescent="0.2">
      <c r="A53" s="44" t="s">
        <v>59</v>
      </c>
      <c r="B53" s="44" t="s">
        <v>33</v>
      </c>
      <c r="C53" s="45">
        <v>39997</v>
      </c>
    </row>
    <row r="54" spans="1:3" x14ac:dyDescent="0.2">
      <c r="A54" s="44" t="s">
        <v>59</v>
      </c>
      <c r="B54" s="44" t="s">
        <v>34</v>
      </c>
      <c r="C54" s="45">
        <v>36251</v>
      </c>
    </row>
    <row r="55" spans="1:3" x14ac:dyDescent="0.2">
      <c r="A55" s="44" t="s">
        <v>59</v>
      </c>
      <c r="B55" s="44" t="s">
        <v>35</v>
      </c>
      <c r="C55" s="45">
        <v>38599</v>
      </c>
    </row>
    <row r="56" spans="1:3" x14ac:dyDescent="0.2">
      <c r="A56" s="44" t="s">
        <v>59</v>
      </c>
      <c r="B56" s="44" t="s">
        <v>36</v>
      </c>
      <c r="C56" s="45">
        <v>36425</v>
      </c>
    </row>
    <row r="57" spans="1:3" x14ac:dyDescent="0.2">
      <c r="A57" s="44" t="s">
        <v>59</v>
      </c>
      <c r="B57" s="44" t="s">
        <v>37</v>
      </c>
      <c r="C57" s="45">
        <v>36750</v>
      </c>
    </row>
    <row r="58" spans="1:3" x14ac:dyDescent="0.2">
      <c r="A58" s="44" t="s">
        <v>59</v>
      </c>
      <c r="B58" s="44" t="s">
        <v>38</v>
      </c>
      <c r="C58" s="45">
        <v>37216</v>
      </c>
    </row>
    <row r="59" spans="1:3" x14ac:dyDescent="0.2">
      <c r="A59" s="44" t="s">
        <v>59</v>
      </c>
      <c r="B59" s="44" t="s">
        <v>39</v>
      </c>
      <c r="C59" s="45">
        <v>36768</v>
      </c>
    </row>
    <row r="60" spans="1:3" x14ac:dyDescent="0.2">
      <c r="A60" s="44" t="s">
        <v>59</v>
      </c>
      <c r="B60" s="44" t="s">
        <v>40</v>
      </c>
      <c r="C60" s="45">
        <v>36674</v>
      </c>
    </row>
    <row r="61" spans="1:3" x14ac:dyDescent="0.2">
      <c r="A61" s="44" t="s">
        <v>59</v>
      </c>
      <c r="B61" s="44" t="s">
        <v>41</v>
      </c>
      <c r="C61" s="45">
        <v>34996</v>
      </c>
    </row>
    <row r="62" spans="1:3" x14ac:dyDescent="0.2">
      <c r="A62" s="44" t="s">
        <v>59</v>
      </c>
      <c r="B62" s="44" t="s">
        <v>42</v>
      </c>
      <c r="C62" s="45">
        <v>32225</v>
      </c>
    </row>
    <row r="63" spans="1:3" x14ac:dyDescent="0.2">
      <c r="A63" s="44" t="s">
        <v>59</v>
      </c>
      <c r="B63" s="44" t="s">
        <v>43</v>
      </c>
      <c r="C63" s="45">
        <v>34735</v>
      </c>
    </row>
    <row r="64" spans="1:3" x14ac:dyDescent="0.2">
      <c r="A64" s="44" t="s">
        <v>59</v>
      </c>
      <c r="B64" s="44" t="s">
        <v>44</v>
      </c>
      <c r="C64" s="45">
        <v>37428</v>
      </c>
    </row>
    <row r="65" spans="1:3" x14ac:dyDescent="0.2">
      <c r="A65" s="44" t="s">
        <v>59</v>
      </c>
      <c r="B65" s="44" t="s">
        <v>45</v>
      </c>
      <c r="C65" s="45">
        <v>38061</v>
      </c>
    </row>
  </sheetData>
  <sortState xmlns:xlrd2="http://schemas.microsoft.com/office/spreadsheetml/2017/richdata2" ref="A2:C65">
    <sortCondition ref="A2:A65"/>
    <sortCondition ref="B2:B65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2F9B6-20C9-4721-8078-D46104EE37D9}">
  <sheetPr codeName="Sheet6">
    <tabColor rgb="FFFF0000"/>
  </sheetPr>
  <dimension ref="A1:O65"/>
  <sheetViews>
    <sheetView zoomScaleNormal="100" workbookViewId="0">
      <pane ySplit="3" topLeftCell="A4" activePane="bottomLeft" state="frozen"/>
      <selection pane="bottomLeft" activeCell="A29" sqref="A29:O29"/>
    </sheetView>
  </sheetViews>
  <sheetFormatPr defaultColWidth="9.140625" defaultRowHeight="15" x14ac:dyDescent="0.2"/>
  <cols>
    <col min="1" max="1" width="20.42578125" style="57" customWidth="1"/>
    <col min="2" max="5" width="10.5703125" style="57" customWidth="1"/>
    <col min="6" max="6" width="11.42578125" style="57" bestFit="1" customWidth="1"/>
    <col min="7" max="9" width="10.5703125" style="57" customWidth="1"/>
    <col min="10" max="10" width="15.5703125" style="57" customWidth="1"/>
    <col min="11" max="11" width="12.7109375" style="57" bestFit="1" customWidth="1"/>
    <col min="12" max="13" width="11.42578125" style="57" bestFit="1" customWidth="1"/>
    <col min="14" max="14" width="12.7109375" style="57" bestFit="1" customWidth="1"/>
    <col min="15" max="15" width="11.42578125" style="57" bestFit="1" customWidth="1"/>
    <col min="16" max="16384" width="9.140625" style="57"/>
  </cols>
  <sheetData>
    <row r="1" spans="1:15" ht="15" customHeight="1" x14ac:dyDescent="0.25">
      <c r="A1" s="55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ht="20.100000000000001" customHeight="1" x14ac:dyDescent="0.2">
      <c r="A2" s="50"/>
      <c r="B2" s="50" t="s">
        <v>62</v>
      </c>
      <c r="C2" s="50"/>
      <c r="D2" s="50"/>
      <c r="E2" s="50"/>
      <c r="F2" s="50" t="s">
        <v>63</v>
      </c>
      <c r="G2" s="50"/>
      <c r="H2" s="50"/>
      <c r="I2" s="50"/>
      <c r="J2" s="50"/>
      <c r="K2" s="50" t="s">
        <v>64</v>
      </c>
      <c r="L2" s="56"/>
      <c r="M2" s="56"/>
      <c r="N2" s="56"/>
      <c r="O2" s="56"/>
    </row>
    <row r="3" spans="1:15" s="62" customFormat="1" ht="31.5" x14ac:dyDescent="0.25">
      <c r="A3" s="58" t="s">
        <v>65</v>
      </c>
      <c r="B3" s="59" t="s">
        <v>31</v>
      </c>
      <c r="C3" s="59" t="s">
        <v>58</v>
      </c>
      <c r="D3" s="59" t="s">
        <v>59</v>
      </c>
      <c r="E3" s="60" t="s">
        <v>61</v>
      </c>
      <c r="F3" s="59" t="s">
        <v>31</v>
      </c>
      <c r="G3" s="59" t="s">
        <v>58</v>
      </c>
      <c r="H3" s="59" t="s">
        <v>59</v>
      </c>
      <c r="I3" s="60" t="s">
        <v>61</v>
      </c>
      <c r="J3" s="59"/>
      <c r="K3" s="59" t="s">
        <v>31</v>
      </c>
      <c r="L3" s="59" t="s">
        <v>58</v>
      </c>
      <c r="M3" s="59" t="s">
        <v>59</v>
      </c>
      <c r="N3" s="60" t="s">
        <v>61</v>
      </c>
      <c r="O3" s="61"/>
    </row>
    <row r="4" spans="1:15" ht="15" customHeight="1" x14ac:dyDescent="0.25">
      <c r="A4" s="50" t="s">
        <v>47</v>
      </c>
      <c r="B4" s="47" cm="1">
        <f t="array" ref="B4">IF(SUMPRODUCT(('Data - incidents'!$A$2:$A$528=B$3)*('Data - incidents'!$B$2:$B$528=$A4)*('Data - incidents'!$C$2:$C$528))=0,"..",SUMPRODUCT(('Data - incidents'!$A$2:$A$528=B$3)*('Data - incidents'!$B$2:$B$528=$A4)*('Data - incidents'!$C$2:$C$528)))</f>
        <v>929573</v>
      </c>
      <c r="C4" s="47" t="str" cm="1">
        <f t="array" ref="C4">IF(SUMPRODUCT(('Data - incidents'!$A$2:$A$528=C$3)*('Data - incidents'!$B$2:$B$528=$A4)*('Data - incidents'!$C$2:$C$528))=0,"..",SUMPRODUCT(('Data - incidents'!$A$2:$A$528=C$3)*('Data - incidents'!$B$2:$B$528=$A4)*('Data - incidents'!$C$2:$C$528)))</f>
        <v>..</v>
      </c>
      <c r="D4" s="47" t="str" cm="1">
        <f t="array" ref="D4">IF(SUMPRODUCT(('Data - incidents'!$A$2:$A$528=D$3)*('Data - incidents'!$B$2:$B$528=$A4)*('Data - incidents'!$C$2:$C$528))=0,"..",SUMPRODUCT(('Data - incidents'!$A$2:$A$528=D$3)*('Data - incidents'!$B$2:$B$528=$A4)*('Data - incidents'!$C$2:$C$528)))</f>
        <v>..</v>
      </c>
      <c r="E4" s="48" t="str">
        <f>IF(OR(D4="..",C4="..",B4=".."),"..",SUM(B4:D4))</f>
        <v>..</v>
      </c>
      <c r="F4" s="47">
        <f t="shared" ref="F4:F24" si="0">IF(OR(B4="..",K4=".."),"..",(1000000*B4)/K4)</f>
        <v>18958.148508450449</v>
      </c>
      <c r="G4" s="47" t="str">
        <f t="shared" ref="G4:G25" si="1">IF(OR(C4="..",L4=".."),"..",(1000000*C4)/L4)</f>
        <v>..</v>
      </c>
      <c r="H4" s="47" t="str">
        <f t="shared" ref="H4:H25" si="2">IF(OR(D4="..",M4=".."),"..",(1000000*D4)/M4)</f>
        <v>..</v>
      </c>
      <c r="I4" s="48" t="str">
        <f t="shared" ref="I4:I25" si="3">IF(OR(E4="..",N4=".."),"..",(1000000*E4)/N4)</f>
        <v>..</v>
      </c>
      <c r="J4" s="50"/>
      <c r="K4" s="49" cm="1">
        <f t="array" ref="K4">SUMPRODUCT(('Data - population'!$B$2:$B$372996=FIRE0101_working!$A4)*('Data - population'!$C$2:$C$372996=FIRE0101_working!F$3)*('Data - population'!$D$2:$D$372996))</f>
        <v>49032900</v>
      </c>
      <c r="L4" s="49" cm="1">
        <f t="array" ref="L4">SUMPRODUCT(('Data - population'!$B$2:$B$372996=FIRE0101_working!$A4)*('Data - population'!$C$2:$C$372996=FIRE0101_working!G$3)*('Data - population'!$D$2:$D$372996))</f>
        <v>5072000</v>
      </c>
      <c r="M4" s="49" cm="1">
        <f t="array" ref="M4">SUMPRODUCT(('Data - population'!$B$2:$B$372996=FIRE0101_working!$A4)*('Data - population'!$C$2:$C$372996=FIRE0101_working!H$3)*('Data - population'!$D$2:$D$372996))</f>
        <v>2900600</v>
      </c>
      <c r="N4" s="49" cm="1">
        <f t="array" ref="N4">SUMPRODUCT(('Data - population'!$B$2:$B$372996=FIRE0101_working!$A4)*('Data - population'!$C$2:$C$372996=FIRE0101_working!I$3)*('Data - population'!$D$2:$D$372996))</f>
        <v>57005400</v>
      </c>
      <c r="O4" s="50">
        <f>K4+L4+M4-N4</f>
        <v>100</v>
      </c>
    </row>
    <row r="5" spans="1:15" ht="15" customHeight="1" x14ac:dyDescent="0.25">
      <c r="A5" s="50" t="s">
        <v>48</v>
      </c>
      <c r="B5" s="47" cm="1">
        <f t="array" ref="B5">IF(SUMPRODUCT(('Data - incidents'!$A$2:$A$528=B$3)*('Data - incidents'!$B$2:$B$528=$A5)*('Data - incidents'!$C$2:$C$528))=0,"..",SUMPRODUCT(('Data - incidents'!$A$2:$A$528=B$3)*('Data - incidents'!$B$2:$B$528=$A5)*('Data - incidents'!$C$2:$C$528)))</f>
        <v>912741</v>
      </c>
      <c r="C5" s="47" t="str" cm="1">
        <f t="array" ref="C5">IF(SUMPRODUCT(('Data - incidents'!$A$2:$A$528=C$3)*('Data - incidents'!$B$2:$B$528=$A5)*('Data - incidents'!$C$2:$C$528))=0,"..",SUMPRODUCT(('Data - incidents'!$A$2:$A$528=C$3)*('Data - incidents'!$B$2:$B$528=$A5)*('Data - incidents'!$C$2:$C$528)))</f>
        <v>..</v>
      </c>
      <c r="D5" s="47" t="str" cm="1">
        <f t="array" ref="D5">IF(SUMPRODUCT(('Data - incidents'!$A$2:$A$528=D$3)*('Data - incidents'!$B$2:$B$528=$A5)*('Data - incidents'!$C$2:$C$528))=0,"..",SUMPRODUCT(('Data - incidents'!$A$2:$A$528=D$3)*('Data - incidents'!$B$2:$B$528=$A5)*('Data - incidents'!$C$2:$C$528)))</f>
        <v>..</v>
      </c>
      <c r="E5" s="48" t="str">
        <f t="shared" ref="E5:E25" si="4">IF(OR(D5="..",C5="..",B5=".."),"..",SUM(B5:D5))</f>
        <v>..</v>
      </c>
      <c r="F5" s="47">
        <f t="shared" si="0"/>
        <v>18539.098536965834</v>
      </c>
      <c r="G5" s="47" t="str">
        <f t="shared" si="1"/>
        <v>..</v>
      </c>
      <c r="H5" s="47" t="str">
        <f t="shared" si="2"/>
        <v>..</v>
      </c>
      <c r="I5" s="48" t="str">
        <f t="shared" si="3"/>
        <v>..</v>
      </c>
      <c r="J5" s="50"/>
      <c r="K5" s="49" cm="1">
        <f t="array" ref="K5">SUMPRODUCT(('Data - population'!$B$2:$B$372996=FIRE0101_working!$A5)*('Data - population'!$C$2:$C$372996=FIRE0101_working!F$3)*('Data - population'!$D$2:$D$372996))</f>
        <v>49233300</v>
      </c>
      <c r="L5" s="49" cm="1">
        <f t="array" ref="L5">SUMPRODUCT(('Data - population'!$B$2:$B$372996=FIRE0101_working!$A5)*('Data - population'!$C$2:$C$372996=FIRE0101_working!G$3)*('Data - population'!$D$2:$D$372996))</f>
        <v>5062900</v>
      </c>
      <c r="M5" s="49" cm="1">
        <f t="array" ref="M5">SUMPRODUCT(('Data - population'!$B$2:$B$372996=FIRE0101_working!$A5)*('Data - population'!$C$2:$C$372996=FIRE0101_working!H$3)*('Data - population'!$D$2:$D$372996))</f>
        <v>2906900</v>
      </c>
      <c r="N5" s="49" cm="1">
        <f t="array" ref="N5">SUMPRODUCT(('Data - population'!$B$2:$B$372996=FIRE0101_working!$A5)*('Data - population'!$C$2:$C$372996=FIRE0101_working!I$3)*('Data - population'!$D$2:$D$372996))</f>
        <v>57203100</v>
      </c>
      <c r="O5" s="50">
        <f t="shared" ref="O5:O25" si="5">K5+L5+M5-N5</f>
        <v>0</v>
      </c>
    </row>
    <row r="6" spans="1:15" ht="15" customHeight="1" x14ac:dyDescent="0.25">
      <c r="A6" s="50" t="s">
        <v>49</v>
      </c>
      <c r="B6" s="47" cm="1">
        <f t="array" ref="B6">IF(SUMPRODUCT(('Data - incidents'!$A$2:$A$528=B$3)*('Data - incidents'!$B$2:$B$528=$A6)*('Data - incidents'!$C$2:$C$528))=0,"..",SUMPRODUCT(('Data - incidents'!$A$2:$A$528=B$3)*('Data - incidents'!$B$2:$B$528=$A6)*('Data - incidents'!$C$2:$C$528)))</f>
        <v>990793</v>
      </c>
      <c r="C6" s="47" t="str" cm="1">
        <f t="array" ref="C6">IF(SUMPRODUCT(('Data - incidents'!$A$2:$A$528=C$3)*('Data - incidents'!$B$2:$B$528=$A6)*('Data - incidents'!$C$2:$C$528))=0,"..",SUMPRODUCT(('Data - incidents'!$A$2:$A$528=C$3)*('Data - incidents'!$B$2:$B$528=$A6)*('Data - incidents'!$C$2:$C$528)))</f>
        <v>..</v>
      </c>
      <c r="D6" s="47" cm="1">
        <f t="array" ref="D6">IF(SUMPRODUCT(('Data - incidents'!$A$2:$A$528=D$3)*('Data - incidents'!$B$2:$B$528=$A6)*('Data - incidents'!$C$2:$C$528))=0,"..",SUMPRODUCT(('Data - incidents'!$A$2:$A$528=D$3)*('Data - incidents'!$B$2:$B$528=$A6)*('Data - incidents'!$C$2:$C$528)))</f>
        <v>63907</v>
      </c>
      <c r="E6" s="48" t="str">
        <f t="shared" si="4"/>
        <v>..</v>
      </c>
      <c r="F6" s="47">
        <f t="shared" si="0"/>
        <v>20036.38040271225</v>
      </c>
      <c r="G6" s="47" t="str">
        <f t="shared" si="1"/>
        <v>..</v>
      </c>
      <c r="H6" s="47">
        <f t="shared" si="2"/>
        <v>21959.659129956704</v>
      </c>
      <c r="I6" s="48" t="str">
        <f t="shared" si="3"/>
        <v>..</v>
      </c>
      <c r="J6" s="50"/>
      <c r="K6" s="49" cm="1">
        <f t="array" ref="K6">SUMPRODUCT(('Data - population'!$B$2:$B$372996=FIRE0101_working!$A6)*('Data - population'!$C$2:$C$372996=FIRE0101_working!F$3)*('Data - population'!$D$2:$D$372996))</f>
        <v>49449700</v>
      </c>
      <c r="L6" s="49" cm="1">
        <f t="array" ref="L6">SUMPRODUCT(('Data - population'!$B$2:$B$372996=FIRE0101_working!$A6)*('Data - population'!$C$2:$C$372996=FIRE0101_working!G$3)*('Data - population'!$D$2:$D$372996))</f>
        <v>5064200</v>
      </c>
      <c r="M6" s="49" cm="1">
        <f t="array" ref="M6">SUMPRODUCT(('Data - population'!$B$2:$B$372996=FIRE0101_working!$A6)*('Data - population'!$C$2:$C$372996=FIRE0101_working!H$3)*('Data - population'!$D$2:$D$372996))</f>
        <v>2910200</v>
      </c>
      <c r="N6" s="49" cm="1">
        <f t="array" ref="N6">SUMPRODUCT(('Data - population'!$B$2:$B$372996=FIRE0101_working!$A6)*('Data - population'!$C$2:$C$372996=FIRE0101_working!I$3)*('Data - population'!$D$2:$D$372996))</f>
        <v>57424200</v>
      </c>
      <c r="O6" s="50">
        <f t="shared" si="5"/>
        <v>-100</v>
      </c>
    </row>
    <row r="7" spans="1:15" ht="15" customHeight="1" x14ac:dyDescent="0.25">
      <c r="A7" s="50" t="s">
        <v>50</v>
      </c>
      <c r="B7" s="47" cm="1">
        <f t="array" ref="B7">IF(SUMPRODUCT(('Data - incidents'!$A$2:$A$528=B$3)*('Data - incidents'!$B$2:$B$528=$A7)*('Data - incidents'!$C$2:$C$528))=0,"..",SUMPRODUCT(('Data - incidents'!$A$2:$A$528=B$3)*('Data - incidents'!$B$2:$B$528=$A7)*('Data - incidents'!$C$2:$C$528)))</f>
        <v>958142</v>
      </c>
      <c r="C7" s="47" t="str" cm="1">
        <f t="array" ref="C7">IF(SUMPRODUCT(('Data - incidents'!$A$2:$A$528=C$3)*('Data - incidents'!$B$2:$B$528=$A7)*('Data - incidents'!$C$2:$C$528))=0,"..",SUMPRODUCT(('Data - incidents'!$A$2:$A$528=C$3)*('Data - incidents'!$B$2:$B$528=$A7)*('Data - incidents'!$C$2:$C$528)))</f>
        <v>..</v>
      </c>
      <c r="D7" s="47" cm="1">
        <f t="array" ref="D7">IF(SUMPRODUCT(('Data - incidents'!$A$2:$A$528=D$3)*('Data - incidents'!$B$2:$B$528=$A7)*('Data - incidents'!$C$2:$C$528))=0,"..",SUMPRODUCT(('Data - incidents'!$A$2:$A$528=D$3)*('Data - incidents'!$B$2:$B$528=$A7)*('Data - incidents'!$C$2:$C$528)))</f>
        <v>62540</v>
      </c>
      <c r="E7" s="48" t="str">
        <f t="shared" si="4"/>
        <v>..</v>
      </c>
      <c r="F7" s="47">
        <f t="shared" si="0"/>
        <v>19286.543892526664</v>
      </c>
      <c r="G7" s="47" t="str">
        <f t="shared" si="1"/>
        <v>..</v>
      </c>
      <c r="H7" s="47">
        <f t="shared" si="2"/>
        <v>21396.558212733929</v>
      </c>
      <c r="I7" s="48" t="str">
        <f t="shared" si="3"/>
        <v>..</v>
      </c>
      <c r="J7" s="50"/>
      <c r="K7" s="49" cm="1">
        <f t="array" ref="K7">SUMPRODUCT(('Data - population'!$B$2:$B$372996=FIRE0101_working!$A7)*('Data - population'!$C$2:$C$372996=FIRE0101_working!F$3)*('Data - population'!$D$2:$D$372996))</f>
        <v>49679300</v>
      </c>
      <c r="L7" s="49" cm="1">
        <f t="array" ref="L7">SUMPRODUCT(('Data - population'!$B$2:$B$372996=FIRE0101_working!$A7)*('Data - population'!$C$2:$C$372996=FIRE0101_working!G$3)*('Data - population'!$D$2:$D$372996))</f>
        <v>5066000</v>
      </c>
      <c r="M7" s="49" cm="1">
        <f t="array" ref="M7">SUMPRODUCT(('Data - population'!$B$2:$B$372996=FIRE0101_working!$A7)*('Data - population'!$C$2:$C$372996=FIRE0101_working!H$3)*('Data - population'!$D$2:$D$372996))</f>
        <v>2922900</v>
      </c>
      <c r="N7" s="49" cm="1">
        <f t="array" ref="N7">SUMPRODUCT(('Data - population'!$B$2:$B$372996=FIRE0101_working!$A7)*('Data - population'!$C$2:$C$372996=FIRE0101_working!I$3)*('Data - population'!$D$2:$D$372996))</f>
        <v>57668100</v>
      </c>
      <c r="O7" s="50">
        <f t="shared" si="5"/>
        <v>100</v>
      </c>
    </row>
    <row r="8" spans="1:15" ht="15" customHeight="1" x14ac:dyDescent="0.25">
      <c r="A8" s="50" t="s">
        <v>51</v>
      </c>
      <c r="B8" s="47" cm="1">
        <f t="array" ref="B8">IF(SUMPRODUCT(('Data - incidents'!$A$2:$A$528=B$3)*('Data - incidents'!$B$2:$B$528=$A8)*('Data - incidents'!$C$2:$C$528))=0,"..",SUMPRODUCT(('Data - incidents'!$A$2:$A$528=B$3)*('Data - incidents'!$B$2:$B$528=$A8)*('Data - incidents'!$C$2:$C$528)))</f>
        <v>1016028</v>
      </c>
      <c r="C8" s="47" t="str" cm="1">
        <f t="array" ref="C8">IF(SUMPRODUCT(('Data - incidents'!$A$2:$A$528=C$3)*('Data - incidents'!$B$2:$B$528=$A8)*('Data - incidents'!$C$2:$C$528))=0,"..",SUMPRODUCT(('Data - incidents'!$A$2:$A$528=C$3)*('Data - incidents'!$B$2:$B$528=$A8)*('Data - incidents'!$C$2:$C$528)))</f>
        <v>..</v>
      </c>
      <c r="D8" s="47" cm="1">
        <f t="array" ref="D8">IF(SUMPRODUCT(('Data - incidents'!$A$2:$A$528=D$3)*('Data - incidents'!$B$2:$B$528=$A8)*('Data - incidents'!$C$2:$C$528))=0,"..",SUMPRODUCT(('Data - incidents'!$A$2:$A$528=D$3)*('Data - incidents'!$B$2:$B$528=$A8)*('Data - incidents'!$C$2:$C$528)))</f>
        <v>63832</v>
      </c>
      <c r="E8" s="48" t="str">
        <f t="shared" si="4"/>
        <v>..</v>
      </c>
      <c r="F8" s="47">
        <f t="shared" si="0"/>
        <v>20350.88281539494</v>
      </c>
      <c r="G8" s="47" t="str">
        <f t="shared" si="1"/>
        <v>..</v>
      </c>
      <c r="H8" s="47">
        <f t="shared" si="2"/>
        <v>21728.563161657079</v>
      </c>
      <c r="I8" s="48" t="str">
        <f t="shared" si="3"/>
        <v>..</v>
      </c>
      <c r="J8" s="50"/>
      <c r="K8" s="49" cm="1">
        <f t="array" ref="K8">SUMPRODUCT(('Data - population'!$B$2:$B$372996=FIRE0101_working!$A8)*('Data - population'!$C$2:$C$372996=FIRE0101_working!F$3)*('Data - population'!$D$2:$D$372996))</f>
        <v>49925500</v>
      </c>
      <c r="L8" s="49" cm="1">
        <f t="array" ref="L8">SUMPRODUCT(('Data - population'!$B$2:$B$372996=FIRE0101_working!$A8)*('Data - population'!$C$2:$C$372996=FIRE0101_working!G$3)*('Data - population'!$D$2:$D$372996))</f>
        <v>5068500</v>
      </c>
      <c r="M8" s="49" cm="1">
        <f t="array" ref="M8">SUMPRODUCT(('Data - population'!$B$2:$B$372996=FIRE0101_working!$A8)*('Data - population'!$C$2:$C$372996=FIRE0101_working!H$3)*('Data - population'!$D$2:$D$372996))</f>
        <v>2937700</v>
      </c>
      <c r="N8" s="49" cm="1">
        <f t="array" ref="N8">SUMPRODUCT(('Data - population'!$B$2:$B$372996=FIRE0101_working!$A8)*('Data - population'!$C$2:$C$372996=FIRE0101_working!I$3)*('Data - population'!$D$2:$D$372996))</f>
        <v>57931700</v>
      </c>
      <c r="O8" s="50">
        <f t="shared" si="5"/>
        <v>0</v>
      </c>
    </row>
    <row r="9" spans="1:15" ht="15" customHeight="1" x14ac:dyDescent="0.25">
      <c r="A9" s="50" t="s">
        <v>52</v>
      </c>
      <c r="B9" s="47" cm="1">
        <f t="array" ref="B9">IF(SUMPRODUCT(('Data - incidents'!$A$2:$A$528=B$3)*('Data - incidents'!$B$2:$B$528=$A9)*('Data - incidents'!$C$2:$C$528))=0,"..",SUMPRODUCT(('Data - incidents'!$A$2:$A$528=B$3)*('Data - incidents'!$B$2:$B$528=$A9)*('Data - incidents'!$C$2:$C$528)))</f>
        <v>861384</v>
      </c>
      <c r="C9" s="47" t="str" cm="1">
        <f t="array" ref="C9">IF(SUMPRODUCT(('Data - incidents'!$A$2:$A$528=C$3)*('Data - incidents'!$B$2:$B$528=$A9)*('Data - incidents'!$C$2:$C$528))=0,"..",SUMPRODUCT(('Data - incidents'!$A$2:$A$528=C$3)*('Data - incidents'!$B$2:$B$528=$A9)*('Data - incidents'!$C$2:$C$528)))</f>
        <v>..</v>
      </c>
      <c r="D9" s="47" cm="1">
        <f t="array" ref="D9">IF(SUMPRODUCT(('Data - incidents'!$A$2:$A$528=D$3)*('Data - incidents'!$B$2:$B$528=$A9)*('Data - incidents'!$C$2:$C$528))=0,"..",SUMPRODUCT(('Data - incidents'!$A$2:$A$528=D$3)*('Data - incidents'!$B$2:$B$528=$A9)*('Data - incidents'!$C$2:$C$528)))</f>
        <v>52866</v>
      </c>
      <c r="E9" s="48" t="str">
        <f t="shared" si="4"/>
        <v>..</v>
      </c>
      <c r="F9" s="47">
        <f t="shared" si="0"/>
        <v>17160.889816832885</v>
      </c>
      <c r="G9" s="47" t="str">
        <f t="shared" si="1"/>
        <v>..</v>
      </c>
      <c r="H9" s="47">
        <f t="shared" si="2"/>
        <v>17875.836883749238</v>
      </c>
      <c r="I9" s="48" t="str">
        <f t="shared" si="3"/>
        <v>..</v>
      </c>
      <c r="J9" s="50"/>
      <c r="K9" s="49" cm="1">
        <f t="array" ref="K9">SUMPRODUCT(('Data - population'!$B$2:$B$372996=FIRE0101_working!$A9)*('Data - population'!$C$2:$C$372996=FIRE0101_working!F$3)*('Data - population'!$D$2:$D$372996))</f>
        <v>50194600</v>
      </c>
      <c r="L9" s="49" cm="1">
        <f t="array" ref="L9">SUMPRODUCT(('Data - population'!$B$2:$B$372996=FIRE0101_working!$A9)*('Data - population'!$C$2:$C$372996=FIRE0101_working!G$3)*('Data - population'!$D$2:$D$372996))</f>
        <v>5084300</v>
      </c>
      <c r="M9" s="49" cm="1">
        <f t="array" ref="M9">SUMPRODUCT(('Data - population'!$B$2:$B$372996=FIRE0101_working!$A9)*('Data - population'!$C$2:$C$372996=FIRE0101_working!H$3)*('Data - population'!$D$2:$D$372996))</f>
        <v>2957400</v>
      </c>
      <c r="N9" s="49" cm="1">
        <f t="array" ref="N9">SUMPRODUCT(('Data - population'!$B$2:$B$372996=FIRE0101_working!$A9)*('Data - population'!$C$2:$C$372996=FIRE0101_working!I$3)*('Data - population'!$D$2:$D$372996))</f>
        <v>58236300</v>
      </c>
      <c r="O9" s="50">
        <f t="shared" si="5"/>
        <v>0</v>
      </c>
    </row>
    <row r="10" spans="1:15" ht="15" customHeight="1" x14ac:dyDescent="0.25">
      <c r="A10" s="50" t="s">
        <v>53</v>
      </c>
      <c r="B10" s="47" cm="1">
        <f t="array" ref="B10">IF(SUMPRODUCT(('Data - incidents'!$A$2:$A$528=B$3)*('Data - incidents'!$B$2:$B$528=$A10)*('Data - incidents'!$C$2:$C$528))=0,"..",SUMPRODUCT(('Data - incidents'!$A$2:$A$528=B$3)*('Data - incidents'!$B$2:$B$528=$A10)*('Data - incidents'!$C$2:$C$528)))</f>
        <v>843734</v>
      </c>
      <c r="C10" s="47" t="str" cm="1">
        <f t="array" ref="C10">IF(SUMPRODUCT(('Data - incidents'!$A$2:$A$528=C$3)*('Data - incidents'!$B$2:$B$528=$A10)*('Data - incidents'!$C$2:$C$528))=0,"..",SUMPRODUCT(('Data - incidents'!$A$2:$A$528=C$3)*('Data - incidents'!$B$2:$B$528=$A10)*('Data - incidents'!$C$2:$C$528)))</f>
        <v>..</v>
      </c>
      <c r="D10" s="47" cm="1">
        <f t="array" ref="D10">IF(SUMPRODUCT(('Data - incidents'!$A$2:$A$528=D$3)*('Data - incidents'!$B$2:$B$528=$A10)*('Data - incidents'!$C$2:$C$528))=0,"..",SUMPRODUCT(('Data - incidents'!$A$2:$A$528=D$3)*('Data - incidents'!$B$2:$B$528=$A10)*('Data - incidents'!$C$2:$C$528)))</f>
        <v>52485</v>
      </c>
      <c r="E10" s="48" t="str">
        <f t="shared" si="4"/>
        <v>..</v>
      </c>
      <c r="F10" s="47">
        <f t="shared" si="0"/>
        <v>16672.607991147295</v>
      </c>
      <c r="G10" s="47" t="str">
        <f t="shared" si="1"/>
        <v>..</v>
      </c>
      <c r="H10" s="47">
        <f t="shared" si="2"/>
        <v>17675.883204795744</v>
      </c>
      <c r="I10" s="48" t="str">
        <f t="shared" si="3"/>
        <v>..</v>
      </c>
      <c r="J10" s="50"/>
      <c r="K10" s="49" cm="1">
        <f t="array" ref="K10">SUMPRODUCT(('Data - population'!$B$2:$B$372996=FIRE0101_working!$A10)*('Data - population'!$C$2:$C$372996=FIRE0101_working!F$3)*('Data - population'!$D$2:$D$372996))</f>
        <v>50606000</v>
      </c>
      <c r="L10" s="49" cm="1">
        <f t="array" ref="L10">SUMPRODUCT(('Data - population'!$B$2:$B$372996=FIRE0101_working!$A10)*('Data - population'!$C$2:$C$372996=FIRE0101_working!G$3)*('Data - population'!$D$2:$D$372996))</f>
        <v>5110200</v>
      </c>
      <c r="M10" s="49" cm="1">
        <f t="array" ref="M10">SUMPRODUCT(('Data - population'!$B$2:$B$372996=FIRE0101_working!$A10)*('Data - population'!$C$2:$C$372996=FIRE0101_working!H$3)*('Data - population'!$D$2:$D$372996))</f>
        <v>2969300</v>
      </c>
      <c r="N10" s="49" cm="1">
        <f t="array" ref="N10">SUMPRODUCT(('Data - population'!$B$2:$B$372996=FIRE0101_working!$A10)*('Data - population'!$C$2:$C$372996=FIRE0101_working!I$3)*('Data - population'!$D$2:$D$372996))</f>
        <v>58685500</v>
      </c>
      <c r="O10" s="50">
        <f t="shared" si="5"/>
        <v>0</v>
      </c>
    </row>
    <row r="11" spans="1:15" ht="15" customHeight="1" x14ac:dyDescent="0.25">
      <c r="A11" s="50" t="s">
        <v>54</v>
      </c>
      <c r="B11" s="47" cm="1">
        <f t="array" ref="B11">IF(SUMPRODUCT(('Data - incidents'!$A$2:$A$528=B$3)*('Data - incidents'!$B$2:$B$528=$A11)*('Data - incidents'!$C$2:$C$528))=0,"..",SUMPRODUCT(('Data - incidents'!$A$2:$A$528=B$3)*('Data - incidents'!$B$2:$B$528=$A11)*('Data - incidents'!$C$2:$C$528)))</f>
        <v>854371</v>
      </c>
      <c r="C11" s="47" t="str" cm="1">
        <f t="array" ref="C11">IF(SUMPRODUCT(('Data - incidents'!$A$2:$A$528=C$3)*('Data - incidents'!$B$2:$B$528=$A11)*('Data - incidents'!$C$2:$C$528))=0,"..",SUMPRODUCT(('Data - incidents'!$A$2:$A$528=C$3)*('Data - incidents'!$B$2:$B$528=$A11)*('Data - incidents'!$C$2:$C$528)))</f>
        <v>..</v>
      </c>
      <c r="D11" s="47" cm="1">
        <f t="array" ref="D11">IF(SUMPRODUCT(('Data - incidents'!$A$2:$A$528=D$3)*('Data - incidents'!$B$2:$B$528=$A11)*('Data - incidents'!$C$2:$C$528))=0,"..",SUMPRODUCT(('Data - incidents'!$A$2:$A$528=D$3)*('Data - incidents'!$B$2:$B$528=$A11)*('Data - incidents'!$C$2:$C$528)))</f>
        <v>56675</v>
      </c>
      <c r="E11" s="48" t="str">
        <f t="shared" si="4"/>
        <v>..</v>
      </c>
      <c r="F11" s="47">
        <f t="shared" si="0"/>
        <v>16763.811385023506</v>
      </c>
      <c r="G11" s="47" t="str">
        <f t="shared" si="1"/>
        <v>..</v>
      </c>
      <c r="H11" s="47">
        <f t="shared" si="2"/>
        <v>18982.14823994373</v>
      </c>
      <c r="I11" s="48" t="str">
        <f t="shared" si="3"/>
        <v>..</v>
      </c>
      <c r="J11" s="50"/>
      <c r="K11" s="49" cm="1">
        <f t="array" ref="K11">SUMPRODUCT(('Data - population'!$B$2:$B$372996=FIRE0101_working!$A11)*('Data - population'!$C$2:$C$372996=FIRE0101_working!F$3)*('Data - population'!$D$2:$D$372996))</f>
        <v>50965200</v>
      </c>
      <c r="L11" s="49" cm="1">
        <f t="array" ref="L11">SUMPRODUCT(('Data - population'!$B$2:$B$372996=FIRE0101_working!$A11)*('Data - population'!$C$2:$C$372996=FIRE0101_working!G$3)*('Data - population'!$D$2:$D$372996))</f>
        <v>5133100</v>
      </c>
      <c r="M11" s="49" cm="1">
        <f t="array" ref="M11">SUMPRODUCT(('Data - population'!$B$2:$B$372996=FIRE0101_working!$A11)*('Data - population'!$C$2:$C$372996=FIRE0101_working!H$3)*('Data - population'!$D$2:$D$372996))</f>
        <v>2985700</v>
      </c>
      <c r="N11" s="49" cm="1">
        <f t="array" ref="N11">SUMPRODUCT(('Data - population'!$B$2:$B$372996=FIRE0101_working!$A11)*('Data - population'!$C$2:$C$372996=FIRE0101_working!I$3)*('Data - population'!$D$2:$D$372996))</f>
        <v>59084000</v>
      </c>
      <c r="O11" s="50">
        <f t="shared" si="5"/>
        <v>0</v>
      </c>
    </row>
    <row r="12" spans="1:15" ht="15" customHeight="1" x14ac:dyDescent="0.25">
      <c r="A12" s="50" t="s">
        <v>55</v>
      </c>
      <c r="B12" s="47" cm="1">
        <f t="array" ref="B12">IF(SUMPRODUCT(('Data - incidents'!$A$2:$A$528=B$3)*('Data - incidents'!$B$2:$B$528=$A12)*('Data - incidents'!$C$2:$C$528))=0,"..",SUMPRODUCT(('Data - incidents'!$A$2:$A$528=B$3)*('Data - incidents'!$B$2:$B$528=$A12)*('Data - incidents'!$C$2:$C$528)))</f>
        <v>791746</v>
      </c>
      <c r="C12" s="47" t="str" cm="1">
        <f t="array" ref="C12">IF(SUMPRODUCT(('Data - incidents'!$A$2:$A$528=C$3)*('Data - incidents'!$B$2:$B$528=$A12)*('Data - incidents'!$C$2:$C$528))=0,"..",SUMPRODUCT(('Data - incidents'!$A$2:$A$528=C$3)*('Data - incidents'!$B$2:$B$528=$A12)*('Data - incidents'!$C$2:$C$528)))</f>
        <v>..</v>
      </c>
      <c r="D12" s="47" cm="1">
        <f t="array" ref="D12">IF(SUMPRODUCT(('Data - incidents'!$A$2:$A$528=D$3)*('Data - incidents'!$B$2:$B$528=$A12)*('Data - incidents'!$C$2:$C$528))=0,"..",SUMPRODUCT(('Data - incidents'!$A$2:$A$528=D$3)*('Data - incidents'!$B$2:$B$528=$A12)*('Data - incidents'!$C$2:$C$528)))</f>
        <v>55086</v>
      </c>
      <c r="E12" s="48" t="str">
        <f t="shared" si="4"/>
        <v>..</v>
      </c>
      <c r="F12" s="47">
        <f t="shared" si="0"/>
        <v>15409.284736994732</v>
      </c>
      <c r="G12" s="47" t="str">
        <f t="shared" si="1"/>
        <v>..</v>
      </c>
      <c r="H12" s="47">
        <f t="shared" si="2"/>
        <v>18323.520606725877</v>
      </c>
      <c r="I12" s="48" t="str">
        <f t="shared" si="3"/>
        <v>..</v>
      </c>
      <c r="J12" s="50"/>
      <c r="K12" s="49" cm="1">
        <f t="array" ref="K12">SUMPRODUCT(('Data - population'!$B$2:$B$372996=FIRE0101_working!$A12)*('Data - population'!$C$2:$C$372996=FIRE0101_working!F$3)*('Data - population'!$D$2:$D$372996))</f>
        <v>51381100</v>
      </c>
      <c r="L12" s="49" cm="1">
        <f t="array" ref="L12">SUMPRODUCT(('Data - population'!$B$2:$B$372996=FIRE0101_working!$A12)*('Data - population'!$C$2:$C$372996=FIRE0101_working!G$3)*('Data - population'!$D$2:$D$372996))</f>
        <v>5170000</v>
      </c>
      <c r="M12" s="49" cm="1">
        <f t="array" ref="M12">SUMPRODUCT(('Data - population'!$B$2:$B$372996=FIRE0101_working!$A12)*('Data - population'!$C$2:$C$372996=FIRE0101_working!H$3)*('Data - population'!$D$2:$D$372996))</f>
        <v>3006300</v>
      </c>
      <c r="N12" s="49" cm="1">
        <f t="array" ref="N12">SUMPRODUCT(('Data - population'!$B$2:$B$372996=FIRE0101_working!$A12)*('Data - population'!$C$2:$C$372996=FIRE0101_working!I$3)*('Data - population'!$D$2:$D$372996))</f>
        <v>59557400</v>
      </c>
      <c r="O12" s="50">
        <f t="shared" si="5"/>
        <v>0</v>
      </c>
    </row>
    <row r="13" spans="1:15" ht="15" customHeight="1" x14ac:dyDescent="0.25">
      <c r="A13" s="50" t="s">
        <v>56</v>
      </c>
      <c r="B13" s="47" cm="1">
        <f t="array" ref="B13">IF(SUMPRODUCT(('Data - incidents'!$A$2:$A$528=B$3)*('Data - incidents'!$B$2:$B$528=$A13)*('Data - incidents'!$C$2:$C$528))=0,"..",SUMPRODUCT(('Data - incidents'!$A$2:$A$528=B$3)*('Data - incidents'!$B$2:$B$528=$A13)*('Data - incidents'!$C$2:$C$528)))</f>
        <v>717805</v>
      </c>
      <c r="C13" s="47" t="str" cm="1">
        <f t="array" ref="C13">IF(SUMPRODUCT(('Data - incidents'!$A$2:$A$528=C$3)*('Data - incidents'!$B$2:$B$528=$A13)*('Data - incidents'!$C$2:$C$528))=0,"..",SUMPRODUCT(('Data - incidents'!$A$2:$A$528=C$3)*('Data - incidents'!$B$2:$B$528=$A13)*('Data - incidents'!$C$2:$C$528)))</f>
        <v>..</v>
      </c>
      <c r="D13" s="47" cm="1">
        <f t="array" ref="D13">IF(SUMPRODUCT(('Data - incidents'!$A$2:$A$528=D$3)*('Data - incidents'!$B$2:$B$528=$A13)*('Data - incidents'!$C$2:$C$528))=0,"..",SUMPRODUCT(('Data - incidents'!$A$2:$A$528=D$3)*('Data - incidents'!$B$2:$B$528=$A13)*('Data - incidents'!$C$2:$C$528)))</f>
        <v>49293</v>
      </c>
      <c r="E13" s="48" t="str">
        <f t="shared" si="4"/>
        <v>..</v>
      </c>
      <c r="F13" s="47">
        <f t="shared" si="0"/>
        <v>13852.987210489444</v>
      </c>
      <c r="G13" s="47" t="str">
        <f t="shared" si="1"/>
        <v>..</v>
      </c>
      <c r="H13" s="47">
        <f t="shared" si="2"/>
        <v>16290.35989292442</v>
      </c>
      <c r="I13" s="48" t="str">
        <f t="shared" si="3"/>
        <v>..</v>
      </c>
      <c r="J13" s="50"/>
      <c r="K13" s="49" cm="1">
        <f t="array" ref="K13">SUMPRODUCT(('Data - population'!$B$2:$B$372996=FIRE0101_working!$A13)*('Data - population'!$C$2:$C$372996=FIRE0101_working!F$3)*('Data - population'!$D$2:$D$372996))</f>
        <v>51815900</v>
      </c>
      <c r="L13" s="49" cm="1">
        <f t="array" ref="L13">SUMPRODUCT(('Data - population'!$B$2:$B$372996=FIRE0101_working!$A13)*('Data - population'!$C$2:$C$372996=FIRE0101_working!G$3)*('Data - population'!$D$2:$D$372996))</f>
        <v>5202900</v>
      </c>
      <c r="M13" s="49" cm="1">
        <f t="array" ref="M13">SUMPRODUCT(('Data - population'!$B$2:$B$372996=FIRE0101_working!$A13)*('Data - population'!$C$2:$C$372996=FIRE0101_working!H$3)*('Data - population'!$D$2:$D$372996))</f>
        <v>3025900</v>
      </c>
      <c r="N13" s="49" cm="1">
        <f t="array" ref="N13">SUMPRODUCT(('Data - population'!$B$2:$B$372996=FIRE0101_working!$A13)*('Data - population'!$C$2:$C$372996=FIRE0101_working!I$3)*('Data - population'!$D$2:$D$372996))</f>
        <v>60044600</v>
      </c>
      <c r="O13" s="50">
        <f t="shared" si="5"/>
        <v>100</v>
      </c>
    </row>
    <row r="14" spans="1:15" ht="15" customHeight="1" x14ac:dyDescent="0.25">
      <c r="A14" s="50" t="s">
        <v>57</v>
      </c>
      <c r="B14" s="47" cm="1">
        <f t="array" ref="B14">IF(SUMPRODUCT(('Data - incidents'!$A$2:$A$528=B$3)*('Data - incidents'!$B$2:$B$528=$A14)*('Data - incidents'!$C$2:$C$528))=0,"..",SUMPRODUCT(('Data - incidents'!$A$2:$A$528=B$3)*('Data - incidents'!$B$2:$B$528=$A14)*('Data - incidents'!$C$2:$C$528)))</f>
        <v>680634</v>
      </c>
      <c r="C14" s="47" cm="1">
        <f t="array" ref="C14">IF(SUMPRODUCT(('Data - incidents'!$A$2:$A$528=C$3)*('Data - incidents'!$B$2:$B$528=$A14)*('Data - incidents'!$C$2:$C$528))=0,"..",SUMPRODUCT(('Data - incidents'!$A$2:$A$528=C$3)*('Data - incidents'!$B$2:$B$528=$A14)*('Data - incidents'!$C$2:$C$528)))</f>
        <v>103820</v>
      </c>
      <c r="D14" s="47" cm="1">
        <f t="array" ref="D14">IF(SUMPRODUCT(('Data - incidents'!$A$2:$A$528=D$3)*('Data - incidents'!$B$2:$B$528=$A14)*('Data - incidents'!$C$2:$C$528))=0,"..",SUMPRODUCT(('Data - incidents'!$A$2:$A$528=D$3)*('Data - incidents'!$B$2:$B$528=$A14)*('Data - incidents'!$C$2:$C$528)))</f>
        <v>46341</v>
      </c>
      <c r="E14" s="48">
        <f t="shared" si="4"/>
        <v>830795</v>
      </c>
      <c r="F14" s="47">
        <f t="shared" si="0"/>
        <v>13039.864818263328</v>
      </c>
      <c r="G14" s="47">
        <f t="shared" si="1"/>
        <v>19843.651445937423</v>
      </c>
      <c r="H14" s="47">
        <f t="shared" si="2"/>
        <v>15249.267827174306</v>
      </c>
      <c r="I14" s="48">
        <f t="shared" si="3"/>
        <v>13739.597666172735</v>
      </c>
      <c r="J14" s="50"/>
      <c r="K14" s="49" cm="1">
        <f t="array" ref="K14">SUMPRODUCT(('Data - population'!$B$2:$B$372996=FIRE0101_working!$A14)*('Data - population'!$C$2:$C$372996=FIRE0101_working!F$3)*('Data - population'!$D$2:$D$372996))</f>
        <v>52196400</v>
      </c>
      <c r="L14" s="49" cm="1">
        <f t="array" ref="L14">SUMPRODUCT(('Data - population'!$B$2:$B$372996=FIRE0101_working!$A14)*('Data - population'!$C$2:$C$372996=FIRE0101_working!G$3)*('Data - population'!$D$2:$D$372996))</f>
        <v>5231900</v>
      </c>
      <c r="M14" s="49" cm="1">
        <f t="array" ref="M14">SUMPRODUCT(('Data - population'!$B$2:$B$372996=FIRE0101_working!$A14)*('Data - population'!$C$2:$C$372996=FIRE0101_working!H$3)*('Data - population'!$D$2:$D$372996))</f>
        <v>3038900</v>
      </c>
      <c r="N14" s="49" cm="1">
        <f t="array" ref="N14">SUMPRODUCT(('Data - population'!$B$2:$B$372996=FIRE0101_working!$A14)*('Data - population'!$C$2:$C$372996=FIRE0101_working!I$3)*('Data - population'!$D$2:$D$372996))</f>
        <v>60467200</v>
      </c>
      <c r="O14" s="50">
        <f t="shared" si="5"/>
        <v>0</v>
      </c>
    </row>
    <row r="15" spans="1:15" ht="15" customHeight="1" x14ac:dyDescent="0.25">
      <c r="A15" s="50" t="s">
        <v>32</v>
      </c>
      <c r="B15" s="47" cm="1">
        <f t="array" ref="B15">IF(SUMPRODUCT(('Data - incidents'!$A$2:$A$528=B$3)*('Data - incidents'!$B$2:$B$528=$A15)*('Data - incidents'!$C$2:$C$528))=0,"..",SUMPRODUCT(('Data - incidents'!$A$2:$A$528=B$3)*('Data - incidents'!$B$2:$B$528=$A15)*('Data - incidents'!$C$2:$C$528)))</f>
        <v>647346</v>
      </c>
      <c r="C15" s="47" cm="1">
        <f t="array" ref="C15">IF(SUMPRODUCT(('Data - incidents'!$A$2:$A$528=C$3)*('Data - incidents'!$B$2:$B$528=$A15)*('Data - incidents'!$C$2:$C$528))=0,"..",SUMPRODUCT(('Data - incidents'!$A$2:$A$528=C$3)*('Data - incidents'!$B$2:$B$528=$A15)*('Data - incidents'!$C$2:$C$528)))</f>
        <v>101432</v>
      </c>
      <c r="D15" s="47" cm="1">
        <f t="array" ref="D15">IF(SUMPRODUCT(('Data - incidents'!$A$2:$A$528=D$3)*('Data - incidents'!$B$2:$B$528=$A15)*('Data - incidents'!$C$2:$C$528))=0,"..",SUMPRODUCT(('Data - incidents'!$A$2:$A$528=D$3)*('Data - incidents'!$B$2:$B$528=$A15)*('Data - incidents'!$C$2:$C$528)))</f>
        <v>46881</v>
      </c>
      <c r="E15" s="48">
        <f t="shared" si="4"/>
        <v>795659</v>
      </c>
      <c r="F15" s="47">
        <f t="shared" si="0"/>
        <v>12297.02236785867</v>
      </c>
      <c r="G15" s="47">
        <f t="shared" si="1"/>
        <v>19275.588157044582</v>
      </c>
      <c r="H15" s="47">
        <f t="shared" si="2"/>
        <v>15370.819672131147</v>
      </c>
      <c r="I15" s="48">
        <f t="shared" si="3"/>
        <v>13053.305246855856</v>
      </c>
      <c r="J15" s="50"/>
      <c r="K15" s="49" cm="1">
        <f t="array" ref="K15">SUMPRODUCT(('Data - population'!$B$2:$B$372996=FIRE0101_working!$A15)*('Data - population'!$C$2:$C$372996=FIRE0101_working!F$3)*('Data - population'!$D$2:$D$372996))</f>
        <v>52642500</v>
      </c>
      <c r="L15" s="49" cm="1">
        <f t="array" ref="L15">SUMPRODUCT(('Data - population'!$B$2:$B$372996=FIRE0101_working!$A15)*('Data - population'!$C$2:$C$372996=FIRE0101_working!G$3)*('Data - population'!$D$2:$D$372996))</f>
        <v>5262200</v>
      </c>
      <c r="M15" s="49" cm="1">
        <f t="array" ref="M15">SUMPRODUCT(('Data - population'!$B$2:$B$372996=FIRE0101_working!$A15)*('Data - population'!$C$2:$C$372996=FIRE0101_working!H$3)*('Data - population'!$D$2:$D$372996))</f>
        <v>3050000</v>
      </c>
      <c r="N15" s="49" cm="1">
        <f t="array" ref="N15">SUMPRODUCT(('Data - population'!$B$2:$B$372996=FIRE0101_working!$A15)*('Data - population'!$C$2:$C$372996=FIRE0101_working!I$3)*('Data - population'!$D$2:$D$372996))</f>
        <v>60954600</v>
      </c>
      <c r="O15" s="50">
        <f t="shared" si="5"/>
        <v>100</v>
      </c>
    </row>
    <row r="16" spans="1:15" ht="15" customHeight="1" x14ac:dyDescent="0.25">
      <c r="A16" s="50" t="s">
        <v>33</v>
      </c>
      <c r="B16" s="47" cm="1">
        <f t="array" ref="B16">IF(SUMPRODUCT(('Data - incidents'!$A$2:$A$528=B$3)*('Data - incidents'!$B$2:$B$528=$A16)*('Data - incidents'!$C$2:$C$528))=0,"..",SUMPRODUCT(('Data - incidents'!$A$2:$A$528=B$3)*('Data - incidents'!$B$2:$B$528=$A16)*('Data - incidents'!$C$2:$C$528)))</f>
        <v>606938</v>
      </c>
      <c r="C16" s="47" cm="1">
        <f t="array" ref="C16">IF(SUMPRODUCT(('Data - incidents'!$A$2:$A$528=C$3)*('Data - incidents'!$B$2:$B$528=$A16)*('Data - incidents'!$C$2:$C$528))=0,"..",SUMPRODUCT(('Data - incidents'!$A$2:$A$528=C$3)*('Data - incidents'!$B$2:$B$528=$A16)*('Data - incidents'!$C$2:$C$528)))</f>
        <v>91566</v>
      </c>
      <c r="D16" s="47" cm="1">
        <f t="array" ref="D16">IF(SUMPRODUCT(('Data - incidents'!$A$2:$A$528=D$3)*('Data - incidents'!$B$2:$B$528=$A16)*('Data - incidents'!$C$2:$C$528))=0,"..",SUMPRODUCT(('Data - incidents'!$A$2:$A$528=D$3)*('Data - incidents'!$B$2:$B$528=$A16)*('Data - incidents'!$C$2:$C$528)))</f>
        <v>39997</v>
      </c>
      <c r="E16" s="48">
        <f t="shared" si="4"/>
        <v>738501</v>
      </c>
      <c r="F16" s="47">
        <f t="shared" si="0"/>
        <v>11428.54452880212</v>
      </c>
      <c r="G16" s="47">
        <f t="shared" si="1"/>
        <v>17276.929753391574</v>
      </c>
      <c r="H16" s="47">
        <f t="shared" si="2"/>
        <v>13054.70330961551</v>
      </c>
      <c r="I16" s="48">
        <f t="shared" si="3"/>
        <v>12013.850478601222</v>
      </c>
      <c r="J16" s="50"/>
      <c r="K16" s="49" cm="1">
        <f t="array" ref="K16">SUMPRODUCT(('Data - population'!$B$2:$B$372996=FIRE0101_working!$A16)*('Data - population'!$C$2:$C$372996=FIRE0101_working!F$3)*('Data - population'!$D$2:$D$372996))</f>
        <v>53107200</v>
      </c>
      <c r="L16" s="49" cm="1">
        <f t="array" ref="L16">SUMPRODUCT(('Data - population'!$B$2:$B$372996=FIRE0101_working!$A16)*('Data - population'!$C$2:$C$372996=FIRE0101_working!G$3)*('Data - population'!$D$2:$D$372996))</f>
        <v>5299900</v>
      </c>
      <c r="M16" s="49" cm="1">
        <f t="array" ref="M16">SUMPRODUCT(('Data - population'!$B$2:$B$372996=FIRE0101_working!$A16)*('Data - population'!$C$2:$C$372996=FIRE0101_working!H$3)*('Data - population'!$D$2:$D$372996))</f>
        <v>3063800</v>
      </c>
      <c r="N16" s="49" cm="1">
        <f t="array" ref="N16">SUMPRODUCT(('Data - population'!$B$2:$B$372996=FIRE0101_working!$A16)*('Data - population'!$C$2:$C$372996=FIRE0101_working!I$3)*('Data - population'!$D$2:$D$372996))</f>
        <v>61470800</v>
      </c>
      <c r="O16" s="50">
        <f t="shared" si="5"/>
        <v>100</v>
      </c>
    </row>
    <row r="17" spans="1:15" ht="15" customHeight="1" x14ac:dyDescent="0.25">
      <c r="A17" s="50" t="s">
        <v>34</v>
      </c>
      <c r="B17" s="47" cm="1">
        <f t="array" ref="B17">IF(SUMPRODUCT(('Data - incidents'!$A$2:$A$528=B$3)*('Data - incidents'!$B$2:$B$528=$A17)*('Data - incidents'!$C$2:$C$528))=0,"..",SUMPRODUCT(('Data - incidents'!$A$2:$A$528=B$3)*('Data - incidents'!$B$2:$B$528=$A17)*('Data - incidents'!$C$2:$C$528)))</f>
        <v>521303</v>
      </c>
      <c r="C17" s="47" cm="1">
        <f t="array" ref="C17">IF(SUMPRODUCT(('Data - incidents'!$A$2:$A$528=C$3)*('Data - incidents'!$B$2:$B$528=$A17)*('Data - incidents'!$C$2:$C$528))=0,"..",SUMPRODUCT(('Data - incidents'!$A$2:$A$528=C$3)*('Data - incidents'!$B$2:$B$528=$A17)*('Data - incidents'!$C$2:$C$528)))</f>
        <v>83832</v>
      </c>
      <c r="D17" s="47" cm="1">
        <f t="array" ref="D17">IF(SUMPRODUCT(('Data - incidents'!$A$2:$A$528=D$3)*('Data - incidents'!$B$2:$B$528=$A17)*('Data - incidents'!$C$2:$C$528))=0,"..",SUMPRODUCT(('Data - incidents'!$A$2:$A$528=D$3)*('Data - incidents'!$B$2:$B$528=$A17)*('Data - incidents'!$C$2:$C$528)))</f>
        <v>36251</v>
      </c>
      <c r="E17" s="48">
        <f t="shared" si="4"/>
        <v>641386</v>
      </c>
      <c r="F17" s="47">
        <f t="shared" si="0"/>
        <v>9742.742978462551</v>
      </c>
      <c r="G17" s="47">
        <f t="shared" si="1"/>
        <v>15776.87443541102</v>
      </c>
      <c r="H17" s="47">
        <f t="shared" si="2"/>
        <v>11804.682666319321</v>
      </c>
      <c r="I17" s="48">
        <f t="shared" si="3"/>
        <v>10363.104345845055</v>
      </c>
      <c r="J17" s="50"/>
      <c r="K17" s="49" cm="1">
        <f t="array" ref="K17">SUMPRODUCT(('Data - population'!$B$2:$B$372996=FIRE0101_working!$A17)*('Data - population'!$C$2:$C$372996=FIRE0101_working!F$3)*('Data - population'!$D$2:$D$372996))</f>
        <v>53506800</v>
      </c>
      <c r="L17" s="49" cm="1">
        <f t="array" ref="L17">SUMPRODUCT(('Data - population'!$B$2:$B$372996=FIRE0101_working!$A17)*('Data - population'!$C$2:$C$372996=FIRE0101_working!G$3)*('Data - population'!$D$2:$D$372996))</f>
        <v>5313600</v>
      </c>
      <c r="M17" s="49" cm="1">
        <f t="array" ref="M17">SUMPRODUCT(('Data - population'!$B$2:$B$372996=FIRE0101_working!$A17)*('Data - population'!$C$2:$C$372996=FIRE0101_working!H$3)*('Data - population'!$D$2:$D$372996))</f>
        <v>3070900</v>
      </c>
      <c r="N17" s="49" cm="1">
        <f t="array" ref="N17">SUMPRODUCT(('Data - population'!$B$2:$B$372996=FIRE0101_working!$A17)*('Data - population'!$C$2:$C$372996=FIRE0101_working!I$3)*('Data - population'!$D$2:$D$372996))</f>
        <v>61891300</v>
      </c>
      <c r="O17" s="50">
        <f t="shared" si="5"/>
        <v>0</v>
      </c>
    </row>
    <row r="18" spans="1:15" ht="15" customHeight="1" x14ac:dyDescent="0.25">
      <c r="A18" s="50" t="s">
        <v>35</v>
      </c>
      <c r="B18" s="47" cm="1">
        <f t="array" ref="B18">IF(SUMPRODUCT(('Data - incidents'!$A$2:$A$528=B$3)*('Data - incidents'!$B$2:$B$528=$A18)*('Data - incidents'!$C$2:$C$528))=0,"..",SUMPRODUCT(('Data - incidents'!$A$2:$A$528=B$3)*('Data - incidents'!$B$2:$B$528=$A18)*('Data - incidents'!$C$2:$C$528)))</f>
        <v>526886</v>
      </c>
      <c r="C18" s="47" cm="1">
        <f t="array" ref="C18">IF(SUMPRODUCT(('Data - incidents'!$A$2:$A$528=C$3)*('Data - incidents'!$B$2:$B$528=$A18)*('Data - incidents'!$C$2:$C$528))=0,"..",SUMPRODUCT(('Data - incidents'!$A$2:$A$528=C$3)*('Data - incidents'!$B$2:$B$528=$A18)*('Data - incidents'!$C$2:$C$528)))</f>
        <v>84882</v>
      </c>
      <c r="D18" s="47" cm="1">
        <f t="array" ref="D18">IF(SUMPRODUCT(('Data - incidents'!$A$2:$A$528=D$3)*('Data - incidents'!$B$2:$B$528=$A18)*('Data - incidents'!$C$2:$C$528))=0,"..",SUMPRODUCT(('Data - incidents'!$A$2:$A$528=D$3)*('Data - incidents'!$B$2:$B$528=$A18)*('Data - incidents'!$C$2:$C$528)))</f>
        <v>38599</v>
      </c>
      <c r="E18" s="48">
        <f t="shared" si="4"/>
        <v>650367</v>
      </c>
      <c r="F18" s="47">
        <f t="shared" si="0"/>
        <v>9771.8602266004182</v>
      </c>
      <c r="G18" s="47">
        <f t="shared" si="1"/>
        <v>15932.203389830509</v>
      </c>
      <c r="H18" s="47">
        <f t="shared" si="2"/>
        <v>12568.460812086874</v>
      </c>
      <c r="I18" s="48">
        <f t="shared" si="3"/>
        <v>10436.362877783733</v>
      </c>
      <c r="J18" s="50"/>
      <c r="K18" s="49" cm="1">
        <f t="array" ref="K18">SUMPRODUCT(('Data - population'!$B$2:$B$372996=FIRE0101_working!$A18)*('Data - population'!$C$2:$C$372996=FIRE0101_working!F$3)*('Data - population'!$D$2:$D$372996))</f>
        <v>53918700</v>
      </c>
      <c r="L18" s="49" cm="1">
        <f t="array" ref="L18">SUMPRODUCT(('Data - population'!$B$2:$B$372996=FIRE0101_working!$A18)*('Data - population'!$C$2:$C$372996=FIRE0101_working!G$3)*('Data - population'!$D$2:$D$372996))</f>
        <v>5327700</v>
      </c>
      <c r="M18" s="49" cm="1">
        <f t="array" ref="M18">SUMPRODUCT(('Data - population'!$B$2:$B$372996=FIRE0101_working!$A18)*('Data - population'!$C$2:$C$372996=FIRE0101_working!H$3)*('Data - population'!$D$2:$D$372996))</f>
        <v>3071100</v>
      </c>
      <c r="N18" s="49" cm="1">
        <f t="array" ref="N18">SUMPRODUCT(('Data - population'!$B$2:$B$372996=FIRE0101_working!$A18)*('Data - population'!$C$2:$C$372996=FIRE0101_working!I$3)*('Data - population'!$D$2:$D$372996))</f>
        <v>62317400</v>
      </c>
      <c r="O18" s="50">
        <f t="shared" si="5"/>
        <v>100</v>
      </c>
    </row>
    <row r="19" spans="1:15" ht="15" customHeight="1" x14ac:dyDescent="0.25">
      <c r="A19" s="50" t="s">
        <v>36</v>
      </c>
      <c r="B19" s="47" cm="1">
        <f t="array" ref="B19">IF(SUMPRODUCT(('Data - incidents'!$A$2:$A$528=B$3)*('Data - incidents'!$B$2:$B$528=$A19)*('Data - incidents'!$C$2:$C$528))=0,"..",SUMPRODUCT(('Data - incidents'!$A$2:$A$528=B$3)*('Data - incidents'!$B$2:$B$528=$A19)*('Data - incidents'!$C$2:$C$528)))</f>
        <v>496279</v>
      </c>
      <c r="C19" s="47" cm="1">
        <f t="array" ref="C19">IF(SUMPRODUCT(('Data - incidents'!$A$2:$A$528=C$3)*('Data - incidents'!$B$2:$B$528=$A19)*('Data - incidents'!$C$2:$C$528))=0,"..",SUMPRODUCT(('Data - incidents'!$A$2:$A$528=C$3)*('Data - incidents'!$B$2:$B$528=$A19)*('Data - incidents'!$C$2:$C$528)))</f>
        <v>85050</v>
      </c>
      <c r="D19" s="47" cm="1">
        <f t="array" ref="D19">IF(SUMPRODUCT(('Data - incidents'!$A$2:$A$528=D$3)*('Data - incidents'!$B$2:$B$528=$A19)*('Data - incidents'!$C$2:$C$528))=0,"..",SUMPRODUCT(('Data - incidents'!$A$2:$A$528=D$3)*('Data - incidents'!$B$2:$B$528=$A19)*('Data - incidents'!$C$2:$C$528)))</f>
        <v>36425</v>
      </c>
      <c r="E19" s="48">
        <f t="shared" si="4"/>
        <v>617754</v>
      </c>
      <c r="F19" s="47">
        <f t="shared" si="0"/>
        <v>9127.759089061492</v>
      </c>
      <c r="G19" s="47">
        <f t="shared" si="1"/>
        <v>15904.330914802902</v>
      </c>
      <c r="H19" s="47">
        <f t="shared" si="2"/>
        <v>11850.152905198776</v>
      </c>
      <c r="I19" s="48">
        <f t="shared" si="3"/>
        <v>9838.1473984618988</v>
      </c>
      <c r="J19" s="50"/>
      <c r="K19" s="49" cm="1">
        <f t="array" ref="K19">SUMPRODUCT(('Data - population'!$B$2:$B$372996=FIRE0101_working!$A19)*('Data - population'!$C$2:$C$372996=FIRE0101_working!F$3)*('Data - population'!$D$2:$D$372996))</f>
        <v>54370300</v>
      </c>
      <c r="L19" s="49" cm="1">
        <f t="array" ref="L19">SUMPRODUCT(('Data - population'!$B$2:$B$372996=FIRE0101_working!$A19)*('Data - population'!$C$2:$C$372996=FIRE0101_working!G$3)*('Data - population'!$D$2:$D$372996))</f>
        <v>5347600</v>
      </c>
      <c r="M19" s="49" cm="1">
        <f t="array" ref="M19">SUMPRODUCT(('Data - population'!$B$2:$B$372996=FIRE0101_working!$A19)*('Data - population'!$C$2:$C$372996=FIRE0101_working!H$3)*('Data - population'!$D$2:$D$372996))</f>
        <v>3073800</v>
      </c>
      <c r="N19" s="49" cm="1">
        <f t="array" ref="N19">SUMPRODUCT(('Data - population'!$B$2:$B$372996=FIRE0101_working!$A19)*('Data - population'!$C$2:$C$372996=FIRE0101_working!I$3)*('Data - population'!$D$2:$D$372996))</f>
        <v>62791700</v>
      </c>
      <c r="O19" s="50">
        <f t="shared" si="5"/>
        <v>0</v>
      </c>
    </row>
    <row r="20" spans="1:15" ht="15" customHeight="1" x14ac:dyDescent="0.25">
      <c r="A20" s="50" t="s">
        <v>37</v>
      </c>
      <c r="B20" s="47" cm="1">
        <f t="array" ref="B20">IF(SUMPRODUCT(('Data - incidents'!$A$2:$A$528=B$3)*('Data - incidents'!$B$2:$B$528=$A20)*('Data - incidents'!$C$2:$C$528))=0,"..",SUMPRODUCT(('Data - incidents'!$A$2:$A$528=B$3)*('Data - incidents'!$B$2:$B$528=$A20)*('Data - incidents'!$C$2:$C$528)))</f>
        <v>529710</v>
      </c>
      <c r="C20" s="47" cm="1">
        <f t="array" ref="C20">IF(SUMPRODUCT(('Data - incidents'!$A$2:$A$528=C$3)*('Data - incidents'!$B$2:$B$528=$A20)*('Data - incidents'!$C$2:$C$528))=0,"..",SUMPRODUCT(('Data - incidents'!$A$2:$A$528=C$3)*('Data - incidents'!$B$2:$B$528=$A20)*('Data - incidents'!$C$2:$C$528)))</f>
        <v>88869</v>
      </c>
      <c r="D20" s="47" cm="1">
        <f t="array" ref="D20">IF(SUMPRODUCT(('Data - incidents'!$A$2:$A$528=D$3)*('Data - incidents'!$B$2:$B$528=$A20)*('Data - incidents'!$C$2:$C$528))=0,"..",SUMPRODUCT(('Data - incidents'!$A$2:$A$528=D$3)*('Data - incidents'!$B$2:$B$528=$A20)*('Data - incidents'!$C$2:$C$528)))</f>
        <v>36750</v>
      </c>
      <c r="E20" s="48">
        <f t="shared" si="4"/>
        <v>655329</v>
      </c>
      <c r="F20" s="47">
        <f t="shared" si="0"/>
        <v>9664.7065155714336</v>
      </c>
      <c r="G20" s="47">
        <f t="shared" si="1"/>
        <v>16539.921831379117</v>
      </c>
      <c r="H20" s="47">
        <f t="shared" si="2"/>
        <v>11960.165326911185</v>
      </c>
      <c r="I20" s="48">
        <f t="shared" si="3"/>
        <v>10360.212095917439</v>
      </c>
      <c r="J20" s="50"/>
      <c r="K20" s="49" cm="1">
        <f t="array" ref="K20">SUMPRODUCT(('Data - population'!$B$2:$B$372996=FIRE0101_working!$A20)*('Data - population'!$C$2:$C$372996=FIRE0101_working!F$3)*('Data - population'!$D$2:$D$372996))</f>
        <v>54808700</v>
      </c>
      <c r="L20" s="49" cm="1">
        <f t="array" ref="L20">SUMPRODUCT(('Data - population'!$B$2:$B$372996=FIRE0101_working!$A20)*('Data - population'!$C$2:$C$372996=FIRE0101_working!G$3)*('Data - population'!$D$2:$D$372996))</f>
        <v>5373000</v>
      </c>
      <c r="M20" s="49" cm="1">
        <f t="array" ref="M20">SUMPRODUCT(('Data - population'!$B$2:$B$372996=FIRE0101_working!$A20)*('Data - population'!$C$2:$C$372996=FIRE0101_working!H$3)*('Data - population'!$D$2:$D$372996))</f>
        <v>3072700</v>
      </c>
      <c r="N20" s="49" cm="1">
        <f t="array" ref="N20">SUMPRODUCT(('Data - population'!$B$2:$B$372996=FIRE0101_working!$A20)*('Data - population'!$C$2:$C$372996=FIRE0101_working!I$3)*('Data - population'!$D$2:$D$372996))</f>
        <v>63254400</v>
      </c>
      <c r="O20" s="50">
        <f t="shared" si="5"/>
        <v>0</v>
      </c>
    </row>
    <row r="21" spans="1:15" ht="15.75" x14ac:dyDescent="0.25">
      <c r="A21" s="50" t="s">
        <v>38</v>
      </c>
      <c r="B21" s="47" cm="1">
        <f t="array" ref="B21">IF(SUMPRODUCT(('Data - incidents'!$A$2:$A$528=B$3)*('Data - incidents'!$B$2:$B$528=$A21)*('Data - incidents'!$C$2:$C$528))=0,"..",SUMPRODUCT(('Data - incidents'!$A$2:$A$528=B$3)*('Data - incidents'!$B$2:$B$528=$A21)*('Data - incidents'!$C$2:$C$528)))</f>
        <v>560764</v>
      </c>
      <c r="C21" s="47" cm="1">
        <f t="array" ref="C21">IF(SUMPRODUCT(('Data - incidents'!$A$2:$A$528=C$3)*('Data - incidents'!$B$2:$B$528=$A21)*('Data - incidents'!$C$2:$C$528))=0,"..",SUMPRODUCT(('Data - incidents'!$A$2:$A$528=C$3)*('Data - incidents'!$B$2:$B$528=$A21)*('Data - incidents'!$C$2:$C$528)))</f>
        <v>91261</v>
      </c>
      <c r="D21" s="47" cm="1">
        <f t="array" ref="D21">IF(SUMPRODUCT(('Data - incidents'!$A$2:$A$528=D$3)*('Data - incidents'!$B$2:$B$528=$A21)*('Data - incidents'!$C$2:$C$528))=0,"..",SUMPRODUCT(('Data - incidents'!$A$2:$A$528=D$3)*('Data - incidents'!$B$2:$B$528=$A21)*('Data - incidents'!$C$2:$C$528)))</f>
        <v>37216</v>
      </c>
      <c r="E21" s="48">
        <f t="shared" si="4"/>
        <v>689241</v>
      </c>
      <c r="F21" s="47">
        <f t="shared" si="0"/>
        <v>10142.415308650907</v>
      </c>
      <c r="G21" s="47">
        <f t="shared" si="1"/>
        <v>16885.488556256591</v>
      </c>
      <c r="H21" s="47">
        <f t="shared" si="2"/>
        <v>12094.111529962303</v>
      </c>
      <c r="I21" s="48">
        <f t="shared" si="3"/>
        <v>10808.080174499653</v>
      </c>
      <c r="J21" s="50"/>
      <c r="K21" s="49" cm="1">
        <f t="array" ref="K21">SUMPRODUCT(('Data - population'!$B$2:$B$372996=FIRE0101_working!$A21)*('Data - population'!$C$2:$C$372996=FIRE0101_working!F$3)*('Data - population'!$D$2:$D$372996))</f>
        <v>55289000</v>
      </c>
      <c r="L21" s="49" cm="1">
        <f t="array" ref="L21">SUMPRODUCT(('Data - population'!$B$2:$B$372996=FIRE0101_working!$A21)*('Data - population'!$C$2:$C$372996=FIRE0101_working!G$3)*('Data - population'!$D$2:$D$372996))</f>
        <v>5404700</v>
      </c>
      <c r="M21" s="49" cm="1">
        <f t="array" ref="M21">SUMPRODUCT(('Data - population'!$B$2:$B$372996=FIRE0101_working!$A21)*('Data - population'!$C$2:$C$372996=FIRE0101_working!H$3)*('Data - population'!$D$2:$D$372996))</f>
        <v>3077200</v>
      </c>
      <c r="N21" s="49" cm="1">
        <f t="array" ref="N21">SUMPRODUCT(('Data - population'!$B$2:$B$372996=FIRE0101_working!$A21)*('Data - population'!$C$2:$C$372996=FIRE0101_working!I$3)*('Data - population'!$D$2:$D$372996))</f>
        <v>63770900</v>
      </c>
      <c r="O21" s="50">
        <f t="shared" si="5"/>
        <v>0</v>
      </c>
    </row>
    <row r="22" spans="1:15" ht="15" customHeight="1" x14ac:dyDescent="0.25">
      <c r="A22" s="50" t="s">
        <v>39</v>
      </c>
      <c r="B22" s="47" cm="1">
        <f t="array" ref="B22">IF(SUMPRODUCT(('Data - incidents'!$A$2:$A$528=B$3)*('Data - incidents'!$B$2:$B$528=$A22)*('Data - incidents'!$C$2:$C$528))=0,"..",SUMPRODUCT(('Data - incidents'!$A$2:$A$528=B$3)*('Data - incidents'!$B$2:$B$528=$A22)*('Data - incidents'!$C$2:$C$528)))</f>
        <v>566210</v>
      </c>
      <c r="C22" s="47" cm="1">
        <f t="array" ref="C22">IF(SUMPRODUCT(('Data - incidents'!$A$2:$A$528=C$3)*('Data - incidents'!$B$2:$B$528=$A22)*('Data - incidents'!$C$2:$C$528))=0,"..",SUMPRODUCT(('Data - incidents'!$A$2:$A$528=C$3)*('Data - incidents'!$B$2:$B$528=$A22)*('Data - incidents'!$C$2:$C$528)))</f>
        <v>91901</v>
      </c>
      <c r="D22" s="47" cm="1">
        <f t="array" ref="D22">IF(SUMPRODUCT(('Data - incidents'!$A$2:$A$528=D$3)*('Data - incidents'!$B$2:$B$528=$A22)*('Data - incidents'!$C$2:$C$528))=0,"..",SUMPRODUCT(('Data - incidents'!$A$2:$A$528=D$3)*('Data - incidents'!$B$2:$B$528=$A22)*('Data - incidents'!$C$2:$C$528)))</f>
        <v>36768</v>
      </c>
      <c r="E22" s="48">
        <f t="shared" si="4"/>
        <v>694879</v>
      </c>
      <c r="F22" s="47">
        <f t="shared" si="0"/>
        <v>10180.062747777309</v>
      </c>
      <c r="G22" s="47">
        <f t="shared" si="1"/>
        <v>16940.901047043208</v>
      </c>
      <c r="H22" s="47">
        <f t="shared" si="2"/>
        <v>11932.238592847407</v>
      </c>
      <c r="I22" s="48">
        <f t="shared" si="3"/>
        <v>10836.201398191364</v>
      </c>
      <c r="J22" s="50"/>
      <c r="K22" s="49" cm="1">
        <f t="array" ref="K22">SUMPRODUCT(('Data - population'!$B$2:$B$372996=FIRE0101_working!$A22)*('Data - population'!$C$2:$C$372996=FIRE0101_working!F$3)*('Data - population'!$D$2:$D$372996))</f>
        <v>55619500</v>
      </c>
      <c r="L22" s="49" cm="1">
        <f t="array" ref="L22">SUMPRODUCT(('Data - population'!$B$2:$B$372996=FIRE0101_working!$A22)*('Data - population'!$C$2:$C$372996=FIRE0101_working!G$3)*('Data - population'!$D$2:$D$372996))</f>
        <v>5424800</v>
      </c>
      <c r="M22" s="49" cm="1">
        <f t="array" ref="M22">SUMPRODUCT(('Data - population'!$B$2:$B$372996=FIRE0101_working!$A22)*('Data - population'!$C$2:$C$372996=FIRE0101_working!H$3)*('Data - population'!$D$2:$D$372996))</f>
        <v>3081400</v>
      </c>
      <c r="N22" s="49" cm="1">
        <f t="array" ref="N22">SUMPRODUCT(('Data - population'!$B$2:$B$372996=FIRE0101_working!$A22)*('Data - population'!$C$2:$C$372996=FIRE0101_working!I$3)*('Data - population'!$D$2:$D$372996))</f>
        <v>64125700</v>
      </c>
      <c r="O22" s="50">
        <f t="shared" si="5"/>
        <v>0</v>
      </c>
    </row>
    <row r="23" spans="1:15" ht="15.75" x14ac:dyDescent="0.25">
      <c r="A23" s="50" t="s">
        <v>40</v>
      </c>
      <c r="B23" s="47" cm="1">
        <f t="array" ref="B23">IF(SUMPRODUCT(('Data - incidents'!$A$2:$A$528=B$3)*('Data - incidents'!$B$2:$B$528=$A23)*('Data - incidents'!$C$2:$C$528))=0,"..",SUMPRODUCT(('Data - incidents'!$A$2:$A$528=B$3)*('Data - incidents'!$B$2:$B$528=$A23)*('Data - incidents'!$C$2:$C$528)))</f>
        <v>576593</v>
      </c>
      <c r="C23" s="47" cm="1">
        <f t="array" ref="C23">IF(SUMPRODUCT(('Data - incidents'!$A$2:$A$528=C$3)*('Data - incidents'!$B$2:$B$528=$A23)*('Data - incidents'!$C$2:$C$528))=0,"..",SUMPRODUCT(('Data - incidents'!$A$2:$A$528=C$3)*('Data - incidents'!$B$2:$B$528=$A23)*('Data - incidents'!$C$2:$C$528)))</f>
        <v>92748</v>
      </c>
      <c r="D23" s="47" cm="1">
        <f t="array" ref="D23">IF(SUMPRODUCT(('Data - incidents'!$A$2:$A$528=D$3)*('Data - incidents'!$B$2:$B$528=$A23)*('Data - incidents'!$C$2:$C$528))=0,"..",SUMPRODUCT(('Data - incidents'!$A$2:$A$528=D$3)*('Data - incidents'!$B$2:$B$528=$A23)*('Data - incidents'!$C$2:$C$528)))</f>
        <v>36674</v>
      </c>
      <c r="E23" s="48">
        <f t="shared" si="4"/>
        <v>706015</v>
      </c>
      <c r="F23" s="47">
        <f t="shared" si="0"/>
        <v>10310.203935663259</v>
      </c>
      <c r="G23" s="47">
        <f t="shared" si="1"/>
        <v>17055.221492800796</v>
      </c>
      <c r="H23" s="47">
        <f t="shared" si="2"/>
        <v>11892.470328815098</v>
      </c>
      <c r="I23" s="48">
        <f t="shared" si="3"/>
        <v>10955.055743911616</v>
      </c>
      <c r="J23" s="50"/>
      <c r="K23" s="49" cm="1">
        <f t="array" ref="K23">SUMPRODUCT(('Data - population'!$B$2:$B$372996=FIRE0101_working!$A23)*('Data - population'!$C$2:$C$372996=FIRE0101_working!F$3)*('Data - population'!$D$2:$D$372996))</f>
        <v>55924500</v>
      </c>
      <c r="L23" s="49" cm="1">
        <f t="array" ref="L23">SUMPRODUCT(('Data - population'!$B$2:$B$372996=FIRE0101_working!$A23)*('Data - population'!$C$2:$C$372996=FIRE0101_working!G$3)*('Data - population'!$D$2:$D$372996))</f>
        <v>5438100</v>
      </c>
      <c r="M23" s="49" cm="1">
        <f t="array" ref="M23">SUMPRODUCT(('Data - population'!$B$2:$B$372996=FIRE0101_working!$A23)*('Data - population'!$C$2:$C$372996=FIRE0101_working!H$3)*('Data - population'!$D$2:$D$372996))</f>
        <v>3083800</v>
      </c>
      <c r="N23" s="49" cm="1">
        <f t="array" ref="N23">SUMPRODUCT(('Data - population'!$B$2:$B$372996=FIRE0101_working!$A23)*('Data - population'!$C$2:$C$372996=FIRE0101_working!I$3)*('Data - population'!$D$2:$D$372996))</f>
        <v>64446500</v>
      </c>
      <c r="O23" s="50">
        <f t="shared" si="5"/>
        <v>-100</v>
      </c>
    </row>
    <row r="24" spans="1:15" ht="15.75" x14ac:dyDescent="0.25">
      <c r="A24" s="50" t="s">
        <v>41</v>
      </c>
      <c r="B24" s="47" cm="1">
        <f t="array" ref="B24">IF(SUMPRODUCT(('Data - incidents'!$A$2:$A$528=B$3)*('Data - incidents'!$B$2:$B$528=$A24)*('Data - incidents'!$C$2:$C$528))=0,"..",SUMPRODUCT(('Data - incidents'!$A$2:$A$528=B$3)*('Data - incidents'!$B$2:$B$528=$A24)*('Data - incidents'!$C$2:$C$528)))</f>
        <v>558034</v>
      </c>
      <c r="C24" s="47" cm="1">
        <f t="array" ref="C24">IF(SUMPRODUCT(('Data - incidents'!$A$2:$A$528=C$3)*('Data - incidents'!$B$2:$B$528=$A24)*('Data - incidents'!$C$2:$C$528))=0,"..",SUMPRODUCT(('Data - incidents'!$A$2:$A$528=C$3)*('Data - incidents'!$B$2:$B$528=$A24)*('Data - incidents'!$C$2:$C$528)))</f>
        <v>92075</v>
      </c>
      <c r="D24" s="47" cm="1">
        <f t="array" ref="D24">IF(SUMPRODUCT(('Data - incidents'!$A$2:$A$528=D$3)*('Data - incidents'!$B$2:$B$528=$A24)*('Data - incidents'!$C$2:$C$528))=0,"..",SUMPRODUCT(('Data - incidents'!$A$2:$A$528=D$3)*('Data - incidents'!$B$2:$B$528=$A24)*('Data - incidents'!$C$2:$C$528)))</f>
        <v>34996</v>
      </c>
      <c r="E24" s="48">
        <f t="shared" si="4"/>
        <v>685105</v>
      </c>
      <c r="F24" s="47">
        <f t="shared" si="0"/>
        <v>9924.1153759285498</v>
      </c>
      <c r="G24" s="47">
        <f t="shared" si="1"/>
        <v>16853.367012611427</v>
      </c>
      <c r="H24" s="47">
        <f t="shared" si="2"/>
        <v>11334.002655698416</v>
      </c>
      <c r="I24" s="48">
        <f t="shared" si="3"/>
        <v>10575.692601700188</v>
      </c>
      <c r="J24" s="50"/>
      <c r="K24" s="49" cm="1">
        <f t="array" ref="K24">SUMPRODUCT(('Data - population'!$B$2:$B$372996=FIRE0101_working!$A24)*('Data - population'!$C$2:$C$372996=FIRE0101_working!F$3)*('Data - population'!$D$2:$D$372996))</f>
        <v>56230100</v>
      </c>
      <c r="L24" s="49" cm="1">
        <f t="array" ref="L24">SUMPRODUCT(('Data - population'!$B$2:$B$372996=FIRE0101_working!$A24)*('Data - population'!$C$2:$C$372996=FIRE0101_working!G$3)*('Data - population'!$D$2:$D$372996))</f>
        <v>5463300</v>
      </c>
      <c r="M24" s="49" cm="1">
        <f t="array" ref="M24">SUMPRODUCT(('Data - population'!$B$2:$B$372996=FIRE0101_working!$A24)*('Data - population'!$C$2:$C$372996=FIRE0101_working!H$3)*('Data - population'!$D$2:$D$372996))</f>
        <v>3087700</v>
      </c>
      <c r="N24" s="49" cm="1">
        <f t="array" ref="N24">SUMPRODUCT(('Data - population'!$B$2:$B$372996=FIRE0101_working!$A24)*('Data - population'!$C$2:$C$372996=FIRE0101_working!I$3)*('Data - population'!$D$2:$D$372996))</f>
        <v>64781100</v>
      </c>
      <c r="O24" s="50">
        <f t="shared" si="5"/>
        <v>0</v>
      </c>
    </row>
    <row r="25" spans="1:15" ht="15.75" x14ac:dyDescent="0.25">
      <c r="A25" s="50" t="s">
        <v>42</v>
      </c>
      <c r="B25" s="47" cm="1">
        <f t="array" ref="B25">IF(SUMPRODUCT(('Data - incidents'!$A$2:$A$528=B$3)*('Data - incidents'!$B$2:$B$528=$A25)*('Data - incidents'!$C$2:$C$528))=0,"..",SUMPRODUCT(('Data - incidents'!$A$2:$A$528=B$3)*('Data - incidents'!$B$2:$B$528=$A25)*('Data - incidents'!$C$2:$C$528)))</f>
        <v>518325</v>
      </c>
      <c r="C25" s="47" cm="1">
        <f t="array" ref="C25">IF(SUMPRODUCT(('Data - incidents'!$A$2:$A$528=C$3)*('Data - incidents'!$B$2:$B$528=$A25)*('Data - incidents'!$C$2:$C$528))=0,"..",SUMPRODUCT(('Data - incidents'!$A$2:$A$528=C$3)*('Data - incidents'!$B$2:$B$528=$A25)*('Data - incidents'!$C$2:$C$528)))</f>
        <v>85636</v>
      </c>
      <c r="D25" s="47" cm="1">
        <f t="array" ref="D25">IF(SUMPRODUCT(('Data - incidents'!$A$2:$A$528=D$3)*('Data - incidents'!$B$2:$B$528=$A25)*('Data - incidents'!$C$2:$C$528))=0,"..",SUMPRODUCT(('Data - incidents'!$A$2:$A$528=D$3)*('Data - incidents'!$B$2:$B$528=$A25)*('Data - incidents'!$C$2:$C$528)))</f>
        <v>32225</v>
      </c>
      <c r="E25" s="48">
        <f t="shared" si="4"/>
        <v>636186</v>
      </c>
      <c r="F25" s="47">
        <f t="shared" ref="F25:F31" si="6">IF(OR(B25="..",K25=".."),"..",(1000000*B25)/K25)</f>
        <v>9202.2334268366303</v>
      </c>
      <c r="G25" s="47">
        <f t="shared" si="1"/>
        <v>15667.032564946945</v>
      </c>
      <c r="H25" s="47">
        <f t="shared" si="2"/>
        <v>10380.093412787888</v>
      </c>
      <c r="I25" s="48">
        <f t="shared" si="3"/>
        <v>9803.1015587921665</v>
      </c>
      <c r="J25" s="50"/>
      <c r="K25" s="49" cm="1">
        <f t="array" ref="K25">SUMPRODUCT(('Data - population'!$B$2:$B$372996=FIRE0101_working!$A25)*('Data - population'!$C$2:$C$372996=FIRE0101_working!F$3)*('Data - population'!$D$2:$D$372996))</f>
        <v>56326000</v>
      </c>
      <c r="L25" s="49" cm="1">
        <f t="array" ref="L25">SUMPRODUCT(('Data - population'!$B$2:$B$372996=FIRE0101_working!$A25)*('Data - population'!$C$2:$C$372996=FIRE0101_working!G$3)*('Data - population'!$D$2:$D$372996))</f>
        <v>5466000</v>
      </c>
      <c r="M25" s="49" cm="1">
        <f t="array" ref="M25">SUMPRODUCT(('Data - population'!$B$2:$B$372996=FIRE0101_working!$A25)*('Data - population'!$C$2:$C$372996=FIRE0101_working!H$3)*('Data - population'!$D$2:$D$372996))</f>
        <v>3104500</v>
      </c>
      <c r="N25" s="49" cm="1">
        <f t="array" ref="N25">SUMPRODUCT(('Data - population'!$B$2:$B$372996=FIRE0101_working!$A25)*('Data - population'!$C$2:$C$372996=FIRE0101_working!I$3)*('Data - population'!$D$2:$D$372996))</f>
        <v>64896400</v>
      </c>
      <c r="O25" s="50">
        <f t="shared" si="5"/>
        <v>100</v>
      </c>
    </row>
    <row r="26" spans="1:15" ht="15" customHeight="1" x14ac:dyDescent="0.25">
      <c r="A26" s="50" t="s">
        <v>43</v>
      </c>
      <c r="B26" s="47" cm="1">
        <f t="array" ref="B26">IF(SUMPRODUCT(('Data - incidents'!$A$2:$A$528=B$3)*('Data - incidents'!$B$2:$B$528=$A26)*('Data - incidents'!$C$2:$C$528))=0,"..",SUMPRODUCT(('Data - incidents'!$A$2:$A$528=B$3)*('Data - incidents'!$B$2:$B$528=$A26)*('Data - incidents'!$C$2:$C$528)))</f>
        <v>577212</v>
      </c>
      <c r="C26" s="47" cm="1">
        <f t="array" ref="C26">IF(SUMPRODUCT(('Data - incidents'!$A$2:$A$528=C$3)*('Data - incidents'!$B$2:$B$528=$A26)*('Data - incidents'!$C$2:$C$528))=0,"..",SUMPRODUCT(('Data - incidents'!$A$2:$A$528=C$3)*('Data - incidents'!$B$2:$B$528=$A26)*('Data - incidents'!$C$2:$C$528)))</f>
        <v>95755</v>
      </c>
      <c r="D26" s="47" cm="1">
        <f t="array" ref="D26">IF(SUMPRODUCT(('Data - incidents'!$A$2:$A$528=D$3)*('Data - incidents'!$B$2:$B$528=$A26)*('Data - incidents'!$C$2:$C$528))=0,"..",SUMPRODUCT(('Data - incidents'!$A$2:$A$528=D$3)*('Data - incidents'!$B$2:$B$528=$A26)*('Data - incidents'!$C$2:$C$528)))</f>
        <v>34735</v>
      </c>
      <c r="E26" s="48">
        <f t="shared" ref="E26" si="7">IF(OR(D26="..",C26="..",B26=".."),"..",SUM(B26:D26))</f>
        <v>707702</v>
      </c>
      <c r="F26" s="47">
        <f t="shared" si="6"/>
        <v>10206.224394349561</v>
      </c>
      <c r="G26" s="47">
        <f t="shared" ref="G26" si="8">IF(OR(C26="..",L26=".."),"..",(1000000*C26)/L26)</f>
        <v>17473.859012025769</v>
      </c>
      <c r="H26" s="47">
        <f t="shared" ref="H26" si="9">IF(OR(D26="..",M26=".."),"..",(1000000*D26)/M26)</f>
        <v>11184.63420917053</v>
      </c>
      <c r="I26" s="48">
        <f t="shared" ref="I26" si="10">IF(OR(E26="..",N26=".."),"..",(1000000*E26)/N26)</f>
        <v>10864.256283351038</v>
      </c>
      <c r="J26" s="50"/>
      <c r="K26" s="49" cm="1">
        <f t="array" ref="K26">SUMPRODUCT(('Data - population'!$B$2:$B$372996=FIRE0101_working!$A26)*('Data - population'!$C$2:$C$372996=FIRE0101_working!F$3)*('Data - population'!$D$2:$D$372996))</f>
        <v>56554900</v>
      </c>
      <c r="L26" s="49" cm="1">
        <f t="array" ref="L26">SUMPRODUCT(('Data - population'!$B$2:$B$372996=FIRE0101_working!$A26)*('Data - population'!$C$2:$C$372996=FIRE0101_working!G$3)*('Data - population'!$D$2:$D$372996))</f>
        <v>5479900</v>
      </c>
      <c r="M26" s="49" cm="1">
        <f t="array" ref="M26">SUMPRODUCT(('Data - population'!$B$2:$B$372996=FIRE0101_working!$A26)*('Data - population'!$C$2:$C$372996=FIRE0101_working!H$3)*('Data - population'!$D$2:$D$372996))</f>
        <v>3105600</v>
      </c>
      <c r="N26" s="49" cm="1">
        <f t="array" ref="N26">SUMPRODUCT(('Data - population'!$B$2:$B$372996=FIRE0101_working!$A26)*('Data - population'!$C$2:$C$372996=FIRE0101_working!I$3)*('Data - population'!$D$2:$D$372996))</f>
        <v>65140400</v>
      </c>
      <c r="O26" s="50">
        <f t="shared" ref="O26" si="11">K26+L26+M26-N26</f>
        <v>0</v>
      </c>
    </row>
    <row r="27" spans="1:15" ht="15" customHeight="1" x14ac:dyDescent="0.25">
      <c r="A27" s="50" t="s">
        <v>44</v>
      </c>
      <c r="B27" s="47" cm="1">
        <f t="array" ref="B27">IF(SUMPRODUCT(('Data - incidents'!$A$2:$A$528=B$3)*('Data - incidents'!$B$2:$B$528=$A27)*('Data - incidents'!$C$2:$C$528))=0,"..",SUMPRODUCT(('Data - incidents'!$A$2:$A$528=B$3)*('Data - incidents'!$B$2:$B$528=$A27)*('Data - incidents'!$C$2:$C$528)))</f>
        <v>622689</v>
      </c>
      <c r="C27" s="47" cm="1">
        <f t="array" ref="C27">IF(SUMPRODUCT(('Data - incidents'!$A$2:$A$528=C$3)*('Data - incidents'!$B$2:$B$528=$A27)*('Data - incidents'!$C$2:$C$528))=0,"..",SUMPRODUCT(('Data - incidents'!$A$2:$A$528=C$3)*('Data - incidents'!$B$2:$B$528=$A27)*('Data - incidents'!$C$2:$C$528)))</f>
        <v>99607</v>
      </c>
      <c r="D27" s="47" cm="1">
        <f t="array" ref="D27">IF(SUMPRODUCT(('Data - incidents'!$A$2:$A$528=D$3)*('Data - incidents'!$B$2:$B$528=$A27)*('Data - incidents'!$C$2:$C$528))=0,"..",SUMPRODUCT(('Data - incidents'!$A$2:$A$528=D$3)*('Data - incidents'!$B$2:$B$528=$A27)*('Data - incidents'!$C$2:$C$528)))</f>
        <v>37428</v>
      </c>
      <c r="E27" s="48">
        <f t="shared" ref="E27:E28" si="12">IF(OR(D27="..",C27="..",B27=".."),"..",SUM(B27:D27))</f>
        <v>759724</v>
      </c>
      <c r="F27" s="47">
        <f t="shared" si="6"/>
        <v>10904.01426109858</v>
      </c>
      <c r="G27" s="47">
        <f t="shared" ref="G27:G28" si="13">IF(OR(C27="..",L27=".."),"..",(1000000*C27)/L27)</f>
        <v>18284.230042036088</v>
      </c>
      <c r="H27" s="47">
        <f t="shared" ref="H27:H28" si="14">IF(OR(D27="..",M27=".."),"..",(1000000*D27)/M27)</f>
        <v>11951.717971643888</v>
      </c>
      <c r="I27" s="48">
        <f t="shared" ref="I27:I28" si="15">IF(OR(E27="..",N27=".."),"..",(1000000*E27)/N27)</f>
        <v>11566.048622455115</v>
      </c>
      <c r="J27" s="50"/>
      <c r="K27" s="49" cm="1">
        <f t="array" ref="K27">SUMPRODUCT(('Data - population'!$B$2:$B$372996=FIRE0101_working!$A27)*('Data - population'!$C$2:$C$372996=FIRE0101_working!F$3)*('Data - population'!$D$2:$D$372996))</f>
        <v>57106400</v>
      </c>
      <c r="L27" s="49" cm="1">
        <f t="array" ref="L27">SUMPRODUCT(('Data - population'!$B$2:$B$372996=FIRE0101_working!$A27)*('Data - population'!$C$2:$C$372996=FIRE0101_working!G$3)*('Data - population'!$D$2:$D$372996))</f>
        <v>5447700</v>
      </c>
      <c r="M27" s="49" cm="1">
        <f t="array" ref="M27">SUMPRODUCT(('Data - population'!$B$2:$B$372996=FIRE0101_working!$A27)*('Data - population'!$C$2:$C$372996=FIRE0101_working!H$3)*('Data - population'!$D$2:$D$372996))</f>
        <v>3131600</v>
      </c>
      <c r="N27" s="49" cm="1">
        <f t="array" ref="N27">SUMPRODUCT(('Data - population'!$B$2:$B$372996=FIRE0101_working!$A27)*('Data - population'!$C$2:$C$372996=FIRE0101_working!I$3)*('Data - population'!$D$2:$D$372996))</f>
        <v>65685700</v>
      </c>
      <c r="O27" s="50">
        <f t="shared" ref="O27:O31" si="16">K27+L27+M27-N27</f>
        <v>0</v>
      </c>
    </row>
    <row r="28" spans="1:15" ht="15" customHeight="1" x14ac:dyDescent="0.25">
      <c r="A28" s="63" t="s">
        <v>45</v>
      </c>
      <c r="B28" s="47" cm="1">
        <f t="array" ref="B28">IF(SUMPRODUCT(('Data - incidents'!$A$2:$A$528=B$3)*('Data - incidents'!$B$2:$B$528=$A28)*('Data - incidents'!$C$2:$C$528))=0,"..",SUMPRODUCT(('Data - incidents'!$A$2:$A$528=B$3)*('Data - incidents'!$B$2:$B$528=$A28)*('Data - incidents'!$C$2:$C$528)))</f>
        <v>600515</v>
      </c>
      <c r="C28" s="47" cm="1">
        <f t="array" ref="C28">IF(SUMPRODUCT(('Data - incidents'!$A$2:$A$528=C$3)*('Data - incidents'!$B$2:$B$528=$A28)*('Data - incidents'!$C$2:$C$528))=0,"..",SUMPRODUCT(('Data - incidents'!$A$2:$A$528=C$3)*('Data - incidents'!$B$2:$B$528=$A28)*('Data - incidents'!$C$2:$C$528)))</f>
        <v>80488</v>
      </c>
      <c r="D28" s="47" cm="1">
        <f t="array" ref="D28">IF(SUMPRODUCT(('Data - incidents'!$A$2:$A$528=D$3)*('Data - incidents'!$B$2:$B$528=$A28)*('Data - incidents'!$C$2:$C$528))=0,"..",SUMPRODUCT(('Data - incidents'!$A$2:$A$528=D$3)*('Data - incidents'!$B$2:$B$528=$A28)*('Data - incidents'!$C$2:$C$528)))</f>
        <v>38061</v>
      </c>
      <c r="E28" s="47">
        <f t="shared" si="12"/>
        <v>719064</v>
      </c>
      <c r="F28" s="47">
        <f t="shared" si="6"/>
        <v>10409.288909920731</v>
      </c>
      <c r="G28" s="47">
        <f t="shared" si="13"/>
        <v>14660.570845704086</v>
      </c>
      <c r="H28" s="47">
        <f t="shared" si="14"/>
        <v>12027.872582480091</v>
      </c>
      <c r="I28" s="48">
        <f t="shared" si="15"/>
        <v>10838.28725084709</v>
      </c>
      <c r="J28" s="50"/>
      <c r="K28" s="49" cm="1">
        <f t="array" ref="K28">IF(SUMPRODUCT(('Data - population'!$B$2:$B$372996=FIRE0101_working!$A28)*('Data - population'!$C$2:$C$372996=FIRE0101_working!F$3)*('Data - population'!$D$2:$D$372996))=0,"..",SUMPRODUCT(('Data - population'!$B$2:$B$372996=FIRE0101_working!$A28)*('Data - population'!$C$2:$C$372996=FIRE0101_working!F$3)*('Data - population'!$D$2:$D$372996)))</f>
        <v>57690300</v>
      </c>
      <c r="L28" s="49" cm="1">
        <f t="array" ref="L28">IF(SUMPRODUCT(('Data - population'!$B$2:$B$372996=FIRE0101_working!$A28)*('Data - population'!$C$2:$C$372996=FIRE0101_working!G$3)*('Data - population'!$D$2:$D$372996))=0,"..",SUMPRODUCT(('Data - population'!$B$2:$B$372996=FIRE0101_working!$A28)*('Data - population'!$C$2:$C$372996=FIRE0101_working!G$3)*('Data - population'!$D$2:$D$372996)))</f>
        <v>5490100</v>
      </c>
      <c r="M28" s="49" cm="1">
        <f t="array" ref="M28">IF(SUMPRODUCT(('Data - population'!$B$2:$B$372996=FIRE0101_working!$A28)*('Data - population'!$C$2:$C$372996=FIRE0101_working!H$3)*('Data - population'!$D$2:$D$372996))=0,"..",SUMPRODUCT(('Data - population'!$B$2:$B$372996=FIRE0101_working!$A28)*('Data - population'!$C$2:$C$372996=FIRE0101_working!H$3)*('Data - population'!$D$2:$D$372996)))</f>
        <v>3164400</v>
      </c>
      <c r="N28" s="49" cm="1">
        <f t="array" ref="N28">IF(SUMPRODUCT(('Data - population'!$B$2:$B$372996=FIRE0101_working!$A28)*('Data - population'!$C$2:$C$372996=FIRE0101_working!I$3)*('Data - population'!$D$2:$D$372996))=0,"..",SUMPRODUCT(('Data - population'!$B$2:$B$372996=FIRE0101_working!$A28)*('Data - population'!$C$2:$C$372996=FIRE0101_working!I$3)*('Data - population'!$D$2:$D$372996)))</f>
        <v>66344800</v>
      </c>
      <c r="O28" s="50">
        <f>K28+L28+M28-N28</f>
        <v>0</v>
      </c>
    </row>
    <row r="29" spans="1:15" ht="15" customHeight="1" thickBot="1" x14ac:dyDescent="0.3">
      <c r="A29" s="64" t="s">
        <v>46</v>
      </c>
      <c r="B29" s="51" cm="1">
        <f t="array" ref="B29">IF(SUMPRODUCT(('Data - incidents'!$A$2:$A$528=B$3)*('Data - incidents'!$B$2:$B$528=$A29)*('Data - incidents'!$C$2:$C$528))=0,"..",SUMPRODUCT(('Data - incidents'!$A$2:$A$528=B$3)*('Data - incidents'!$B$2:$B$528=$A29)*('Data - incidents'!$C$2:$C$528)))</f>
        <v>603942</v>
      </c>
      <c r="C29" s="51" t="str" cm="1">
        <f t="array" ref="C29">IF(SUMPRODUCT(('Data - incidents'!$A$2:$A$528=C$3)*('Data - incidents'!$B$2:$B$528=$A29)*('Data - incidents'!$C$2:$C$528))=0,"..",SUMPRODUCT(('Data - incidents'!$A$2:$A$528=C$3)*('Data - incidents'!$B$2:$B$528=$A29)*('Data - incidents'!$C$2:$C$528)))</f>
        <v>..</v>
      </c>
      <c r="D29" s="51" t="str" cm="1">
        <f t="array" ref="D29">IF(SUMPRODUCT(('Data - incidents'!$A$2:$A$528=D$3)*('Data - incidents'!$B$2:$B$528=$A29)*('Data - incidents'!$C$2:$C$528))=0,"..",SUMPRODUCT(('Data - incidents'!$A$2:$A$528=D$3)*('Data - incidents'!$B$2:$B$528=$A29)*('Data - incidents'!$C$2:$C$528)))</f>
        <v>..</v>
      </c>
      <c r="E29" s="51" t="str">
        <f t="shared" ref="E29" si="17">IF(OR(D29="..",C29="..",B29=".."),"..",SUM(B29:D29))</f>
        <v>..</v>
      </c>
      <c r="F29" s="51" t="str">
        <f t="shared" ref="F29" si="18">IF(OR(B29="..",K29=".."),"..",(1000000*B29)/K29)</f>
        <v>..</v>
      </c>
      <c r="G29" s="51" t="str">
        <f t="shared" ref="G29" si="19">IF(OR(C29="..",L29=".."),"..",(1000000*C29)/L29)</f>
        <v>..</v>
      </c>
      <c r="H29" s="51" t="str">
        <f t="shared" ref="H29" si="20">IF(OR(D29="..",M29=".."),"..",(1000000*D29)/M29)</f>
        <v>..</v>
      </c>
      <c r="I29" s="52" t="str">
        <f t="shared" ref="I29" si="21">IF(OR(E29="..",N29=".."),"..",(1000000*E29)/N29)</f>
        <v>..</v>
      </c>
      <c r="J29" s="53"/>
      <c r="K29" s="54" t="str" cm="1">
        <f t="array" ref="K29">IF(SUMPRODUCT(('Data - population'!$B$2:$B$372996=FIRE0101_working!$A29)*('Data - population'!$C$2:$C$372996=FIRE0101_working!F$3)*('Data - population'!$D$2:$D$372996))=0,"..",SUMPRODUCT(('Data - population'!$B$2:$B$372996=FIRE0101_working!$A29)*('Data - population'!$C$2:$C$372996=FIRE0101_working!F$3)*('Data - population'!$D$2:$D$372996)))</f>
        <v>..</v>
      </c>
      <c r="L29" s="54" t="str" cm="1">
        <f t="array" ref="L29">IF(SUMPRODUCT(('Data - population'!$B$2:$B$372996=FIRE0101_working!$A29)*('Data - population'!$C$2:$C$372996=FIRE0101_working!G$3)*('Data - population'!$D$2:$D$372996))=0,"..",SUMPRODUCT(('Data - population'!$B$2:$B$372996=FIRE0101_working!$A29)*('Data - population'!$C$2:$C$372996=FIRE0101_working!G$3)*('Data - population'!$D$2:$D$372996)))</f>
        <v>..</v>
      </c>
      <c r="M29" s="54" t="str" cm="1">
        <f t="array" ref="M29">IF(SUMPRODUCT(('Data - population'!$B$2:$B$372996=FIRE0101_working!$A29)*('Data - population'!$C$2:$C$372996=FIRE0101_working!H$3)*('Data - population'!$D$2:$D$372996))=0,"..",SUMPRODUCT(('Data - population'!$B$2:$B$372996=FIRE0101_working!$A29)*('Data - population'!$C$2:$C$372996=FIRE0101_working!H$3)*('Data - population'!$D$2:$D$372996)))</f>
        <v>..</v>
      </c>
      <c r="N29" s="54" t="str" cm="1">
        <f t="array" ref="N29">IF(SUMPRODUCT(('Data - population'!$B$2:$B$372996=FIRE0101_working!$A29)*('Data - population'!$C$2:$C$372996=FIRE0101_working!I$3)*('Data - population'!$D$2:$D$372996))=0,"..",SUMPRODUCT(('Data - population'!$B$2:$B$372996=FIRE0101_working!$A29)*('Data - population'!$C$2:$C$372996=FIRE0101_working!I$3)*('Data - population'!$D$2:$D$372996)))</f>
        <v>..</v>
      </c>
      <c r="O29" s="53" t="e">
        <f>K29+L29+M29-N29</f>
        <v>#VALUE!</v>
      </c>
    </row>
    <row r="30" spans="1:15" ht="15" customHeight="1" thickBot="1" x14ac:dyDescent="0.3">
      <c r="A30" s="64" t="s">
        <v>46</v>
      </c>
      <c r="B30" s="51" cm="1">
        <f t="array" ref="B30">IF(SUMPRODUCT(('Data - incidents'!$A$2:$A$528=B$3)*('Data - incidents'!$B$2:$B$528=$A30)*('Data - incidents'!$C$2:$C$528))=0,"..",SUMPRODUCT(('Data - incidents'!$A$2:$A$528=B$3)*('Data - incidents'!$B$2:$B$528=$A30)*('Data - incidents'!$C$2:$C$528)))</f>
        <v>603942</v>
      </c>
      <c r="C30" s="51" t="str" cm="1">
        <f t="array" ref="C30">IF(SUMPRODUCT(('Data - incidents'!$A$2:$A$528=C$3)*('Data - incidents'!$B$2:$B$528=$A30)*('Data - incidents'!$C$2:$C$528))=0,"..",SUMPRODUCT(('Data - incidents'!$A$2:$A$528=C$3)*('Data - incidents'!$B$2:$B$528=$A30)*('Data - incidents'!$C$2:$C$528)))</f>
        <v>..</v>
      </c>
      <c r="D30" s="51" t="str" cm="1">
        <f t="array" ref="D30">IF(SUMPRODUCT(('Data - incidents'!$A$2:$A$528=D$3)*('Data - incidents'!$B$2:$B$528=$A30)*('Data - incidents'!$C$2:$C$528))=0,"..",SUMPRODUCT(('Data - incidents'!$A$2:$A$528=D$3)*('Data - incidents'!$B$2:$B$528=$A30)*('Data - incidents'!$C$2:$C$528)))</f>
        <v>..</v>
      </c>
      <c r="E30" s="51" t="str">
        <f t="shared" ref="E30" si="22">IF(OR(D30="..",C30="..",B30=".."),"..",SUM(B30:D30))</f>
        <v>..</v>
      </c>
      <c r="F30" s="51" t="str">
        <f t="shared" si="6"/>
        <v>..</v>
      </c>
      <c r="G30" s="51" t="str">
        <f t="shared" ref="G30" si="23">IF(OR(C30="..",L30=".."),"..",(1000000*C30)/L30)</f>
        <v>..</v>
      </c>
      <c r="H30" s="51" t="str">
        <f t="shared" ref="H30" si="24">IF(OR(D30="..",M30=".."),"..",(1000000*D30)/M30)</f>
        <v>..</v>
      </c>
      <c r="I30" s="52" t="str">
        <f t="shared" ref="I30" si="25">IF(OR(E30="..",N30=".."),"..",(1000000*E30)/N30)</f>
        <v>..</v>
      </c>
      <c r="J30" s="53"/>
      <c r="K30" s="54" t="str" cm="1">
        <f t="array" ref="K30">IF(SUMPRODUCT(('Data - population'!$B$2:$B$372996=FIRE0101_working!$A30)*('Data - population'!$C$2:$C$372996=FIRE0101_working!F$3)*('Data - population'!$D$2:$D$372996))=0,"..",SUMPRODUCT(('Data - population'!$B$2:$B$372996=FIRE0101_working!$A30)*('Data - population'!$C$2:$C$372996=FIRE0101_working!F$3)*('Data - population'!$D$2:$D$372996)))</f>
        <v>..</v>
      </c>
      <c r="L30" s="54" t="str" cm="1">
        <f t="array" ref="L30">IF(SUMPRODUCT(('Data - population'!$B$2:$B$372996=FIRE0101_working!$A30)*('Data - population'!$C$2:$C$372996=FIRE0101_working!G$3)*('Data - population'!$D$2:$D$372996))=0,"..",SUMPRODUCT(('Data - population'!$B$2:$B$372996=FIRE0101_working!$A30)*('Data - population'!$C$2:$C$372996=FIRE0101_working!G$3)*('Data - population'!$D$2:$D$372996)))</f>
        <v>..</v>
      </c>
      <c r="M30" s="54" t="str" cm="1">
        <f t="array" ref="M30">IF(SUMPRODUCT(('Data - population'!$B$2:$B$372996=FIRE0101_working!$A30)*('Data - population'!$C$2:$C$372996=FIRE0101_working!H$3)*('Data - population'!$D$2:$D$372996))=0,"..",SUMPRODUCT(('Data - population'!$B$2:$B$372996=FIRE0101_working!$A30)*('Data - population'!$C$2:$C$372996=FIRE0101_working!H$3)*('Data - population'!$D$2:$D$372996)))</f>
        <v>..</v>
      </c>
      <c r="N30" s="54" t="str" cm="1">
        <f t="array" ref="N30">IF(SUMPRODUCT(('Data - population'!$B$2:$B$372996=FIRE0101_working!$A30)*('Data - population'!$C$2:$C$372996=FIRE0101_working!I$3)*('Data - population'!$D$2:$D$372996))=0,"..",SUMPRODUCT(('Data - population'!$B$2:$B$372996=FIRE0101_working!$A30)*('Data - population'!$C$2:$C$372996=FIRE0101_working!I$3)*('Data - population'!$D$2:$D$372996)))</f>
        <v>..</v>
      </c>
      <c r="O30" s="53" t="e">
        <f>K30+L30+M30-N30</f>
        <v>#VALUE!</v>
      </c>
    </row>
    <row r="31" spans="1:15" ht="15" customHeight="1" x14ac:dyDescent="0.25">
      <c r="A31" s="63" t="s">
        <v>46</v>
      </c>
      <c r="B31" s="47" cm="1">
        <f t="array" ref="B31">IF(SUMPRODUCT(('Data - incidents'!$A$2:$A$528=B$3)*('Data - incidents'!$B$2:$B$528=$A31)*('Data - incidents'!$C$2:$C$528))=0,"..",SUMPRODUCT(('Data - incidents'!$A$2:$A$528=B$3)*('Data - incidents'!$B$2:$B$528=$A31)*('Data - incidents'!$C$2:$C$528)))</f>
        <v>603942</v>
      </c>
      <c r="C31" s="47" t="str" cm="1">
        <f t="array" ref="C31">IF(SUMPRODUCT(('Data - incidents'!$A$2:$A$528=C$3)*('Data - incidents'!$B$2:$B$528=$A31)*('Data - incidents'!$C$2:$C$528))=0,"..",SUMPRODUCT(('Data - incidents'!$A$2:$A$528=C$3)*('Data - incidents'!$B$2:$B$528=$A31)*('Data - incidents'!$C$2:$C$528)))</f>
        <v>..</v>
      </c>
      <c r="D31" s="47" t="str" cm="1">
        <f t="array" ref="D31">IF(SUMPRODUCT(('Data - incidents'!$A$2:$A$528=D$3)*('Data - incidents'!$B$2:$B$528=$A31)*('Data - incidents'!$C$2:$C$528))=0,"..",SUMPRODUCT(('Data - incidents'!$A$2:$A$528=D$3)*('Data - incidents'!$B$2:$B$528=$A31)*('Data - incidents'!$C$2:$C$528)))</f>
        <v>..</v>
      </c>
      <c r="E31" s="47" t="str">
        <f t="shared" ref="E31" si="26">IF(OR(D31="..",C31="..",B31=".."),"..",SUM(B31:D31))</f>
        <v>..</v>
      </c>
      <c r="F31" s="47" t="str">
        <f t="shared" si="6"/>
        <v>..</v>
      </c>
      <c r="G31" s="47" t="str">
        <f t="shared" ref="G31" si="27">IF(OR(C31="..",L31=".."),"..",(1000000*C31)/L31)</f>
        <v>..</v>
      </c>
      <c r="H31" s="47" t="str">
        <f t="shared" ref="H31" si="28">IF(OR(D31="..",M31=".."),"..",(1000000*D31)/M31)</f>
        <v>..</v>
      </c>
      <c r="I31" s="48" t="str">
        <f t="shared" ref="I31" si="29">IF(OR(E31="..",N31=".."),"..",(1000000*E31)/N31)</f>
        <v>..</v>
      </c>
      <c r="J31" s="50"/>
      <c r="K31" s="49" t="str" cm="1">
        <f t="array" ref="K31">IF(SUMPRODUCT(('Data - population'!$B$2:$B$372996=FIRE0101_working!$A31)*('Data - population'!$C$2:$C$372996=FIRE0101_working!F$3)*('Data - population'!$D$2:$D$372996))=0,"..",SUMPRODUCT(('Data - population'!$B$2:$B$372996=FIRE0101_working!$A31)*('Data - population'!$C$2:$C$372996=FIRE0101_working!F$3)*('Data - population'!$D$2:$D$372996)))</f>
        <v>..</v>
      </c>
      <c r="L31" s="49" t="str" cm="1">
        <f t="array" ref="L31">IF(SUMPRODUCT(('Data - population'!$B$2:$B$372996=FIRE0101_working!$A31)*('Data - population'!$C$2:$C$372996=FIRE0101_working!G$3)*('Data - population'!$D$2:$D$372996))=0,"..",SUMPRODUCT(('Data - population'!$B$2:$B$372996=FIRE0101_working!$A31)*('Data - population'!$C$2:$C$372996=FIRE0101_working!G$3)*('Data - population'!$D$2:$D$372996)))</f>
        <v>..</v>
      </c>
      <c r="M31" s="49" t="str" cm="1">
        <f t="array" ref="M31">IF(SUMPRODUCT(('Data - population'!$B$2:$B$372996=FIRE0101_working!$A31)*('Data - population'!$C$2:$C$372996=FIRE0101_working!H$3)*('Data - population'!$D$2:$D$372996))=0,"..",SUMPRODUCT(('Data - population'!$B$2:$B$372996=FIRE0101_working!$A31)*('Data - population'!$C$2:$C$372996=FIRE0101_working!H$3)*('Data - population'!$D$2:$D$372996)))</f>
        <v>..</v>
      </c>
      <c r="N31" s="49" t="str" cm="1">
        <f t="array" ref="N31">IF(SUMPRODUCT(('Data - population'!$B$2:$B$372996=FIRE0101_working!$A31)*('Data - population'!$C$2:$C$372996=FIRE0101_working!I$3)*('Data - population'!$D$2:$D$372996))=0,"..",SUMPRODUCT(('Data - population'!$B$2:$B$372996=FIRE0101_working!$A31)*('Data - population'!$C$2:$C$372996=FIRE0101_working!I$3)*('Data - population'!$D$2:$D$372996)))</f>
        <v>..</v>
      </c>
      <c r="O31" s="50" t="e">
        <f t="shared" si="16"/>
        <v>#VALUE!</v>
      </c>
    </row>
    <row r="32" spans="1:15" ht="15" customHeight="1" x14ac:dyDescent="0.2">
      <c r="A32" s="65"/>
      <c r="B32" s="65"/>
      <c r="C32" s="65"/>
      <c r="D32" s="65"/>
      <c r="E32" s="65"/>
      <c r="F32" s="65"/>
      <c r="G32" s="65"/>
      <c r="H32" s="65"/>
      <c r="I32" s="65"/>
      <c r="J32" s="56"/>
      <c r="K32" s="56"/>
      <c r="L32" s="56"/>
      <c r="M32" s="56"/>
      <c r="N32" s="56"/>
      <c r="O32" s="56"/>
    </row>
    <row r="33" spans="1:15" ht="15" customHeight="1" x14ac:dyDescent="0.2">
      <c r="A33" s="65"/>
      <c r="B33" s="65"/>
      <c r="C33" s="65"/>
      <c r="D33" s="65"/>
      <c r="E33" s="65"/>
      <c r="F33" s="65"/>
      <c r="G33" s="65"/>
      <c r="H33" s="65"/>
      <c r="I33" s="65"/>
      <c r="J33" s="56"/>
      <c r="K33" s="56"/>
      <c r="L33" s="56"/>
      <c r="M33" s="56"/>
      <c r="N33" s="56"/>
      <c r="O33" s="56"/>
    </row>
    <row r="34" spans="1:15" ht="15" customHeight="1" x14ac:dyDescent="0.2">
      <c r="A34" s="66"/>
      <c r="B34" s="66"/>
      <c r="C34" s="66"/>
      <c r="D34" s="66"/>
      <c r="E34" s="66"/>
      <c r="F34" s="66"/>
      <c r="G34" s="66"/>
      <c r="H34" s="66"/>
      <c r="I34" s="66"/>
      <c r="J34" s="56"/>
      <c r="K34" s="56"/>
      <c r="L34" s="56"/>
      <c r="M34" s="56"/>
      <c r="N34" s="56"/>
      <c r="O34" s="56"/>
    </row>
    <row r="35" spans="1:15" ht="15" customHeight="1" x14ac:dyDescent="0.2">
      <c r="A35" s="67"/>
      <c r="B35" s="67"/>
      <c r="C35" s="67"/>
      <c r="D35" s="67"/>
      <c r="E35" s="67"/>
      <c r="F35" s="67"/>
      <c r="G35" s="67"/>
      <c r="H35" s="67"/>
      <c r="I35" s="67"/>
      <c r="J35" s="56"/>
      <c r="K35" s="56"/>
      <c r="L35" s="56"/>
      <c r="M35" s="56"/>
      <c r="N35" s="56"/>
      <c r="O35" s="56"/>
    </row>
    <row r="36" spans="1:15" ht="1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</row>
    <row r="37" spans="1:15" ht="15" customHeight="1" x14ac:dyDescent="0.25">
      <c r="A37" s="68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</row>
    <row r="38" spans="1:15" ht="15" customHeight="1" x14ac:dyDescent="0.2">
      <c r="A38" s="69"/>
      <c r="B38" s="69"/>
      <c r="C38" s="69"/>
      <c r="D38" s="69"/>
      <c r="E38" s="69"/>
      <c r="F38" s="69"/>
      <c r="G38" s="69"/>
      <c r="H38" s="69"/>
      <c r="I38" s="69"/>
      <c r="J38" s="56"/>
      <c r="K38" s="56"/>
      <c r="L38" s="56"/>
      <c r="M38" s="56"/>
      <c r="N38" s="56"/>
      <c r="O38" s="56"/>
    </row>
    <row r="39" spans="1:15" ht="15" customHeight="1" x14ac:dyDescent="0.2">
      <c r="A39" s="70"/>
      <c r="B39" s="70"/>
      <c r="C39" s="70"/>
      <c r="D39" s="70"/>
      <c r="E39" s="70"/>
      <c r="F39" s="70"/>
      <c r="G39" s="70"/>
      <c r="H39" s="70"/>
      <c r="I39" s="70"/>
      <c r="J39" s="56"/>
      <c r="K39" s="56"/>
      <c r="L39" s="56"/>
      <c r="M39" s="56"/>
      <c r="N39" s="56"/>
      <c r="O39" s="56"/>
    </row>
    <row r="40" spans="1:15" ht="15" customHeight="1" x14ac:dyDescent="0.25">
      <c r="A40" s="68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</row>
    <row r="41" spans="1:15" ht="15" customHeight="1" x14ac:dyDescent="0.2">
      <c r="A41" s="69"/>
      <c r="B41" s="69"/>
      <c r="C41" s="69"/>
      <c r="D41" s="69"/>
      <c r="E41" s="69"/>
      <c r="F41" s="69"/>
      <c r="G41" s="69"/>
      <c r="H41" s="69"/>
      <c r="I41" s="69"/>
      <c r="J41" s="56"/>
      <c r="K41" s="56"/>
      <c r="L41" s="56"/>
      <c r="M41" s="56"/>
      <c r="N41" s="56"/>
      <c r="O41" s="56"/>
    </row>
    <row r="42" spans="1:15" ht="15" customHeight="1" x14ac:dyDescent="0.2">
      <c r="A42" s="70"/>
      <c r="B42" s="70"/>
      <c r="C42" s="70"/>
      <c r="D42" s="70"/>
      <c r="E42" s="70"/>
      <c r="F42" s="70"/>
      <c r="G42" s="70"/>
      <c r="H42" s="70"/>
      <c r="I42" s="70"/>
      <c r="J42" s="56"/>
      <c r="K42" s="56"/>
      <c r="L42" s="56"/>
      <c r="M42" s="56"/>
      <c r="N42" s="56"/>
      <c r="O42" s="56"/>
    </row>
    <row r="43" spans="1:15" ht="15" customHeight="1" x14ac:dyDescent="0.2">
      <c r="A43" s="56"/>
      <c r="B43" s="69"/>
      <c r="C43" s="69"/>
      <c r="D43" s="69"/>
      <c r="E43" s="69"/>
      <c r="F43" s="69"/>
      <c r="G43" s="69"/>
      <c r="H43" s="69"/>
      <c r="I43" s="69"/>
      <c r="J43" s="56"/>
      <c r="K43" s="56"/>
      <c r="L43" s="56"/>
      <c r="M43" s="56"/>
      <c r="N43" s="56"/>
      <c r="O43" s="56"/>
    </row>
    <row r="44" spans="1:15" ht="15" customHeight="1" x14ac:dyDescent="0.2">
      <c r="A44" s="71"/>
      <c r="B44" s="71"/>
      <c r="C44" s="71"/>
      <c r="D44" s="71"/>
      <c r="E44" s="72"/>
      <c r="F44" s="70"/>
      <c r="G44" s="70"/>
      <c r="H44" s="70"/>
      <c r="I44" s="70"/>
      <c r="J44" s="56"/>
      <c r="K44" s="56"/>
      <c r="L44" s="56"/>
      <c r="M44" s="56"/>
      <c r="N44" s="56"/>
      <c r="O44" s="56"/>
    </row>
    <row r="45" spans="1:15" ht="15" customHeight="1" x14ac:dyDescent="0.2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</row>
    <row r="46" spans="1:15" ht="15" customHeight="1" x14ac:dyDescent="0.2">
      <c r="A46" s="66"/>
      <c r="B46" s="66"/>
      <c r="C46" s="66"/>
      <c r="D46" s="66"/>
      <c r="E46" s="66"/>
      <c r="F46" s="66"/>
      <c r="G46" s="66"/>
      <c r="H46" s="66"/>
      <c r="I46" s="66"/>
      <c r="J46" s="56"/>
      <c r="K46" s="56"/>
      <c r="L46" s="56"/>
      <c r="M46" s="56"/>
      <c r="N46" s="56"/>
      <c r="O46" s="56"/>
    </row>
    <row r="47" spans="1:15" ht="15" customHeight="1" x14ac:dyDescent="0.2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</row>
    <row r="48" spans="1:15" ht="15" customHeight="1" x14ac:dyDescent="0.2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</row>
    <row r="49" spans="1:15" ht="15" customHeight="1" x14ac:dyDescent="0.2">
      <c r="A49" s="71"/>
      <c r="B49" s="71"/>
      <c r="C49" s="71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</row>
    <row r="50" spans="1:15" ht="15" customHeight="1" x14ac:dyDescent="0.2">
      <c r="A50" s="71"/>
      <c r="B50" s="71"/>
      <c r="C50" s="71"/>
      <c r="D50" s="56"/>
      <c r="E50" s="56"/>
      <c r="F50" s="71"/>
      <c r="G50" s="56"/>
      <c r="H50" s="56"/>
      <c r="I50" s="73"/>
      <c r="J50" s="56"/>
      <c r="K50" s="56"/>
      <c r="L50" s="56"/>
      <c r="M50" s="56"/>
      <c r="N50" s="56"/>
      <c r="O50" s="56"/>
    </row>
    <row r="51" spans="1:15" ht="15" customHeight="1" x14ac:dyDescent="0.2">
      <c r="A51" s="71"/>
      <c r="B51" s="71"/>
      <c r="C51" s="71"/>
      <c r="D51" s="71"/>
      <c r="E51" s="71"/>
      <c r="F51" s="56"/>
      <c r="G51" s="56"/>
      <c r="H51" s="56"/>
      <c r="I51" s="73"/>
      <c r="J51" s="56"/>
      <c r="K51" s="56"/>
      <c r="L51" s="56"/>
      <c r="M51" s="56"/>
      <c r="N51" s="56"/>
      <c r="O51" s="56"/>
    </row>
    <row r="52" spans="1:15" ht="15" customHeight="1" x14ac:dyDescent="0.2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</row>
    <row r="53" spans="1:15" ht="15" customHeight="1" x14ac:dyDescent="0.2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</row>
    <row r="54" spans="1:15" ht="15" customHeight="1" x14ac:dyDescent="0.2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</row>
    <row r="55" spans="1:15" ht="15" customHeight="1" x14ac:dyDescent="0.2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</row>
    <row r="56" spans="1:15" ht="15" customHeight="1" x14ac:dyDescent="0.2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</row>
    <row r="57" spans="1:15" ht="15" customHeight="1" x14ac:dyDescent="0.2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</row>
    <row r="58" spans="1:15" ht="15" customHeight="1" x14ac:dyDescent="0.2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</row>
    <row r="59" spans="1:15" ht="15" customHeight="1" x14ac:dyDescent="0.2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</row>
    <row r="60" spans="1:15" ht="15" customHeight="1" x14ac:dyDescent="0.2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</row>
    <row r="61" spans="1:15" ht="15" customHeight="1" x14ac:dyDescent="0.2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</row>
    <row r="62" spans="1:15" ht="15" customHeight="1" x14ac:dyDescent="0.2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</row>
    <row r="63" spans="1:15" ht="15" customHeight="1" x14ac:dyDescent="0.2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</row>
    <row r="64" spans="1:15" ht="15" customHeight="1" x14ac:dyDescent="0.2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</row>
    <row r="65" spans="1:15" ht="15" customHeight="1" x14ac:dyDescent="0.2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</row>
  </sheetData>
  <phoneticPr fontId="38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N54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x14ac:dyDescent="0.2"/>
  <cols>
    <col min="1" max="1" width="20.42578125" style="57" customWidth="1"/>
    <col min="2" max="5" width="11.85546875" style="57" customWidth="1"/>
    <col min="6" max="6" width="18.85546875" style="57" customWidth="1"/>
    <col min="7" max="8" width="11.85546875" style="57" customWidth="1"/>
    <col min="9" max="9" width="16.5703125" style="57" customWidth="1"/>
    <col min="10" max="10" width="15.5703125" style="57" customWidth="1"/>
    <col min="11" max="16384" width="9.140625" style="57"/>
  </cols>
  <sheetData>
    <row r="1" spans="1:14" ht="18.75" x14ac:dyDescent="0.25">
      <c r="A1" s="55" t="s">
        <v>136</v>
      </c>
      <c r="B1" s="68"/>
      <c r="C1" s="68"/>
      <c r="D1" s="68"/>
      <c r="E1" s="68"/>
      <c r="F1" s="68"/>
      <c r="G1" s="68"/>
      <c r="H1" s="68"/>
      <c r="I1" s="68"/>
      <c r="J1" s="68"/>
      <c r="K1" s="56"/>
      <c r="L1" s="56"/>
      <c r="M1" s="56"/>
      <c r="N1" s="56"/>
    </row>
    <row r="2" spans="1:14" ht="30" customHeight="1" thickBot="1" x14ac:dyDescent="0.3">
      <c r="A2" s="55"/>
      <c r="B2" s="55"/>
      <c r="C2" s="55" t="s">
        <v>131</v>
      </c>
      <c r="D2" s="55"/>
      <c r="E2" s="55"/>
      <c r="F2" s="55"/>
      <c r="G2" s="74" t="s">
        <v>132</v>
      </c>
      <c r="H2" s="55"/>
      <c r="I2" s="75"/>
      <c r="J2" s="56"/>
      <c r="K2" s="56"/>
      <c r="L2" s="56"/>
      <c r="M2" s="56"/>
      <c r="N2" s="56"/>
    </row>
    <row r="3" spans="1:14" s="62" customFormat="1" ht="31.5" x14ac:dyDescent="0.25">
      <c r="A3" s="76" t="s">
        <v>65</v>
      </c>
      <c r="B3" s="77" t="s">
        <v>133</v>
      </c>
      <c r="C3" s="77" t="s">
        <v>134</v>
      </c>
      <c r="D3" s="77" t="s">
        <v>135</v>
      </c>
      <c r="E3" s="77" t="s">
        <v>61</v>
      </c>
      <c r="F3" s="77" t="s">
        <v>133</v>
      </c>
      <c r="G3" s="77" t="s">
        <v>134</v>
      </c>
      <c r="H3" s="77" t="s">
        <v>135</v>
      </c>
      <c r="I3" s="77" t="s">
        <v>61</v>
      </c>
      <c r="J3" s="61"/>
      <c r="K3" s="61"/>
      <c r="L3" s="61"/>
      <c r="M3" s="61"/>
      <c r="N3" s="61"/>
    </row>
    <row r="4" spans="1:14" ht="15" customHeight="1" x14ac:dyDescent="0.2">
      <c r="A4" s="50" t="s">
        <v>47</v>
      </c>
      <c r="B4" s="47">
        <f>IF(FIRE0101_working!B4="..","..",ROUND(FIRE0101_working!B4,0))</f>
        <v>929573</v>
      </c>
      <c r="C4" s="47" t="str">
        <f>IF(FIRE0101_working!C4="..","..",ROUND(FIRE0101_working!C4,0))</f>
        <v>..</v>
      </c>
      <c r="D4" s="47" t="str">
        <f>IF(FIRE0101_working!D4="..","..",ROUND(FIRE0101_working!D4,0))</f>
        <v>..</v>
      </c>
      <c r="E4" s="47" t="str">
        <f>IF(FIRE0101_working!E4="..","..",ROUND(FIRE0101_working!E4,0))</f>
        <v>..</v>
      </c>
      <c r="F4" s="47">
        <f>IF(FIRE0101_working!F4="..","..",ROUND(FIRE0101_working!F4,0))</f>
        <v>18958</v>
      </c>
      <c r="G4" s="47" t="str">
        <f>IF(FIRE0101_working!G4="..","..",ROUND(FIRE0101_working!G4,0))</f>
        <v>..</v>
      </c>
      <c r="H4" s="47" t="str">
        <f>IF(FIRE0101_working!H4="..","..",ROUND(FIRE0101_working!H4,0))</f>
        <v>..</v>
      </c>
      <c r="I4" s="47" t="str">
        <f>IF(FIRE0101_working!I4="..","..",ROUND(FIRE0101_working!I4,0))</f>
        <v>..</v>
      </c>
      <c r="J4" s="56"/>
      <c r="K4" s="56"/>
      <c r="L4" s="56"/>
      <c r="M4" s="56"/>
      <c r="N4" s="56"/>
    </row>
    <row r="5" spans="1:14" ht="15" customHeight="1" x14ac:dyDescent="0.25">
      <c r="A5" s="50" t="s">
        <v>48</v>
      </c>
      <c r="B5" s="47">
        <f>IF(FIRE0101_working!B5="..","..",ROUND(FIRE0101_working!B5,0))</f>
        <v>912741</v>
      </c>
      <c r="C5" s="47" t="str">
        <f>IF(FIRE0101_working!C5="..","..",ROUND(FIRE0101_working!C5,0))</f>
        <v>..</v>
      </c>
      <c r="D5" s="47" t="str">
        <f>IF(FIRE0101_working!D5="..","..",ROUND(FIRE0101_working!D5,0))</f>
        <v>..</v>
      </c>
      <c r="E5" s="48" t="str">
        <f>IF(FIRE0101_working!E5="..","..",ROUND(FIRE0101_working!E5,0))</f>
        <v>..</v>
      </c>
      <c r="F5" s="47">
        <f>IF(FIRE0101_working!F5="..","..",ROUND(FIRE0101_working!F5,0))</f>
        <v>18539</v>
      </c>
      <c r="G5" s="47" t="str">
        <f>IF(FIRE0101_working!G5="..","..",ROUND(FIRE0101_working!G5,0))</f>
        <v>..</v>
      </c>
      <c r="H5" s="47" t="str">
        <f>IF(FIRE0101_working!H5="..","..",ROUND(FIRE0101_working!H5,0))</f>
        <v>..</v>
      </c>
      <c r="I5" s="48" t="str">
        <f>IF(FIRE0101_working!I5="..","..",ROUND(FIRE0101_working!I5,0))</f>
        <v>..</v>
      </c>
      <c r="J5" s="56"/>
      <c r="K5" s="56"/>
      <c r="L5" s="56"/>
      <c r="M5" s="56"/>
      <c r="N5" s="56"/>
    </row>
    <row r="6" spans="1:14" ht="15" customHeight="1" x14ac:dyDescent="0.25">
      <c r="A6" s="50" t="s">
        <v>49</v>
      </c>
      <c r="B6" s="47">
        <f>IF(FIRE0101_working!B6="..","..",ROUND(FIRE0101_working!B6,0))</f>
        <v>990793</v>
      </c>
      <c r="C6" s="47" t="str">
        <f>IF(FIRE0101_working!C6="..","..",ROUND(FIRE0101_working!C6,0))</f>
        <v>..</v>
      </c>
      <c r="D6" s="47">
        <f>IF(FIRE0101_working!D6="..","..",ROUND(FIRE0101_working!D6,0))</f>
        <v>63907</v>
      </c>
      <c r="E6" s="48" t="str">
        <f>IF(FIRE0101_working!E6="..","..",ROUND(FIRE0101_working!E6,0))</f>
        <v>..</v>
      </c>
      <c r="F6" s="47">
        <f>IF(FIRE0101_working!F6="..","..",ROUND(FIRE0101_working!F6,0))</f>
        <v>20036</v>
      </c>
      <c r="G6" s="47" t="str">
        <f>IF(FIRE0101_working!G6="..","..",ROUND(FIRE0101_working!G6,0))</f>
        <v>..</v>
      </c>
      <c r="H6" s="47">
        <f>IF(FIRE0101_working!H6="..","..",ROUND(FIRE0101_working!H6,0))</f>
        <v>21960</v>
      </c>
      <c r="I6" s="48" t="str">
        <f>IF(FIRE0101_working!I6="..","..",ROUND(FIRE0101_working!I6,0))</f>
        <v>..</v>
      </c>
      <c r="J6" s="56"/>
      <c r="K6" s="56"/>
      <c r="L6" s="56"/>
      <c r="M6" s="56"/>
      <c r="N6" s="56"/>
    </row>
    <row r="7" spans="1:14" ht="15" customHeight="1" x14ac:dyDescent="0.25">
      <c r="A7" s="50" t="s">
        <v>50</v>
      </c>
      <c r="B7" s="47">
        <f>IF(FIRE0101_working!B7="..","..",ROUND(FIRE0101_working!B7,0))</f>
        <v>958142</v>
      </c>
      <c r="C7" s="47" t="str">
        <f>IF(FIRE0101_working!C7="..","..",ROUND(FIRE0101_working!C7,0))</f>
        <v>..</v>
      </c>
      <c r="D7" s="47">
        <f>IF(FIRE0101_working!D7="..","..",ROUND(FIRE0101_working!D7,0))</f>
        <v>62540</v>
      </c>
      <c r="E7" s="48" t="str">
        <f>IF(FIRE0101_working!E7="..","..",ROUND(FIRE0101_working!E7,0))</f>
        <v>..</v>
      </c>
      <c r="F7" s="47">
        <f>IF(FIRE0101_working!F7="..","..",ROUND(FIRE0101_working!F7,0))</f>
        <v>19287</v>
      </c>
      <c r="G7" s="47" t="str">
        <f>IF(FIRE0101_working!G7="..","..",ROUND(FIRE0101_working!G7,0))</f>
        <v>..</v>
      </c>
      <c r="H7" s="47">
        <f>IF(FIRE0101_working!H7="..","..",ROUND(FIRE0101_working!H7,0))</f>
        <v>21397</v>
      </c>
      <c r="I7" s="48" t="str">
        <f>IF(FIRE0101_working!I7="..","..",ROUND(FIRE0101_working!I7,0))</f>
        <v>..</v>
      </c>
      <c r="J7" s="56"/>
      <c r="K7" s="56"/>
      <c r="L7" s="56"/>
      <c r="M7" s="56"/>
      <c r="N7" s="56"/>
    </row>
    <row r="8" spans="1:14" ht="15" customHeight="1" x14ac:dyDescent="0.25">
      <c r="A8" s="50" t="s">
        <v>51</v>
      </c>
      <c r="B8" s="47">
        <f>IF(FIRE0101_working!B8="..","..",ROUND(FIRE0101_working!B8,0))</f>
        <v>1016028</v>
      </c>
      <c r="C8" s="47" t="str">
        <f>IF(FIRE0101_working!C8="..","..",ROUND(FIRE0101_working!C8,0))</f>
        <v>..</v>
      </c>
      <c r="D8" s="47">
        <f>IF(FIRE0101_working!D8="..","..",ROUND(FIRE0101_working!D8,0))</f>
        <v>63832</v>
      </c>
      <c r="E8" s="48" t="str">
        <f>IF(FIRE0101_working!E8="..","..",ROUND(FIRE0101_working!E8,0))</f>
        <v>..</v>
      </c>
      <c r="F8" s="47">
        <f>IF(FIRE0101_working!F8="..","..",ROUND(FIRE0101_working!F8,0))</f>
        <v>20351</v>
      </c>
      <c r="G8" s="47" t="str">
        <f>IF(FIRE0101_working!G8="..","..",ROUND(FIRE0101_working!G8,0))</f>
        <v>..</v>
      </c>
      <c r="H8" s="47">
        <f>IF(FIRE0101_working!H8="..","..",ROUND(FIRE0101_working!H8,0))</f>
        <v>21729</v>
      </c>
      <c r="I8" s="48" t="str">
        <f>IF(FIRE0101_working!I8="..","..",ROUND(FIRE0101_working!I8,0))</f>
        <v>..</v>
      </c>
      <c r="J8" s="56"/>
      <c r="K8" s="56"/>
      <c r="L8" s="56"/>
      <c r="M8" s="56"/>
      <c r="N8" s="56"/>
    </row>
    <row r="9" spans="1:14" ht="15" customHeight="1" x14ac:dyDescent="0.25">
      <c r="A9" s="50" t="s">
        <v>52</v>
      </c>
      <c r="B9" s="47">
        <f>IF(FIRE0101_working!B9="..","..",ROUND(FIRE0101_working!B9,0))</f>
        <v>861384</v>
      </c>
      <c r="C9" s="47" t="str">
        <f>IF(FIRE0101_working!C9="..","..",ROUND(FIRE0101_working!C9,0))</f>
        <v>..</v>
      </c>
      <c r="D9" s="47">
        <f>IF(FIRE0101_working!D9="..","..",ROUND(FIRE0101_working!D9,0))</f>
        <v>52866</v>
      </c>
      <c r="E9" s="48" t="str">
        <f>IF(FIRE0101_working!E9="..","..",ROUND(FIRE0101_working!E9,0))</f>
        <v>..</v>
      </c>
      <c r="F9" s="47">
        <f>IF(FIRE0101_working!F9="..","..",ROUND(FIRE0101_working!F9,0))</f>
        <v>17161</v>
      </c>
      <c r="G9" s="47" t="str">
        <f>IF(FIRE0101_working!G9="..","..",ROUND(FIRE0101_working!G9,0))</f>
        <v>..</v>
      </c>
      <c r="H9" s="47">
        <f>IF(FIRE0101_working!H9="..","..",ROUND(FIRE0101_working!H9,0))</f>
        <v>17876</v>
      </c>
      <c r="I9" s="48" t="str">
        <f>IF(FIRE0101_working!I9="..","..",ROUND(FIRE0101_working!I9,0))</f>
        <v>..</v>
      </c>
      <c r="J9" s="56"/>
      <c r="K9" s="56"/>
      <c r="L9" s="56"/>
      <c r="M9" s="56"/>
      <c r="N9" s="56"/>
    </row>
    <row r="10" spans="1:14" ht="15" customHeight="1" x14ac:dyDescent="0.25">
      <c r="A10" s="50" t="s">
        <v>53</v>
      </c>
      <c r="B10" s="47">
        <f>IF(FIRE0101_working!B10="..","..",ROUND(FIRE0101_working!B10,0))</f>
        <v>843734</v>
      </c>
      <c r="C10" s="47" t="str">
        <f>IF(FIRE0101_working!C10="..","..",ROUND(FIRE0101_working!C10,0))</f>
        <v>..</v>
      </c>
      <c r="D10" s="47">
        <f>IF(FIRE0101_working!D10="..","..",ROUND(FIRE0101_working!D10,0))</f>
        <v>52485</v>
      </c>
      <c r="E10" s="48" t="str">
        <f>IF(FIRE0101_working!E10="..","..",ROUND(FIRE0101_working!E10,0))</f>
        <v>..</v>
      </c>
      <c r="F10" s="47">
        <f>IF(FIRE0101_working!F10="..","..",ROUND(FIRE0101_working!F10,0))</f>
        <v>16673</v>
      </c>
      <c r="G10" s="47" t="str">
        <f>IF(FIRE0101_working!G10="..","..",ROUND(FIRE0101_working!G10,0))</f>
        <v>..</v>
      </c>
      <c r="H10" s="47">
        <f>IF(FIRE0101_working!H10="..","..",ROUND(FIRE0101_working!H10,0))</f>
        <v>17676</v>
      </c>
      <c r="I10" s="48" t="str">
        <f>IF(FIRE0101_working!I10="..","..",ROUND(FIRE0101_working!I10,0))</f>
        <v>..</v>
      </c>
      <c r="J10" s="56"/>
      <c r="K10" s="56"/>
      <c r="L10" s="56"/>
      <c r="M10" s="56"/>
      <c r="N10" s="56"/>
    </row>
    <row r="11" spans="1:14" ht="15" customHeight="1" x14ac:dyDescent="0.25">
      <c r="A11" s="50" t="s">
        <v>54</v>
      </c>
      <c r="B11" s="47">
        <f>IF(FIRE0101_working!B11="..","..",ROUND(FIRE0101_working!B11,0))</f>
        <v>854371</v>
      </c>
      <c r="C11" s="47" t="str">
        <f>IF(FIRE0101_working!C11="..","..",ROUND(FIRE0101_working!C11,0))</f>
        <v>..</v>
      </c>
      <c r="D11" s="47">
        <f>IF(FIRE0101_working!D11="..","..",ROUND(FIRE0101_working!D11,0))</f>
        <v>56675</v>
      </c>
      <c r="E11" s="48" t="str">
        <f>IF(FIRE0101_working!E11="..","..",ROUND(FIRE0101_working!E11,0))</f>
        <v>..</v>
      </c>
      <c r="F11" s="47">
        <f>IF(FIRE0101_working!F11="..","..",ROUND(FIRE0101_working!F11,0))</f>
        <v>16764</v>
      </c>
      <c r="G11" s="47" t="str">
        <f>IF(FIRE0101_working!G11="..","..",ROUND(FIRE0101_working!G11,0))</f>
        <v>..</v>
      </c>
      <c r="H11" s="47">
        <f>IF(FIRE0101_working!H11="..","..",ROUND(FIRE0101_working!H11,0))</f>
        <v>18982</v>
      </c>
      <c r="I11" s="48" t="str">
        <f>IF(FIRE0101_working!I11="..","..",ROUND(FIRE0101_working!I11,0))</f>
        <v>..</v>
      </c>
      <c r="J11" s="56"/>
      <c r="K11" s="56"/>
      <c r="L11" s="56"/>
      <c r="M11" s="56"/>
      <c r="N11" s="56"/>
    </row>
    <row r="12" spans="1:14" ht="15" customHeight="1" x14ac:dyDescent="0.25">
      <c r="A12" s="50" t="s">
        <v>55</v>
      </c>
      <c r="B12" s="47">
        <f>IF(FIRE0101_working!B12="..","..",ROUND(FIRE0101_working!B12,0))</f>
        <v>791746</v>
      </c>
      <c r="C12" s="47" t="str">
        <f>IF(FIRE0101_working!C12="..","..",ROUND(FIRE0101_working!C12,0))</f>
        <v>..</v>
      </c>
      <c r="D12" s="47">
        <f>IF(FIRE0101_working!D12="..","..",ROUND(FIRE0101_working!D12,0))</f>
        <v>55086</v>
      </c>
      <c r="E12" s="48" t="str">
        <f>IF(FIRE0101_working!E12="..","..",ROUND(FIRE0101_working!E12,0))</f>
        <v>..</v>
      </c>
      <c r="F12" s="47">
        <f>IF(FIRE0101_working!F12="..","..",ROUND(FIRE0101_working!F12,0))</f>
        <v>15409</v>
      </c>
      <c r="G12" s="47" t="str">
        <f>IF(FIRE0101_working!G12="..","..",ROUND(FIRE0101_working!G12,0))</f>
        <v>..</v>
      </c>
      <c r="H12" s="47">
        <f>IF(FIRE0101_working!H12="..","..",ROUND(FIRE0101_working!H12,0))</f>
        <v>18324</v>
      </c>
      <c r="I12" s="48" t="str">
        <f>IF(FIRE0101_working!I12="..","..",ROUND(FIRE0101_working!I12,0))</f>
        <v>..</v>
      </c>
      <c r="J12" s="56"/>
      <c r="K12" s="56"/>
      <c r="L12" s="56"/>
      <c r="M12" s="56"/>
      <c r="N12" s="56"/>
    </row>
    <row r="13" spans="1:14" ht="15" customHeight="1" x14ac:dyDescent="0.25">
      <c r="A13" s="50" t="s">
        <v>56</v>
      </c>
      <c r="B13" s="47">
        <f>IF(FIRE0101_working!B13="..","..",ROUND(FIRE0101_working!B13,0))</f>
        <v>717805</v>
      </c>
      <c r="C13" s="47" t="str">
        <f>IF(FIRE0101_working!C13="..","..",ROUND(FIRE0101_working!C13,0))</f>
        <v>..</v>
      </c>
      <c r="D13" s="47">
        <f>IF(FIRE0101_working!D13="..","..",ROUND(FIRE0101_working!D13,0))</f>
        <v>49293</v>
      </c>
      <c r="E13" s="48" t="str">
        <f>IF(FIRE0101_working!E13="..","..",ROUND(FIRE0101_working!E13,0))</f>
        <v>..</v>
      </c>
      <c r="F13" s="47">
        <f>IF(FIRE0101_working!F13="..","..",ROUND(FIRE0101_working!F13,0))</f>
        <v>13853</v>
      </c>
      <c r="G13" s="47" t="str">
        <f>IF(FIRE0101_working!G13="..","..",ROUND(FIRE0101_working!G13,0))</f>
        <v>..</v>
      </c>
      <c r="H13" s="47">
        <f>IF(FIRE0101_working!H13="..","..",ROUND(FIRE0101_working!H13,0))</f>
        <v>16290</v>
      </c>
      <c r="I13" s="48" t="str">
        <f>IF(FIRE0101_working!I13="..","..",ROUND(FIRE0101_working!I13,0))</f>
        <v>..</v>
      </c>
      <c r="J13" s="56"/>
      <c r="K13" s="56"/>
      <c r="L13" s="56"/>
      <c r="M13" s="56"/>
      <c r="N13" s="56"/>
    </row>
    <row r="14" spans="1:14" ht="15" customHeight="1" x14ac:dyDescent="0.25">
      <c r="A14" s="50" t="s">
        <v>57</v>
      </c>
      <c r="B14" s="47">
        <f>IF(FIRE0101_working!B14="..","..",ROUND(FIRE0101_working!B14,0))</f>
        <v>680634</v>
      </c>
      <c r="C14" s="47">
        <f>IF(FIRE0101_working!C14="..","..",ROUND(FIRE0101_working!C14,0))</f>
        <v>103820</v>
      </c>
      <c r="D14" s="47">
        <f>IF(FIRE0101_working!D14="..","..",ROUND(FIRE0101_working!D14,0))</f>
        <v>46341</v>
      </c>
      <c r="E14" s="48">
        <f>IF(FIRE0101_working!E14="..","..",ROUND(FIRE0101_working!E14,0))</f>
        <v>830795</v>
      </c>
      <c r="F14" s="47">
        <f>IF(FIRE0101_working!F14="..","..",ROUND(FIRE0101_working!F14,0))</f>
        <v>13040</v>
      </c>
      <c r="G14" s="47">
        <f>IF(FIRE0101_working!G14="..","..",ROUND(FIRE0101_working!G14,0))</f>
        <v>19844</v>
      </c>
      <c r="H14" s="47">
        <f>IF(FIRE0101_working!H14="..","..",ROUND(FIRE0101_working!H14,0))</f>
        <v>15249</v>
      </c>
      <c r="I14" s="48">
        <f>IF(FIRE0101_working!I14="..","..",ROUND(FIRE0101_working!I14,0))</f>
        <v>13740</v>
      </c>
      <c r="J14" s="56"/>
      <c r="K14" s="56"/>
      <c r="L14" s="56"/>
      <c r="M14" s="56"/>
      <c r="N14" s="56"/>
    </row>
    <row r="15" spans="1:14" ht="15" customHeight="1" x14ac:dyDescent="0.25">
      <c r="A15" s="50" t="s">
        <v>32</v>
      </c>
      <c r="B15" s="47">
        <f>IF(FIRE0101_working!B15="..","..",ROUND(FIRE0101_working!B15,0))</f>
        <v>647346</v>
      </c>
      <c r="C15" s="47">
        <f>IF(FIRE0101_working!C15="..","..",ROUND(FIRE0101_working!C15,0))</f>
        <v>101432</v>
      </c>
      <c r="D15" s="47">
        <f>IF(FIRE0101_working!D15="..","..",ROUND(FIRE0101_working!D15,0))</f>
        <v>46881</v>
      </c>
      <c r="E15" s="48">
        <f>IF(FIRE0101_working!E15="..","..",ROUND(FIRE0101_working!E15,0))</f>
        <v>795659</v>
      </c>
      <c r="F15" s="47">
        <f>IF(FIRE0101_working!F15="..","..",ROUND(FIRE0101_working!F15,0))</f>
        <v>12297</v>
      </c>
      <c r="G15" s="47">
        <f>IF(FIRE0101_working!G15="..","..",ROUND(FIRE0101_working!G15,0))</f>
        <v>19276</v>
      </c>
      <c r="H15" s="47">
        <f>IF(FIRE0101_working!H15="..","..",ROUND(FIRE0101_working!H15,0))</f>
        <v>15371</v>
      </c>
      <c r="I15" s="48">
        <f>IF(FIRE0101_working!I15="..","..",ROUND(FIRE0101_working!I15,0))</f>
        <v>13053</v>
      </c>
      <c r="J15" s="56"/>
      <c r="K15" s="56"/>
      <c r="L15" s="56"/>
      <c r="M15" s="56"/>
      <c r="N15" s="56"/>
    </row>
    <row r="16" spans="1:14" ht="15" customHeight="1" x14ac:dyDescent="0.25">
      <c r="A16" s="50" t="s">
        <v>33</v>
      </c>
      <c r="B16" s="47">
        <f>IF(FIRE0101_working!B16="..","..",ROUND(FIRE0101_working!B16,0))</f>
        <v>606938</v>
      </c>
      <c r="C16" s="47">
        <f>IF(FIRE0101_working!C16="..","..",ROUND(FIRE0101_working!C16,0))</f>
        <v>91566</v>
      </c>
      <c r="D16" s="47">
        <f>IF(FIRE0101_working!D16="..","..",ROUND(FIRE0101_working!D16,0))</f>
        <v>39997</v>
      </c>
      <c r="E16" s="48">
        <f>IF(FIRE0101_working!E16="..","..",ROUND(FIRE0101_working!E16,0))</f>
        <v>738501</v>
      </c>
      <c r="F16" s="47">
        <f>IF(FIRE0101_working!F16="..","..",ROUND(FIRE0101_working!F16,0))</f>
        <v>11429</v>
      </c>
      <c r="G16" s="47">
        <f>IF(FIRE0101_working!G16="..","..",ROUND(FIRE0101_working!G16,0))</f>
        <v>17277</v>
      </c>
      <c r="H16" s="47">
        <f>IF(FIRE0101_working!H16="..","..",ROUND(FIRE0101_working!H16,0))</f>
        <v>13055</v>
      </c>
      <c r="I16" s="48">
        <f>IF(FIRE0101_working!I16="..","..",ROUND(FIRE0101_working!I16,0))</f>
        <v>12014</v>
      </c>
      <c r="J16" s="56"/>
      <c r="K16" s="56"/>
      <c r="L16" s="56"/>
      <c r="M16" s="56"/>
      <c r="N16" s="56"/>
    </row>
    <row r="17" spans="1:14" ht="15" customHeight="1" x14ac:dyDescent="0.25">
      <c r="A17" s="50" t="s">
        <v>34</v>
      </c>
      <c r="B17" s="47">
        <f>IF(FIRE0101_working!B17="..","..",ROUND(FIRE0101_working!B17,0))</f>
        <v>521303</v>
      </c>
      <c r="C17" s="47">
        <f>IF(FIRE0101_working!C17="..","..",ROUND(FIRE0101_working!C17,0))</f>
        <v>83832</v>
      </c>
      <c r="D17" s="47">
        <f>IF(FIRE0101_working!D17="..","..",ROUND(FIRE0101_working!D17,0))</f>
        <v>36251</v>
      </c>
      <c r="E17" s="48">
        <f>IF(FIRE0101_working!E17="..","..",ROUND(FIRE0101_working!E17,0))</f>
        <v>641386</v>
      </c>
      <c r="F17" s="47">
        <f>IF(FIRE0101_working!F17="..","..",ROUND(FIRE0101_working!F17,0))</f>
        <v>9743</v>
      </c>
      <c r="G17" s="47">
        <f>IF(FIRE0101_working!G17="..","..",ROUND(FIRE0101_working!G17,0))</f>
        <v>15777</v>
      </c>
      <c r="H17" s="47">
        <f>IF(FIRE0101_working!H17="..","..",ROUND(FIRE0101_working!H17,0))</f>
        <v>11805</v>
      </c>
      <c r="I17" s="48">
        <f>IF(FIRE0101_working!I17="..","..",ROUND(FIRE0101_working!I17,0))</f>
        <v>10363</v>
      </c>
      <c r="J17" s="56"/>
      <c r="K17" s="56"/>
      <c r="L17" s="56"/>
      <c r="M17" s="56"/>
      <c r="N17" s="56"/>
    </row>
    <row r="18" spans="1:14" ht="15" customHeight="1" x14ac:dyDescent="0.25">
      <c r="A18" s="50" t="s">
        <v>35</v>
      </c>
      <c r="B18" s="47">
        <f>IF(FIRE0101_working!B18="..","..",ROUND(FIRE0101_working!B18,0))</f>
        <v>526886</v>
      </c>
      <c r="C18" s="47">
        <f>IF(FIRE0101_working!C18="..","..",ROUND(FIRE0101_working!C18,0))</f>
        <v>84882</v>
      </c>
      <c r="D18" s="47">
        <f>IF(FIRE0101_working!D18="..","..",ROUND(FIRE0101_working!D18,0))</f>
        <v>38599</v>
      </c>
      <c r="E18" s="48">
        <f>IF(FIRE0101_working!E18="..","..",ROUND(FIRE0101_working!E18,0))</f>
        <v>650367</v>
      </c>
      <c r="F18" s="47">
        <f>IF(FIRE0101_working!F18="..","..",ROUND(FIRE0101_working!F18,0))</f>
        <v>9772</v>
      </c>
      <c r="G18" s="47">
        <f>IF(FIRE0101_working!G18="..","..",ROUND(FIRE0101_working!G18,0))</f>
        <v>15932</v>
      </c>
      <c r="H18" s="47">
        <f>IF(FIRE0101_working!H18="..","..",ROUND(FIRE0101_working!H18,0))</f>
        <v>12568</v>
      </c>
      <c r="I18" s="48">
        <f>IF(FIRE0101_working!I18="..","..",ROUND(FIRE0101_working!I18,0))</f>
        <v>10436</v>
      </c>
      <c r="J18" s="56"/>
      <c r="K18" s="56"/>
      <c r="L18" s="56"/>
      <c r="M18" s="56"/>
      <c r="N18" s="56"/>
    </row>
    <row r="19" spans="1:14" ht="15" customHeight="1" x14ac:dyDescent="0.25">
      <c r="A19" s="50" t="s">
        <v>36</v>
      </c>
      <c r="B19" s="47">
        <f>IF(FIRE0101_working!B19="..","..",ROUND(FIRE0101_working!B19,0))</f>
        <v>496279</v>
      </c>
      <c r="C19" s="47">
        <f>IF(FIRE0101_working!C19="..","..",ROUND(FIRE0101_working!C19,0))</f>
        <v>85050</v>
      </c>
      <c r="D19" s="47">
        <f>IF(FIRE0101_working!D19="..","..",ROUND(FIRE0101_working!D19,0))</f>
        <v>36425</v>
      </c>
      <c r="E19" s="48">
        <f>IF(FIRE0101_working!E19="..","..",ROUND(FIRE0101_working!E19,0))</f>
        <v>617754</v>
      </c>
      <c r="F19" s="47">
        <f>IF(FIRE0101_working!F19="..","..",ROUND(FIRE0101_working!F19,0))</f>
        <v>9128</v>
      </c>
      <c r="G19" s="47">
        <f>IF(FIRE0101_working!G19="..","..",ROUND(FIRE0101_working!G19,0))</f>
        <v>15904</v>
      </c>
      <c r="H19" s="47">
        <f>IF(FIRE0101_working!H19="..","..",ROUND(FIRE0101_working!H19,0))</f>
        <v>11850</v>
      </c>
      <c r="I19" s="48">
        <f>IF(FIRE0101_working!I19="..","..",ROUND(FIRE0101_working!I19,0))</f>
        <v>9838</v>
      </c>
      <c r="J19" s="56"/>
      <c r="K19" s="56"/>
      <c r="L19" s="56"/>
      <c r="M19" s="56"/>
      <c r="N19" s="56"/>
    </row>
    <row r="20" spans="1:14" ht="15" customHeight="1" x14ac:dyDescent="0.25">
      <c r="A20" s="50" t="s">
        <v>37</v>
      </c>
      <c r="B20" s="47">
        <f>IF(FIRE0101_working!B20="..","..",ROUND(FIRE0101_working!B20,0))</f>
        <v>529710</v>
      </c>
      <c r="C20" s="47">
        <f>IF(FIRE0101_working!C20="..","..",ROUND(FIRE0101_working!C20,0))</f>
        <v>88869</v>
      </c>
      <c r="D20" s="47">
        <f>IF(FIRE0101_working!D20="..","..",ROUND(FIRE0101_working!D20,0))</f>
        <v>36750</v>
      </c>
      <c r="E20" s="48">
        <f>IF(FIRE0101_working!E20="..","..",ROUND(FIRE0101_working!E20,0))</f>
        <v>655329</v>
      </c>
      <c r="F20" s="47">
        <f>IF(FIRE0101_working!F20="..","..",ROUND(FIRE0101_working!F20,0))</f>
        <v>9665</v>
      </c>
      <c r="G20" s="47">
        <f>IF(FIRE0101_working!G20="..","..",ROUND(FIRE0101_working!G20,0))</f>
        <v>16540</v>
      </c>
      <c r="H20" s="47">
        <f>IF(FIRE0101_working!H20="..","..",ROUND(FIRE0101_working!H20,0))</f>
        <v>11960</v>
      </c>
      <c r="I20" s="48">
        <f>IF(FIRE0101_working!I20="..","..",ROUND(FIRE0101_working!I20,0))</f>
        <v>10360</v>
      </c>
      <c r="J20" s="56"/>
      <c r="K20" s="56"/>
      <c r="L20" s="56"/>
      <c r="M20" s="56"/>
      <c r="N20" s="56"/>
    </row>
    <row r="21" spans="1:14" ht="15.75" x14ac:dyDescent="0.25">
      <c r="A21" s="50" t="s">
        <v>38</v>
      </c>
      <c r="B21" s="47">
        <f>IF(FIRE0101_working!B21="..","..",ROUND(FIRE0101_working!B21,0))</f>
        <v>560764</v>
      </c>
      <c r="C21" s="47">
        <f>IF(FIRE0101_working!C21="..","..",ROUND(FIRE0101_working!C21,0))</f>
        <v>91261</v>
      </c>
      <c r="D21" s="47">
        <f>IF(FIRE0101_working!D21="..","..",ROUND(FIRE0101_working!D21,0))</f>
        <v>37216</v>
      </c>
      <c r="E21" s="48">
        <f>IF(FIRE0101_working!E21="..","..",ROUND(FIRE0101_working!E21,0))</f>
        <v>689241</v>
      </c>
      <c r="F21" s="47">
        <f>IF(FIRE0101_working!F21="..","..",ROUND(FIRE0101_working!F21,0))</f>
        <v>10142</v>
      </c>
      <c r="G21" s="47">
        <f>IF(FIRE0101_working!G21="..","..",ROUND(FIRE0101_working!G21,0))</f>
        <v>16885</v>
      </c>
      <c r="H21" s="47">
        <f>IF(FIRE0101_working!H21="..","..",ROUND(FIRE0101_working!H21,0))</f>
        <v>12094</v>
      </c>
      <c r="I21" s="48">
        <f>IF(FIRE0101_working!I21="..","..",ROUND(FIRE0101_working!I21,0))</f>
        <v>10808</v>
      </c>
      <c r="J21" s="56"/>
      <c r="K21" s="56"/>
      <c r="L21" s="56"/>
      <c r="M21" s="56"/>
      <c r="N21" s="56"/>
    </row>
    <row r="22" spans="1:14" ht="15" customHeight="1" x14ac:dyDescent="0.25">
      <c r="A22" s="50" t="s">
        <v>39</v>
      </c>
      <c r="B22" s="47">
        <f>IF(FIRE0101_working!B22="..","..",ROUND(FIRE0101_working!B22,0))</f>
        <v>566210</v>
      </c>
      <c r="C22" s="47">
        <f>IF(FIRE0101_working!C22="..","..",ROUND(FIRE0101_working!C22,0))</f>
        <v>91901</v>
      </c>
      <c r="D22" s="47">
        <f>IF(FIRE0101_working!D22="..","..",ROUND(FIRE0101_working!D22,0))</f>
        <v>36768</v>
      </c>
      <c r="E22" s="48">
        <f>IF(FIRE0101_working!E22="..","..",ROUND(FIRE0101_working!E22,0))</f>
        <v>694879</v>
      </c>
      <c r="F22" s="47">
        <f>IF(FIRE0101_working!F22="..","..",ROUND(FIRE0101_working!F22,0))</f>
        <v>10180</v>
      </c>
      <c r="G22" s="47">
        <f>IF(FIRE0101_working!G22="..","..",ROUND(FIRE0101_working!G22,0))</f>
        <v>16941</v>
      </c>
      <c r="H22" s="47">
        <f>IF(FIRE0101_working!H22="..","..",ROUND(FIRE0101_working!H22,0))</f>
        <v>11932</v>
      </c>
      <c r="I22" s="48">
        <f>IF(FIRE0101_working!I22="..","..",ROUND(FIRE0101_working!I22,0))</f>
        <v>10836</v>
      </c>
      <c r="J22" s="56"/>
      <c r="K22" s="56"/>
      <c r="L22" s="56"/>
      <c r="M22" s="56"/>
      <c r="N22" s="56"/>
    </row>
    <row r="23" spans="1:14" ht="15.75" x14ac:dyDescent="0.25">
      <c r="A23" s="50" t="s">
        <v>40</v>
      </c>
      <c r="B23" s="47">
        <f>IF(FIRE0101_working!B23="..","..",ROUND(FIRE0101_working!B23,0))</f>
        <v>576593</v>
      </c>
      <c r="C23" s="47">
        <f>IF(FIRE0101_working!C23="..","..",ROUND(FIRE0101_working!C23,0))</f>
        <v>92748</v>
      </c>
      <c r="D23" s="47">
        <f>IF(FIRE0101_working!D23="..","..",ROUND(FIRE0101_working!D23,0))</f>
        <v>36674</v>
      </c>
      <c r="E23" s="48">
        <f>IF(FIRE0101_working!E23="..","..",ROUND(FIRE0101_working!E23,0))</f>
        <v>706015</v>
      </c>
      <c r="F23" s="47">
        <f>IF(FIRE0101_working!F23="..","..",ROUND(FIRE0101_working!F23,0))</f>
        <v>10310</v>
      </c>
      <c r="G23" s="47">
        <f>IF(FIRE0101_working!G23="..","..",ROUND(FIRE0101_working!G23,0))</f>
        <v>17055</v>
      </c>
      <c r="H23" s="47">
        <f>IF(FIRE0101_working!H23="..","..",ROUND(FIRE0101_working!H23,0))</f>
        <v>11892</v>
      </c>
      <c r="I23" s="48">
        <f>IF(FIRE0101_working!I23="..","..",ROUND(FIRE0101_working!I23,0))</f>
        <v>10955</v>
      </c>
      <c r="J23" s="56"/>
      <c r="K23" s="56"/>
      <c r="L23" s="56"/>
      <c r="M23" s="56"/>
      <c r="N23" s="56"/>
    </row>
    <row r="24" spans="1:14" ht="15.75" x14ac:dyDescent="0.25">
      <c r="A24" s="50" t="s">
        <v>41</v>
      </c>
      <c r="B24" s="47">
        <f>IF(FIRE0101_working!B24="..","..",ROUND(FIRE0101_working!B24,0))</f>
        <v>558034</v>
      </c>
      <c r="C24" s="47">
        <f>IF(FIRE0101_working!C24="..","..",ROUND(FIRE0101_working!C24,0))</f>
        <v>92075</v>
      </c>
      <c r="D24" s="47">
        <f>IF(FIRE0101_working!D24="..","..",ROUND(FIRE0101_working!D24,0))</f>
        <v>34996</v>
      </c>
      <c r="E24" s="48">
        <f>IF(FIRE0101_working!E24="..","..",ROUND(FIRE0101_working!E24,0))</f>
        <v>685105</v>
      </c>
      <c r="F24" s="47">
        <f>IF(FIRE0101_working!F24="..","..",ROUND(FIRE0101_working!F24,0))</f>
        <v>9924</v>
      </c>
      <c r="G24" s="47">
        <f>IF(FIRE0101_working!G24="..","..",ROUND(FIRE0101_working!G24,0))</f>
        <v>16853</v>
      </c>
      <c r="H24" s="47">
        <f>IF(FIRE0101_working!H24="..","..",ROUND(FIRE0101_working!H24,0))</f>
        <v>11334</v>
      </c>
      <c r="I24" s="48">
        <f>IF(FIRE0101_working!I24="..","..",ROUND(FIRE0101_working!I24,0))</f>
        <v>10576</v>
      </c>
      <c r="J24" s="56"/>
      <c r="K24" s="56"/>
      <c r="L24" s="56"/>
      <c r="M24" s="56"/>
      <c r="N24" s="56"/>
    </row>
    <row r="25" spans="1:14" ht="15.75" x14ac:dyDescent="0.25">
      <c r="A25" s="50" t="s">
        <v>42</v>
      </c>
      <c r="B25" s="47">
        <f>IF(FIRE0101_working!B25="..","..",ROUND(FIRE0101_working!B25,0))</f>
        <v>518325</v>
      </c>
      <c r="C25" s="47">
        <f>IF(FIRE0101_working!C25="..","..",ROUND(FIRE0101_working!C25,0))</f>
        <v>85636</v>
      </c>
      <c r="D25" s="47">
        <f>IF(FIRE0101_working!D25="..","..",ROUND(FIRE0101_working!D25,0))</f>
        <v>32225</v>
      </c>
      <c r="E25" s="48">
        <f>IF(FIRE0101_working!E25="..","..",ROUND(FIRE0101_working!E25,0))</f>
        <v>636186</v>
      </c>
      <c r="F25" s="47">
        <f>IF(FIRE0101_working!F25="..","..",ROUND(FIRE0101_working!F25,0))</f>
        <v>9202</v>
      </c>
      <c r="G25" s="47">
        <f>IF(FIRE0101_working!G25="..","..",ROUND(FIRE0101_working!G25,0))</f>
        <v>15667</v>
      </c>
      <c r="H25" s="47">
        <f>IF(FIRE0101_working!H25="..","..",ROUND(FIRE0101_working!H25,0))</f>
        <v>10380</v>
      </c>
      <c r="I25" s="48">
        <f>IF(FIRE0101_working!I25="..","..",ROUND(FIRE0101_working!I25,0))</f>
        <v>9803</v>
      </c>
      <c r="J25" s="56"/>
      <c r="K25" s="56"/>
      <c r="L25" s="56"/>
      <c r="M25" s="56"/>
      <c r="N25" s="56"/>
    </row>
    <row r="26" spans="1:14" ht="15.75" x14ac:dyDescent="0.25">
      <c r="A26" s="50" t="s">
        <v>43</v>
      </c>
      <c r="B26" s="47">
        <f>IF(FIRE0101_working!B26="..","..",ROUND(FIRE0101_working!B26,0))</f>
        <v>577212</v>
      </c>
      <c r="C26" s="47">
        <f>IF(FIRE0101_working!C26="..","..",ROUND(FIRE0101_working!C26,0))</f>
        <v>95755</v>
      </c>
      <c r="D26" s="47">
        <f>IF(FIRE0101_working!D26="..","..",ROUND(FIRE0101_working!D26,0))</f>
        <v>34735</v>
      </c>
      <c r="E26" s="48">
        <f>IF(FIRE0101_working!E26="..","..",ROUND(FIRE0101_working!E26,0))</f>
        <v>707702</v>
      </c>
      <c r="F26" s="47">
        <f>IF(FIRE0101_working!F26="..","..",ROUND(FIRE0101_working!F26,0))</f>
        <v>10206</v>
      </c>
      <c r="G26" s="47">
        <f>IF(FIRE0101_working!G26="..","..",ROUND(FIRE0101_working!G26,0))</f>
        <v>17474</v>
      </c>
      <c r="H26" s="47">
        <f>IF(FIRE0101_working!H26="..","..",ROUND(FIRE0101_working!H26,0))</f>
        <v>11185</v>
      </c>
      <c r="I26" s="48">
        <f>IF(FIRE0101_working!I26="..","..",ROUND(FIRE0101_working!I26,0))</f>
        <v>10864</v>
      </c>
      <c r="J26" s="56"/>
      <c r="K26" s="56"/>
      <c r="L26" s="56"/>
      <c r="M26" s="56"/>
      <c r="N26" s="56"/>
    </row>
    <row r="27" spans="1:14" ht="15.75" x14ac:dyDescent="0.25">
      <c r="A27" s="50" t="s">
        <v>44</v>
      </c>
      <c r="B27" s="47">
        <f>IF(FIRE0101_working!B27="..","..",ROUND(FIRE0101_working!B27,0))</f>
        <v>622689</v>
      </c>
      <c r="C27" s="47">
        <f>IF(FIRE0101_working!C27="..","..",ROUND(FIRE0101_working!C27,0))</f>
        <v>99607</v>
      </c>
      <c r="D27" s="47">
        <f>IF(FIRE0101_working!D27="..","..",ROUND(FIRE0101_working!D27,0))</f>
        <v>37428</v>
      </c>
      <c r="E27" s="48">
        <f>IF(FIRE0101_working!E27="..","..",ROUND(FIRE0101_working!E27,0))</f>
        <v>759724</v>
      </c>
      <c r="F27" s="47">
        <f>IF(FIRE0101_working!F27="..","..",ROUND(FIRE0101_working!F27,0))</f>
        <v>10904</v>
      </c>
      <c r="G27" s="47">
        <f>IF(FIRE0101_working!G27="..","..",ROUND(FIRE0101_working!G27,0))</f>
        <v>18284</v>
      </c>
      <c r="H27" s="47">
        <f>IF(FIRE0101_working!H27="..","..",ROUND(FIRE0101_working!H27,0))</f>
        <v>11952</v>
      </c>
      <c r="I27" s="48">
        <f>IF(FIRE0101_working!I27="..","..",ROUND(FIRE0101_working!I27,0))</f>
        <v>11566</v>
      </c>
      <c r="J27" s="56"/>
      <c r="K27" s="56"/>
      <c r="L27" s="56"/>
      <c r="M27" s="56"/>
      <c r="N27" s="56"/>
    </row>
    <row r="28" spans="1:14" ht="15.75" x14ac:dyDescent="0.25">
      <c r="A28" s="50" t="s">
        <v>45</v>
      </c>
      <c r="B28" s="47">
        <f>IF(FIRE0101_working!B28="..","..",ROUND(FIRE0101_working!B28,0))</f>
        <v>600515</v>
      </c>
      <c r="C28" s="47">
        <f>IF(FIRE0101_working!C28="..","..",ROUND(FIRE0101_working!C28,0))</f>
        <v>80488</v>
      </c>
      <c r="D28" s="47">
        <f>IF(FIRE0101_working!D28="..","..",ROUND(FIRE0101_working!D28,0))</f>
        <v>38061</v>
      </c>
      <c r="E28" s="48">
        <f>IF(FIRE0101_working!E28="..","..",ROUND(FIRE0101_working!E28,0))</f>
        <v>719064</v>
      </c>
      <c r="F28" s="47">
        <f>IF(FIRE0101_working!F28="..","..",ROUND(FIRE0101_working!F28,0))</f>
        <v>10409</v>
      </c>
      <c r="G28" s="47">
        <f>IF(FIRE0101_working!G28="..","..",ROUND(FIRE0101_working!G28,0))</f>
        <v>14661</v>
      </c>
      <c r="H28" s="47">
        <f>IF(FIRE0101_working!H28="..","..",ROUND(FIRE0101_working!H28,0))</f>
        <v>12028</v>
      </c>
      <c r="I28" s="48">
        <f>IF(FIRE0101_working!I28="..","..",ROUND(FIRE0101_working!I28,0))</f>
        <v>10838</v>
      </c>
      <c r="J28" s="56"/>
      <c r="K28" s="56"/>
      <c r="L28" s="56"/>
      <c r="M28" s="56"/>
      <c r="N28" s="56"/>
    </row>
    <row r="29" spans="1:14" ht="16.5" thickBot="1" x14ac:dyDescent="0.3">
      <c r="A29" s="53" t="s">
        <v>46</v>
      </c>
      <c r="B29" s="51">
        <f>IF(FIRE0101_working!B29="..","..",ROUND(FIRE0101_working!B29,0))</f>
        <v>603942</v>
      </c>
      <c r="C29" s="51" t="str">
        <f>IF(FIRE0101_working!C29="..","..",ROUND(FIRE0101_working!C29,0))</f>
        <v>..</v>
      </c>
      <c r="D29" s="51" t="str">
        <f>IF(FIRE0101_working!D29="..","..",ROUND(FIRE0101_working!D29,0))</f>
        <v>..</v>
      </c>
      <c r="E29" s="52" t="str">
        <f>IF(FIRE0101_working!E29="..","..",ROUND(FIRE0101_working!E29,0))</f>
        <v>..</v>
      </c>
      <c r="F29" s="51" t="str">
        <f>IF(FIRE0101_working!F29="..","..",ROUND(FIRE0101_working!F29,0))</f>
        <v>..</v>
      </c>
      <c r="G29" s="51" t="str">
        <f>IF(FIRE0101_working!G29="..","..",ROUND(FIRE0101_working!G29,0))</f>
        <v>..</v>
      </c>
      <c r="H29" s="51" t="str">
        <f>IF(FIRE0101_working!H29="..","..",ROUND(FIRE0101_working!H29,0))</f>
        <v>..</v>
      </c>
      <c r="I29" s="52" t="str">
        <f>IF(FIRE0101_working!I29="..","..",ROUND(FIRE0101_working!I29,0))</f>
        <v>..</v>
      </c>
      <c r="J29" s="56"/>
      <c r="K29" s="56"/>
      <c r="L29" s="56"/>
      <c r="M29" s="56"/>
      <c r="N29" s="56"/>
    </row>
    <row r="30" spans="1:14" ht="15.75" hidden="1" x14ac:dyDescent="0.25">
      <c r="A30" s="50" t="s">
        <v>46</v>
      </c>
      <c r="B30" s="47">
        <f>IF(FIRE0101_working!B31="..","..",ROUND(FIRE0101_working!B31,0))</f>
        <v>603942</v>
      </c>
      <c r="C30" s="47" t="str">
        <f>IF(FIRE0101_working!C31="..","..",ROUND(FIRE0101_working!C31,0))</f>
        <v>..</v>
      </c>
      <c r="D30" s="47" t="str">
        <f>IF(FIRE0101_working!D31="..","..",ROUND(FIRE0101_working!D31,0))</f>
        <v>..</v>
      </c>
      <c r="E30" s="48" t="str">
        <f>IF(FIRE0101_working!E31="..","..",ROUND(FIRE0101_working!E31,0))</f>
        <v>..</v>
      </c>
      <c r="F30" s="47" t="str">
        <f>IF(FIRE0101_working!F31="..","..",ROUND(FIRE0101_working!F31,0))</f>
        <v>..</v>
      </c>
      <c r="G30" s="47" t="str">
        <f>IF(FIRE0101_working!G31="..","..",ROUND(FIRE0101_working!G31,0))</f>
        <v>..</v>
      </c>
      <c r="H30" s="47" t="str">
        <f>IF(FIRE0101_working!H31="..","..",ROUND(FIRE0101_working!H31,0))</f>
        <v>..</v>
      </c>
      <c r="I30" s="48" t="str">
        <f>IF(FIRE0101_working!I31="..","..",ROUND(FIRE0101_working!I31,0))</f>
        <v>..</v>
      </c>
      <c r="J30" s="56"/>
      <c r="K30" s="56"/>
      <c r="L30" s="56"/>
      <c r="M30" s="56"/>
      <c r="N30" s="56"/>
    </row>
    <row r="31" spans="1:14" ht="30" customHeight="1" x14ac:dyDescent="0.25">
      <c r="A31" s="55" t="s">
        <v>66</v>
      </c>
      <c r="B31" s="78"/>
      <c r="C31" s="78"/>
      <c r="D31" s="78"/>
      <c r="E31" s="56"/>
      <c r="F31" s="56"/>
      <c r="G31" s="56"/>
      <c r="H31" s="56"/>
      <c r="I31" s="56"/>
      <c r="J31" s="56"/>
      <c r="K31" s="56"/>
      <c r="L31" s="56"/>
      <c r="M31" s="56"/>
      <c r="N31" s="56"/>
    </row>
    <row r="32" spans="1:14" ht="12.75" customHeight="1" x14ac:dyDescent="0.2">
      <c r="A32" s="50" t="s">
        <v>67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</row>
    <row r="33" spans="1:14" ht="16.5" customHeight="1" x14ac:dyDescent="0.2">
      <c r="A33" s="50" t="s">
        <v>88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</row>
    <row r="34" spans="1:14" x14ac:dyDescent="0.2">
      <c r="A34" s="79" t="str">
        <f>_xlfn.CONCAT("3 Figures for England are from the latest statistical release, published by MHCLG on ",config!B1,". The data in this table are consistent with records that reached the IRS by ",config!B3,".")</f>
        <v>3 Figures for England are from the latest statistical release, published by MHCLG on 10 July 2025. The data in this table are consistent with records that reached the IRS by 1 May 2025.</v>
      </c>
      <c r="B34" s="80"/>
      <c r="C34" s="80"/>
      <c r="D34" s="80"/>
      <c r="E34" s="80"/>
      <c r="F34" s="80"/>
      <c r="G34" s="80"/>
      <c r="H34" s="80"/>
      <c r="I34" s="80"/>
      <c r="J34" s="56"/>
      <c r="K34" s="56"/>
      <c r="L34" s="56"/>
      <c r="M34" s="56"/>
      <c r="N34" s="56"/>
    </row>
    <row r="35" spans="1:14" x14ac:dyDescent="0.2">
      <c r="A35" s="79" t="s">
        <v>90</v>
      </c>
      <c r="B35" s="81"/>
      <c r="C35" s="81"/>
      <c r="D35" s="81"/>
      <c r="E35" s="81"/>
      <c r="F35" s="81"/>
      <c r="G35" s="81"/>
      <c r="H35" s="81"/>
      <c r="I35" s="81"/>
      <c r="J35" s="56"/>
      <c r="K35" s="56"/>
      <c r="L35" s="56"/>
      <c r="M35" s="56"/>
      <c r="N35" s="56"/>
    </row>
    <row r="36" spans="1:14" ht="15" customHeight="1" x14ac:dyDescent="0.2">
      <c r="A36" s="71" t="s">
        <v>91</v>
      </c>
      <c r="B36" s="82"/>
      <c r="C36" s="82"/>
      <c r="D36" s="82"/>
      <c r="E36" s="82"/>
      <c r="F36" s="82"/>
      <c r="G36" s="82"/>
      <c r="H36" s="82"/>
      <c r="I36" s="82"/>
      <c r="J36" s="56"/>
      <c r="K36" s="56"/>
      <c r="L36" s="56"/>
      <c r="M36" s="56"/>
      <c r="N36" s="56"/>
    </row>
    <row r="37" spans="1:14" x14ac:dyDescent="0.2">
      <c r="A37" s="83" t="s">
        <v>68</v>
      </c>
      <c r="B37" s="84"/>
      <c r="C37" s="84"/>
      <c r="D37" s="84"/>
      <c r="E37" s="84"/>
      <c r="F37" s="84"/>
      <c r="G37" s="84"/>
      <c r="H37" s="84"/>
      <c r="I37" s="84"/>
      <c r="J37" s="56"/>
      <c r="K37" s="56"/>
      <c r="L37" s="56"/>
      <c r="M37" s="56"/>
      <c r="N37" s="56"/>
    </row>
    <row r="38" spans="1:14" x14ac:dyDescent="0.2">
      <c r="A38" s="83" t="s">
        <v>69</v>
      </c>
      <c r="B38" s="84"/>
      <c r="C38" s="84"/>
      <c r="D38" s="84"/>
      <c r="E38" s="84"/>
      <c r="F38" s="84"/>
      <c r="G38" s="84"/>
      <c r="H38" s="84"/>
      <c r="I38" s="84"/>
      <c r="J38" s="56"/>
      <c r="K38" s="56"/>
      <c r="L38" s="56"/>
      <c r="M38" s="56"/>
      <c r="N38" s="56"/>
    </row>
    <row r="39" spans="1:14" x14ac:dyDescent="0.2">
      <c r="A39" s="83" t="s">
        <v>70</v>
      </c>
      <c r="B39" s="84"/>
      <c r="C39" s="84"/>
      <c r="D39" s="84"/>
      <c r="E39" s="84"/>
      <c r="F39" s="84"/>
      <c r="G39" s="84"/>
      <c r="H39" s="84"/>
      <c r="I39" s="84"/>
      <c r="J39" s="56"/>
      <c r="K39" s="56"/>
      <c r="L39" s="56"/>
      <c r="M39" s="56"/>
      <c r="N39" s="56"/>
    </row>
    <row r="40" spans="1:14" ht="28.5" customHeight="1" x14ac:dyDescent="0.25">
      <c r="A40" s="55" t="s">
        <v>71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</row>
    <row r="41" spans="1:14" x14ac:dyDescent="0.2">
      <c r="A41" s="50" t="s">
        <v>72</v>
      </c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</row>
    <row r="42" spans="1:14" x14ac:dyDescent="0.2">
      <c r="A42" s="50" t="s">
        <v>73</v>
      </c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</row>
    <row r="43" spans="1:14" ht="26.25" customHeight="1" x14ac:dyDescent="0.25">
      <c r="A43" s="55" t="s">
        <v>74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</row>
    <row r="44" spans="1:14" x14ac:dyDescent="0.2">
      <c r="A44" s="85" t="s">
        <v>75</v>
      </c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</row>
    <row r="45" spans="1:14" x14ac:dyDescent="0.2">
      <c r="A45" s="85" t="s">
        <v>76</v>
      </c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</row>
    <row r="46" spans="1:14" x14ac:dyDescent="0.2">
      <c r="A46" s="50" t="s">
        <v>77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</row>
    <row r="47" spans="1:14" ht="23.25" customHeight="1" x14ac:dyDescent="0.2">
      <c r="A47" s="50" t="s">
        <v>78</v>
      </c>
      <c r="B47" s="69"/>
      <c r="C47" s="69"/>
      <c r="D47" s="69"/>
      <c r="E47" s="69"/>
      <c r="F47" s="69"/>
      <c r="G47" s="69"/>
      <c r="H47" s="69"/>
      <c r="I47" s="69"/>
      <c r="J47" s="56"/>
      <c r="K47" s="56"/>
      <c r="L47" s="56"/>
      <c r="M47" s="56"/>
      <c r="N47" s="56"/>
    </row>
    <row r="48" spans="1:14" ht="12.75" customHeight="1" x14ac:dyDescent="0.2">
      <c r="A48" s="71" t="s">
        <v>79</v>
      </c>
      <c r="B48" s="86"/>
      <c r="C48" s="86"/>
      <c r="D48" s="86"/>
      <c r="E48" s="87"/>
      <c r="F48" s="70"/>
      <c r="G48" s="70"/>
      <c r="H48" s="70"/>
      <c r="I48" s="70"/>
      <c r="J48" s="56"/>
      <c r="K48" s="56"/>
      <c r="L48" s="56"/>
      <c r="M48" s="56"/>
      <c r="N48" s="56"/>
    </row>
    <row r="49" spans="1:14" ht="22.5" customHeight="1" x14ac:dyDescent="0.2">
      <c r="A49" s="71" t="s">
        <v>80</v>
      </c>
      <c r="B49" s="86"/>
      <c r="C49" s="86"/>
      <c r="D49" s="86"/>
      <c r="E49" s="86"/>
      <c r="F49" s="86"/>
      <c r="G49" s="86"/>
      <c r="H49" s="86"/>
      <c r="I49" s="86"/>
      <c r="J49" s="56"/>
      <c r="K49" s="56"/>
      <c r="L49" s="56"/>
      <c r="M49" s="56"/>
      <c r="N49" s="56"/>
    </row>
    <row r="50" spans="1:14" ht="24.95" customHeight="1" x14ac:dyDescent="0.2">
      <c r="A50" s="50" t="s">
        <v>89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4" ht="12.75" customHeight="1" x14ac:dyDescent="0.2">
      <c r="A51" s="71" t="s">
        <v>81</v>
      </c>
      <c r="B51" s="86"/>
      <c r="C51" s="8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</row>
    <row r="52" spans="1:14" ht="12.75" customHeight="1" x14ac:dyDescent="0.2">
      <c r="A52" s="71" t="s">
        <v>82</v>
      </c>
      <c r="B52" s="86"/>
      <c r="C52" s="86"/>
      <c r="D52" s="56"/>
      <c r="E52" s="56"/>
      <c r="F52" s="86"/>
      <c r="G52" s="56"/>
      <c r="H52" s="56"/>
      <c r="I52" s="88"/>
      <c r="J52" s="56"/>
      <c r="K52" s="56"/>
      <c r="L52" s="56"/>
      <c r="M52" s="56"/>
      <c r="N52" s="56"/>
    </row>
    <row r="53" spans="1:14" ht="12.75" customHeight="1" x14ac:dyDescent="0.2">
      <c r="A53" s="71" t="s">
        <v>83</v>
      </c>
      <c r="B53" s="86"/>
      <c r="C53" s="86"/>
      <c r="D53" s="86"/>
      <c r="E53" s="86"/>
      <c r="F53" s="56"/>
      <c r="G53" s="56"/>
      <c r="H53" s="56"/>
      <c r="I53" s="88"/>
      <c r="J53" s="56"/>
      <c r="K53" s="56"/>
      <c r="L53" s="56"/>
      <c r="M53" s="56"/>
      <c r="N53" s="56"/>
    </row>
    <row r="54" spans="1:14" x14ac:dyDescent="0.2">
      <c r="A54" s="93" t="s">
        <v>84</v>
      </c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</row>
  </sheetData>
  <phoneticPr fontId="38" type="noConversion"/>
  <hyperlinks>
    <hyperlink ref="A51" r:id="rId1" display="Contact: firestatistics@homeoffice.gsi.gov.uk" xr:uid="{00000000-0004-0000-0100-000000000000}"/>
    <hyperlink ref="A52" r:id="rId2" display="Contact: statsinclusion@wales.gsi.gov.uk" xr:uid="{00000000-0004-0000-0100-000001000000}"/>
    <hyperlink ref="A53" r:id="rId3" display="Contact: SFRS.PerformanceDataServices1@firescotland.gov.uk" xr:uid="{00000000-0004-0000-0100-000002000000}"/>
    <hyperlink ref="A48" r:id="rId4" xr:uid="{00000000-0004-0000-0100-000003000000}"/>
    <hyperlink ref="A34:I34" r:id="rId5" display="3 Figures for England are from the latest statistical release, published by the Home Office on 14 February 2019. This included data received by  9 December 2018. " xr:uid="{00000000-0004-0000-0100-000006000000}"/>
    <hyperlink ref="A49:I49" r:id="rId6" display="The statistics in this table for England and Wales are National Statistics. The Scottish Fire and Rescue Service is working towards achieving UK Statistics Authority accreditation." xr:uid="{00000000-0004-0000-0100-000009000000}"/>
    <hyperlink ref="A51:C51" r:id="rId7" display="Contact: FireStatistics@homeoffice.gov.uk" xr:uid="{F8961B0B-83E8-4696-AF07-D82838FDD824}"/>
    <hyperlink ref="A52:B52" r:id="rId8" display="Contact: stats.inclusion@gov.wales" xr:uid="{4E4C5455-8A69-49A7-A025-2D97E9127B23}"/>
    <hyperlink ref="A53:C53" r:id="rId9" display="Contact: National.Statistics@firescotland.gov.uk" xr:uid="{CDA0707B-B860-405B-B37D-684379496024}"/>
    <hyperlink ref="A49" r:id="rId10" xr:uid="{73081451-CA8E-45CC-BA7B-5D0A6FCDF8FA}"/>
    <hyperlink ref="A35:I35" r:id="rId11" display="4 Figures for Scotland are from the latest statistical release, published by the Scottish Fire and Rescue Service on 31 October 2019. This included data received by 26 September 2019." xr:uid="{37C7AF99-E728-47B4-B8CC-5B0713ADBEED}"/>
    <hyperlink ref="A36:I36" r:id="rId12" display="5 Figures for Wales are from the latest statistical release, published by the Welsh Government on 21 August 2018. This included data received by 5 July 2018." xr:uid="{8CD3D68F-D7AD-494D-AB41-07E0A8A5287E}"/>
    <hyperlink ref="A35" r:id="rId13" display="6 Figures for Scotland are from the latest statistical release, published by the Scottish Fire and Rescue Service on 31 October 2023. This included data received by 25 September 2023." xr:uid="{8E682565-EF3E-4CE0-A4F6-C6CF43ACEE82}"/>
  </hyperlinks>
  <pageMargins left="0.70866141732283472" right="0.70866141732283472" top="0.74803149606299213" bottom="0.74803149606299213" header="0.31496062992125984" footer="0.31496062992125984"/>
  <pageSetup paperSize="9" orientation="landscape" r:id="rId1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5F979872-9BF6-4F16-AE5B-8855BFD156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4AAF37-F2B4-4820-ACDF-CA9B088F5B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A24709-F3A2-4A65-86F0-F655BF452162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87123c6c-b1ca-4f35-bd74-c830a9e7ea3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611856c-b04d-4a05-858c-1345b3915c95"/>
    <ds:schemaRef ds:uri="60b4899e-55b4-4231-8241-12d69350e1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Cover_sheet</vt:lpstr>
      <vt:lpstr>config</vt:lpstr>
      <vt:lpstr>Contents</vt:lpstr>
      <vt:lpstr>Data - population</vt:lpstr>
      <vt:lpstr>Data - incidents</vt:lpstr>
      <vt:lpstr>FIRE0101_working</vt:lpstr>
      <vt:lpstr>FIRE0101</vt:lpstr>
      <vt:lpstr>Contents!Print_Area</vt:lpstr>
      <vt:lpstr>FIRE0101!Print_Area</vt:lpstr>
      <vt:lpstr>FIRE0101!Print_Titles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2025-03-06T15:29:40Z</dcterms:created>
  <dcterms:modified xsi:type="dcterms:W3CDTF">2025-06-27T07:07:48Z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