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mhclg.sharepoint.com/sites/AnalysisandData/Shared Documents/Local Policy Analysis Division (LPA)/LG System/Business Rates (Local Government)/Reset 2026/"/>
    </mc:Choice>
  </mc:AlternateContent>
  <xr:revisionPtr revIDLastSave="1" documentId="8_{ABC50000-1EE1-4733-B683-7D35A82DA684}" xr6:coauthVersionLast="47" xr6:coauthVersionMax="47" xr10:uidLastSave="{A5C3C660-D900-4879-8271-A9DFC0204F89}"/>
  <bookViews>
    <workbookView xWindow="-110" yWindow="-110" windowWidth="22780" windowHeight="14540" xr2:uid="{BA6022AA-CC12-47E4-BE9D-CDCD5D9EEFDD}"/>
  </bookViews>
  <sheets>
    <sheet name="Readme" sheetId="8" r:id="rId1"/>
    <sheet name="Calculator" sheetId="1" r:id="rId2"/>
    <sheet name="Calculations and Data" sheetId="3" r:id="rId3"/>
    <sheet name="Sources" sheetId="9" r:id="rId4"/>
  </sheets>
  <definedNames>
    <definedName name="_xlnm._FilterDatabase" localSheetId="2" hidden="1">'Calculations and Data'!$A$2:$AE$2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 i="3" l="1"/>
  <c r="L3" i="3"/>
  <c r="K3" i="3" a="1"/>
  <c r="K3" i="3" s="1"/>
  <c r="J3" i="3"/>
  <c r="G3" i="3"/>
  <c r="H3" i="3" s="1"/>
  <c r="K4" i="3" l="1" a="1"/>
  <c r="K4" i="3" s="1"/>
  <c r="C324" i="3" l="1"/>
  <c r="D7" i="1" s="1"/>
  <c r="J16" i="3" l="1"/>
  <c r="J296" i="3"/>
  <c r="J240" i="3"/>
  <c r="J184" i="3"/>
  <c r="J128" i="3"/>
  <c r="J80" i="3"/>
  <c r="J291" i="3"/>
  <c r="J283" i="3"/>
  <c r="J275" i="3"/>
  <c r="J267" i="3"/>
  <c r="J259" i="3"/>
  <c r="J251" i="3"/>
  <c r="J243" i="3"/>
  <c r="J235" i="3"/>
  <c r="J227" i="3"/>
  <c r="J219" i="3"/>
  <c r="J211" i="3"/>
  <c r="J203" i="3"/>
  <c r="J195" i="3"/>
  <c r="J187" i="3"/>
  <c r="J179" i="3"/>
  <c r="J171" i="3"/>
  <c r="J163" i="3"/>
  <c r="J155" i="3"/>
  <c r="J147" i="3"/>
  <c r="J139" i="3"/>
  <c r="J131" i="3"/>
  <c r="J123" i="3"/>
  <c r="J115" i="3"/>
  <c r="J107" i="3"/>
  <c r="J99" i="3"/>
  <c r="J91" i="3"/>
  <c r="J83" i="3"/>
  <c r="J75" i="3"/>
  <c r="J67" i="3"/>
  <c r="J59" i="3"/>
  <c r="J51" i="3"/>
  <c r="J43" i="3"/>
  <c r="J35" i="3"/>
  <c r="J27" i="3"/>
  <c r="J19" i="3"/>
  <c r="J11" i="3"/>
  <c r="J272" i="3"/>
  <c r="J216" i="3"/>
  <c r="J160" i="3"/>
  <c r="J298" i="3"/>
  <c r="J290" i="3"/>
  <c r="J282" i="3"/>
  <c r="J274" i="3"/>
  <c r="J266" i="3"/>
  <c r="J258" i="3"/>
  <c r="J250" i="3"/>
  <c r="J242" i="3"/>
  <c r="J234" i="3"/>
  <c r="J226" i="3"/>
  <c r="J218" i="3"/>
  <c r="J210" i="3"/>
  <c r="J202" i="3"/>
  <c r="J194" i="3"/>
  <c r="J186" i="3"/>
  <c r="J178" i="3"/>
  <c r="J170" i="3"/>
  <c r="J162" i="3"/>
  <c r="J154" i="3"/>
  <c r="J146" i="3"/>
  <c r="J138" i="3"/>
  <c r="J130" i="3"/>
  <c r="J122" i="3"/>
  <c r="J114" i="3"/>
  <c r="J106" i="3"/>
  <c r="J98" i="3"/>
  <c r="J90" i="3"/>
  <c r="J82" i="3"/>
  <c r="J74" i="3"/>
  <c r="J66" i="3"/>
  <c r="J58" i="3"/>
  <c r="J50" i="3"/>
  <c r="J42" i="3"/>
  <c r="J34" i="3"/>
  <c r="J26" i="3"/>
  <c r="J18" i="3"/>
  <c r="J10" i="3"/>
  <c r="J264" i="3"/>
  <c r="J208" i="3"/>
  <c r="J152" i="3"/>
  <c r="J297" i="3"/>
  <c r="J289" i="3"/>
  <c r="J281" i="3"/>
  <c r="J273" i="3"/>
  <c r="J265" i="3"/>
  <c r="J257" i="3"/>
  <c r="J249" i="3"/>
  <c r="J241" i="3"/>
  <c r="J233" i="3"/>
  <c r="J225" i="3"/>
  <c r="J217" i="3"/>
  <c r="J209" i="3"/>
  <c r="J201" i="3"/>
  <c r="J193" i="3"/>
  <c r="J185" i="3"/>
  <c r="J177" i="3"/>
  <c r="J169" i="3"/>
  <c r="J161" i="3"/>
  <c r="J153" i="3"/>
  <c r="J145" i="3"/>
  <c r="J137" i="3"/>
  <c r="J129" i="3"/>
  <c r="J121" i="3"/>
  <c r="J113" i="3"/>
  <c r="J105" i="3"/>
  <c r="J97" i="3"/>
  <c r="J89" i="3"/>
  <c r="J81" i="3"/>
  <c r="J73" i="3"/>
  <c r="J65" i="3"/>
  <c r="J57" i="3"/>
  <c r="J49" i="3"/>
  <c r="J41" i="3"/>
  <c r="J33" i="3"/>
  <c r="J25" i="3"/>
  <c r="J17" i="3"/>
  <c r="J9" i="3"/>
  <c r="J8" i="3"/>
  <c r="J256" i="3"/>
  <c r="J200" i="3"/>
  <c r="J144" i="3"/>
  <c r="J104" i="3"/>
  <c r="J64" i="3"/>
  <c r="J48" i="3"/>
  <c r="J32" i="3"/>
  <c r="J279" i="3"/>
  <c r="J263" i="3"/>
  <c r="J255" i="3"/>
  <c r="J247" i="3"/>
  <c r="J239" i="3"/>
  <c r="J231" i="3"/>
  <c r="J223" i="3"/>
  <c r="J215" i="3"/>
  <c r="J207" i="3"/>
  <c r="J199" i="3"/>
  <c r="J191" i="3"/>
  <c r="J183" i="3"/>
  <c r="J175" i="3"/>
  <c r="J167" i="3"/>
  <c r="J159" i="3"/>
  <c r="J151" i="3"/>
  <c r="J143" i="3"/>
  <c r="J135" i="3"/>
  <c r="J127" i="3"/>
  <c r="J119" i="3"/>
  <c r="J111" i="3"/>
  <c r="J103" i="3"/>
  <c r="J95" i="3"/>
  <c r="J87" i="3"/>
  <c r="J79" i="3"/>
  <c r="J71" i="3"/>
  <c r="J63" i="3"/>
  <c r="J55" i="3"/>
  <c r="J47" i="3"/>
  <c r="J39" i="3"/>
  <c r="J31" i="3"/>
  <c r="J23" i="3"/>
  <c r="J15" i="3"/>
  <c r="J7" i="3"/>
  <c r="J248" i="3"/>
  <c r="J192" i="3"/>
  <c r="J136" i="3"/>
  <c r="J88" i="3"/>
  <c r="J56" i="3"/>
  <c r="J40" i="3"/>
  <c r="J24" i="3"/>
  <c r="J295" i="3"/>
  <c r="J287" i="3"/>
  <c r="J271" i="3"/>
  <c r="J294" i="3"/>
  <c r="J286" i="3"/>
  <c r="J278" i="3"/>
  <c r="J270" i="3"/>
  <c r="J262" i="3"/>
  <c r="J254" i="3"/>
  <c r="J246" i="3"/>
  <c r="J238" i="3"/>
  <c r="J230" i="3"/>
  <c r="J222" i="3"/>
  <c r="J214" i="3"/>
  <c r="J206" i="3"/>
  <c r="J198" i="3"/>
  <c r="J190" i="3"/>
  <c r="J182" i="3"/>
  <c r="J174" i="3"/>
  <c r="J166" i="3"/>
  <c r="J158" i="3"/>
  <c r="J150" i="3"/>
  <c r="J142" i="3"/>
  <c r="J134" i="3"/>
  <c r="J126" i="3"/>
  <c r="J118" i="3"/>
  <c r="J110" i="3"/>
  <c r="J102" i="3"/>
  <c r="J94" i="3"/>
  <c r="J86" i="3"/>
  <c r="J78" i="3"/>
  <c r="J70" i="3"/>
  <c r="J62" i="3"/>
  <c r="J54" i="3"/>
  <c r="J46" i="3"/>
  <c r="J38" i="3"/>
  <c r="J30" i="3"/>
  <c r="J22" i="3"/>
  <c r="J14" i="3"/>
  <c r="J6" i="3"/>
  <c r="J288" i="3"/>
  <c r="J232" i="3"/>
  <c r="J176" i="3"/>
  <c r="J112" i="3"/>
  <c r="J72" i="3"/>
  <c r="J285" i="3"/>
  <c r="J261" i="3"/>
  <c r="J253" i="3"/>
  <c r="J245" i="3"/>
  <c r="J237" i="3"/>
  <c r="J229" i="3"/>
  <c r="J221" i="3"/>
  <c r="J213" i="3"/>
  <c r="J205" i="3"/>
  <c r="J197" i="3"/>
  <c r="J189" i="3"/>
  <c r="J181" i="3"/>
  <c r="J173" i="3"/>
  <c r="J165" i="3"/>
  <c r="J157" i="3"/>
  <c r="J149" i="3"/>
  <c r="J141" i="3"/>
  <c r="J133" i="3"/>
  <c r="J125" i="3"/>
  <c r="J117" i="3"/>
  <c r="J109" i="3"/>
  <c r="J101" i="3"/>
  <c r="J93" i="3"/>
  <c r="J85" i="3"/>
  <c r="J77" i="3"/>
  <c r="J69" i="3"/>
  <c r="J61" i="3"/>
  <c r="J53" i="3"/>
  <c r="J45" i="3"/>
  <c r="J37" i="3"/>
  <c r="J29" i="3"/>
  <c r="J21" i="3"/>
  <c r="J13" i="3"/>
  <c r="J5" i="3"/>
  <c r="J280" i="3"/>
  <c r="J224" i="3"/>
  <c r="J168" i="3"/>
  <c r="J120" i="3"/>
  <c r="J96" i="3"/>
  <c r="J293" i="3"/>
  <c r="J277" i="3"/>
  <c r="J269" i="3"/>
  <c r="J292" i="3"/>
  <c r="J284" i="3"/>
  <c r="J276" i="3"/>
  <c r="J268" i="3"/>
  <c r="J260" i="3"/>
  <c r="J252" i="3"/>
  <c r="J244" i="3"/>
  <c r="J236" i="3"/>
  <c r="J228" i="3"/>
  <c r="J220" i="3"/>
  <c r="J212" i="3"/>
  <c r="J204" i="3"/>
  <c r="J196" i="3"/>
  <c r="J188" i="3"/>
  <c r="J180" i="3"/>
  <c r="J172" i="3"/>
  <c r="J164" i="3"/>
  <c r="J156" i="3"/>
  <c r="J148" i="3"/>
  <c r="J140" i="3"/>
  <c r="J132" i="3"/>
  <c r="J124" i="3"/>
  <c r="J116" i="3"/>
  <c r="J108" i="3"/>
  <c r="J100" i="3"/>
  <c r="J92" i="3"/>
  <c r="J84" i="3"/>
  <c r="J76" i="3"/>
  <c r="J68" i="3"/>
  <c r="J60" i="3"/>
  <c r="J52" i="3"/>
  <c r="J44" i="3"/>
  <c r="J36" i="3"/>
  <c r="J28" i="3"/>
  <c r="J20" i="3"/>
  <c r="J12" i="3"/>
  <c r="J4" i="3"/>
  <c r="J356" i="3" l="1"/>
  <c r="J334" i="3"/>
  <c r="J344" i="3"/>
  <c r="J353" i="3"/>
  <c r="J346" i="3"/>
  <c r="J311" i="3"/>
  <c r="J342" i="3"/>
  <c r="J328" i="3"/>
  <c r="J349" i="3"/>
  <c r="J329" i="3"/>
  <c r="J335" i="3"/>
  <c r="J340" i="3"/>
  <c r="J320" i="3"/>
  <c r="J348" i="3"/>
  <c r="J345" i="3"/>
  <c r="J317" i="3"/>
  <c r="J339" i="3"/>
  <c r="J310" i="3"/>
  <c r="J308" i="3"/>
  <c r="J337" i="3"/>
  <c r="J307" i="3"/>
  <c r="J354" i="3"/>
  <c r="J322" i="3"/>
  <c r="J312" i="3"/>
  <c r="J341" i="3"/>
  <c r="J323" i="3"/>
  <c r="J326" i="3"/>
  <c r="J352" i="3"/>
  <c r="J303" i="3"/>
  <c r="J351" i="3"/>
  <c r="J355" i="3"/>
  <c r="J319" i="3"/>
  <c r="J316" i="3"/>
  <c r="J314" i="3"/>
  <c r="J321" i="3"/>
  <c r="J350" i="3"/>
  <c r="J315" i="3"/>
  <c r="J343" i="3"/>
  <c r="J318" i="3"/>
  <c r="J347" i="3"/>
  <c r="J331" i="3"/>
  <c r="J309" i="3"/>
  <c r="J338" i="3"/>
  <c r="J327" i="3"/>
  <c r="J330" i="3"/>
  <c r="J301" i="3"/>
  <c r="J333" i="3"/>
  <c r="J302" i="3"/>
  <c r="J304" i="3"/>
  <c r="J332" i="3"/>
  <c r="J313" i="3"/>
  <c r="J306" i="3"/>
  <c r="J305" i="3"/>
  <c r="J336" i="3"/>
  <c r="L4" i="3" l="1"/>
  <c r="L5" i="3"/>
  <c r="L6" i="3"/>
  <c r="L7" i="3"/>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332" i="3" l="1"/>
  <c r="M338" i="3"/>
  <c r="M328" i="3"/>
  <c r="L332" i="3"/>
  <c r="L338" i="3"/>
  <c r="L328" i="3"/>
  <c r="M346" i="3"/>
  <c r="M353" i="3"/>
  <c r="L346" i="3"/>
  <c r="L353" i="3"/>
  <c r="M321" i="3"/>
  <c r="L321" i="3"/>
  <c r="L350" i="3"/>
  <c r="M334" i="3"/>
  <c r="M306" i="3"/>
  <c r="M301" i="3"/>
  <c r="M330" i="3"/>
  <c r="M351" i="3"/>
  <c r="M341" i="3"/>
  <c r="M312" i="3"/>
  <c r="M348" i="3"/>
  <c r="L334" i="3"/>
  <c r="L306" i="3"/>
  <c r="L330" i="3"/>
  <c r="L301" i="3"/>
  <c r="L351" i="3"/>
  <c r="L341" i="3"/>
  <c r="L312" i="3"/>
  <c r="L348" i="3"/>
  <c r="L322" i="3"/>
  <c r="M349" i="3"/>
  <c r="M350" i="3"/>
  <c r="M320" i="3"/>
  <c r="M347" i="3"/>
  <c r="M311" i="3"/>
  <c r="M335" i="3"/>
  <c r="M313" i="3"/>
  <c r="M327" i="3"/>
  <c r="M318" i="3"/>
  <c r="L320" i="3"/>
  <c r="L347" i="3"/>
  <c r="L311" i="3"/>
  <c r="L335" i="3"/>
  <c r="L313" i="3"/>
  <c r="L327" i="3"/>
  <c r="L318" i="3"/>
  <c r="L356" i="3"/>
  <c r="L349" i="3"/>
  <c r="M319" i="3"/>
  <c r="M329" i="3"/>
  <c r="M355" i="3"/>
  <c r="M323" i="3"/>
  <c r="M326" i="3"/>
  <c r="M310" i="3"/>
  <c r="M339" i="3"/>
  <c r="L319" i="3"/>
  <c r="L329" i="3"/>
  <c r="L355" i="3"/>
  <c r="L323" i="3"/>
  <c r="L326" i="3"/>
  <c r="L310" i="3"/>
  <c r="L339" i="3"/>
  <c r="M303" i="3"/>
  <c r="M352" i="3"/>
  <c r="M343" i="3"/>
  <c r="M315" i="3"/>
  <c r="L303" i="3"/>
  <c r="L352" i="3"/>
  <c r="L315" i="3"/>
  <c r="L343" i="3"/>
  <c r="M356" i="3"/>
  <c r="M322" i="3"/>
  <c r="M342" i="3"/>
  <c r="M304" i="3"/>
  <c r="M331" i="3"/>
  <c r="M317" i="3"/>
  <c r="M345" i="3"/>
  <c r="M309" i="3"/>
  <c r="M314" i="3"/>
  <c r="M307" i="3"/>
  <c r="M354" i="3"/>
  <c r="L344" i="3"/>
  <c r="L342" i="3"/>
  <c r="L304" i="3"/>
  <c r="L331" i="3"/>
  <c r="L317" i="3"/>
  <c r="L345" i="3"/>
  <c r="L309" i="3"/>
  <c r="L314" i="3"/>
  <c r="L307" i="3"/>
  <c r="L354" i="3"/>
  <c r="M344" i="3"/>
  <c r="M316" i="3"/>
  <c r="M308" i="3"/>
  <c r="M337" i="3"/>
  <c r="M340" i="3"/>
  <c r="M336" i="3"/>
  <c r="M305" i="3"/>
  <c r="M302" i="3"/>
  <c r="M333" i="3"/>
  <c r="L316" i="3"/>
  <c r="L308" i="3"/>
  <c r="L337" i="3"/>
  <c r="L340" i="3"/>
  <c r="L305" i="3"/>
  <c r="L336" i="3"/>
  <c r="L302" i="3"/>
  <c r="L333" i="3"/>
  <c r="K298" i="3" a="1"/>
  <c r="K298" i="3" s="1"/>
  <c r="K294" i="3" a="1"/>
  <c r="K294" i="3" s="1"/>
  <c r="K290" i="3" a="1"/>
  <c r="K290" i="3" s="1"/>
  <c r="K286" i="3" a="1"/>
  <c r="K286" i="3" s="1"/>
  <c r="K282" i="3" a="1"/>
  <c r="K282" i="3" s="1"/>
  <c r="K278" i="3" a="1"/>
  <c r="K278" i="3" s="1"/>
  <c r="K274" i="3" a="1"/>
  <c r="K274" i="3" s="1"/>
  <c r="K270" i="3" a="1"/>
  <c r="K270" i="3" s="1"/>
  <c r="K266" i="3" a="1"/>
  <c r="K266" i="3" s="1"/>
  <c r="K262" i="3" a="1"/>
  <c r="K262" i="3" s="1"/>
  <c r="K258" i="3" a="1"/>
  <c r="K258" i="3" s="1"/>
  <c r="K254" i="3" a="1"/>
  <c r="K254" i="3" s="1"/>
  <c r="K250" i="3" a="1"/>
  <c r="K250" i="3" s="1"/>
  <c r="K246" i="3" a="1"/>
  <c r="K246" i="3" s="1"/>
  <c r="K242" i="3" a="1"/>
  <c r="K242" i="3" s="1"/>
  <c r="K238" i="3" a="1"/>
  <c r="K238" i="3" s="1"/>
  <c r="K234" i="3" a="1"/>
  <c r="K234" i="3" s="1"/>
  <c r="K230" i="3" a="1"/>
  <c r="K230" i="3" s="1"/>
  <c r="K226" i="3" a="1"/>
  <c r="K226" i="3" s="1"/>
  <c r="K222" i="3" a="1"/>
  <c r="K222" i="3" s="1"/>
  <c r="K218" i="3" a="1"/>
  <c r="K218" i="3" s="1"/>
  <c r="K214" i="3" a="1"/>
  <c r="K214" i="3" s="1"/>
  <c r="K210" i="3" a="1"/>
  <c r="K210" i="3" s="1"/>
  <c r="K206" i="3" a="1"/>
  <c r="K206" i="3" s="1"/>
  <c r="K202" i="3" a="1"/>
  <c r="K202" i="3" s="1"/>
  <c r="K198" i="3" a="1"/>
  <c r="K198" i="3" s="1"/>
  <c r="K194" i="3" a="1"/>
  <c r="K194" i="3" s="1"/>
  <c r="K190" i="3" a="1"/>
  <c r="K190" i="3" s="1"/>
  <c r="K186" i="3" a="1"/>
  <c r="K186" i="3" s="1"/>
  <c r="K182" i="3" a="1"/>
  <c r="K182" i="3" s="1"/>
  <c r="K178" i="3" a="1"/>
  <c r="K178" i="3" s="1"/>
  <c r="K174" i="3" a="1"/>
  <c r="K174" i="3" s="1"/>
  <c r="K170" i="3" a="1"/>
  <c r="K170" i="3" s="1"/>
  <c r="K166" i="3" a="1"/>
  <c r="K166" i="3" s="1"/>
  <c r="K162" i="3" a="1"/>
  <c r="K162" i="3" s="1"/>
  <c r="K158" i="3" a="1"/>
  <c r="K158" i="3" s="1"/>
  <c r="K154" i="3" a="1"/>
  <c r="K154" i="3" s="1"/>
  <c r="K150" i="3" a="1"/>
  <c r="K150" i="3" s="1"/>
  <c r="K146" i="3" a="1"/>
  <c r="K146" i="3" s="1"/>
  <c r="K142" i="3" a="1"/>
  <c r="K142" i="3" s="1"/>
  <c r="K138" i="3" a="1"/>
  <c r="K138" i="3" s="1"/>
  <c r="K134" i="3" a="1"/>
  <c r="K134" i="3" s="1"/>
  <c r="K130" i="3" a="1"/>
  <c r="K130" i="3" s="1"/>
  <c r="K126" i="3" a="1"/>
  <c r="K126" i="3" s="1"/>
  <c r="K122" i="3" a="1"/>
  <c r="K122" i="3" s="1"/>
  <c r="K118" i="3" a="1"/>
  <c r="K118" i="3" s="1"/>
  <c r="K114" i="3" a="1"/>
  <c r="K114" i="3" s="1"/>
  <c r="K110" i="3" a="1"/>
  <c r="K110" i="3" s="1"/>
  <c r="K106" i="3" a="1"/>
  <c r="K106" i="3" s="1"/>
  <c r="K102" i="3" a="1"/>
  <c r="K102" i="3" s="1"/>
  <c r="K98" i="3" a="1"/>
  <c r="K98" i="3" s="1"/>
  <c r="K94" i="3" a="1"/>
  <c r="K94" i="3" s="1"/>
  <c r="K90" i="3" a="1"/>
  <c r="K90" i="3" s="1"/>
  <c r="K86" i="3" a="1"/>
  <c r="K86" i="3" s="1"/>
  <c r="K82" i="3" a="1"/>
  <c r="K82" i="3" s="1"/>
  <c r="K78" i="3" a="1"/>
  <c r="K78" i="3" s="1"/>
  <c r="K74" i="3" a="1"/>
  <c r="K74" i="3" s="1"/>
  <c r="K70" i="3" a="1"/>
  <c r="K70" i="3" s="1"/>
  <c r="K66" i="3" a="1"/>
  <c r="K66" i="3" s="1"/>
  <c r="K62" i="3" a="1"/>
  <c r="K62" i="3" s="1"/>
  <c r="K58" i="3" a="1"/>
  <c r="K58" i="3" s="1"/>
  <c r="K54" i="3" a="1"/>
  <c r="K54" i="3" s="1"/>
  <c r="K50" i="3" a="1"/>
  <c r="K50" i="3" s="1"/>
  <c r="K46" i="3" a="1"/>
  <c r="K46" i="3" s="1"/>
  <c r="K42" i="3" a="1"/>
  <c r="K42" i="3" s="1"/>
  <c r="K38" i="3" a="1"/>
  <c r="K38" i="3" s="1"/>
  <c r="K34" i="3" a="1"/>
  <c r="K34" i="3" s="1"/>
  <c r="K30" i="3" a="1"/>
  <c r="K30" i="3" s="1"/>
  <c r="K26" i="3" a="1"/>
  <c r="K26" i="3" s="1"/>
  <c r="K22" i="3" a="1"/>
  <c r="K22" i="3" s="1"/>
  <c r="K18" i="3" a="1"/>
  <c r="K18" i="3" s="1"/>
  <c r="K14" i="3" a="1"/>
  <c r="K14" i="3" s="1"/>
  <c r="K10" i="3" a="1"/>
  <c r="K10" i="3" s="1"/>
  <c r="K6" i="3" a="1"/>
  <c r="K6" i="3" s="1"/>
  <c r="K295" i="3" a="1"/>
  <c r="K295" i="3" s="1"/>
  <c r="K291" i="3" a="1"/>
  <c r="K291" i="3" s="1"/>
  <c r="K287" i="3" a="1"/>
  <c r="K287" i="3" s="1"/>
  <c r="K283" i="3" a="1"/>
  <c r="K283" i="3" s="1"/>
  <c r="K279" i="3" a="1"/>
  <c r="K279" i="3" s="1"/>
  <c r="K275" i="3" a="1"/>
  <c r="K275" i="3" s="1"/>
  <c r="K271" i="3" a="1"/>
  <c r="K271" i="3" s="1"/>
  <c r="K267" i="3" a="1"/>
  <c r="K267" i="3" s="1"/>
  <c r="K263" i="3" a="1"/>
  <c r="K263" i="3" s="1"/>
  <c r="K259" i="3" a="1"/>
  <c r="K259" i="3" s="1"/>
  <c r="K255" i="3" a="1"/>
  <c r="K255" i="3" s="1"/>
  <c r="K251" i="3" a="1"/>
  <c r="K251" i="3" s="1"/>
  <c r="K247" i="3" a="1"/>
  <c r="K247" i="3" s="1"/>
  <c r="K243" i="3" a="1"/>
  <c r="K243" i="3" s="1"/>
  <c r="K239" i="3" a="1"/>
  <c r="K239" i="3" s="1"/>
  <c r="K235" i="3" a="1"/>
  <c r="K235" i="3" s="1"/>
  <c r="K231" i="3" a="1"/>
  <c r="K231" i="3" s="1"/>
  <c r="K227" i="3" a="1"/>
  <c r="K227" i="3" s="1"/>
  <c r="K223" i="3" a="1"/>
  <c r="K223" i="3" s="1"/>
  <c r="K219" i="3" a="1"/>
  <c r="K219" i="3" s="1"/>
  <c r="K215" i="3" a="1"/>
  <c r="K215" i="3" s="1"/>
  <c r="K211" i="3" a="1"/>
  <c r="K211" i="3" s="1"/>
  <c r="K207" i="3" a="1"/>
  <c r="K207" i="3" s="1"/>
  <c r="K203" i="3" a="1"/>
  <c r="K203" i="3" s="1"/>
  <c r="K199" i="3" a="1"/>
  <c r="K199" i="3" s="1"/>
  <c r="K195" i="3" a="1"/>
  <c r="K195" i="3" s="1"/>
  <c r="K191" i="3" a="1"/>
  <c r="K191" i="3" s="1"/>
  <c r="K187" i="3" a="1"/>
  <c r="K187" i="3" s="1"/>
  <c r="K183" i="3" a="1"/>
  <c r="K183" i="3" s="1"/>
  <c r="K179" i="3" a="1"/>
  <c r="K179" i="3" s="1"/>
  <c r="K175" i="3" a="1"/>
  <c r="K175" i="3" s="1"/>
  <c r="K171" i="3" a="1"/>
  <c r="K171" i="3" s="1"/>
  <c r="K167" i="3" a="1"/>
  <c r="K167" i="3" s="1"/>
  <c r="K163" i="3" a="1"/>
  <c r="K163" i="3" s="1"/>
  <c r="K159" i="3" a="1"/>
  <c r="K159" i="3" s="1"/>
  <c r="K155" i="3" a="1"/>
  <c r="K155" i="3" s="1"/>
  <c r="K151" i="3" a="1"/>
  <c r="K151" i="3" s="1"/>
  <c r="K147" i="3" a="1"/>
  <c r="K147" i="3" s="1"/>
  <c r="K143" i="3" a="1"/>
  <c r="K143" i="3" s="1"/>
  <c r="K139" i="3" a="1"/>
  <c r="K139" i="3" s="1"/>
  <c r="K135" i="3" a="1"/>
  <c r="K135" i="3" s="1"/>
  <c r="K131" i="3" a="1"/>
  <c r="K131" i="3" s="1"/>
  <c r="K127" i="3" a="1"/>
  <c r="K127" i="3" s="1"/>
  <c r="K123" i="3" a="1"/>
  <c r="K123" i="3" s="1"/>
  <c r="K119" i="3" a="1"/>
  <c r="K119" i="3" s="1"/>
  <c r="K115" i="3" a="1"/>
  <c r="K115" i="3" s="1"/>
  <c r="K111" i="3" a="1"/>
  <c r="K111" i="3" s="1"/>
  <c r="K107" i="3" a="1"/>
  <c r="K107" i="3" s="1"/>
  <c r="K103" i="3" a="1"/>
  <c r="K103" i="3" s="1"/>
  <c r="K99" i="3" a="1"/>
  <c r="K99" i="3" s="1"/>
  <c r="K95" i="3" a="1"/>
  <c r="K95" i="3" s="1"/>
  <c r="K91" i="3" a="1"/>
  <c r="K91" i="3" s="1"/>
  <c r="K87" i="3" a="1"/>
  <c r="K87" i="3" s="1"/>
  <c r="K83" i="3" a="1"/>
  <c r="K83" i="3" s="1"/>
  <c r="K79" i="3" a="1"/>
  <c r="K79" i="3" s="1"/>
  <c r="K75" i="3" a="1"/>
  <c r="K75" i="3" s="1"/>
  <c r="K71" i="3" a="1"/>
  <c r="K71" i="3" s="1"/>
  <c r="K67" i="3" a="1"/>
  <c r="K67" i="3" s="1"/>
  <c r="K63" i="3" a="1"/>
  <c r="K63" i="3" s="1"/>
  <c r="K59" i="3" a="1"/>
  <c r="K59" i="3" s="1"/>
  <c r="K55" i="3" a="1"/>
  <c r="K55" i="3" s="1"/>
  <c r="K51" i="3" a="1"/>
  <c r="K51" i="3" s="1"/>
  <c r="K47" i="3" a="1"/>
  <c r="K47" i="3" s="1"/>
  <c r="K43" i="3" a="1"/>
  <c r="K43" i="3" s="1"/>
  <c r="K39" i="3" a="1"/>
  <c r="K39" i="3" s="1"/>
  <c r="K35" i="3" a="1"/>
  <c r="K35" i="3" s="1"/>
  <c r="K31" i="3" a="1"/>
  <c r="K31" i="3" s="1"/>
  <c r="K27" i="3" a="1"/>
  <c r="K27" i="3" s="1"/>
  <c r="K23" i="3" a="1"/>
  <c r="K23" i="3" s="1"/>
  <c r="K19" i="3" a="1"/>
  <c r="K19" i="3" s="1"/>
  <c r="K15" i="3" a="1"/>
  <c r="K15" i="3" s="1"/>
  <c r="K11" i="3" a="1"/>
  <c r="K11" i="3" s="1"/>
  <c r="K7" i="3" a="1"/>
  <c r="K7" i="3" s="1"/>
  <c r="K297" i="3" a="1"/>
  <c r="K297" i="3" s="1"/>
  <c r="K293" i="3" a="1"/>
  <c r="K293" i="3" s="1"/>
  <c r="K289" i="3" a="1"/>
  <c r="K289" i="3" s="1"/>
  <c r="K285" i="3" a="1"/>
  <c r="K285" i="3" s="1"/>
  <c r="K281" i="3" a="1"/>
  <c r="K281" i="3" s="1"/>
  <c r="K277" i="3" a="1"/>
  <c r="K277" i="3" s="1"/>
  <c r="K273" i="3" a="1"/>
  <c r="K273" i="3" s="1"/>
  <c r="K269" i="3" a="1"/>
  <c r="K269" i="3" s="1"/>
  <c r="K265" i="3" a="1"/>
  <c r="K265" i="3" s="1"/>
  <c r="K261" i="3" a="1"/>
  <c r="K261" i="3" s="1"/>
  <c r="K257" i="3" a="1"/>
  <c r="K257" i="3" s="1"/>
  <c r="K253" i="3" a="1"/>
  <c r="K253" i="3" s="1"/>
  <c r="K249" i="3" a="1"/>
  <c r="K249" i="3" s="1"/>
  <c r="K245" i="3" a="1"/>
  <c r="K245" i="3" s="1"/>
  <c r="K241" i="3" a="1"/>
  <c r="K241" i="3" s="1"/>
  <c r="K237" i="3" a="1"/>
  <c r="K237" i="3" s="1"/>
  <c r="K233" i="3" a="1"/>
  <c r="K233" i="3" s="1"/>
  <c r="K229" i="3" a="1"/>
  <c r="K229" i="3" s="1"/>
  <c r="K225" i="3" a="1"/>
  <c r="K225" i="3" s="1"/>
  <c r="K221" i="3" a="1"/>
  <c r="K221" i="3" s="1"/>
  <c r="K217" i="3" a="1"/>
  <c r="K217" i="3" s="1"/>
  <c r="K213" i="3" a="1"/>
  <c r="K213" i="3" s="1"/>
  <c r="K209" i="3" a="1"/>
  <c r="K209" i="3" s="1"/>
  <c r="K205" i="3" a="1"/>
  <c r="K205" i="3" s="1"/>
  <c r="K201" i="3" a="1"/>
  <c r="K201" i="3" s="1"/>
  <c r="K197" i="3" a="1"/>
  <c r="K197" i="3" s="1"/>
  <c r="K193" i="3" a="1"/>
  <c r="K193" i="3" s="1"/>
  <c r="K189" i="3" a="1"/>
  <c r="K189" i="3" s="1"/>
  <c r="K185" i="3" a="1"/>
  <c r="K185" i="3" s="1"/>
  <c r="K181" i="3" a="1"/>
  <c r="K181" i="3" s="1"/>
  <c r="K177" i="3" a="1"/>
  <c r="K177" i="3" s="1"/>
  <c r="K173" i="3" a="1"/>
  <c r="K173" i="3" s="1"/>
  <c r="K169" i="3" a="1"/>
  <c r="K169" i="3" s="1"/>
  <c r="K165" i="3" a="1"/>
  <c r="K165" i="3" s="1"/>
  <c r="K161" i="3" a="1"/>
  <c r="K161" i="3" s="1"/>
  <c r="K157" i="3" a="1"/>
  <c r="K157" i="3" s="1"/>
  <c r="K153" i="3" a="1"/>
  <c r="K153" i="3" s="1"/>
  <c r="K149" i="3" a="1"/>
  <c r="K149" i="3" s="1"/>
  <c r="K145" i="3" a="1"/>
  <c r="K145" i="3" s="1"/>
  <c r="K141" i="3" a="1"/>
  <c r="K141" i="3" s="1"/>
  <c r="K137" i="3" a="1"/>
  <c r="K137" i="3" s="1"/>
  <c r="K133" i="3" a="1"/>
  <c r="K133" i="3" s="1"/>
  <c r="K129" i="3" a="1"/>
  <c r="K129" i="3" s="1"/>
  <c r="K125" i="3" a="1"/>
  <c r="K125" i="3" s="1"/>
  <c r="K121" i="3" a="1"/>
  <c r="K121" i="3" s="1"/>
  <c r="K117" i="3" a="1"/>
  <c r="K117" i="3" s="1"/>
  <c r="K113" i="3" a="1"/>
  <c r="K113" i="3" s="1"/>
  <c r="K109" i="3" a="1"/>
  <c r="K109" i="3" s="1"/>
  <c r="K105" i="3" a="1"/>
  <c r="K105" i="3" s="1"/>
  <c r="K101" i="3" a="1"/>
  <c r="K101" i="3" s="1"/>
  <c r="K97" i="3" a="1"/>
  <c r="K97" i="3" s="1"/>
  <c r="K93" i="3" a="1"/>
  <c r="K93" i="3" s="1"/>
  <c r="K89" i="3" a="1"/>
  <c r="K89" i="3" s="1"/>
  <c r="K85" i="3" a="1"/>
  <c r="K85" i="3" s="1"/>
  <c r="K81" i="3" a="1"/>
  <c r="K81" i="3" s="1"/>
  <c r="K77" i="3" a="1"/>
  <c r="K77" i="3" s="1"/>
  <c r="K73" i="3" a="1"/>
  <c r="K73" i="3" s="1"/>
  <c r="K69" i="3" a="1"/>
  <c r="K69" i="3" s="1"/>
  <c r="K65" i="3" a="1"/>
  <c r="K65" i="3" s="1"/>
  <c r="K61" i="3" a="1"/>
  <c r="K61" i="3" s="1"/>
  <c r="K57" i="3" a="1"/>
  <c r="K57" i="3" s="1"/>
  <c r="K53" i="3" a="1"/>
  <c r="K53" i="3" s="1"/>
  <c r="K49" i="3" a="1"/>
  <c r="K49" i="3" s="1"/>
  <c r="K45" i="3" a="1"/>
  <c r="K45" i="3" s="1"/>
  <c r="K41" i="3" a="1"/>
  <c r="K41" i="3" s="1"/>
  <c r="K37" i="3" a="1"/>
  <c r="K37" i="3" s="1"/>
  <c r="K33" i="3" a="1"/>
  <c r="K33" i="3" s="1"/>
  <c r="K29" i="3" a="1"/>
  <c r="K29" i="3" s="1"/>
  <c r="K25" i="3" a="1"/>
  <c r="K25" i="3" s="1"/>
  <c r="K21" i="3" a="1"/>
  <c r="K21" i="3" s="1"/>
  <c r="K17" i="3" a="1"/>
  <c r="K17" i="3" s="1"/>
  <c r="K13" i="3" a="1"/>
  <c r="K13" i="3" s="1"/>
  <c r="K9" i="3" a="1"/>
  <c r="K9" i="3" s="1"/>
  <c r="K5" i="3" a="1"/>
  <c r="K5" i="3" s="1"/>
  <c r="K296" i="3" a="1"/>
  <c r="K296" i="3" s="1"/>
  <c r="K292" i="3" a="1"/>
  <c r="K292" i="3" s="1"/>
  <c r="K288" i="3" a="1"/>
  <c r="K288" i="3" s="1"/>
  <c r="K284" i="3" a="1"/>
  <c r="K284" i="3" s="1"/>
  <c r="K280" i="3" a="1"/>
  <c r="K280" i="3" s="1"/>
  <c r="K276" i="3" a="1"/>
  <c r="K276" i="3" s="1"/>
  <c r="K272" i="3" a="1"/>
  <c r="K272" i="3" s="1"/>
  <c r="K268" i="3" a="1"/>
  <c r="K268" i="3" s="1"/>
  <c r="K264" i="3" a="1"/>
  <c r="K264" i="3" s="1"/>
  <c r="K260" i="3" a="1"/>
  <c r="K260" i="3" s="1"/>
  <c r="K256" i="3" a="1"/>
  <c r="K256" i="3" s="1"/>
  <c r="K252" i="3" a="1"/>
  <c r="K252" i="3" s="1"/>
  <c r="K248" i="3" a="1"/>
  <c r="K248" i="3" s="1"/>
  <c r="K244" i="3" a="1"/>
  <c r="K244" i="3" s="1"/>
  <c r="K240" i="3" a="1"/>
  <c r="K240" i="3" s="1"/>
  <c r="K236" i="3" a="1"/>
  <c r="K236" i="3" s="1"/>
  <c r="K232" i="3" a="1"/>
  <c r="K232" i="3" s="1"/>
  <c r="K228" i="3" a="1"/>
  <c r="K228" i="3" s="1"/>
  <c r="K224" i="3" a="1"/>
  <c r="K224" i="3" s="1"/>
  <c r="K220" i="3" a="1"/>
  <c r="K220" i="3" s="1"/>
  <c r="K216" i="3" a="1"/>
  <c r="K216" i="3" s="1"/>
  <c r="K212" i="3" a="1"/>
  <c r="K212" i="3" s="1"/>
  <c r="K208" i="3" a="1"/>
  <c r="K208" i="3" s="1"/>
  <c r="K204" i="3" a="1"/>
  <c r="K204" i="3" s="1"/>
  <c r="K200" i="3" a="1"/>
  <c r="K200" i="3" s="1"/>
  <c r="K196" i="3" a="1"/>
  <c r="K196" i="3" s="1"/>
  <c r="K192" i="3" a="1"/>
  <c r="K192" i="3" s="1"/>
  <c r="K188" i="3" a="1"/>
  <c r="K188" i="3" s="1"/>
  <c r="K184" i="3" a="1"/>
  <c r="K184" i="3" s="1"/>
  <c r="K180" i="3" a="1"/>
  <c r="K180" i="3" s="1"/>
  <c r="K176" i="3" a="1"/>
  <c r="K176" i="3" s="1"/>
  <c r="K172" i="3" a="1"/>
  <c r="K172" i="3" s="1"/>
  <c r="K168" i="3" a="1"/>
  <c r="K168" i="3" s="1"/>
  <c r="K164" i="3" a="1"/>
  <c r="K164" i="3" s="1"/>
  <c r="K160" i="3" a="1"/>
  <c r="K160" i="3" s="1"/>
  <c r="K156" i="3" a="1"/>
  <c r="K156" i="3" s="1"/>
  <c r="K152" i="3" a="1"/>
  <c r="K152" i="3" s="1"/>
  <c r="K148" i="3" a="1"/>
  <c r="K148" i="3" s="1"/>
  <c r="K144" i="3" a="1"/>
  <c r="K144" i="3" s="1"/>
  <c r="K140" i="3" a="1"/>
  <c r="K140" i="3" s="1"/>
  <c r="K136" i="3" a="1"/>
  <c r="K136" i="3" s="1"/>
  <c r="K132" i="3" a="1"/>
  <c r="K132" i="3" s="1"/>
  <c r="K128" i="3" a="1"/>
  <c r="K128" i="3" s="1"/>
  <c r="K124" i="3" a="1"/>
  <c r="K124" i="3" s="1"/>
  <c r="K120" i="3" a="1"/>
  <c r="K120" i="3" s="1"/>
  <c r="K116" i="3" a="1"/>
  <c r="K116" i="3" s="1"/>
  <c r="K112" i="3" a="1"/>
  <c r="K112" i="3" s="1"/>
  <c r="K108" i="3" a="1"/>
  <c r="K108" i="3" s="1"/>
  <c r="K104" i="3" a="1"/>
  <c r="K104" i="3" s="1"/>
  <c r="K100" i="3" a="1"/>
  <c r="K100" i="3" s="1"/>
  <c r="K96" i="3" a="1"/>
  <c r="K96" i="3" s="1"/>
  <c r="K92" i="3" a="1"/>
  <c r="K92" i="3" s="1"/>
  <c r="K88" i="3" a="1"/>
  <c r="K88" i="3" s="1"/>
  <c r="K84" i="3" a="1"/>
  <c r="K84" i="3" s="1"/>
  <c r="K80" i="3" a="1"/>
  <c r="K80" i="3" s="1"/>
  <c r="K76" i="3" a="1"/>
  <c r="K76" i="3" s="1"/>
  <c r="K72" i="3" a="1"/>
  <c r="K72" i="3" s="1"/>
  <c r="K68" i="3" a="1"/>
  <c r="K68" i="3" s="1"/>
  <c r="K64" i="3" a="1"/>
  <c r="K64" i="3" s="1"/>
  <c r="K60" i="3" a="1"/>
  <c r="K60" i="3" s="1"/>
  <c r="K56" i="3" a="1"/>
  <c r="K56" i="3" s="1"/>
  <c r="K52" i="3" a="1"/>
  <c r="K52" i="3" s="1"/>
  <c r="K48" i="3" a="1"/>
  <c r="K48" i="3" s="1"/>
  <c r="K44" i="3" a="1"/>
  <c r="K44" i="3" s="1"/>
  <c r="K40" i="3" a="1"/>
  <c r="K40" i="3" s="1"/>
  <c r="K36" i="3" a="1"/>
  <c r="K36" i="3" s="1"/>
  <c r="K32" i="3" a="1"/>
  <c r="K32" i="3" s="1"/>
  <c r="K28" i="3" a="1"/>
  <c r="K28" i="3" s="1"/>
  <c r="K24" i="3" a="1"/>
  <c r="K24" i="3" s="1"/>
  <c r="K20" i="3" a="1"/>
  <c r="K20" i="3" s="1"/>
  <c r="K16" i="3" a="1"/>
  <c r="K16" i="3" s="1"/>
  <c r="K12" i="3" a="1"/>
  <c r="K12" i="3" s="1"/>
  <c r="K8" i="3" a="1"/>
  <c r="K8" i="3" s="1"/>
  <c r="K356" i="3" l="1"/>
  <c r="K311" i="3"/>
  <c r="K318" i="3"/>
  <c r="K347" i="3"/>
  <c r="K346" i="3"/>
  <c r="K351" i="3"/>
  <c r="K316" i="3"/>
  <c r="K329" i="3"/>
  <c r="K355" i="3"/>
  <c r="K319" i="3"/>
  <c r="K350" i="3"/>
  <c r="K333" i="3"/>
  <c r="K302" i="3"/>
  <c r="K308" i="3"/>
  <c r="K337" i="3"/>
  <c r="K314" i="3"/>
  <c r="K341" i="3"/>
  <c r="K312" i="3"/>
  <c r="K306" i="3"/>
  <c r="K352" i="3"/>
  <c r="K303" i="3"/>
  <c r="K309" i="3"/>
  <c r="K327" i="3"/>
  <c r="K320" i="3"/>
  <c r="K322" i="3"/>
  <c r="K328" i="3"/>
  <c r="K338" i="3"/>
  <c r="K340" i="3"/>
  <c r="K307" i="3"/>
  <c r="K354" i="3"/>
  <c r="K317" i="3"/>
  <c r="K345" i="3"/>
  <c r="K342" i="3"/>
  <c r="K321" i="3"/>
  <c r="K334" i="3"/>
  <c r="K332" i="3"/>
  <c r="K313" i="3"/>
  <c r="K339" i="3"/>
  <c r="K310" i="3"/>
  <c r="K349" i="3"/>
  <c r="K331" i="3"/>
  <c r="K304" i="3"/>
  <c r="K344" i="3"/>
  <c r="K348" i="3"/>
  <c r="K330" i="3"/>
  <c r="K301" i="3"/>
  <c r="K315" i="3"/>
  <c r="K343" i="3"/>
  <c r="K305" i="3"/>
  <c r="K336" i="3"/>
  <c r="K335" i="3"/>
  <c r="K353" i="3"/>
  <c r="K323" i="3"/>
  <c r="K326" i="3"/>
  <c r="G4" i="3" l="1"/>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301" i="3" l="1"/>
  <c r="G342" i="3"/>
  <c r="G346" i="3"/>
  <c r="G353" i="3"/>
  <c r="G338" i="3"/>
  <c r="G328" i="3"/>
  <c r="G321" i="3"/>
  <c r="G356" i="3"/>
  <c r="G332" i="3"/>
  <c r="G350" i="3"/>
  <c r="G334" i="3"/>
  <c r="G306" i="3"/>
  <c r="G330" i="3"/>
  <c r="G351" i="3"/>
  <c r="G312" i="3"/>
  <c r="G341" i="3"/>
  <c r="G348" i="3"/>
  <c r="G322" i="3"/>
  <c r="G320" i="3"/>
  <c r="G347" i="3"/>
  <c r="G311" i="3"/>
  <c r="G335" i="3"/>
  <c r="G313" i="3"/>
  <c r="G327" i="3"/>
  <c r="G318" i="3"/>
  <c r="G349" i="3"/>
  <c r="G319" i="3"/>
  <c r="G329" i="3"/>
  <c r="G355" i="3"/>
  <c r="G326" i="3"/>
  <c r="G323" i="3"/>
  <c r="G310" i="3"/>
  <c r="G339" i="3"/>
  <c r="G352" i="3"/>
  <c r="G303" i="3"/>
  <c r="G343" i="3"/>
  <c r="G315" i="3"/>
  <c r="G344" i="3"/>
  <c r="G304" i="3"/>
  <c r="G331" i="3"/>
  <c r="G345" i="3"/>
  <c r="G317" i="3"/>
  <c r="G309" i="3"/>
  <c r="G314" i="3"/>
  <c r="G354" i="3"/>
  <c r="G307" i="3"/>
  <c r="G316" i="3"/>
  <c r="G337" i="3"/>
  <c r="G308" i="3"/>
  <c r="G340" i="3"/>
  <c r="G305" i="3"/>
  <c r="G336" i="3"/>
  <c r="G302" i="3"/>
  <c r="G333" i="3"/>
  <c r="I293" i="3"/>
  <c r="I285" i="3"/>
  <c r="I277" i="3"/>
  <c r="I269" i="3"/>
  <c r="I261" i="3"/>
  <c r="I253" i="3"/>
  <c r="I245" i="3"/>
  <c r="I237" i="3"/>
  <c r="I229" i="3"/>
  <c r="I221" i="3"/>
  <c r="I213" i="3"/>
  <c r="I205" i="3"/>
  <c r="I197" i="3"/>
  <c r="I189" i="3"/>
  <c r="I181" i="3"/>
  <c r="I173" i="3"/>
  <c r="I165" i="3"/>
  <c r="I157" i="3"/>
  <c r="I149" i="3"/>
  <c r="I141" i="3"/>
  <c r="I133" i="3"/>
  <c r="I125" i="3"/>
  <c r="I117" i="3"/>
  <c r="I109" i="3"/>
  <c r="I101" i="3"/>
  <c r="I93" i="3"/>
  <c r="I85" i="3"/>
  <c r="I77" i="3"/>
  <c r="I69" i="3"/>
  <c r="I61" i="3"/>
  <c r="I53" i="3"/>
  <c r="I45" i="3"/>
  <c r="I37" i="3"/>
  <c r="I29" i="3"/>
  <c r="I21" i="3"/>
  <c r="I13" i="3"/>
  <c r="I5" i="3"/>
  <c r="I292" i="3"/>
  <c r="I284" i="3"/>
  <c r="I276" i="3"/>
  <c r="I268" i="3"/>
  <c r="I260" i="3"/>
  <c r="I252" i="3"/>
  <c r="I244" i="3"/>
  <c r="I236" i="3"/>
  <c r="I228" i="3"/>
  <c r="I220" i="3"/>
  <c r="I212" i="3"/>
  <c r="I204" i="3"/>
  <c r="I196" i="3"/>
  <c r="I188" i="3"/>
  <c r="I180" i="3"/>
  <c r="I172" i="3"/>
  <c r="I164" i="3"/>
  <c r="I156" i="3"/>
  <c r="I148" i="3"/>
  <c r="I140" i="3"/>
  <c r="I132" i="3"/>
  <c r="I124" i="3"/>
  <c r="I116" i="3"/>
  <c r="I108" i="3"/>
  <c r="I100" i="3"/>
  <c r="I92" i="3"/>
  <c r="I84" i="3"/>
  <c r="I76" i="3"/>
  <c r="I68" i="3"/>
  <c r="I60" i="3"/>
  <c r="I52" i="3"/>
  <c r="I44" i="3"/>
  <c r="I36" i="3"/>
  <c r="I28" i="3"/>
  <c r="I20" i="3"/>
  <c r="I12" i="3"/>
  <c r="I4" i="3"/>
  <c r="H291" i="3"/>
  <c r="H283" i="3"/>
  <c r="H275" i="3"/>
  <c r="H267" i="3"/>
  <c r="H259" i="3"/>
  <c r="H251" i="3"/>
  <c r="H243" i="3"/>
  <c r="H235" i="3"/>
  <c r="H227" i="3"/>
  <c r="H219" i="3"/>
  <c r="H211" i="3"/>
  <c r="H203" i="3"/>
  <c r="H195" i="3"/>
  <c r="H187" i="3"/>
  <c r="H179" i="3"/>
  <c r="H171" i="3"/>
  <c r="H163" i="3"/>
  <c r="H155" i="3"/>
  <c r="H147" i="3"/>
  <c r="H139" i="3"/>
  <c r="H131" i="3"/>
  <c r="H123" i="3"/>
  <c r="H115" i="3"/>
  <c r="H107" i="3"/>
  <c r="H99" i="3"/>
  <c r="H91" i="3"/>
  <c r="H83" i="3"/>
  <c r="H75" i="3"/>
  <c r="H67" i="3"/>
  <c r="H59" i="3"/>
  <c r="H51" i="3"/>
  <c r="H43" i="3"/>
  <c r="H35" i="3"/>
  <c r="H27" i="3"/>
  <c r="H19" i="3"/>
  <c r="H11" i="3"/>
  <c r="H298" i="3"/>
  <c r="H290" i="3"/>
  <c r="H282" i="3"/>
  <c r="H274" i="3"/>
  <c r="H266" i="3"/>
  <c r="H258" i="3"/>
  <c r="H250" i="3"/>
  <c r="H242" i="3"/>
  <c r="H234" i="3"/>
  <c r="H226" i="3"/>
  <c r="H218" i="3"/>
  <c r="H210" i="3"/>
  <c r="H202" i="3"/>
  <c r="H194" i="3"/>
  <c r="H186" i="3"/>
  <c r="H178" i="3"/>
  <c r="H170" i="3"/>
  <c r="H162" i="3"/>
  <c r="H154" i="3"/>
  <c r="H146" i="3"/>
  <c r="H138" i="3"/>
  <c r="H130" i="3"/>
  <c r="H122" i="3"/>
  <c r="H114" i="3"/>
  <c r="H106" i="3"/>
  <c r="H98" i="3"/>
  <c r="H90" i="3"/>
  <c r="H82" i="3"/>
  <c r="H74" i="3"/>
  <c r="H66" i="3"/>
  <c r="H58" i="3"/>
  <c r="H50" i="3"/>
  <c r="H42" i="3"/>
  <c r="H34" i="3"/>
  <c r="H26" i="3"/>
  <c r="H18" i="3"/>
  <c r="H10" i="3"/>
  <c r="H165" i="3"/>
  <c r="H157" i="3"/>
  <c r="H133" i="3"/>
  <c r="H125" i="3"/>
  <c r="H261" i="3"/>
  <c r="H93" i="3"/>
  <c r="H229" i="3"/>
  <c r="H68" i="3"/>
  <c r="H197" i="3"/>
  <c r="H61" i="3"/>
  <c r="H189" i="3"/>
  <c r="H5" i="3"/>
  <c r="H253" i="3"/>
  <c r="H164" i="3"/>
  <c r="H69" i="3"/>
  <c r="H228" i="3"/>
  <c r="H293" i="3"/>
  <c r="H221" i="3"/>
  <c r="H132" i="3"/>
  <c r="H37" i="3"/>
  <c r="H292" i="3"/>
  <c r="H36" i="3"/>
  <c r="H285" i="3"/>
  <c r="H196" i="3"/>
  <c r="H101" i="3"/>
  <c r="H29" i="3"/>
  <c r="H100" i="3"/>
  <c r="H260" i="3"/>
  <c r="H4" i="3"/>
  <c r="I291" i="3"/>
  <c r="I227" i="3"/>
  <c r="I195" i="3"/>
  <c r="I163" i="3"/>
  <c r="I99" i="3"/>
  <c r="I35" i="3"/>
  <c r="I290" i="3"/>
  <c r="I226" i="3"/>
  <c r="I162" i="3"/>
  <c r="I34" i="3"/>
  <c r="I3" i="3"/>
  <c r="H297" i="3"/>
  <c r="I297" i="3"/>
  <c r="H289" i="3"/>
  <c r="I289" i="3"/>
  <c r="H281" i="3"/>
  <c r="I281" i="3"/>
  <c r="H273" i="3"/>
  <c r="I273" i="3"/>
  <c r="H265" i="3"/>
  <c r="I265" i="3"/>
  <c r="H257" i="3"/>
  <c r="I257" i="3"/>
  <c r="H249" i="3"/>
  <c r="I249" i="3"/>
  <c r="H241" i="3"/>
  <c r="I241" i="3"/>
  <c r="H233" i="3"/>
  <c r="I233" i="3"/>
  <c r="H225" i="3"/>
  <c r="I225" i="3"/>
  <c r="H217" i="3"/>
  <c r="I217" i="3"/>
  <c r="H209" i="3"/>
  <c r="I209" i="3"/>
  <c r="H201" i="3"/>
  <c r="I201" i="3"/>
  <c r="H193" i="3"/>
  <c r="I193" i="3"/>
  <c r="H185" i="3"/>
  <c r="I185" i="3"/>
  <c r="H177" i="3"/>
  <c r="I177" i="3"/>
  <c r="H169" i="3"/>
  <c r="I169" i="3"/>
  <c r="H161" i="3"/>
  <c r="I161" i="3"/>
  <c r="H153" i="3"/>
  <c r="I153" i="3"/>
  <c r="H145" i="3"/>
  <c r="I145" i="3"/>
  <c r="H137" i="3"/>
  <c r="I137" i="3"/>
  <c r="H129" i="3"/>
  <c r="I129" i="3"/>
  <c r="H121" i="3"/>
  <c r="I121" i="3"/>
  <c r="H113" i="3"/>
  <c r="I113" i="3"/>
  <c r="H105" i="3"/>
  <c r="I105" i="3"/>
  <c r="H97" i="3"/>
  <c r="I97" i="3"/>
  <c r="H89" i="3"/>
  <c r="I89" i="3"/>
  <c r="H81" i="3"/>
  <c r="I81" i="3"/>
  <c r="H73" i="3"/>
  <c r="I73" i="3"/>
  <c r="H65" i="3"/>
  <c r="I65" i="3"/>
  <c r="I346" i="3" s="1"/>
  <c r="H57" i="3"/>
  <c r="I57" i="3"/>
  <c r="H49" i="3"/>
  <c r="I49" i="3"/>
  <c r="H41" i="3"/>
  <c r="I41" i="3"/>
  <c r="H33" i="3"/>
  <c r="I33" i="3"/>
  <c r="H25" i="3"/>
  <c r="I25" i="3"/>
  <c r="H17" i="3"/>
  <c r="I17" i="3"/>
  <c r="H9" i="3"/>
  <c r="I9" i="3"/>
  <c r="I283" i="3"/>
  <c r="I251" i="3"/>
  <c r="I219" i="3"/>
  <c r="I187" i="3"/>
  <c r="I155" i="3"/>
  <c r="I123" i="3"/>
  <c r="I91" i="3"/>
  <c r="I59" i="3"/>
  <c r="I27" i="3"/>
  <c r="I131" i="3"/>
  <c r="I258" i="3"/>
  <c r="I194" i="3"/>
  <c r="I130" i="3"/>
  <c r="I66" i="3"/>
  <c r="H296" i="3"/>
  <c r="I296" i="3"/>
  <c r="H288" i="3"/>
  <c r="I288" i="3"/>
  <c r="H280" i="3"/>
  <c r="I280" i="3"/>
  <c r="H272" i="3"/>
  <c r="I272" i="3"/>
  <c r="H264" i="3"/>
  <c r="I264" i="3"/>
  <c r="H256" i="3"/>
  <c r="I256" i="3"/>
  <c r="H248" i="3"/>
  <c r="I248" i="3"/>
  <c r="H240" i="3"/>
  <c r="I240" i="3"/>
  <c r="H232" i="3"/>
  <c r="I232" i="3"/>
  <c r="H224" i="3"/>
  <c r="I224" i="3"/>
  <c r="H216" i="3"/>
  <c r="I216" i="3"/>
  <c r="H208" i="3"/>
  <c r="I208" i="3"/>
  <c r="H200" i="3"/>
  <c r="I200" i="3"/>
  <c r="H192" i="3"/>
  <c r="I192" i="3"/>
  <c r="H184" i="3"/>
  <c r="I184" i="3"/>
  <c r="H176" i="3"/>
  <c r="I176" i="3"/>
  <c r="H168" i="3"/>
  <c r="I168" i="3"/>
  <c r="H160" i="3"/>
  <c r="I160" i="3"/>
  <c r="H152" i="3"/>
  <c r="I152" i="3"/>
  <c r="H144" i="3"/>
  <c r="I144" i="3"/>
  <c r="H136" i="3"/>
  <c r="I136" i="3"/>
  <c r="H128" i="3"/>
  <c r="I128" i="3"/>
  <c r="H120" i="3"/>
  <c r="I120" i="3"/>
  <c r="H112" i="3"/>
  <c r="I112" i="3"/>
  <c r="H104" i="3"/>
  <c r="I104" i="3"/>
  <c r="H96" i="3"/>
  <c r="I96" i="3"/>
  <c r="H88" i="3"/>
  <c r="I88" i="3"/>
  <c r="H80" i="3"/>
  <c r="I80" i="3"/>
  <c r="H72" i="3"/>
  <c r="I72" i="3"/>
  <c r="H64" i="3"/>
  <c r="I64" i="3"/>
  <c r="H56" i="3"/>
  <c r="I56" i="3"/>
  <c r="H48" i="3"/>
  <c r="I48" i="3"/>
  <c r="H40" i="3"/>
  <c r="I40" i="3"/>
  <c r="H32" i="3"/>
  <c r="I32" i="3"/>
  <c r="H24" i="3"/>
  <c r="I24" i="3"/>
  <c r="H16" i="3"/>
  <c r="I16" i="3"/>
  <c r="H8" i="3"/>
  <c r="I8" i="3"/>
  <c r="H284" i="3"/>
  <c r="H252" i="3"/>
  <c r="H220" i="3"/>
  <c r="H188" i="3"/>
  <c r="H156" i="3"/>
  <c r="H124" i="3"/>
  <c r="H92" i="3"/>
  <c r="H60" i="3"/>
  <c r="H28" i="3"/>
  <c r="I282" i="3"/>
  <c r="I250" i="3"/>
  <c r="I218" i="3"/>
  <c r="I186" i="3"/>
  <c r="I154" i="3"/>
  <c r="I122" i="3"/>
  <c r="I90" i="3"/>
  <c r="I58" i="3"/>
  <c r="I26" i="3"/>
  <c r="I98" i="3"/>
  <c r="H295" i="3"/>
  <c r="I295" i="3"/>
  <c r="H287" i="3"/>
  <c r="I287" i="3"/>
  <c r="H279" i="3"/>
  <c r="I279" i="3"/>
  <c r="H271" i="3"/>
  <c r="I271" i="3"/>
  <c r="H263" i="3"/>
  <c r="I263" i="3"/>
  <c r="H255" i="3"/>
  <c r="I255" i="3"/>
  <c r="H247" i="3"/>
  <c r="I247" i="3"/>
  <c r="H239" i="3"/>
  <c r="I239" i="3"/>
  <c r="H231" i="3"/>
  <c r="I231" i="3"/>
  <c r="H223" i="3"/>
  <c r="I223" i="3"/>
  <c r="H215" i="3"/>
  <c r="I215" i="3"/>
  <c r="H207" i="3"/>
  <c r="I207" i="3"/>
  <c r="H199" i="3"/>
  <c r="I199" i="3"/>
  <c r="H191" i="3"/>
  <c r="I191" i="3"/>
  <c r="H183" i="3"/>
  <c r="I183" i="3"/>
  <c r="H175" i="3"/>
  <c r="I175" i="3"/>
  <c r="H167" i="3"/>
  <c r="I167" i="3"/>
  <c r="H159" i="3"/>
  <c r="I159" i="3"/>
  <c r="H151" i="3"/>
  <c r="I151" i="3"/>
  <c r="H143" i="3"/>
  <c r="I143" i="3"/>
  <c r="H135" i="3"/>
  <c r="I135" i="3"/>
  <c r="H127" i="3"/>
  <c r="I127" i="3"/>
  <c r="H119" i="3"/>
  <c r="I119" i="3"/>
  <c r="H111" i="3"/>
  <c r="I111" i="3"/>
  <c r="H103" i="3"/>
  <c r="I103" i="3"/>
  <c r="H95" i="3"/>
  <c r="I95" i="3"/>
  <c r="H87" i="3"/>
  <c r="I87" i="3"/>
  <c r="H79" i="3"/>
  <c r="I79" i="3"/>
  <c r="H71" i="3"/>
  <c r="I71" i="3"/>
  <c r="H63" i="3"/>
  <c r="I63" i="3"/>
  <c r="H55" i="3"/>
  <c r="I55" i="3"/>
  <c r="H47" i="3"/>
  <c r="I47" i="3"/>
  <c r="H39" i="3"/>
  <c r="I39" i="3"/>
  <c r="H31" i="3"/>
  <c r="I31" i="3"/>
  <c r="H23" i="3"/>
  <c r="I23" i="3"/>
  <c r="H15" i="3"/>
  <c r="I15" i="3"/>
  <c r="H7" i="3"/>
  <c r="I7" i="3"/>
  <c r="H277" i="3"/>
  <c r="H245" i="3"/>
  <c r="H213" i="3"/>
  <c r="H181" i="3"/>
  <c r="H149" i="3"/>
  <c r="H117" i="3"/>
  <c r="H85" i="3"/>
  <c r="H53" i="3"/>
  <c r="H21" i="3"/>
  <c r="I275" i="3"/>
  <c r="I243" i="3"/>
  <c r="I211" i="3"/>
  <c r="I179" i="3"/>
  <c r="I147" i="3"/>
  <c r="I115" i="3"/>
  <c r="I83" i="3"/>
  <c r="I51" i="3"/>
  <c r="I19" i="3"/>
  <c r="H294" i="3"/>
  <c r="I294" i="3"/>
  <c r="H286" i="3"/>
  <c r="I286" i="3"/>
  <c r="H278" i="3"/>
  <c r="I278" i="3"/>
  <c r="H270" i="3"/>
  <c r="I270" i="3"/>
  <c r="H262" i="3"/>
  <c r="I262" i="3"/>
  <c r="H254" i="3"/>
  <c r="I254" i="3"/>
  <c r="H246" i="3"/>
  <c r="I246" i="3"/>
  <c r="H238" i="3"/>
  <c r="I238" i="3"/>
  <c r="H230" i="3"/>
  <c r="I230" i="3"/>
  <c r="H222" i="3"/>
  <c r="I222" i="3"/>
  <c r="H214" i="3"/>
  <c r="I214" i="3"/>
  <c r="H206" i="3"/>
  <c r="I206" i="3"/>
  <c r="H198" i="3"/>
  <c r="I198" i="3"/>
  <c r="H190" i="3"/>
  <c r="I190" i="3"/>
  <c r="H182" i="3"/>
  <c r="I182" i="3"/>
  <c r="H174" i="3"/>
  <c r="I174" i="3"/>
  <c r="H166" i="3"/>
  <c r="I166" i="3"/>
  <c r="H158" i="3"/>
  <c r="I158" i="3"/>
  <c r="H150" i="3"/>
  <c r="I150" i="3"/>
  <c r="H142" i="3"/>
  <c r="I142" i="3"/>
  <c r="H134" i="3"/>
  <c r="I134" i="3"/>
  <c r="H126" i="3"/>
  <c r="I126" i="3"/>
  <c r="H118" i="3"/>
  <c r="I118" i="3"/>
  <c r="H110" i="3"/>
  <c r="I110" i="3"/>
  <c r="H102" i="3"/>
  <c r="I102" i="3"/>
  <c r="H94" i="3"/>
  <c r="I94" i="3"/>
  <c r="H86" i="3"/>
  <c r="I86" i="3"/>
  <c r="H78" i="3"/>
  <c r="I78" i="3"/>
  <c r="H70" i="3"/>
  <c r="I70" i="3"/>
  <c r="H62" i="3"/>
  <c r="I62" i="3"/>
  <c r="H54" i="3"/>
  <c r="I54" i="3"/>
  <c r="H46" i="3"/>
  <c r="I46" i="3"/>
  <c r="H38" i="3"/>
  <c r="I38" i="3"/>
  <c r="H30" i="3"/>
  <c r="I30" i="3"/>
  <c r="H22" i="3"/>
  <c r="I22" i="3"/>
  <c r="H14" i="3"/>
  <c r="I14" i="3"/>
  <c r="H6" i="3"/>
  <c r="I6" i="3"/>
  <c r="H276" i="3"/>
  <c r="H244" i="3"/>
  <c r="H212" i="3"/>
  <c r="H180" i="3"/>
  <c r="H148" i="3"/>
  <c r="H116" i="3"/>
  <c r="H84" i="3"/>
  <c r="H52" i="3"/>
  <c r="H20" i="3"/>
  <c r="I274" i="3"/>
  <c r="I242" i="3"/>
  <c r="I210" i="3"/>
  <c r="I178" i="3"/>
  <c r="I146" i="3"/>
  <c r="I114" i="3"/>
  <c r="I82" i="3"/>
  <c r="I50" i="3"/>
  <c r="I18" i="3"/>
  <c r="I67" i="3"/>
  <c r="H269" i="3"/>
  <c r="H237" i="3"/>
  <c r="H205" i="3"/>
  <c r="H173" i="3"/>
  <c r="H141" i="3"/>
  <c r="H109" i="3"/>
  <c r="H77" i="3"/>
  <c r="H45" i="3"/>
  <c r="H13" i="3"/>
  <c r="I267" i="3"/>
  <c r="I235" i="3"/>
  <c r="I203" i="3"/>
  <c r="I171" i="3"/>
  <c r="I139" i="3"/>
  <c r="I107" i="3"/>
  <c r="I75" i="3"/>
  <c r="I43" i="3"/>
  <c r="I11" i="3"/>
  <c r="I259" i="3"/>
  <c r="H268" i="3"/>
  <c r="H236" i="3"/>
  <c r="H204" i="3"/>
  <c r="H172" i="3"/>
  <c r="H140" i="3"/>
  <c r="H108" i="3"/>
  <c r="H76" i="3"/>
  <c r="H44" i="3"/>
  <c r="H12" i="3"/>
  <c r="I298" i="3"/>
  <c r="I266" i="3"/>
  <c r="I234" i="3"/>
  <c r="I202" i="3"/>
  <c r="I170" i="3"/>
  <c r="I138" i="3"/>
  <c r="I106" i="3"/>
  <c r="I74" i="3"/>
  <c r="I42" i="3"/>
  <c r="I10" i="3"/>
  <c r="H334" i="3" l="1"/>
  <c r="H316" i="3"/>
  <c r="H344" i="3"/>
  <c r="I356" i="3"/>
  <c r="H350" i="3"/>
  <c r="H338" i="3"/>
  <c r="I314" i="3"/>
  <c r="H329" i="3"/>
  <c r="I313" i="3"/>
  <c r="I353" i="3"/>
  <c r="I349" i="3"/>
  <c r="H356" i="3"/>
  <c r="H340" i="3"/>
  <c r="I338" i="3"/>
  <c r="I318" i="3"/>
  <c r="I347" i="3"/>
  <c r="I348" i="3"/>
  <c r="H330" i="3"/>
  <c r="H301" i="3"/>
  <c r="I302" i="3"/>
  <c r="I333" i="3"/>
  <c r="H354" i="3"/>
  <c r="H307" i="3"/>
  <c r="H343" i="3"/>
  <c r="H315" i="3"/>
  <c r="H345" i="3"/>
  <c r="H317" i="3"/>
  <c r="I352" i="3"/>
  <c r="I303" i="3"/>
  <c r="I350" i="3"/>
  <c r="H304" i="3"/>
  <c r="H310" i="3"/>
  <c r="H339" i="3"/>
  <c r="H327" i="3"/>
  <c r="H320" i="3"/>
  <c r="I304" i="3"/>
  <c r="I344" i="3"/>
  <c r="H326" i="3"/>
  <c r="H323" i="3"/>
  <c r="I328" i="3"/>
  <c r="H313" i="3"/>
  <c r="H353" i="3"/>
  <c r="H302" i="3"/>
  <c r="H333" i="3"/>
  <c r="H328" i="3"/>
  <c r="H306" i="3"/>
  <c r="I305" i="3"/>
  <c r="I336" i="3"/>
  <c r="I309" i="3"/>
  <c r="H305" i="3"/>
  <c r="H336" i="3"/>
  <c r="H342" i="3"/>
  <c r="I323" i="3"/>
  <c r="I326" i="3"/>
  <c r="I332" i="3"/>
  <c r="I355" i="3"/>
  <c r="I319" i="3"/>
  <c r="I335" i="3"/>
  <c r="H309" i="3"/>
  <c r="H349" i="3"/>
  <c r="I340" i="3"/>
  <c r="I345" i="3"/>
  <c r="I317" i="3"/>
  <c r="I342" i="3"/>
  <c r="H355" i="3"/>
  <c r="H319" i="3"/>
  <c r="H335" i="3"/>
  <c r="I351" i="3"/>
  <c r="H346" i="3"/>
  <c r="I331" i="3"/>
  <c r="I312" i="3"/>
  <c r="I341" i="3"/>
  <c r="I311" i="3"/>
  <c r="I322" i="3"/>
  <c r="H314" i="3"/>
  <c r="H332" i="3"/>
  <c r="H348" i="3"/>
  <c r="I337" i="3"/>
  <c r="I308" i="3"/>
  <c r="H321" i="3"/>
  <c r="H352" i="3"/>
  <c r="H303" i="3"/>
  <c r="I306" i="3"/>
  <c r="H318" i="3"/>
  <c r="H311" i="3"/>
  <c r="H347" i="3"/>
  <c r="H322" i="3"/>
  <c r="H312" i="3"/>
  <c r="H341" i="3"/>
  <c r="H337" i="3"/>
  <c r="H308" i="3"/>
  <c r="I315" i="3"/>
  <c r="I343" i="3"/>
  <c r="I330" i="3"/>
  <c r="I301" i="3"/>
  <c r="I334" i="3"/>
  <c r="H331" i="3"/>
  <c r="I339" i="3"/>
  <c r="I310" i="3"/>
  <c r="I329" i="3"/>
  <c r="I327" i="3"/>
  <c r="I320" i="3"/>
  <c r="I321" i="3"/>
  <c r="H351" i="3"/>
  <c r="I316" i="3"/>
  <c r="I307" i="3"/>
  <c r="I354" i="3"/>
  <c r="D13" i="1" l="1"/>
  <c r="D19" i="1"/>
  <c r="D18" i="1"/>
  <c r="D20" i="1"/>
  <c r="D21" i="1"/>
  <c r="D15" i="1"/>
  <c r="D17" i="1"/>
  <c r="D16" i="1"/>
  <c r="D2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<sst xmlns="http://schemas.openxmlformats.org/spreadsheetml/2006/main" count="1756" uniqueCount="1142">
  <si>
    <t>Source:</t>
  </si>
  <si>
    <t>ecode</t>
  </si>
  <si>
    <t xml:space="preserve">Local Authority </t>
  </si>
  <si>
    <t>upper_ecode</t>
  </si>
  <si>
    <t>fire_ecode</t>
  </si>
  <si>
    <t>E3831</t>
  </si>
  <si>
    <t>Adur</t>
  </si>
  <si>
    <t>E3820</t>
  </si>
  <si>
    <t>NA</t>
  </si>
  <si>
    <t>E1031</t>
  </si>
  <si>
    <t>Amber Valley</t>
  </si>
  <si>
    <t>E1021</t>
  </si>
  <si>
    <t>E6110</t>
  </si>
  <si>
    <t>E3832</t>
  </si>
  <si>
    <t>Arun</t>
  </si>
  <si>
    <t>E3031</t>
  </si>
  <si>
    <t>Ashfield</t>
  </si>
  <si>
    <t>E3021</t>
  </si>
  <si>
    <t>E6130</t>
  </si>
  <si>
    <t>E2231</t>
  </si>
  <si>
    <t>Ashford</t>
  </si>
  <si>
    <t>E2221</t>
  </si>
  <si>
    <t>E6122</t>
  </si>
  <si>
    <t>E3531</t>
  </si>
  <si>
    <t>Babergh</t>
  </si>
  <si>
    <t>E3520</t>
  </si>
  <si>
    <t>E5030</t>
  </si>
  <si>
    <t>Barking &amp; Dagenham</t>
  </si>
  <si>
    <t>E5100</t>
  </si>
  <si>
    <t>E5031</t>
  </si>
  <si>
    <t>Barnet</t>
  </si>
  <si>
    <t>E4401</t>
  </si>
  <si>
    <t>Barnsley</t>
  </si>
  <si>
    <t>E6144</t>
  </si>
  <si>
    <t>E1531</t>
  </si>
  <si>
    <t>Basildon</t>
  </si>
  <si>
    <t>E1521</t>
  </si>
  <si>
    <t>E6115</t>
  </si>
  <si>
    <t>E1731</t>
  </si>
  <si>
    <t>Basingstoke &amp; Deane</t>
  </si>
  <si>
    <t>E1721</t>
  </si>
  <si>
    <t>E6163</t>
  </si>
  <si>
    <t>E3032</t>
  </si>
  <si>
    <t>Bassetlaw</t>
  </si>
  <si>
    <t>E0101</t>
  </si>
  <si>
    <t>Bath &amp; North East Somerset UA</t>
  </si>
  <si>
    <t>E6354</t>
  </si>
  <si>
    <t>E6101</t>
  </si>
  <si>
    <t>E0202</t>
  </si>
  <si>
    <t>Bedford UA</t>
  </si>
  <si>
    <t>E6102</t>
  </si>
  <si>
    <t>E5032</t>
  </si>
  <si>
    <t>Bexley</t>
  </si>
  <si>
    <t>E4601</t>
  </si>
  <si>
    <t>Birmingham</t>
  </si>
  <si>
    <t>E6146</t>
  </si>
  <si>
    <t>E2431</t>
  </si>
  <si>
    <t>Blaby</t>
  </si>
  <si>
    <t>E2421</t>
  </si>
  <si>
    <t>E6124</t>
  </si>
  <si>
    <t>E2301</t>
  </si>
  <si>
    <t>Blackburn with Darwen UA</t>
  </si>
  <si>
    <t>E6123</t>
  </si>
  <si>
    <t>E2302</t>
  </si>
  <si>
    <t>Blackpool UA</t>
  </si>
  <si>
    <t>E1032</t>
  </si>
  <si>
    <t>Bolsover</t>
  </si>
  <si>
    <t>E4201</t>
  </si>
  <si>
    <t>Bolton</t>
  </si>
  <si>
    <t>E6348</t>
  </si>
  <si>
    <t>E2531</t>
  </si>
  <si>
    <t>Boston</t>
  </si>
  <si>
    <t>E2520</t>
  </si>
  <si>
    <t>E1204</t>
  </si>
  <si>
    <t>Bournemouth, Christchurch &amp; Poole UA</t>
  </si>
  <si>
    <t>E6162</t>
  </si>
  <si>
    <t>E0301</t>
  </si>
  <si>
    <t>Bracknell Forest UA</t>
  </si>
  <si>
    <t>E6103</t>
  </si>
  <si>
    <t>E4701</t>
  </si>
  <si>
    <t>Bradford</t>
  </si>
  <si>
    <t>E6147</t>
  </si>
  <si>
    <t>E1532</t>
  </si>
  <si>
    <t>Braintree</t>
  </si>
  <si>
    <t>E2631</t>
  </si>
  <si>
    <t>Breckland</t>
  </si>
  <si>
    <t>E2620</t>
  </si>
  <si>
    <t>E5033</t>
  </si>
  <si>
    <t>Brent</t>
  </si>
  <si>
    <t>E1533</t>
  </si>
  <si>
    <t>Brentwood</t>
  </si>
  <si>
    <t>E1401</t>
  </si>
  <si>
    <t>Brighton &amp; Hove UA</t>
  </si>
  <si>
    <t>E6114</t>
  </si>
  <si>
    <t>E0102</t>
  </si>
  <si>
    <t>Bristol UA</t>
  </si>
  <si>
    <t>E2632</t>
  </si>
  <si>
    <t>Broadland</t>
  </si>
  <si>
    <t>E5034</t>
  </si>
  <si>
    <t>Bromley</t>
  </si>
  <si>
    <t>E1831</t>
  </si>
  <si>
    <t>Bromsgrove</t>
  </si>
  <si>
    <t>E1821</t>
  </si>
  <si>
    <t>E6118</t>
  </si>
  <si>
    <t>E1931</t>
  </si>
  <si>
    <t>Broxbourne</t>
  </si>
  <si>
    <t>E1920</t>
  </si>
  <si>
    <t>E3033</t>
  </si>
  <si>
    <t>Broxtowe</t>
  </si>
  <si>
    <t>E0402</t>
  </si>
  <si>
    <t>Buckinghamshire UA</t>
  </si>
  <si>
    <t>E6104</t>
  </si>
  <si>
    <t>E2333</t>
  </si>
  <si>
    <t>Burnley</t>
  </si>
  <si>
    <t>E2321</t>
  </si>
  <si>
    <t>E4202</t>
  </si>
  <si>
    <t>Bury</t>
  </si>
  <si>
    <t>E4702</t>
  </si>
  <si>
    <t>Calderdale</t>
  </si>
  <si>
    <t>E0531</t>
  </si>
  <si>
    <t>Cambridge</t>
  </si>
  <si>
    <t>E0521</t>
  </si>
  <si>
    <t>E6105</t>
  </si>
  <si>
    <t>E5011</t>
  </si>
  <si>
    <t>Camden</t>
  </si>
  <si>
    <t>E3431</t>
  </si>
  <si>
    <t>Cannock Chase</t>
  </si>
  <si>
    <t>E3421</t>
  </si>
  <si>
    <t>E6134</t>
  </si>
  <si>
    <t>E2232</t>
  </si>
  <si>
    <t>Canterbury</t>
  </si>
  <si>
    <t>E1534</t>
  </si>
  <si>
    <t>Castle Point</t>
  </si>
  <si>
    <t>E0203</t>
  </si>
  <si>
    <t>Central Bedfordshire UA</t>
  </si>
  <si>
    <t>E2432</t>
  </si>
  <si>
    <t>Charnwood</t>
  </si>
  <si>
    <t>E1535</t>
  </si>
  <si>
    <t>Chelmsford</t>
  </si>
  <si>
    <t>E1631</t>
  </si>
  <si>
    <t>Cheltenham</t>
  </si>
  <si>
    <t>E1620</t>
  </si>
  <si>
    <t>E3131</t>
  </si>
  <si>
    <t>Cherwell</t>
  </si>
  <si>
    <t>E3120</t>
  </si>
  <si>
    <t>E0603</t>
  </si>
  <si>
    <t>Cheshire East UA</t>
  </si>
  <si>
    <t>E6106</t>
  </si>
  <si>
    <t>E0604</t>
  </si>
  <si>
    <t>Cheshire West and Chester UA</t>
  </si>
  <si>
    <t>E1033</t>
  </si>
  <si>
    <t>Chesterfield</t>
  </si>
  <si>
    <t>E3833</t>
  </si>
  <si>
    <t>Chichester</t>
  </si>
  <si>
    <t>E2334</t>
  </si>
  <si>
    <t>Chorley</t>
  </si>
  <si>
    <t>E5010</t>
  </si>
  <si>
    <t>City of London</t>
  </si>
  <si>
    <t>E1536</t>
  </si>
  <si>
    <t>Colchester</t>
  </si>
  <si>
    <t>E0801</t>
  </si>
  <si>
    <t>Cornwall UA</t>
  </si>
  <si>
    <t>E1632</t>
  </si>
  <si>
    <t>Cotswold</t>
  </si>
  <si>
    <t>E4602</t>
  </si>
  <si>
    <t>Coventry</t>
  </si>
  <si>
    <t>E3834</t>
  </si>
  <si>
    <t>Crawley</t>
  </si>
  <si>
    <t>E5035</t>
  </si>
  <si>
    <t>Croydon</t>
  </si>
  <si>
    <t>E0901</t>
  </si>
  <si>
    <t>Cumberland</t>
  </si>
  <si>
    <t>E6135</t>
  </si>
  <si>
    <t>E1932</t>
  </si>
  <si>
    <t>Dacorum</t>
  </si>
  <si>
    <t>E1301</t>
  </si>
  <si>
    <t>Darlington UA</t>
  </si>
  <si>
    <t>E6113</t>
  </si>
  <si>
    <t>E2233</t>
  </si>
  <si>
    <t>Dartford</t>
  </si>
  <si>
    <t>E1001</t>
  </si>
  <si>
    <t>Derby UA</t>
  </si>
  <si>
    <t>E1035</t>
  </si>
  <si>
    <t>Derbyshire Dales</t>
  </si>
  <si>
    <t>E4402</t>
  </si>
  <si>
    <t>Doncaster</t>
  </si>
  <si>
    <t>E1203</t>
  </si>
  <si>
    <t>Dorset UA</t>
  </si>
  <si>
    <t>E2234</t>
  </si>
  <si>
    <t>Dover</t>
  </si>
  <si>
    <t>E4603</t>
  </si>
  <si>
    <t>Dudley</t>
  </si>
  <si>
    <t>E1302</t>
  </si>
  <si>
    <t>Durham UA</t>
  </si>
  <si>
    <t>E5036</t>
  </si>
  <si>
    <t>Ealing</t>
  </si>
  <si>
    <t>E0532</t>
  </si>
  <si>
    <t>East Cambridgeshire</t>
  </si>
  <si>
    <t>E1131</t>
  </si>
  <si>
    <t>East Devon</t>
  </si>
  <si>
    <t>E1121</t>
  </si>
  <si>
    <t>E6161</t>
  </si>
  <si>
    <t>E1732</t>
  </si>
  <si>
    <t>East Hampshire</t>
  </si>
  <si>
    <t>E1933</t>
  </si>
  <si>
    <t>East Hertfordshire</t>
  </si>
  <si>
    <t>E2532</t>
  </si>
  <si>
    <t>East Lindsey</t>
  </si>
  <si>
    <t>E2001</t>
  </si>
  <si>
    <t>East Riding of Yorkshire UA</t>
  </si>
  <si>
    <t>E6120</t>
  </si>
  <si>
    <t>E3432</t>
  </si>
  <si>
    <t>East Staffordshire</t>
  </si>
  <si>
    <t>E3538</t>
  </si>
  <si>
    <t>East Suffolk</t>
  </si>
  <si>
    <t>E1432</t>
  </si>
  <si>
    <t>Eastbourne</t>
  </si>
  <si>
    <t>E1421</t>
  </si>
  <si>
    <t>E1733</t>
  </si>
  <si>
    <t>Eastleigh</t>
  </si>
  <si>
    <t>E3631</t>
  </si>
  <si>
    <t>Elmbridge</t>
  </si>
  <si>
    <t>E3620</t>
  </si>
  <si>
    <t>E5037</t>
  </si>
  <si>
    <t>Enfield</t>
  </si>
  <si>
    <t>E1537</t>
  </si>
  <si>
    <t>Epping Forest</t>
  </si>
  <si>
    <t>E3632</t>
  </si>
  <si>
    <t>Epsom &amp; Ewell</t>
  </si>
  <si>
    <t>E1036</t>
  </si>
  <si>
    <t>Erewash</t>
  </si>
  <si>
    <t>E1132</t>
  </si>
  <si>
    <t>Exeter</t>
  </si>
  <si>
    <t>E1734</t>
  </si>
  <si>
    <t>Fareham</t>
  </si>
  <si>
    <t>E0533</t>
  </si>
  <si>
    <t>Fenland</t>
  </si>
  <si>
    <t>E2240</t>
  </si>
  <si>
    <t>Folkestone &amp; Hythe</t>
  </si>
  <si>
    <t>E1633</t>
  </si>
  <si>
    <t>Forest of Dean</t>
  </si>
  <si>
    <t>E2335</t>
  </si>
  <si>
    <t>Fylde</t>
  </si>
  <si>
    <t>E4501</t>
  </si>
  <si>
    <t>Gateshead</t>
  </si>
  <si>
    <t>E6145</t>
  </si>
  <si>
    <t>E3034</t>
  </si>
  <si>
    <t>Gedling</t>
  </si>
  <si>
    <t>E1634</t>
  </si>
  <si>
    <t>Gloucester</t>
  </si>
  <si>
    <t>E1735</t>
  </si>
  <si>
    <t>Gosport</t>
  </si>
  <si>
    <t>E2236</t>
  </si>
  <si>
    <t>Gravesham</t>
  </si>
  <si>
    <t>E2633</t>
  </si>
  <si>
    <t>Great Yarmouth</t>
  </si>
  <si>
    <t>E5012</t>
  </si>
  <si>
    <t>Greenwich</t>
  </si>
  <si>
    <t>E3633</t>
  </si>
  <si>
    <t>Guildford</t>
  </si>
  <si>
    <t>E5013</t>
  </si>
  <si>
    <t>Hackney</t>
  </si>
  <si>
    <t>E0601</t>
  </si>
  <si>
    <t>Halton UA</t>
  </si>
  <si>
    <t>E5014</t>
  </si>
  <si>
    <t>Hammersmith &amp; Fulham</t>
  </si>
  <si>
    <t>E2433</t>
  </si>
  <si>
    <t>Harborough</t>
  </si>
  <si>
    <t>E5038</t>
  </si>
  <si>
    <t>Haringey</t>
  </si>
  <si>
    <t>E1538</t>
  </si>
  <si>
    <t>Harlow</t>
  </si>
  <si>
    <t>E5039</t>
  </si>
  <si>
    <t>Harrow</t>
  </si>
  <si>
    <t>E1736</t>
  </si>
  <si>
    <t>Hart</t>
  </si>
  <si>
    <t>E0701</t>
  </si>
  <si>
    <t>Hartlepool UA</t>
  </si>
  <si>
    <t>E6107</t>
  </si>
  <si>
    <t>E1433</t>
  </si>
  <si>
    <t>Hastings</t>
  </si>
  <si>
    <t>E1737</t>
  </si>
  <si>
    <t>Havant</t>
  </si>
  <si>
    <t>E5040</t>
  </si>
  <si>
    <t>Havering</t>
  </si>
  <si>
    <t>E1801</t>
  </si>
  <si>
    <t>Herefordshire UA</t>
  </si>
  <si>
    <t>E1934</t>
  </si>
  <si>
    <t>Hertsmere</t>
  </si>
  <si>
    <t>E1037</t>
  </si>
  <si>
    <t>High Peak</t>
  </si>
  <si>
    <t>E5041</t>
  </si>
  <si>
    <t>Hillingdon</t>
  </si>
  <si>
    <t>E2434</t>
  </si>
  <si>
    <t>Hinckley &amp; Bosworth</t>
  </si>
  <si>
    <t>E3835</t>
  </si>
  <si>
    <t>Horsham</t>
  </si>
  <si>
    <t>E5042</t>
  </si>
  <si>
    <t>Hounslow</t>
  </si>
  <si>
    <t>E0551</t>
  </si>
  <si>
    <t>Huntingdonshire</t>
  </si>
  <si>
    <t>E2336</t>
  </si>
  <si>
    <t>Hyndburn</t>
  </si>
  <si>
    <t>E3533</t>
  </si>
  <si>
    <t>Ipswich</t>
  </si>
  <si>
    <t>E2101</t>
  </si>
  <si>
    <t>Isle of Wight Council UA</t>
  </si>
  <si>
    <t>E4001</t>
  </si>
  <si>
    <t>Isles of Scilly</t>
  </si>
  <si>
    <t>E5015</t>
  </si>
  <si>
    <t>Islington</t>
  </si>
  <si>
    <t>E5016</t>
  </si>
  <si>
    <t>Kensington &amp; Chelsea</t>
  </si>
  <si>
    <t>E2634</t>
  </si>
  <si>
    <t>King's Lynn &amp; West Norfolk</t>
  </si>
  <si>
    <t>E2002</t>
  </si>
  <si>
    <t>Kingston-upon-Hull UA</t>
  </si>
  <si>
    <t>E5043</t>
  </si>
  <si>
    <t>Kingston-upon-Thames</t>
  </si>
  <si>
    <t>E4703</t>
  </si>
  <si>
    <t>Kirklees</t>
  </si>
  <si>
    <t>E4301</t>
  </si>
  <si>
    <t>Knowsley</t>
  </si>
  <si>
    <t>E6143</t>
  </si>
  <si>
    <t>E5017</t>
  </si>
  <si>
    <t>Lambeth</t>
  </si>
  <si>
    <t>E2337</t>
  </si>
  <si>
    <t>Lancaster</t>
  </si>
  <si>
    <t>E4704</t>
  </si>
  <si>
    <t>Leeds</t>
  </si>
  <si>
    <t>E2401</t>
  </si>
  <si>
    <t>Leicester UA</t>
  </si>
  <si>
    <t>E1435</t>
  </si>
  <si>
    <t>Lewes</t>
  </si>
  <si>
    <t>E5018</t>
  </si>
  <si>
    <t>Lewisham</t>
  </si>
  <si>
    <t>E3433</t>
  </si>
  <si>
    <t>Lichfield</t>
  </si>
  <si>
    <t>E2533</t>
  </si>
  <si>
    <t>Lincoln</t>
  </si>
  <si>
    <t>E4302</t>
  </si>
  <si>
    <t>Liverpool</t>
  </si>
  <si>
    <t>E0201</t>
  </si>
  <si>
    <t>Luton UA</t>
  </si>
  <si>
    <t>E2237</t>
  </si>
  <si>
    <t>Maidstone</t>
  </si>
  <si>
    <t>E1539</t>
  </si>
  <si>
    <t>Maldon</t>
  </si>
  <si>
    <t>E1851</t>
  </si>
  <si>
    <t>Malvern Hills</t>
  </si>
  <si>
    <t>E4203</t>
  </si>
  <si>
    <t>Manchester</t>
  </si>
  <si>
    <t>E3035</t>
  </si>
  <si>
    <t>Mansfield</t>
  </si>
  <si>
    <t>E2201</t>
  </si>
  <si>
    <t>Medway UA</t>
  </si>
  <si>
    <t>E2436</t>
  </si>
  <si>
    <t>Melton</t>
  </si>
  <si>
    <t>E5044</t>
  </si>
  <si>
    <t>Merton</t>
  </si>
  <si>
    <t>E1133</t>
  </si>
  <si>
    <t>Mid Devon</t>
  </si>
  <si>
    <t>E3534</t>
  </si>
  <si>
    <t>Mid Suffolk</t>
  </si>
  <si>
    <t>E3836</t>
  </si>
  <si>
    <t>Mid Sussex</t>
  </si>
  <si>
    <t>E0702</t>
  </si>
  <si>
    <t>Middlesbrough UA</t>
  </si>
  <si>
    <t>E0401</t>
  </si>
  <si>
    <t>Milton Keynes UA</t>
  </si>
  <si>
    <t>E3634</t>
  </si>
  <si>
    <t>Mole Valley</t>
  </si>
  <si>
    <t>E1738</t>
  </si>
  <si>
    <t>New Forest</t>
  </si>
  <si>
    <t>E3036</t>
  </si>
  <si>
    <t>Newark &amp; Sherwood</t>
  </si>
  <si>
    <t>E3434</t>
  </si>
  <si>
    <t>Newcastle-under-Lyme</t>
  </si>
  <si>
    <t>E4502</t>
  </si>
  <si>
    <t>Newcastle-upon-Tyne</t>
  </si>
  <si>
    <t>E5045</t>
  </si>
  <si>
    <t>Newham</t>
  </si>
  <si>
    <t>E1134</t>
  </si>
  <si>
    <t>North Devon</t>
  </si>
  <si>
    <t>E1038</t>
  </si>
  <si>
    <t>North East Derbyshire</t>
  </si>
  <si>
    <t>E2003</t>
  </si>
  <si>
    <t>North East Lincolnshire UA</t>
  </si>
  <si>
    <t>E1935</t>
  </si>
  <si>
    <t>North Hertfordshire</t>
  </si>
  <si>
    <t>E2534</t>
  </si>
  <si>
    <t>North Kesteven</t>
  </si>
  <si>
    <t>E2004</t>
  </si>
  <si>
    <t>North Lincolnshire UA</t>
  </si>
  <si>
    <t>E2635</t>
  </si>
  <si>
    <t>North Norfolk</t>
  </si>
  <si>
    <t>E2801</t>
  </si>
  <si>
    <t>North Northamptonshire</t>
  </si>
  <si>
    <t>E6128</t>
  </si>
  <si>
    <t>E0104</t>
  </si>
  <si>
    <t>North Somerset UA</t>
  </si>
  <si>
    <t>E4503</t>
  </si>
  <si>
    <t>North Tyneside</t>
  </si>
  <si>
    <t>E3731</t>
  </si>
  <si>
    <t>North Warwickshire</t>
  </si>
  <si>
    <t>E3720</t>
  </si>
  <si>
    <t>E2437</t>
  </si>
  <si>
    <t>North West Leicestershire</t>
  </si>
  <si>
    <t>E2702</t>
  </si>
  <si>
    <t>North Yorkshire</t>
  </si>
  <si>
    <t>E6360</t>
  </si>
  <si>
    <t>E2901</t>
  </si>
  <si>
    <t>Northumberland UA</t>
  </si>
  <si>
    <t>E2636</t>
  </si>
  <si>
    <t>Norwich</t>
  </si>
  <si>
    <t>E3001</t>
  </si>
  <si>
    <t>Nottingham UA</t>
  </si>
  <si>
    <t>E3732</t>
  </si>
  <si>
    <t>Nuneaton &amp; Bedworth</t>
  </si>
  <si>
    <t>E2438</t>
  </si>
  <si>
    <t>Oadby &amp; Wigston</t>
  </si>
  <si>
    <t>E4204</t>
  </si>
  <si>
    <t>Oldham</t>
  </si>
  <si>
    <t>E3132</t>
  </si>
  <si>
    <t>Oxford</t>
  </si>
  <si>
    <t>E2338</t>
  </si>
  <si>
    <t>Pendle</t>
  </si>
  <si>
    <t>E0501</t>
  </si>
  <si>
    <t>Peterborough UA</t>
  </si>
  <si>
    <t>E1101</t>
  </si>
  <si>
    <t>Plymouth UA</t>
  </si>
  <si>
    <t>E1701</t>
  </si>
  <si>
    <t>Portsmouth UA</t>
  </si>
  <si>
    <t>E2339</t>
  </si>
  <si>
    <t>Preston</t>
  </si>
  <si>
    <t>E0303</t>
  </si>
  <si>
    <t>Reading UA</t>
  </si>
  <si>
    <t>E5046</t>
  </si>
  <si>
    <t>Redbridge</t>
  </si>
  <si>
    <t>E0703</t>
  </si>
  <si>
    <t>Redcar &amp; Cleveland UA</t>
  </si>
  <si>
    <t>E1835</t>
  </si>
  <si>
    <t>Redditch</t>
  </si>
  <si>
    <t>E3635</t>
  </si>
  <si>
    <t>Reigate &amp; Banstead</t>
  </si>
  <si>
    <t>E2340</t>
  </si>
  <si>
    <t>Ribble Valley</t>
  </si>
  <si>
    <t>E5047</t>
  </si>
  <si>
    <t>Richmond-upon-Thames</t>
  </si>
  <si>
    <t>E4205</t>
  </si>
  <si>
    <t>Rochdale</t>
  </si>
  <si>
    <t>E1540</t>
  </si>
  <si>
    <t>Rochford</t>
  </si>
  <si>
    <t>E2341</t>
  </si>
  <si>
    <t>Rossendale</t>
  </si>
  <si>
    <t>E1436</t>
  </si>
  <si>
    <t>Rother</t>
  </si>
  <si>
    <t>E4403</t>
  </si>
  <si>
    <t>Rotherham</t>
  </si>
  <si>
    <t>E3733</t>
  </si>
  <si>
    <t>Rugby</t>
  </si>
  <si>
    <t>E3636</t>
  </si>
  <si>
    <t>Runnymede</t>
  </si>
  <si>
    <t>E3038</t>
  </si>
  <si>
    <t>Rushcliffe</t>
  </si>
  <si>
    <t>E1740</t>
  </si>
  <si>
    <t>Rushmoor</t>
  </si>
  <si>
    <t>E2402</t>
  </si>
  <si>
    <t>Rutland UA</t>
  </si>
  <si>
    <t>E4206</t>
  </si>
  <si>
    <t>Salford</t>
  </si>
  <si>
    <t>E4604</t>
  </si>
  <si>
    <t>Sandwell</t>
  </si>
  <si>
    <t>E4304</t>
  </si>
  <si>
    <t>Sefton</t>
  </si>
  <si>
    <t>E2239</t>
  </si>
  <si>
    <t>Sevenoaks</t>
  </si>
  <si>
    <t>E4404</t>
  </si>
  <si>
    <t>Sheffield</t>
  </si>
  <si>
    <t>E3202</t>
  </si>
  <si>
    <t>Shropshire UA</t>
  </si>
  <si>
    <t>E6132</t>
  </si>
  <si>
    <t>E0304</t>
  </si>
  <si>
    <t>Slough UA</t>
  </si>
  <si>
    <t>E4605</t>
  </si>
  <si>
    <t>Solihull</t>
  </si>
  <si>
    <t>E3301</t>
  </si>
  <si>
    <t>Somerset</t>
  </si>
  <si>
    <t>E0536</t>
  </si>
  <si>
    <t>South Cambridgeshire</t>
  </si>
  <si>
    <t>E1039</t>
  </si>
  <si>
    <t>South Derbyshire</t>
  </si>
  <si>
    <t>E0103</t>
  </si>
  <si>
    <t>South Gloucestershire UA</t>
  </si>
  <si>
    <t>E1136</t>
  </si>
  <si>
    <t>South Hams</t>
  </si>
  <si>
    <t>E2535</t>
  </si>
  <si>
    <t>South Holland</t>
  </si>
  <si>
    <t>E2536</t>
  </si>
  <si>
    <t>South Kesteven</t>
  </si>
  <si>
    <t>E2637</t>
  </si>
  <si>
    <t>South Norfolk</t>
  </si>
  <si>
    <t>E3133</t>
  </si>
  <si>
    <t>South Oxfordshire</t>
  </si>
  <si>
    <t>E2342</t>
  </si>
  <si>
    <t>South Ribble</t>
  </si>
  <si>
    <t>E3435</t>
  </si>
  <si>
    <t>South Staffordshire</t>
  </si>
  <si>
    <t>E4504</t>
  </si>
  <si>
    <t>South Tyneside</t>
  </si>
  <si>
    <t>E1702</t>
  </si>
  <si>
    <t>Southampton UA</t>
  </si>
  <si>
    <t>E1501</t>
  </si>
  <si>
    <t>Southend-on-Sea UA</t>
  </si>
  <si>
    <t>E5019</t>
  </si>
  <si>
    <t>Southwark</t>
  </si>
  <si>
    <t>E3637</t>
  </si>
  <si>
    <t>Spelthorne</t>
  </si>
  <si>
    <t>E1936</t>
  </si>
  <si>
    <t>St Albans</t>
  </si>
  <si>
    <t>E4303</t>
  </si>
  <si>
    <t>St Helens</t>
  </si>
  <si>
    <t>E3436</t>
  </si>
  <si>
    <t>Stafford</t>
  </si>
  <si>
    <t>E3437</t>
  </si>
  <si>
    <t>Staffordshire Moorlands</t>
  </si>
  <si>
    <t>E1937</t>
  </si>
  <si>
    <t>Stevenage</t>
  </si>
  <si>
    <t>E4207</t>
  </si>
  <si>
    <t>Stockport</t>
  </si>
  <si>
    <t>E0704</t>
  </si>
  <si>
    <t>Stockton-on-Tees UA</t>
  </si>
  <si>
    <t>E3401</t>
  </si>
  <si>
    <t>Stoke-on-Trent UA</t>
  </si>
  <si>
    <t>E3734</t>
  </si>
  <si>
    <t>Stratford-on-Avon</t>
  </si>
  <si>
    <t>E1635</t>
  </si>
  <si>
    <t>Stroud</t>
  </si>
  <si>
    <t>E4505</t>
  </si>
  <si>
    <t>Sunderland</t>
  </si>
  <si>
    <t>E3638</t>
  </si>
  <si>
    <t>Surrey Heath</t>
  </si>
  <si>
    <t>E5048</t>
  </si>
  <si>
    <t>Sutton</t>
  </si>
  <si>
    <t>E2241</t>
  </si>
  <si>
    <t>Swale</t>
  </si>
  <si>
    <t>E3901</t>
  </si>
  <si>
    <t>Swindon UA</t>
  </si>
  <si>
    <t>E4208</t>
  </si>
  <si>
    <t>Tameside</t>
  </si>
  <si>
    <t>E3439</t>
  </si>
  <si>
    <t>Tamworth</t>
  </si>
  <si>
    <t>E3639</t>
  </si>
  <si>
    <t>Tandridge</t>
  </si>
  <si>
    <t>E1137</t>
  </si>
  <si>
    <t>Teignbridge</t>
  </si>
  <si>
    <t>E3201</t>
  </si>
  <si>
    <t>Telford &amp; Wrekin UA</t>
  </si>
  <si>
    <t>E1542</t>
  </si>
  <si>
    <t>Tendring</t>
  </si>
  <si>
    <t>E1742</t>
  </si>
  <si>
    <t>Test Valley</t>
  </si>
  <si>
    <t>E1636</t>
  </si>
  <si>
    <t>Tewkesbury</t>
  </si>
  <si>
    <t>E2242</t>
  </si>
  <si>
    <t>Thanet</t>
  </si>
  <si>
    <t>E1938</t>
  </si>
  <si>
    <t>Three Rivers</t>
  </si>
  <si>
    <t>E1502</t>
  </si>
  <si>
    <t>Thurrock UA</t>
  </si>
  <si>
    <t>E2243</t>
  </si>
  <si>
    <t>Tonbridge &amp; Malling</t>
  </si>
  <si>
    <t>E1102</t>
  </si>
  <si>
    <t>Torbay UA</t>
  </si>
  <si>
    <t>E1139</t>
  </si>
  <si>
    <t>Torridge</t>
  </si>
  <si>
    <t>E5020</t>
  </si>
  <si>
    <t>Tower Hamlets</t>
  </si>
  <si>
    <t>E4209</t>
  </si>
  <si>
    <t>Trafford</t>
  </si>
  <si>
    <t>E2244</t>
  </si>
  <si>
    <t>Tunbridge Wells</t>
  </si>
  <si>
    <t>E1544</t>
  </si>
  <si>
    <t>Uttlesford</t>
  </si>
  <si>
    <t>E3134</t>
  </si>
  <si>
    <t>Vale of White Horse</t>
  </si>
  <si>
    <t>E4705</t>
  </si>
  <si>
    <t>Wakefield</t>
  </si>
  <si>
    <t>E4606</t>
  </si>
  <si>
    <t>Walsall</t>
  </si>
  <si>
    <t>E5049</t>
  </si>
  <si>
    <t>Waltham Forest</t>
  </si>
  <si>
    <t>E5021</t>
  </si>
  <si>
    <t>Wandsworth</t>
  </si>
  <si>
    <t>E0602</t>
  </si>
  <si>
    <t>Warrington UA</t>
  </si>
  <si>
    <t>E3735</t>
  </si>
  <si>
    <t>Warwick</t>
  </si>
  <si>
    <t>E1939</t>
  </si>
  <si>
    <t>Watford</t>
  </si>
  <si>
    <t>E3640</t>
  </si>
  <si>
    <t>Waverley</t>
  </si>
  <si>
    <t>E1437</t>
  </si>
  <si>
    <t>Wealden</t>
  </si>
  <si>
    <t>E1940</t>
  </si>
  <si>
    <t>Welwyn Hatfield</t>
  </si>
  <si>
    <t>E0302</t>
  </si>
  <si>
    <t>West Berkshire UA</t>
  </si>
  <si>
    <t>E1140</t>
  </si>
  <si>
    <t>West Devon</t>
  </si>
  <si>
    <t>E2343</t>
  </si>
  <si>
    <t>West Lancashire</t>
  </si>
  <si>
    <t>E2537</t>
  </si>
  <si>
    <t>West Lindsey</t>
  </si>
  <si>
    <t>E2802</t>
  </si>
  <si>
    <t>West Northamptonshire</t>
  </si>
  <si>
    <t>E3135</t>
  </si>
  <si>
    <t>West Oxfordshire</t>
  </si>
  <si>
    <t>E3539</t>
  </si>
  <si>
    <t>West Suffolk</t>
  </si>
  <si>
    <t>E5022</t>
  </si>
  <si>
    <t>Westminster</t>
  </si>
  <si>
    <t>E0902</t>
  </si>
  <si>
    <t>Westmorland and Furness</t>
  </si>
  <si>
    <t>E4210</t>
  </si>
  <si>
    <t>Wigan</t>
  </si>
  <si>
    <t>E3902</t>
  </si>
  <si>
    <t>Wiltshire UA</t>
  </si>
  <si>
    <t>E1743</t>
  </si>
  <si>
    <t>Winchester</t>
  </si>
  <si>
    <t>E0305</t>
  </si>
  <si>
    <t>Windsor &amp; Maidenhead UA</t>
  </si>
  <si>
    <t>E4305</t>
  </si>
  <si>
    <t>Wirral</t>
  </si>
  <si>
    <t>E3641</t>
  </si>
  <si>
    <t>Woking</t>
  </si>
  <si>
    <t>E0306</t>
  </si>
  <si>
    <t>Wokingham UA</t>
  </si>
  <si>
    <t>E4607</t>
  </si>
  <si>
    <t>Wolverhampton</t>
  </si>
  <si>
    <t>E1837</t>
  </si>
  <si>
    <t>Worcester</t>
  </si>
  <si>
    <t>E3837</t>
  </si>
  <si>
    <t>Worthing</t>
  </si>
  <si>
    <t>E1838</t>
  </si>
  <si>
    <t>Wychavon</t>
  </si>
  <si>
    <t>E2344</t>
  </si>
  <si>
    <t>Wyre</t>
  </si>
  <si>
    <t>E1839</t>
  </si>
  <si>
    <t>Wyre Forest</t>
  </si>
  <si>
    <t>E2701</t>
  </si>
  <si>
    <t>York UA</t>
  </si>
  <si>
    <t>Major Precepting Authorities</t>
  </si>
  <si>
    <t>Cambridgeshire</t>
  </si>
  <si>
    <t>Derbyshire</t>
  </si>
  <si>
    <t>Devon</t>
  </si>
  <si>
    <t>East Sussex</t>
  </si>
  <si>
    <t>Essex</t>
  </si>
  <si>
    <t>Gloucestershire</t>
  </si>
  <si>
    <t>Hampshire</t>
  </si>
  <si>
    <t>Worcestershire</t>
  </si>
  <si>
    <t>Hertfordshire</t>
  </si>
  <si>
    <t>Kent</t>
  </si>
  <si>
    <t>Lancashire</t>
  </si>
  <si>
    <t>Leicestershire</t>
  </si>
  <si>
    <t>Lincolnshire</t>
  </si>
  <si>
    <t>Norfolk</t>
  </si>
  <si>
    <t>Nottinghamshire</t>
  </si>
  <si>
    <t>Oxfordshire</t>
  </si>
  <si>
    <t>Staffordshire</t>
  </si>
  <si>
    <t>Suffolk</t>
  </si>
  <si>
    <t>Surrey</t>
  </si>
  <si>
    <t>Warwickshire</t>
  </si>
  <si>
    <t>West Sussex</t>
  </si>
  <si>
    <t>Greater London Authority</t>
  </si>
  <si>
    <t>West of England Combined Authority</t>
  </si>
  <si>
    <t>Fire and Rescue Authorities</t>
  </si>
  <si>
    <t>Avon Fire</t>
  </si>
  <si>
    <t>Bedfordshire Fire</t>
  </si>
  <si>
    <t>Berkshire Fire</t>
  </si>
  <si>
    <t>Buckinghamshire Fire</t>
  </si>
  <si>
    <t>Cambridgeshire Fire</t>
  </si>
  <si>
    <t>Cheshire Fire</t>
  </si>
  <si>
    <t>Cleveland Fire</t>
  </si>
  <si>
    <t>Derbyshire Fire</t>
  </si>
  <si>
    <t>Durham Fire</t>
  </si>
  <si>
    <t>East Sussex Fire</t>
  </si>
  <si>
    <t>Essex Fire</t>
  </si>
  <si>
    <t>Hereford and Worcester Fire</t>
  </si>
  <si>
    <t>Humberside Fire</t>
  </si>
  <si>
    <t>Kent Fire</t>
  </si>
  <si>
    <t>Lancashire Fire</t>
  </si>
  <si>
    <t>Leicestershire Fire</t>
  </si>
  <si>
    <t>Northamptonshire Police, Fire and Crime Commissioner</t>
  </si>
  <si>
    <t>Nottinghamshire Fire</t>
  </si>
  <si>
    <t>Shropshire Fire</t>
  </si>
  <si>
    <t>Staffordshire Police, Fire and Crime Commissioner</t>
  </si>
  <si>
    <t>Cumbria Fire</t>
  </si>
  <si>
    <t>Merseyside Fire</t>
  </si>
  <si>
    <t>South Yorkshire Fire</t>
  </si>
  <si>
    <t>Tyne and Wear Fire</t>
  </si>
  <si>
    <t>West Midlands Fire</t>
  </si>
  <si>
    <t>West Yorkshire Fire</t>
  </si>
  <si>
    <t>Devon and Somerset Fire</t>
  </si>
  <si>
    <t>Dorset and Wiltshire Fire</t>
  </si>
  <si>
    <t>Hampshire and Isle of Wight Fire and Rescue</t>
  </si>
  <si>
    <t>Greater Manchester Combined Authority</t>
  </si>
  <si>
    <t>York and North Yorkshire Mayoral Combined Authority</t>
  </si>
  <si>
    <t>rv_small</t>
  </si>
  <si>
    <t>rv_standard</t>
  </si>
  <si>
    <t>Please select a local authority from the green drop-down menu</t>
  </si>
  <si>
    <t>Row 1</t>
  </si>
  <si>
    <t>Tier Split</t>
  </si>
  <si>
    <t>Row 2</t>
  </si>
  <si>
    <t>£ where applicable</t>
  </si>
  <si>
    <t>Row 3</t>
  </si>
  <si>
    <t>Row 4</t>
  </si>
  <si>
    <t>Row 5</t>
  </si>
  <si>
    <t>Row 6</t>
  </si>
  <si>
    <t>Row 7</t>
  </si>
  <si>
    <t>Row 8</t>
  </si>
  <si>
    <t>Row 9</t>
  </si>
  <si>
    <t>Row 10</t>
  </si>
  <si>
    <t>Row 11</t>
  </si>
  <si>
    <t>Row 12</t>
  </si>
  <si>
    <t>Notes</t>
  </si>
  <si>
    <t>Small Business Multiplier 2026/27</t>
  </si>
  <si>
    <t>Standard Multiplier 2026/27</t>
  </si>
  <si>
    <t>ons_code</t>
  </si>
  <si>
    <t>E07000223</t>
  </si>
  <si>
    <t>E07000032</t>
  </si>
  <si>
    <t>E07000224</t>
  </si>
  <si>
    <t>E07000170</t>
  </si>
  <si>
    <t>E07000105</t>
  </si>
  <si>
    <t>E31000001</t>
  </si>
  <si>
    <t>E07000200</t>
  </si>
  <si>
    <t>E09000002</t>
  </si>
  <si>
    <t>E09000003</t>
  </si>
  <si>
    <t>E07000066</t>
  </si>
  <si>
    <t>E07000084</t>
  </si>
  <si>
    <t>E07000171</t>
  </si>
  <si>
    <t>E06000022</t>
  </si>
  <si>
    <t>E06000055</t>
  </si>
  <si>
    <t>E31000002</t>
  </si>
  <si>
    <t>E31000003</t>
  </si>
  <si>
    <t>E09000004</t>
  </si>
  <si>
    <t>E08000025</t>
  </si>
  <si>
    <t>E07000129</t>
  </si>
  <si>
    <t>E06000008</t>
  </si>
  <si>
    <t>E06000009</t>
  </si>
  <si>
    <t>E07000033</t>
  </si>
  <si>
    <t>E08000001</t>
  </si>
  <si>
    <t>E07000136</t>
  </si>
  <si>
    <t>E06000058</t>
  </si>
  <si>
    <t>E06000036</t>
  </si>
  <si>
    <t>E08000032</t>
  </si>
  <si>
    <t>E07000067</t>
  </si>
  <si>
    <t>E07000143</t>
  </si>
  <si>
    <t>E09000005</t>
  </si>
  <si>
    <t>E07000068</t>
  </si>
  <si>
    <t>E06000043</t>
  </si>
  <si>
    <t>E06000023</t>
  </si>
  <si>
    <t>E07000144</t>
  </si>
  <si>
    <t>E09000006</t>
  </si>
  <si>
    <t>E07000234</t>
  </si>
  <si>
    <t>E07000095</t>
  </si>
  <si>
    <t>E07000172</t>
  </si>
  <si>
    <t>E06000060</t>
  </si>
  <si>
    <t>E31000004</t>
  </si>
  <si>
    <t>E07000117</t>
  </si>
  <si>
    <t>E08000002</t>
  </si>
  <si>
    <t>E08000033</t>
  </si>
  <si>
    <t>E07000008</t>
  </si>
  <si>
    <t>E10000003</t>
  </si>
  <si>
    <t>E31000005</t>
  </si>
  <si>
    <t>E09000007</t>
  </si>
  <si>
    <t>E07000192</t>
  </si>
  <si>
    <t>E07000106</t>
  </si>
  <si>
    <t>E07000069</t>
  </si>
  <si>
    <t>E06000056</t>
  </si>
  <si>
    <t>E07000130</t>
  </si>
  <si>
    <t>E07000070</t>
  </si>
  <si>
    <t>E07000078</t>
  </si>
  <si>
    <t>E07000177</t>
  </si>
  <si>
    <t>E06000049</t>
  </si>
  <si>
    <t>E31000006</t>
  </si>
  <si>
    <t>E06000050</t>
  </si>
  <si>
    <t>E07000034</t>
  </si>
  <si>
    <t>E07000225</t>
  </si>
  <si>
    <t>E07000118</t>
  </si>
  <si>
    <t>E09000001</t>
  </si>
  <si>
    <t>E31000007</t>
  </si>
  <si>
    <t>E07000071</t>
  </si>
  <si>
    <t>E06000052</t>
  </si>
  <si>
    <t>E07000079</t>
  </si>
  <si>
    <t>E08000026</t>
  </si>
  <si>
    <t>E07000226</t>
  </si>
  <si>
    <t>E09000008</t>
  </si>
  <si>
    <t>E06000063</t>
  </si>
  <si>
    <t>E31000009</t>
  </si>
  <si>
    <t>E07000096</t>
  </si>
  <si>
    <t>E06000005</t>
  </si>
  <si>
    <t>E07000107</t>
  </si>
  <si>
    <t>E06000015</t>
  </si>
  <si>
    <t>E10000007</t>
  </si>
  <si>
    <t>E07000035</t>
  </si>
  <si>
    <t>E31000010</t>
  </si>
  <si>
    <t>E10000008</t>
  </si>
  <si>
    <t>E31000011</t>
  </si>
  <si>
    <t>E08000017</t>
  </si>
  <si>
    <t>E06000059</t>
  </si>
  <si>
    <t>E31000047</t>
  </si>
  <si>
    <t>E07000108</t>
  </si>
  <si>
    <t>E08000027</t>
  </si>
  <si>
    <t>E06000047</t>
  </si>
  <si>
    <t>E31000013</t>
  </si>
  <si>
    <t>E09000009</t>
  </si>
  <si>
    <t>E07000009</t>
  </si>
  <si>
    <t>E07000040</t>
  </si>
  <si>
    <t>E07000085</t>
  </si>
  <si>
    <t>E07000242</t>
  </si>
  <si>
    <t>E07000137</t>
  </si>
  <si>
    <t>E06000011</t>
  </si>
  <si>
    <t>E07000193</t>
  </si>
  <si>
    <t>E07000244</t>
  </si>
  <si>
    <t>E10000011</t>
  </si>
  <si>
    <t>E31000014</t>
  </si>
  <si>
    <t>E07000061</t>
  </si>
  <si>
    <t>E07000086</t>
  </si>
  <si>
    <t>E07000207</t>
  </si>
  <si>
    <t>E09000010</t>
  </si>
  <si>
    <t>E07000072</t>
  </si>
  <si>
    <t>E07000208</t>
  </si>
  <si>
    <t>E07000036</t>
  </si>
  <si>
    <t>E10000012</t>
  </si>
  <si>
    <t>E31000015</t>
  </si>
  <si>
    <t>E07000041</t>
  </si>
  <si>
    <t>E07000087</t>
  </si>
  <si>
    <t>E07000010</t>
  </si>
  <si>
    <t>E07000112</t>
  </si>
  <si>
    <t>E07000080</t>
  </si>
  <si>
    <t>E07000119</t>
  </si>
  <si>
    <t>E08000037</t>
  </si>
  <si>
    <t>E07000173</t>
  </si>
  <si>
    <t>E07000081</t>
  </si>
  <si>
    <t>E10000013</t>
  </si>
  <si>
    <t>E07000088</t>
  </si>
  <si>
    <t>E07000109</t>
  </si>
  <si>
    <t>E07000145</t>
  </si>
  <si>
    <t>E12000007</t>
  </si>
  <si>
    <t>E47000001</t>
  </si>
  <si>
    <t>E09000011</t>
  </si>
  <si>
    <t>E07000209</t>
  </si>
  <si>
    <t>E09000012</t>
  </si>
  <si>
    <t>E06000006</t>
  </si>
  <si>
    <t>E09000013</t>
  </si>
  <si>
    <t>E10000014</t>
  </si>
  <si>
    <t>E31000048</t>
  </si>
  <si>
    <t>E07000131</t>
  </si>
  <si>
    <t>E09000014</t>
  </si>
  <si>
    <t>E07000073</t>
  </si>
  <si>
    <t>E09000015</t>
  </si>
  <si>
    <t>E07000089</t>
  </si>
  <si>
    <t>E06000001</t>
  </si>
  <si>
    <t>E07000062</t>
  </si>
  <si>
    <t>E07000090</t>
  </si>
  <si>
    <t>E09000016</t>
  </si>
  <si>
    <t>E31000018</t>
  </si>
  <si>
    <t>E06000019</t>
  </si>
  <si>
    <t>E10000015</t>
  </si>
  <si>
    <t>E07000098</t>
  </si>
  <si>
    <t>E07000037</t>
  </si>
  <si>
    <t>E09000017</t>
  </si>
  <si>
    <t>E07000132</t>
  </si>
  <si>
    <t>E07000227</t>
  </si>
  <si>
    <t>E09000018</t>
  </si>
  <si>
    <t>E31000020</t>
  </si>
  <si>
    <t>E07000011</t>
  </si>
  <si>
    <t>E07000120</t>
  </si>
  <si>
    <t>E07000202</t>
  </si>
  <si>
    <t>E06000046</t>
  </si>
  <si>
    <t>E06000053</t>
  </si>
  <si>
    <t>E09000019</t>
  </si>
  <si>
    <t>E09000020</t>
  </si>
  <si>
    <t>E10000016</t>
  </si>
  <si>
    <t>E31000022</t>
  </si>
  <si>
    <t>E07000146</t>
  </si>
  <si>
    <t>E06000010</t>
  </si>
  <si>
    <t>E09000021</t>
  </si>
  <si>
    <t>E08000034</t>
  </si>
  <si>
    <t>E08000011</t>
  </si>
  <si>
    <t>E09000022</t>
  </si>
  <si>
    <t>E10000017</t>
  </si>
  <si>
    <t>E31000023</t>
  </si>
  <si>
    <t>E07000121</t>
  </si>
  <si>
    <t>E08000035</t>
  </si>
  <si>
    <t>E06000016</t>
  </si>
  <si>
    <t>E10000018</t>
  </si>
  <si>
    <t>E31000024</t>
  </si>
  <si>
    <t>E07000063</t>
  </si>
  <si>
    <t>E09000023</t>
  </si>
  <si>
    <t>E07000194</t>
  </si>
  <si>
    <t>E07000138</t>
  </si>
  <si>
    <t>E10000019</t>
  </si>
  <si>
    <t>E08000012</t>
  </si>
  <si>
    <t>E06000032</t>
  </si>
  <si>
    <t>E07000110</t>
  </si>
  <si>
    <t>E07000074</t>
  </si>
  <si>
    <t>E07000235</t>
  </si>
  <si>
    <t>E08000003</t>
  </si>
  <si>
    <t>E07000174</t>
  </si>
  <si>
    <t>E06000035</t>
  </si>
  <si>
    <t>E07000133</t>
  </si>
  <si>
    <t>E31000041</t>
  </si>
  <si>
    <t>E09000024</t>
  </si>
  <si>
    <t>E07000042</t>
  </si>
  <si>
    <t>E07000203</t>
  </si>
  <si>
    <t>E07000228</t>
  </si>
  <si>
    <t>E06000002</t>
  </si>
  <si>
    <t>E06000042</t>
  </si>
  <si>
    <t>E07000210</t>
  </si>
  <si>
    <t>E07000091</t>
  </si>
  <si>
    <t>E07000175</t>
  </si>
  <si>
    <t>E08000021</t>
  </si>
  <si>
    <t>E07000195</t>
  </si>
  <si>
    <t>E09000025</t>
  </si>
  <si>
    <t>E10000020</t>
  </si>
  <si>
    <t>E07000043</t>
  </si>
  <si>
    <t>E07000038</t>
  </si>
  <si>
    <t>E06000012</t>
  </si>
  <si>
    <t>E07000099</t>
  </si>
  <si>
    <t>E07000139</t>
  </si>
  <si>
    <t>E06000013</t>
  </si>
  <si>
    <t>E07000147</t>
  </si>
  <si>
    <t>E06000061</t>
  </si>
  <si>
    <t>E06000024</t>
  </si>
  <si>
    <t>E08000022</t>
  </si>
  <si>
    <t>E07000218</t>
  </si>
  <si>
    <t>E07000134</t>
  </si>
  <si>
    <t>E06000065</t>
  </si>
  <si>
    <t>E31000028</t>
  </si>
  <si>
    <t>E06000057</t>
  </si>
  <si>
    <t>E07000148</t>
  </si>
  <si>
    <t>E06000018</t>
  </si>
  <si>
    <t>E10000024</t>
  </si>
  <si>
    <t>E31000030</t>
  </si>
  <si>
    <t>E07000219</t>
  </si>
  <si>
    <t>E07000135</t>
  </si>
  <si>
    <t>E08000004</t>
  </si>
  <si>
    <t>E07000178</t>
  </si>
  <si>
    <t>E10000025</t>
  </si>
  <si>
    <t>E07000122</t>
  </si>
  <si>
    <t>E06000031</t>
  </si>
  <si>
    <t>E06000026</t>
  </si>
  <si>
    <t>E06000044</t>
  </si>
  <si>
    <t>E07000123</t>
  </si>
  <si>
    <t>E06000038</t>
  </si>
  <si>
    <t>E09000026</t>
  </si>
  <si>
    <t>E06000003</t>
  </si>
  <si>
    <t>E07000236</t>
  </si>
  <si>
    <t>E07000211</t>
  </si>
  <si>
    <t>E07000124</t>
  </si>
  <si>
    <t>E09000027</t>
  </si>
  <si>
    <t>E08000005</t>
  </si>
  <si>
    <t>E07000075</t>
  </si>
  <si>
    <t>E07000125</t>
  </si>
  <si>
    <t>E07000064</t>
  </si>
  <si>
    <t>E08000018</t>
  </si>
  <si>
    <t>E07000220</t>
  </si>
  <si>
    <t>E07000212</t>
  </si>
  <si>
    <t>E07000176</t>
  </si>
  <si>
    <t>E07000092</t>
  </si>
  <si>
    <t>E06000017</t>
  </si>
  <si>
    <t>E08000006</t>
  </si>
  <si>
    <t>E08000028</t>
  </si>
  <si>
    <t>E08000014</t>
  </si>
  <si>
    <t>E07000111</t>
  </si>
  <si>
    <t>E06000051</t>
  </si>
  <si>
    <t>E31000032</t>
  </si>
  <si>
    <t>E06000039</t>
  </si>
  <si>
    <t>E08000029</t>
  </si>
  <si>
    <t>E06000066</t>
  </si>
  <si>
    <t>E07000012</t>
  </si>
  <si>
    <t>E07000039</t>
  </si>
  <si>
    <t>E06000025</t>
  </si>
  <si>
    <t>E07000044</t>
  </si>
  <si>
    <t>E07000140</t>
  </si>
  <si>
    <t>E07000141</t>
  </si>
  <si>
    <t>E07000149</t>
  </si>
  <si>
    <t>E07000179</t>
  </si>
  <si>
    <t>E07000126</t>
  </si>
  <si>
    <t>E07000196</t>
  </si>
  <si>
    <t>E08000023</t>
  </si>
  <si>
    <t>E31000042</t>
  </si>
  <si>
    <t>E06000045</t>
  </si>
  <si>
    <t>E06000033</t>
  </si>
  <si>
    <t>E09000028</t>
  </si>
  <si>
    <t>E07000213</t>
  </si>
  <si>
    <t>E07000240</t>
  </si>
  <si>
    <t>E08000013</t>
  </si>
  <si>
    <t>E07000197</t>
  </si>
  <si>
    <t>E10000028</t>
  </si>
  <si>
    <t>E07000198</t>
  </si>
  <si>
    <t>E31000033</t>
  </si>
  <si>
    <t>E07000243</t>
  </si>
  <si>
    <t>E08000007</t>
  </si>
  <si>
    <t>E06000004</t>
  </si>
  <si>
    <t>E06000021</t>
  </si>
  <si>
    <t>E07000221</t>
  </si>
  <si>
    <t>E07000082</t>
  </si>
  <si>
    <t>E10000029</t>
  </si>
  <si>
    <t>E08000024</t>
  </si>
  <si>
    <t>E10000030</t>
  </si>
  <si>
    <t>E07000214</t>
  </si>
  <si>
    <t>E09000029</t>
  </si>
  <si>
    <t>E07000113</t>
  </si>
  <si>
    <t>E06000030</t>
  </si>
  <si>
    <t>E08000008</t>
  </si>
  <si>
    <t>E07000199</t>
  </si>
  <si>
    <t>E07000215</t>
  </si>
  <si>
    <t>E07000045</t>
  </si>
  <si>
    <t>E06000020</t>
  </si>
  <si>
    <t>E07000076</t>
  </si>
  <si>
    <t>E07000093</t>
  </si>
  <si>
    <t>E07000083</t>
  </si>
  <si>
    <t>E07000114</t>
  </si>
  <si>
    <t>E07000102</t>
  </si>
  <si>
    <t>E06000034</t>
  </si>
  <si>
    <t>E07000115</t>
  </si>
  <si>
    <t>E06000027</t>
  </si>
  <si>
    <t>E07000046</t>
  </si>
  <si>
    <t>E09000030</t>
  </si>
  <si>
    <t>E08000009</t>
  </si>
  <si>
    <t>E07000116</t>
  </si>
  <si>
    <t>E31000043</t>
  </si>
  <si>
    <t>E07000077</t>
  </si>
  <si>
    <t>E07000180</t>
  </si>
  <si>
    <t>E08000036</t>
  </si>
  <si>
    <t>E08000030</t>
  </si>
  <si>
    <t>E09000031</t>
  </si>
  <si>
    <t>E09000032</t>
  </si>
  <si>
    <t>E06000007</t>
  </si>
  <si>
    <t>E07000222</t>
  </si>
  <si>
    <t>E10000031</t>
  </si>
  <si>
    <t>E07000103</t>
  </si>
  <si>
    <t>E07000216</t>
  </si>
  <si>
    <t>E07000065</t>
  </si>
  <si>
    <t>E07000241</t>
  </si>
  <si>
    <t>E06000037</t>
  </si>
  <si>
    <t>E07000047</t>
  </si>
  <si>
    <t>E07000127</t>
  </si>
  <si>
    <t>E07000142</t>
  </si>
  <si>
    <t>E31000044</t>
  </si>
  <si>
    <t>E06000062</t>
  </si>
  <si>
    <t>E07000181</t>
  </si>
  <si>
    <t>E07000245</t>
  </si>
  <si>
    <t>E10000032</t>
  </si>
  <si>
    <t>E31000045</t>
  </si>
  <si>
    <t>E09000033</t>
  </si>
  <si>
    <t>E06000064</t>
  </si>
  <si>
    <t>E08000010</t>
  </si>
  <si>
    <t>E06000054</t>
  </si>
  <si>
    <t>E07000094</t>
  </si>
  <si>
    <t>E06000040</t>
  </si>
  <si>
    <t>E08000015</t>
  </si>
  <si>
    <t>E07000217</t>
  </si>
  <si>
    <t>E06000041</t>
  </si>
  <si>
    <t>E08000031</t>
  </si>
  <si>
    <t>E07000237</t>
  </si>
  <si>
    <t>E10000034</t>
  </si>
  <si>
    <t>E07000229</t>
  </si>
  <si>
    <t>E07000238</t>
  </si>
  <si>
    <t>E07000128</t>
  </si>
  <si>
    <t>E07000239</t>
  </si>
  <si>
    <t>E06000014</t>
  </si>
  <si>
    <t>Appeals Adjustment</t>
  </si>
  <si>
    <t>Bad Debt Adjustment</t>
  </si>
  <si>
    <t>Business Rates Baseline</t>
  </si>
  <si>
    <t>Gross Rates Payable</t>
  </si>
  <si>
    <t>Cost of Collection deduction</t>
  </si>
  <si>
    <t>Bad Debt deduction</t>
  </si>
  <si>
    <t>Appeals deduction</t>
  </si>
  <si>
    <t>Designated Areas deduction</t>
  </si>
  <si>
    <t>Renewables deduction</t>
  </si>
  <si>
    <t>City of London Offset</t>
  </si>
  <si>
    <t>cityoffset</t>
  </si>
  <si>
    <t>disreg_renew_tot_p1</t>
  </si>
  <si>
    <t>writeoffs_excnoncoll_da</t>
  </si>
  <si>
    <t>change_noncoll_da</t>
  </si>
  <si>
    <t>rvamend_2010_da</t>
  </si>
  <si>
    <t>rvamend_2017_da</t>
  </si>
  <si>
    <t>rvamend_2023_da</t>
  </si>
  <si>
    <t>rvamend_chg_2010_da</t>
  </si>
  <si>
    <t>rvamend_chg_2017_da</t>
  </si>
  <si>
    <t>rvamend_chg_2023_da</t>
  </si>
  <si>
    <t>disreg_renew_da_p2</t>
  </si>
  <si>
    <t>disreg_base_da_p2</t>
  </si>
  <si>
    <t>grsrate_da</t>
  </si>
  <si>
    <t>E08000038</t>
  </si>
  <si>
    <t>E08000039</t>
  </si>
  <si>
    <t>rv_total</t>
  </si>
  <si>
    <t>General Note 1: For rows 6 to 12, major precepting authority and fire &amp; rescue authority values are the sum of constituent billing authority values.</t>
  </si>
  <si>
    <t>Source</t>
  </si>
  <si>
    <t>Name</t>
  </si>
  <si>
    <t>Link</t>
  </si>
  <si>
    <t>National non-domestic rates collected by councils in England: forecast 2025 to 2026 - GOV.UK</t>
  </si>
  <si>
    <t>https://www.gov.uk/government/statistics/national-non-domestic-rates-collected-by-councils-in-england-forecast-2025-to-2026</t>
  </si>
  <si>
    <t>Row 6 * Row 4</t>
  </si>
  <si>
    <t>As per Paragraph 2 of Schedule 1 to the Non-Domestic Rating (Rates Retention) Regulations 2013 (SI 2013/452) (as amended). [see note 2]</t>
  </si>
  <si>
    <t>Part 1, line 9 of NNDR3 2024/25 form</t>
  </si>
  <si>
    <t>Part 1, line 7 of NNDR1 2025/26 form multiplied by change in Consumer Price Index between Sept 2024 and Sept 2025.</t>
  </si>
  <si>
    <t>50% Retention Tier Split</t>
  </si>
  <si>
    <t>https://www.gov.uk/government/consultations/local-authority-funding-reform-resetting-the-business-rates-retention-system</t>
  </si>
  <si>
    <t>Source 1</t>
  </si>
  <si>
    <t>Source 2</t>
  </si>
  <si>
    <t>Source 3</t>
  </si>
  <si>
    <t>Source 4</t>
  </si>
  <si>
    <t>National non-domestic rates collected by councils in England: 2024 to 2025 - GOV.UK</t>
  </si>
  <si>
    <t>https://www.gov.uk/government/statistics/national-non-domestic-rates-collected-by-councils-in-england-2024-to-2025</t>
  </si>
  <si>
    <t>Non-domestic rating: change in rateable value of rating lists, England and Wales, 2026 Revaluation (draft list)</t>
  </si>
  <si>
    <t>https://www.gov.uk/government/statistics/non-domestic-rating-change-in-rateable-value-of-rating-lists-england-and-wales-2026-revaluation-draft-list</t>
  </si>
  <si>
    <t>E47000009</t>
  </si>
  <si>
    <t>E47000012</t>
  </si>
  <si>
    <t>ff_lt_aca</t>
  </si>
  <si>
    <t>Area Cost Adjustment</t>
  </si>
  <si>
    <t>Note 2: See national non-domestic rating guidance notes for further information, https://www.gov.uk/government/publications/national-non-domestic-rates-return-nndr1/nndr1-national-non-domestic-rates-guidance-notes. Rateable values and number of hereditments reflect 2026 draft list data.</t>
  </si>
  <si>
    <t>Note 1: 2026 draft list rateable values can be found here: https://www.gov.uk/government/statistics/non-domestic-rating-change-in-rateable-value-of-rating-lists-england-and-wales-2026-revaluation-draft-list</t>
  </si>
  <si>
    <t>Part 3, line 1 column 2 + Part 3, line 1 column 5 + Part 2, line 4 column 2 + Part 2, line 5 column 2 + Part 2, line 6 column 2 + Part 2, line 7 column 2 + Part 2, line 8 column 2 + Part 2, line 9 column 2 + Part 2, line 10 column 2 + Part 2, line 11 column 2 - Part 2, line 14 column 2 - Part 2, line 17 column 2 of NNDR3 2024/25 form. If this total is less than zero, zero is used instead.</t>
  </si>
  <si>
    <t>hereds_excluding_zeroes</t>
  </si>
  <si>
    <t xml:space="preserve">The area cost adjustment used is the lower tier foundation formula area cost adjustment. No value is available for Isles of Scilly. As per cost of collection treatment in 2013/14, a value of 1.5 is used. </t>
  </si>
  <si>
    <t>2026/27 Business Rates Baseline calculator</t>
  </si>
  <si>
    <r>
      <t xml:space="preserve">The data source used is </t>
    </r>
    <r>
      <rPr>
        <sz val="11"/>
        <color theme="1"/>
        <rFont val="Aptos Narrow"/>
        <family val="2"/>
      </rPr>
      <t xml:space="preserve">NNDR3 consolidated data: 2024 to 2025, as at 4 November 2025 update. </t>
    </r>
    <r>
      <rPr>
        <sz val="11"/>
        <color theme="1"/>
        <rFont val="Aptos Narrow"/>
        <family val="2"/>
        <scheme val="minor"/>
      </rPr>
      <t>NNDR3 consolidated data metadata: 2024 to 2025 contains a description of column headings.</t>
    </r>
  </si>
  <si>
    <r>
      <t xml:space="preserve">The data source used is </t>
    </r>
    <r>
      <rPr>
        <sz val="11"/>
        <color theme="1"/>
        <rFont val="Aptos Narrow"/>
        <family val="2"/>
      </rPr>
      <t>NNDR1 consolidated data: 2025 to 2026 as at 13 March 2025 update.</t>
    </r>
    <r>
      <rPr>
        <sz val="11"/>
        <color theme="1"/>
        <rFont val="Aptos Narrow"/>
        <family val="2"/>
        <scheme val="minor"/>
      </rPr>
      <t xml:space="preserve"> NNDR1 consolidated data metadata: 2025 to 2026 contains a description of column headings.</t>
    </r>
  </si>
  <si>
    <t xml:space="preserve">The methodology followed here is based on that described in this consultation response: </t>
  </si>
  <si>
    <t>Row 6 * Row 3</t>
  </si>
  <si>
    <t>Row 13</t>
  </si>
  <si>
    <t>Row 6 minus rows 7 to 12, multiplied by row 5 [see note 3]</t>
  </si>
  <si>
    <t>Sum of 2026 rateable value &lt; £51,000 * Small Business Multiplier 2026/27 + Sum of 2026 rateable value &gt;= £51,000 * Standard Multiplier 2026/27 [see note 1]</t>
  </si>
  <si>
    <r>
      <t xml:space="preserve">Billing authority rateable values by rateable value band are available at: </t>
    </r>
    <r>
      <rPr>
        <sz val="11"/>
        <color theme="1"/>
        <rFont val="Aptos Narrow"/>
        <family val="2"/>
      </rPr>
      <t>Change in rateable value of rating lists, 2026 Revaluation (CSV)</t>
    </r>
    <r>
      <rPr>
        <sz val="11"/>
        <color theme="1"/>
        <rFont val="Aptos Narrow"/>
        <family val="2"/>
        <scheme val="minor"/>
      </rPr>
      <t>, table RVL_BA_1_1 as at 10 December 2025 update.
Published rateable values are rounded to the nearest £1000, this calculator uses unrounded data. Published hereditament counts are rounded to nearest 10, this calculator uses unrounded data and, as per NNDR guidance, excludes hereditaments with zero rateable value from cost of collection calculations.</t>
    </r>
  </si>
  <si>
    <r>
      <rPr>
        <b/>
        <u/>
        <sz val="11"/>
        <color theme="1"/>
        <rFont val="Aptos Narrow"/>
        <family val="2"/>
        <scheme val="minor"/>
      </rPr>
      <t>Local Authority Business Rates Baselines (BRBs) from 2026/27</t>
    </r>
    <r>
      <rPr>
        <sz val="11"/>
        <color theme="1"/>
        <rFont val="Aptos Narrow"/>
        <family val="2"/>
        <scheme val="minor"/>
      </rPr>
      <t xml:space="preserve">
This readme tab is intended to give additional information that helps local authorities and other relevant parties to understand how their business rates baselines have been estimated at the 2026 business rates reset. Please ensure that you read this page before using the calculator.
The government ran an 8-week consultation, </t>
    </r>
    <r>
      <rPr>
        <i/>
        <sz val="11"/>
        <color theme="1"/>
        <rFont val="Aptos Narrow"/>
        <family val="2"/>
        <scheme val="minor"/>
      </rPr>
      <t>Local authority funding reform – Resetting the business rates retention system: technical consultation,</t>
    </r>
    <r>
      <rPr>
        <sz val="11"/>
        <color theme="1"/>
        <rFont val="Aptos Narrow"/>
        <family val="2"/>
        <scheme val="minor"/>
      </rPr>
      <t xml:space="preserve"> from April – June 2025 which set out its proposed approach to measuring business rates baselines (BRBs). A government response to that consultation was published in November 2025 and Chapter 2 of the Reset delivery publication summarised the approach the government plans to take to setting BRBs at the reset.
This calculator is intended to show local authorities how their 2026/27 BRB has been constructed. BRBs will be formed by setting a gross rates payable (GRP) figure, to which deductions will be made for accounting adjustments to form a ‘collectable rates’ equivalent figure, from which other deductions will be made for disregarded amounts and cost of collection. A deduction will not be made for business rates reliefs, which will be compensated for separately via section 31 grant.
The government intends to conduct a retrospective adjustment to BRBs in 2027/28, facilitated by a one-off bespoke data collection in summer 2026. We will work with sector experts to set out a roadmap so that local authorities know the timing and plan for this adjustment. Updated figures will focus on three areas: GRP, designated areas (DAs), and renewable energy schemes. More details on this are set out in the government’s response to the technical consultation.
The outputs of this calculator should not be used in isolation. They should be considered alongside the supporting materials which explain how BRBs have been constructed to support the delivery of the business rates reset.
This calculator reflects each authority’s BRB under 50% rates retention. Where relevant, the calculation of BRBs for authorities with enhanced retention arrangements is set out in the draft Local Government Finance Report.
 If local authorities believe there is a calculation error present in the spreadsheet, please contact BRRSA@communities.gov.uk.
The diagram below summarises how BRBs have been constructed to support the figures shown in this calculator.</t>
    </r>
  </si>
  <si>
    <r>
      <t xml:space="preserve">Note 3: </t>
    </r>
    <r>
      <rPr>
        <sz val="11"/>
        <rFont val="Aptos Narrow"/>
        <family val="2"/>
      </rPr>
      <t>This calculator reflects each authority’s BRB under 50% rates retention. Where relevant, the calculation of BRBs for authorities with enhanced retention arrangements is set out in the draft Local Government Finance Report.</t>
    </r>
  </si>
  <si>
    <t>https://www.gov.uk/government/publications/area-cost-adjustment-values-table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</si>
</sst>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0.000"/>
    <numFmt numFmtId="166" formatCode="0.00000"/>
  </numFmts>
  <fonts count="12" x14ac:knownFonts="1">
    <font>
      <sz val="11"/>
      <color theme="1"/>
      <name val="Aptos Narrow"/>
      <family val="2"/>
      <scheme val="minor"/>
    </font>
    <font>
      <sz val="11"/>
      <color theme="1"/>
      <name val="Aptos Narrow"/>
      <family val="2"/>
      <scheme val="minor"/>
    </font>
    <font>
      <sz val="11"/>
      <color rgb="FF3F3F76"/>
      <name val="Aptos Narrow"/>
      <family val="2"/>
      <scheme val="minor"/>
    </font>
    <font>
      <b/>
      <sz val="11"/>
      <color theme="1"/>
      <name val="Aptos Narrow"/>
      <family val="2"/>
      <scheme val="minor"/>
    </font>
    <font>
      <u/>
      <sz val="11"/>
      <color theme="10"/>
      <name val="Aptos Narrow"/>
      <family val="2"/>
      <scheme val="minor"/>
    </font>
    <font>
      <sz val="11"/>
      <name val="Aptos Narrow"/>
      <family val="2"/>
      <scheme val="minor"/>
    </font>
    <font>
      <u/>
      <sz val="11"/>
      <color theme="1"/>
      <name val="Aptos Narrow"/>
      <family val="2"/>
      <scheme val="minor"/>
    </font>
    <font>
      <sz val="8"/>
      <name val="Aptos Narrow"/>
      <family val="2"/>
      <scheme val="minor"/>
    </font>
    <font>
      <sz val="11"/>
      <color theme="1"/>
      <name val="Aptos Narrow"/>
      <family val="2"/>
    </font>
    <font>
      <b/>
      <u/>
      <sz val="11"/>
      <color theme="1"/>
      <name val="Aptos Narrow"/>
      <family val="2"/>
      <scheme val="minor"/>
    </font>
    <font>
      <i/>
      <sz val="11"/>
      <color theme="1"/>
      <name val="Aptos Narrow"/>
      <family val="2"/>
      <scheme val="minor"/>
    </font>
    <font>
      <sz val="11"/>
      <name val="Aptos Narrow"/>
      <family val="2"/>
    </font>
  </fonts>
  <fills count="7">
    <fill>
      <patternFill patternType="none"/>
    </fill>
    <fill>
      <patternFill patternType="gray125"/>
    </fill>
    <fill>
      <patternFill patternType="solid">
        <fgColor rgb="FFFFCC99"/>
      </patternFill>
    </fill>
    <fill>
      <patternFill patternType="solid">
        <fgColor theme="9" tint="0.79998168889431442"/>
        <bgColor indexed="64"/>
      </patternFill>
    </fill>
    <fill>
      <patternFill patternType="solid">
        <fgColor theme="3" tint="0.89999084444715716"/>
        <bgColor indexed="64"/>
      </patternFill>
    </fill>
    <fill>
      <patternFill patternType="solid">
        <fgColor theme="0"/>
        <bgColor indexed="64"/>
      </patternFill>
    </fill>
    <fill>
      <patternFill patternType="solid">
        <fgColor rgb="FFFFFFFF"/>
        <bgColor rgb="FFFFFFFF"/>
      </patternFill>
    </fill>
  </fills>
  <borders count="30">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4" fillId="0" borderId="0" applyNumberFormat="0" applyFill="0" applyBorder="0" applyAlignment="0" applyProtection="0"/>
  </cellStyleXfs>
  <cellXfs count="75">
    <xf numFmtId="0" fontId="0" fillId="0" borderId="0" xfId="0"/>
    <xf numFmtId="0" fontId="0" fillId="4" borderId="2" xfId="0" applyFill="1" applyBorder="1"/>
    <xf numFmtId="0" fontId="3" fillId="4" borderId="3" xfId="0" applyFont="1" applyFill="1" applyBorder="1"/>
    <xf numFmtId="0" fontId="0" fillId="4" borderId="3" xfId="0" applyFill="1" applyBorder="1"/>
    <xf numFmtId="0" fontId="0" fillId="4" borderId="4" xfId="0" applyFill="1" applyBorder="1"/>
    <xf numFmtId="0" fontId="0" fillId="5" borderId="0" xfId="0" applyFill="1"/>
    <xf numFmtId="0" fontId="0" fillId="5" borderId="5" xfId="0" applyFill="1" applyBorder="1"/>
    <xf numFmtId="0" fontId="3" fillId="5" borderId="0" xfId="0" applyFont="1" applyFill="1"/>
    <xf numFmtId="0" fontId="0" fillId="5" borderId="6" xfId="0" applyFill="1" applyBorder="1"/>
    <xf numFmtId="0" fontId="5" fillId="3" borderId="7" xfId="3" applyFont="1" applyFill="1" applyBorder="1"/>
    <xf numFmtId="0" fontId="2" fillId="5" borderId="0" xfId="3" applyFill="1" applyBorder="1"/>
    <xf numFmtId="0" fontId="0" fillId="5" borderId="7" xfId="0" applyFill="1" applyBorder="1" applyAlignment="1">
      <alignment horizontal="right"/>
    </xf>
    <xf numFmtId="0" fontId="0" fillId="5" borderId="8" xfId="0" applyFill="1" applyBorder="1"/>
    <xf numFmtId="0" fontId="0" fillId="5" borderId="9" xfId="0" applyFill="1" applyBorder="1"/>
    <xf numFmtId="9" fontId="0" fillId="5" borderId="0" xfId="2" applyFont="1" applyFill="1" applyBorder="1"/>
    <xf numFmtId="0" fontId="0" fillId="5" borderId="11" xfId="0" applyFill="1" applyBorder="1"/>
    <xf numFmtId="0" fontId="0" fillId="5" borderId="12" xfId="0" applyFill="1" applyBorder="1"/>
    <xf numFmtId="0" fontId="0" fillId="5" borderId="8" xfId="0" applyFill="1" applyBorder="1" applyAlignment="1">
      <alignment wrapText="1"/>
    </xf>
    <xf numFmtId="0" fontId="0" fillId="5" borderId="9" xfId="0" applyFill="1" applyBorder="1" applyAlignment="1">
      <alignment wrapText="1"/>
    </xf>
    <xf numFmtId="3" fontId="0" fillId="5" borderId="9" xfId="1" applyNumberFormat="1" applyFont="1" applyFill="1" applyBorder="1"/>
    <xf numFmtId="164" fontId="0" fillId="5" borderId="9" xfId="1" applyNumberFormat="1" applyFont="1" applyFill="1" applyBorder="1"/>
    <xf numFmtId="0" fontId="0" fillId="5" borderId="10" xfId="0" applyFill="1" applyBorder="1" applyAlignment="1">
      <alignment wrapText="1"/>
    </xf>
    <xf numFmtId="0" fontId="0" fillId="5" borderId="14" xfId="0" applyFill="1" applyBorder="1" applyAlignment="1">
      <alignment wrapText="1"/>
    </xf>
    <xf numFmtId="0" fontId="0" fillId="5" borderId="7" xfId="0" applyFill="1" applyBorder="1" applyAlignment="1">
      <alignment wrapText="1"/>
    </xf>
    <xf numFmtId="3" fontId="0" fillId="5" borderId="7" xfId="1" applyNumberFormat="1" applyFont="1" applyFill="1" applyBorder="1"/>
    <xf numFmtId="164" fontId="0" fillId="5" borderId="7" xfId="1" applyNumberFormat="1" applyFont="1" applyFill="1" applyBorder="1"/>
    <xf numFmtId="0" fontId="0" fillId="5" borderId="15" xfId="0" applyFill="1" applyBorder="1" applyAlignment="1">
      <alignment wrapText="1"/>
    </xf>
    <xf numFmtId="0" fontId="0" fillId="0" borderId="7" xfId="0" applyBorder="1" applyAlignment="1">
      <alignment wrapText="1"/>
    </xf>
    <xf numFmtId="0" fontId="0" fillId="5" borderId="11" xfId="0" applyFill="1" applyBorder="1" applyAlignment="1">
      <alignment wrapText="1"/>
    </xf>
    <xf numFmtId="0" fontId="0" fillId="5" borderId="12" xfId="0" applyFill="1" applyBorder="1" applyAlignment="1">
      <alignment wrapText="1"/>
    </xf>
    <xf numFmtId="3" fontId="0" fillId="5" borderId="12" xfId="1" applyNumberFormat="1" applyFont="1" applyFill="1" applyBorder="1"/>
    <xf numFmtId="164" fontId="0" fillId="5" borderId="12" xfId="1" applyNumberFormat="1" applyFont="1" applyFill="1" applyBorder="1"/>
    <xf numFmtId="0" fontId="0" fillId="5" borderId="13" xfId="0" applyFill="1" applyBorder="1" applyAlignment="1">
      <alignment wrapText="1"/>
    </xf>
    <xf numFmtId="3" fontId="0" fillId="5" borderId="0" xfId="0" applyNumberFormat="1" applyFill="1"/>
    <xf numFmtId="0" fontId="0" fillId="5" borderId="16" xfId="0" applyFill="1" applyBorder="1"/>
    <xf numFmtId="0" fontId="0" fillId="5" borderId="17" xfId="0" applyFill="1" applyBorder="1"/>
    <xf numFmtId="3" fontId="0" fillId="5" borderId="17" xfId="0" applyNumberFormat="1" applyFill="1" applyBorder="1"/>
    <xf numFmtId="164" fontId="0" fillId="5" borderId="17" xfId="0" applyNumberFormat="1" applyFill="1" applyBorder="1"/>
    <xf numFmtId="0" fontId="0" fillId="5" borderId="18" xfId="0" applyFill="1" applyBorder="1" applyAlignment="1">
      <alignment wrapText="1"/>
    </xf>
    <xf numFmtId="164" fontId="0" fillId="5" borderId="0" xfId="0" applyNumberFormat="1" applyFill="1"/>
    <xf numFmtId="0" fontId="6" fillId="5" borderId="2" xfId="0" applyFont="1" applyFill="1" applyBorder="1"/>
    <xf numFmtId="0" fontId="0" fillId="5" borderId="3" xfId="0" applyFill="1" applyBorder="1"/>
    <xf numFmtId="0" fontId="0" fillId="5" borderId="4" xfId="0" applyFill="1" applyBorder="1"/>
    <xf numFmtId="0" fontId="0" fillId="0" borderId="5" xfId="0" applyBorder="1"/>
    <xf numFmtId="0" fontId="0" fillId="5" borderId="7" xfId="0" applyFill="1" applyBorder="1"/>
    <xf numFmtId="165" fontId="0" fillId="0" borderId="10" xfId="2" applyNumberFormat="1" applyFont="1" applyFill="1" applyBorder="1"/>
    <xf numFmtId="0" fontId="0" fillId="5" borderId="14" xfId="0" applyFill="1" applyBorder="1"/>
    <xf numFmtId="165" fontId="0" fillId="0" borderId="15" xfId="2" applyNumberFormat="1" applyFont="1" applyFill="1" applyBorder="1"/>
    <xf numFmtId="10" fontId="0" fillId="0" borderId="15" xfId="2" applyNumberFormat="1" applyFont="1" applyFill="1" applyBorder="1"/>
    <xf numFmtId="9" fontId="0" fillId="5" borderId="13" xfId="2" applyFont="1" applyFill="1" applyBorder="1"/>
    <xf numFmtId="3" fontId="0" fillId="0" borderId="0" xfId="0" applyNumberFormat="1"/>
    <xf numFmtId="0" fontId="0" fillId="0" borderId="7" xfId="0" applyBorder="1"/>
    <xf numFmtId="0" fontId="4" fillId="0" borderId="7" xfId="4" applyBorder="1" applyAlignment="1">
      <alignment wrapText="1"/>
    </xf>
    <xf numFmtId="0" fontId="0" fillId="5" borderId="15" xfId="0" applyFill="1" applyBorder="1" applyAlignment="1">
      <alignment horizontal="left" vertical="top" wrapText="1"/>
    </xf>
    <xf numFmtId="0" fontId="0" fillId="6" borderId="0" xfId="0" applyFill="1"/>
    <xf numFmtId="0" fontId="4" fillId="0" borderId="0" xfId="4"/>
    <xf numFmtId="166" fontId="0" fillId="0" borderId="0" xfId="0" applyNumberFormat="1"/>
    <xf numFmtId="0" fontId="0" fillId="5" borderId="25" xfId="0" applyFill="1" applyBorder="1" applyAlignment="1">
      <alignment vertical="top" wrapText="1"/>
    </xf>
    <xf numFmtId="0" fontId="0" fillId="5" borderId="0" xfId="0" applyFill="1" applyAlignment="1">
      <alignment vertical="top" wrapText="1"/>
    </xf>
    <xf numFmtId="0" fontId="0" fillId="5" borderId="26" xfId="0" applyFill="1" applyBorder="1" applyAlignment="1">
      <alignment vertical="top" wrapText="1"/>
    </xf>
    <xf numFmtId="0" fontId="0" fillId="5" borderId="25" xfId="0" applyFill="1" applyBorder="1"/>
    <xf numFmtId="0" fontId="0" fillId="5" borderId="26" xfId="0" applyFill="1" applyBorder="1"/>
    <xf numFmtId="0" fontId="0" fillId="5" borderId="27" xfId="0" applyFill="1" applyBorder="1"/>
    <xf numFmtId="0" fontId="0" fillId="5" borderId="28" xfId="0" applyFill="1" applyBorder="1"/>
    <xf numFmtId="0" fontId="0" fillId="5" borderId="29" xfId="0" applyFill="1" applyBorder="1"/>
    <xf numFmtId="0" fontId="4" fillId="0" borderId="7" xfId="4" applyFill="1" applyBorder="1" applyAlignment="1">
      <alignment wrapText="1"/>
    </xf>
    <xf numFmtId="0" fontId="0" fillId="5" borderId="22" xfId="0" applyFill="1" applyBorder="1" applyAlignment="1">
      <alignment horizontal="left" vertical="top" wrapText="1"/>
    </xf>
    <xf numFmtId="0" fontId="0" fillId="5" borderId="23" xfId="0" applyFill="1" applyBorder="1" applyAlignment="1">
      <alignment horizontal="left" vertical="top" wrapText="1"/>
    </xf>
    <xf numFmtId="0" fontId="0" fillId="5" borderId="24" xfId="0" applyFill="1" applyBorder="1" applyAlignment="1">
      <alignment horizontal="left" vertical="top" wrapText="1"/>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0" fontId="0" fillId="5" borderId="5" xfId="0" applyFill="1" applyBorder="1" applyAlignment="1">
      <alignment horizontal="left" vertical="top" wrapText="1"/>
    </xf>
    <xf numFmtId="0" fontId="0" fillId="5" borderId="0" xfId="0" applyFill="1" applyAlignment="1">
      <alignment horizontal="left" vertical="top" wrapText="1"/>
    </xf>
    <xf numFmtId="0" fontId="0" fillId="5" borderId="6" xfId="0" applyFill="1" applyBorder="1" applyAlignment="1">
      <alignment horizontal="left" vertical="top" wrapText="1"/>
    </xf>
  </cellXfs>
  <cellStyles count="5">
    <cellStyle name="Comma" xfId="1" builtinId="3"/>
    <cellStyle name="Hyperlink" xfId="4" builtinId="8"/>
    <cellStyle name="Input" xfId="3" builtinId="20"/>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256540</xdr:colOff>
      <xdr:row>2</xdr:row>
      <xdr:rowOff>9525</xdr:rowOff>
    </xdr:from>
    <xdr:to>
      <xdr:col>14</xdr:col>
      <xdr:colOff>284480</xdr:colOff>
      <xdr:row>28</xdr:row>
      <xdr:rowOff>19685</xdr:rowOff>
    </xdr:to>
    <xdr:pic>
      <xdr:nvPicPr>
        <xdr:cNvPr id="3" name="Picture 1">
          <a:extLst>
            <a:ext uri="{FF2B5EF4-FFF2-40B4-BE49-F238E27FC236}">
              <a16:creationId xmlns:a16="http://schemas.microsoft.com/office/drawing/2014/main" id="{6DD9F912-5132-334B-E596-99E690E120BE}"/>
            </a:ext>
          </a:extLst>
        </xdr:cNvPr>
        <xdr:cNvPicPr>
          <a:picLocks noChangeAspect="1"/>
        </xdr:cNvPicPr>
      </xdr:nvPicPr>
      <xdr:blipFill rotWithShape="1">
        <a:blip xmlns:r="http://schemas.openxmlformats.org/officeDocument/2006/relationships" r:embed="rId1"/>
        <a:srcRect t="644"/>
        <a:stretch>
          <a:fillRect/>
        </a:stretch>
      </xdr:blipFill>
      <xdr:spPr bwMode="auto">
        <a:xfrm>
          <a:off x="1151890" y="4400550"/>
          <a:ext cx="7343140" cy="471551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gov.uk/government/consultations/local-authority-funding-reform-resetting-the-business-rates-retention-system"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statistics/national-non-domestic-rates-collected-by-councils-in-england-2024-to-2025" TargetMode="External"/><Relationship Id="rId2" Type="http://schemas.openxmlformats.org/officeDocument/2006/relationships/hyperlink" Target="https://www.gov.uk/government/statistics/national-non-domestic-rates-collected-by-councils-in-england-forecast-2025-to-2026" TargetMode="External"/><Relationship Id="rId1" Type="http://schemas.openxmlformats.org/officeDocument/2006/relationships/hyperlink" Target="https://www.gov.uk/government/statistics/non-domestic-rating-change-in-rateable-value-of-rating-lists-england-and-wales-2026-revaluation-draft-list" TargetMode="External"/><Relationship Id="rId4" Type="http://schemas.openxmlformats.org/officeDocument/2006/relationships/hyperlink" Target="https://www.gov.uk/government/publications/area-cost-adjustment-values-tab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53721-561F-442E-AE45-C865BBA6D84F}">
  <dimension ref="A1:BR433"/>
  <sheetViews>
    <sheetView tabSelected="1" workbookViewId="0"/>
  </sheetViews>
  <sheetFormatPr defaultRowHeight="14.5" x14ac:dyDescent="0.35"/>
  <cols>
    <col min="1" max="1" width="4.08984375" customWidth="1"/>
  </cols>
  <sheetData>
    <row r="1" spans="1:70" ht="15" thickBot="1" x14ac:dyDescent="0.4">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row>
    <row r="2" spans="1:70" ht="392" customHeight="1" x14ac:dyDescent="0.35">
      <c r="A2" s="5"/>
      <c r="B2" s="66" t="s">
        <v>1139</v>
      </c>
      <c r="C2" s="67"/>
      <c r="D2" s="67"/>
      <c r="E2" s="67"/>
      <c r="F2" s="67"/>
      <c r="G2" s="67"/>
      <c r="H2" s="67"/>
      <c r="I2" s="67"/>
      <c r="J2" s="67"/>
      <c r="K2" s="67"/>
      <c r="L2" s="67"/>
      <c r="M2" s="67"/>
      <c r="N2" s="67"/>
      <c r="O2" s="67"/>
      <c r="P2" s="68"/>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row>
    <row r="3" spans="1:70" x14ac:dyDescent="0.35">
      <c r="A3" s="5"/>
      <c r="B3" s="57"/>
      <c r="C3" s="58"/>
      <c r="D3" s="58"/>
      <c r="E3" s="58"/>
      <c r="F3" s="58"/>
      <c r="G3" s="58"/>
      <c r="H3" s="58"/>
      <c r="I3" s="58"/>
      <c r="J3" s="58"/>
      <c r="K3" s="58"/>
      <c r="L3" s="58"/>
      <c r="M3" s="58"/>
      <c r="N3" s="58"/>
      <c r="O3" s="58"/>
      <c r="P3" s="59"/>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row>
    <row r="4" spans="1:70" x14ac:dyDescent="0.35">
      <c r="A4" s="5"/>
      <c r="B4" s="57"/>
      <c r="C4" s="58"/>
      <c r="D4" s="58"/>
      <c r="E4" s="58"/>
      <c r="F4" s="58"/>
      <c r="G4" s="58"/>
      <c r="H4" s="58"/>
      <c r="I4" s="58"/>
      <c r="J4" s="58"/>
      <c r="K4" s="58"/>
      <c r="L4" s="58"/>
      <c r="M4" s="58"/>
      <c r="N4" s="58"/>
      <c r="O4" s="58"/>
      <c r="P4" s="59"/>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row>
    <row r="5" spans="1:70" x14ac:dyDescent="0.35">
      <c r="A5" s="5"/>
      <c r="B5" s="57"/>
      <c r="C5" s="58"/>
      <c r="D5" s="58"/>
      <c r="E5" s="58"/>
      <c r="F5" s="58"/>
      <c r="G5" s="58"/>
      <c r="H5" s="58"/>
      <c r="I5" s="58"/>
      <c r="J5" s="58"/>
      <c r="K5" s="58"/>
      <c r="L5" s="58"/>
      <c r="M5" s="58"/>
      <c r="N5" s="58"/>
      <c r="O5" s="58"/>
      <c r="P5" s="59"/>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row>
    <row r="6" spans="1:70" x14ac:dyDescent="0.35">
      <c r="A6" s="5"/>
      <c r="B6" s="57"/>
      <c r="C6" s="58"/>
      <c r="D6" s="58"/>
      <c r="E6" s="58"/>
      <c r="F6" s="58"/>
      <c r="G6" s="58"/>
      <c r="H6" s="58"/>
      <c r="I6" s="58"/>
      <c r="J6" s="58"/>
      <c r="K6" s="58"/>
      <c r="L6" s="58"/>
      <c r="M6" s="58"/>
      <c r="N6" s="58"/>
      <c r="O6" s="58"/>
      <c r="P6" s="59"/>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row>
    <row r="7" spans="1:70" x14ac:dyDescent="0.35">
      <c r="A7" s="5"/>
      <c r="B7" s="57"/>
      <c r="C7" s="58"/>
      <c r="D7" s="58"/>
      <c r="E7" s="58"/>
      <c r="F7" s="58"/>
      <c r="G7" s="58"/>
      <c r="H7" s="58"/>
      <c r="I7" s="58"/>
      <c r="J7" s="58"/>
      <c r="K7" s="58"/>
      <c r="L7" s="58"/>
      <c r="M7" s="58"/>
      <c r="N7" s="58"/>
      <c r="O7" s="58"/>
      <c r="P7" s="59"/>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row>
    <row r="8" spans="1:70" x14ac:dyDescent="0.35">
      <c r="A8" s="5"/>
      <c r="B8" s="57"/>
      <c r="C8" s="58"/>
      <c r="D8" s="58"/>
      <c r="E8" s="58"/>
      <c r="F8" s="58"/>
      <c r="G8" s="58"/>
      <c r="H8" s="58"/>
      <c r="I8" s="58"/>
      <c r="J8" s="58"/>
      <c r="K8" s="58"/>
      <c r="L8" s="58"/>
      <c r="M8" s="58"/>
      <c r="N8" s="58"/>
      <c r="O8" s="58"/>
      <c r="P8" s="59"/>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row>
    <row r="9" spans="1:70" x14ac:dyDescent="0.35">
      <c r="A9" s="5"/>
      <c r="B9" s="57"/>
      <c r="C9" s="58"/>
      <c r="D9" s="58"/>
      <c r="E9" s="58"/>
      <c r="F9" s="58"/>
      <c r="G9" s="58"/>
      <c r="H9" s="58"/>
      <c r="I9" s="58"/>
      <c r="J9" s="58"/>
      <c r="K9" s="58"/>
      <c r="L9" s="58"/>
      <c r="M9" s="58"/>
      <c r="N9" s="58"/>
      <c r="O9" s="58"/>
      <c r="P9" s="59"/>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row>
    <row r="10" spans="1:70" x14ac:dyDescent="0.35">
      <c r="A10" s="5"/>
      <c r="B10" s="57"/>
      <c r="C10" s="58"/>
      <c r="D10" s="58"/>
      <c r="E10" s="58"/>
      <c r="F10" s="58"/>
      <c r="G10" s="58"/>
      <c r="H10" s="58"/>
      <c r="I10" s="58"/>
      <c r="J10" s="58"/>
      <c r="K10" s="58"/>
      <c r="L10" s="58"/>
      <c r="M10" s="58"/>
      <c r="N10" s="58"/>
      <c r="O10" s="58"/>
      <c r="P10" s="59"/>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row>
    <row r="11" spans="1:70" x14ac:dyDescent="0.35">
      <c r="A11" s="5"/>
      <c r="B11" s="57"/>
      <c r="C11" s="58"/>
      <c r="D11" s="58"/>
      <c r="E11" s="58"/>
      <c r="F11" s="58"/>
      <c r="G11" s="58"/>
      <c r="H11" s="58"/>
      <c r="I11" s="58"/>
      <c r="J11" s="58"/>
      <c r="K11" s="58"/>
      <c r="L11" s="58"/>
      <c r="M11" s="58"/>
      <c r="N11" s="58"/>
      <c r="O11" s="58"/>
      <c r="P11" s="59"/>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row>
    <row r="12" spans="1:70" x14ac:dyDescent="0.35">
      <c r="A12" s="5"/>
      <c r="B12" s="57"/>
      <c r="C12" s="58"/>
      <c r="D12" s="58"/>
      <c r="E12" s="58"/>
      <c r="F12" s="58"/>
      <c r="G12" s="58"/>
      <c r="H12" s="58"/>
      <c r="I12" s="58"/>
      <c r="J12" s="58"/>
      <c r="K12" s="58"/>
      <c r="L12" s="58"/>
      <c r="M12" s="58"/>
      <c r="N12" s="58"/>
      <c r="O12" s="58"/>
      <c r="P12" s="59"/>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row>
    <row r="13" spans="1:70" x14ac:dyDescent="0.35">
      <c r="A13" s="5"/>
      <c r="B13" s="57"/>
      <c r="C13" s="58"/>
      <c r="D13" s="58"/>
      <c r="E13" s="58"/>
      <c r="F13" s="58"/>
      <c r="G13" s="58"/>
      <c r="H13" s="58"/>
      <c r="I13" s="58"/>
      <c r="J13" s="58"/>
      <c r="K13" s="58"/>
      <c r="L13" s="58"/>
      <c r="M13" s="58"/>
      <c r="N13" s="58"/>
      <c r="O13" s="58"/>
      <c r="P13" s="59"/>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row>
    <row r="14" spans="1:70" x14ac:dyDescent="0.35">
      <c r="A14" s="5"/>
      <c r="B14" s="57"/>
      <c r="C14" s="58"/>
      <c r="D14" s="58"/>
      <c r="E14" s="58"/>
      <c r="F14" s="58"/>
      <c r="G14" s="58"/>
      <c r="H14" s="58"/>
      <c r="I14" s="58"/>
      <c r="J14" s="58"/>
      <c r="K14" s="58"/>
      <c r="L14" s="58"/>
      <c r="M14" s="58"/>
      <c r="N14" s="58"/>
      <c r="O14" s="58"/>
      <c r="P14" s="59"/>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row>
    <row r="15" spans="1:70" x14ac:dyDescent="0.35">
      <c r="A15" s="5"/>
      <c r="B15" s="57"/>
      <c r="C15" s="58"/>
      <c r="D15" s="58"/>
      <c r="E15" s="58"/>
      <c r="F15" s="58"/>
      <c r="G15" s="58"/>
      <c r="H15" s="58"/>
      <c r="I15" s="58"/>
      <c r="J15" s="58"/>
      <c r="K15" s="58"/>
      <c r="L15" s="58"/>
      <c r="M15" s="58"/>
      <c r="N15" s="58"/>
      <c r="O15" s="58"/>
      <c r="P15" s="59"/>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row>
    <row r="16" spans="1:70" x14ac:dyDescent="0.35">
      <c r="A16" s="5"/>
      <c r="B16" s="57"/>
      <c r="C16" s="58"/>
      <c r="D16" s="58"/>
      <c r="E16" s="58"/>
      <c r="F16" s="58"/>
      <c r="G16" s="58"/>
      <c r="H16" s="58"/>
      <c r="I16" s="58"/>
      <c r="J16" s="58"/>
      <c r="K16" s="58"/>
      <c r="L16" s="58"/>
      <c r="M16" s="58"/>
      <c r="N16" s="58"/>
      <c r="O16" s="58"/>
      <c r="P16" s="59"/>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row>
    <row r="17" spans="1:70" x14ac:dyDescent="0.35">
      <c r="A17" s="5"/>
      <c r="B17" s="57"/>
      <c r="C17" s="58"/>
      <c r="D17" s="58"/>
      <c r="E17" s="58"/>
      <c r="F17" s="58"/>
      <c r="G17" s="58"/>
      <c r="H17" s="58"/>
      <c r="I17" s="58"/>
      <c r="J17" s="58"/>
      <c r="K17" s="58"/>
      <c r="L17" s="58"/>
      <c r="M17" s="58"/>
      <c r="N17" s="58"/>
      <c r="O17" s="58"/>
      <c r="P17" s="59"/>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row>
    <row r="18" spans="1:70" x14ac:dyDescent="0.35">
      <c r="A18" s="5"/>
      <c r="B18" s="57"/>
      <c r="C18" s="58"/>
      <c r="D18" s="58"/>
      <c r="E18" s="58"/>
      <c r="F18" s="58"/>
      <c r="G18" s="58"/>
      <c r="H18" s="58"/>
      <c r="I18" s="58"/>
      <c r="J18" s="58"/>
      <c r="K18" s="58"/>
      <c r="L18" s="58"/>
      <c r="M18" s="58"/>
      <c r="N18" s="58"/>
      <c r="O18" s="58"/>
      <c r="P18" s="59"/>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row>
    <row r="19" spans="1:70" x14ac:dyDescent="0.35">
      <c r="A19" s="5"/>
      <c r="B19" s="57"/>
      <c r="C19" s="58"/>
      <c r="D19" s="58"/>
      <c r="E19" s="58"/>
      <c r="F19" s="58"/>
      <c r="G19" s="58"/>
      <c r="H19" s="58"/>
      <c r="I19" s="58"/>
      <c r="J19" s="58"/>
      <c r="K19" s="58"/>
      <c r="L19" s="58"/>
      <c r="M19" s="58"/>
      <c r="N19" s="58"/>
      <c r="O19" s="58"/>
      <c r="P19" s="59"/>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row>
    <row r="20" spans="1:70" x14ac:dyDescent="0.35">
      <c r="A20" s="5"/>
      <c r="B20" s="57"/>
      <c r="C20" s="58"/>
      <c r="D20" s="58"/>
      <c r="E20" s="58"/>
      <c r="F20" s="58"/>
      <c r="G20" s="58"/>
      <c r="H20" s="58"/>
      <c r="I20" s="58"/>
      <c r="J20" s="58"/>
      <c r="K20" s="58"/>
      <c r="L20" s="58"/>
      <c r="M20" s="58"/>
      <c r="N20" s="58"/>
      <c r="O20" s="58"/>
      <c r="P20" s="59"/>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row>
    <row r="21" spans="1:70" x14ac:dyDescent="0.35">
      <c r="A21" s="5"/>
      <c r="B21" s="57"/>
      <c r="C21" s="58"/>
      <c r="D21" s="58"/>
      <c r="E21" s="58"/>
      <c r="F21" s="58"/>
      <c r="G21" s="58"/>
      <c r="H21" s="58"/>
      <c r="I21" s="58"/>
      <c r="J21" s="58"/>
      <c r="K21" s="58"/>
      <c r="L21" s="58"/>
      <c r="M21" s="58"/>
      <c r="N21" s="58"/>
      <c r="O21" s="58"/>
      <c r="P21" s="59"/>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row>
    <row r="22" spans="1:70" x14ac:dyDescent="0.35">
      <c r="A22" s="5"/>
      <c r="B22" s="60"/>
      <c r="C22" s="5"/>
      <c r="D22" s="5"/>
      <c r="E22" s="5"/>
      <c r="F22" s="5"/>
      <c r="G22" s="5"/>
      <c r="H22" s="5"/>
      <c r="I22" s="5"/>
      <c r="J22" s="5"/>
      <c r="K22" s="5"/>
      <c r="L22" s="5"/>
      <c r="M22" s="5"/>
      <c r="N22" s="5"/>
      <c r="O22" s="5"/>
      <c r="P22" s="61"/>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row>
    <row r="23" spans="1:70" x14ac:dyDescent="0.35">
      <c r="A23" s="5"/>
      <c r="B23" s="60"/>
      <c r="C23" s="5"/>
      <c r="D23" s="5"/>
      <c r="E23" s="5"/>
      <c r="F23" s="5"/>
      <c r="G23" s="5"/>
      <c r="H23" s="5"/>
      <c r="I23" s="5"/>
      <c r="J23" s="5"/>
      <c r="K23" s="5"/>
      <c r="L23" s="5"/>
      <c r="M23" s="5"/>
      <c r="N23" s="5"/>
      <c r="O23" s="5"/>
      <c r="P23" s="61"/>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row>
    <row r="24" spans="1:70" x14ac:dyDescent="0.35">
      <c r="A24" s="5"/>
      <c r="B24" s="60"/>
      <c r="C24" s="5"/>
      <c r="D24" s="5"/>
      <c r="E24" s="5"/>
      <c r="F24" s="5"/>
      <c r="G24" s="5"/>
      <c r="H24" s="5"/>
      <c r="I24" s="5"/>
      <c r="J24" s="5"/>
      <c r="K24" s="5"/>
      <c r="L24" s="5"/>
      <c r="M24" s="5"/>
      <c r="N24" s="5"/>
      <c r="O24" s="5"/>
      <c r="P24" s="61"/>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row>
    <row r="25" spans="1:70" x14ac:dyDescent="0.35">
      <c r="A25" s="5"/>
      <c r="B25" s="60"/>
      <c r="C25" s="5"/>
      <c r="D25" s="5"/>
      <c r="E25" s="5"/>
      <c r="F25" s="5"/>
      <c r="G25" s="5"/>
      <c r="H25" s="5"/>
      <c r="I25" s="5"/>
      <c r="J25" s="5"/>
      <c r="K25" s="5"/>
      <c r="L25" s="5"/>
      <c r="M25" s="5"/>
      <c r="N25" s="5"/>
      <c r="O25" s="5"/>
      <c r="P25" s="61"/>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row>
    <row r="26" spans="1:70" x14ac:dyDescent="0.35">
      <c r="A26" s="5"/>
      <c r="B26" s="60"/>
      <c r="C26" s="5"/>
      <c r="D26" s="5"/>
      <c r="E26" s="5"/>
      <c r="F26" s="5"/>
      <c r="G26" s="5"/>
      <c r="H26" s="5"/>
      <c r="I26" s="5"/>
      <c r="J26" s="5"/>
      <c r="K26" s="5"/>
      <c r="L26" s="5"/>
      <c r="M26" s="5"/>
      <c r="N26" s="5"/>
      <c r="O26" s="5"/>
      <c r="P26" s="61"/>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row>
    <row r="27" spans="1:70" x14ac:dyDescent="0.35">
      <c r="A27" s="5"/>
      <c r="B27" s="60"/>
      <c r="C27" s="5"/>
      <c r="D27" s="5"/>
      <c r="E27" s="5"/>
      <c r="F27" s="5"/>
      <c r="G27" s="5"/>
      <c r="H27" s="5"/>
      <c r="I27" s="5"/>
      <c r="J27" s="5"/>
      <c r="K27" s="5"/>
      <c r="L27" s="5"/>
      <c r="M27" s="5"/>
      <c r="N27" s="5"/>
      <c r="O27" s="5"/>
      <c r="P27" s="61"/>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row>
    <row r="28" spans="1:70" x14ac:dyDescent="0.35">
      <c r="A28" s="5"/>
      <c r="B28" s="60"/>
      <c r="C28" s="5"/>
      <c r="D28" s="5"/>
      <c r="E28" s="5"/>
      <c r="F28" s="5"/>
      <c r="G28" s="5"/>
      <c r="H28" s="5"/>
      <c r="I28" s="5"/>
      <c r="J28" s="5"/>
      <c r="K28" s="5"/>
      <c r="L28" s="5"/>
      <c r="M28" s="5"/>
      <c r="N28" s="5"/>
      <c r="O28" s="5"/>
      <c r="P28" s="61"/>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row>
    <row r="29" spans="1:70" ht="15" thickBot="1" x14ac:dyDescent="0.4">
      <c r="A29" s="5"/>
      <c r="B29" s="62"/>
      <c r="C29" s="63"/>
      <c r="D29" s="63"/>
      <c r="E29" s="63"/>
      <c r="F29" s="63"/>
      <c r="G29" s="63"/>
      <c r="H29" s="63"/>
      <c r="I29" s="63"/>
      <c r="J29" s="63"/>
      <c r="K29" s="63"/>
      <c r="L29" s="63"/>
      <c r="M29" s="63"/>
      <c r="N29" s="63"/>
      <c r="O29" s="63"/>
      <c r="P29" s="64"/>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row>
    <row r="30" spans="1:70" x14ac:dyDescent="0.3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row>
    <row r="31" spans="1:70" x14ac:dyDescent="0.3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row>
    <row r="32" spans="1:70" x14ac:dyDescent="0.3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row>
    <row r="33" spans="1:70" x14ac:dyDescent="0.3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row>
    <row r="34" spans="1:70" x14ac:dyDescent="0.3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row>
    <row r="35" spans="1:70" x14ac:dyDescent="0.3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row>
    <row r="36" spans="1:70" x14ac:dyDescent="0.3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row>
    <row r="37" spans="1:70" x14ac:dyDescent="0.3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row>
    <row r="38" spans="1:70" x14ac:dyDescent="0.3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row>
    <row r="39" spans="1:70" x14ac:dyDescent="0.3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row>
    <row r="40" spans="1:70" x14ac:dyDescent="0.3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row>
    <row r="41" spans="1:70" x14ac:dyDescent="0.3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row>
    <row r="42" spans="1:70" x14ac:dyDescent="0.3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row>
    <row r="43" spans="1:70" x14ac:dyDescent="0.3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row>
    <row r="44" spans="1:70" x14ac:dyDescent="0.3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row>
    <row r="45" spans="1:70" x14ac:dyDescent="0.3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row>
    <row r="46" spans="1:70" x14ac:dyDescent="0.3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row>
    <row r="47" spans="1:70" x14ac:dyDescent="0.3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row>
    <row r="48" spans="1:70" x14ac:dyDescent="0.3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row>
    <row r="49" spans="1:70" x14ac:dyDescent="0.3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row>
    <row r="50" spans="1:70" x14ac:dyDescent="0.3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row>
    <row r="51" spans="1:70" x14ac:dyDescent="0.3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row>
    <row r="52" spans="1:70" x14ac:dyDescent="0.3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row>
    <row r="53" spans="1:70" x14ac:dyDescent="0.3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row>
    <row r="54" spans="1:70" x14ac:dyDescent="0.3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row>
    <row r="55" spans="1:70" x14ac:dyDescent="0.3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row>
    <row r="56" spans="1:70" x14ac:dyDescent="0.3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row>
    <row r="57" spans="1:70" x14ac:dyDescent="0.3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row>
    <row r="58" spans="1:70" x14ac:dyDescent="0.3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row>
    <row r="59" spans="1:70" x14ac:dyDescent="0.3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row>
    <row r="60" spans="1:70" x14ac:dyDescent="0.3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row>
    <row r="61" spans="1:70" x14ac:dyDescent="0.3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row>
    <row r="62" spans="1:70" x14ac:dyDescent="0.3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row>
    <row r="63" spans="1:70" x14ac:dyDescent="0.3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row>
    <row r="64" spans="1:70" x14ac:dyDescent="0.3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row>
    <row r="65" spans="1:70" x14ac:dyDescent="0.3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row>
    <row r="66" spans="1:70" x14ac:dyDescent="0.3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row>
    <row r="67" spans="1:70" x14ac:dyDescent="0.3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row>
    <row r="68" spans="1:70" x14ac:dyDescent="0.3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row>
    <row r="69" spans="1:70" x14ac:dyDescent="0.3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row>
    <row r="70" spans="1:70" x14ac:dyDescent="0.3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row>
    <row r="71" spans="1:70" x14ac:dyDescent="0.3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row>
    <row r="72" spans="1:70" x14ac:dyDescent="0.3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row>
    <row r="73" spans="1:70" x14ac:dyDescent="0.3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row>
    <row r="74" spans="1:70" x14ac:dyDescent="0.3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row>
    <row r="75" spans="1:70" x14ac:dyDescent="0.3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row>
    <row r="76" spans="1:70" x14ac:dyDescent="0.3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row>
    <row r="77" spans="1:70" x14ac:dyDescent="0.3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row>
    <row r="78" spans="1:70" x14ac:dyDescent="0.3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row>
    <row r="79" spans="1:70" x14ac:dyDescent="0.3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row>
    <row r="80" spans="1:70" x14ac:dyDescent="0.3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row>
    <row r="81" spans="1:70" x14ac:dyDescent="0.3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row>
    <row r="82" spans="1:70" x14ac:dyDescent="0.3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row>
    <row r="83" spans="1:70" x14ac:dyDescent="0.3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row>
    <row r="84" spans="1:70" x14ac:dyDescent="0.3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row>
    <row r="85" spans="1:70" x14ac:dyDescent="0.3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row>
    <row r="86" spans="1:70" x14ac:dyDescent="0.3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row>
    <row r="87" spans="1:70" x14ac:dyDescent="0.3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row>
    <row r="88" spans="1:70" x14ac:dyDescent="0.3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row>
    <row r="89" spans="1:70" x14ac:dyDescent="0.3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row>
    <row r="90" spans="1:70" x14ac:dyDescent="0.3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row>
    <row r="91" spans="1:70" x14ac:dyDescent="0.3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row>
    <row r="92" spans="1:70" x14ac:dyDescent="0.3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row>
    <row r="93" spans="1:70" x14ac:dyDescent="0.3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row>
    <row r="94" spans="1:70" x14ac:dyDescent="0.3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row>
    <row r="95" spans="1:70" x14ac:dyDescent="0.3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row>
    <row r="96" spans="1:70" x14ac:dyDescent="0.3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row>
    <row r="97" spans="1:70" x14ac:dyDescent="0.3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row>
    <row r="98" spans="1:70" x14ac:dyDescent="0.3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row>
    <row r="99" spans="1:70" x14ac:dyDescent="0.3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row>
    <row r="100" spans="1:70" x14ac:dyDescent="0.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row>
    <row r="101" spans="1:70" x14ac:dyDescent="0.3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row>
    <row r="102" spans="1:70" x14ac:dyDescent="0.3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row>
    <row r="103" spans="1:70" x14ac:dyDescent="0.3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row>
    <row r="104" spans="1:70" x14ac:dyDescent="0.3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row>
    <row r="105" spans="1:70" x14ac:dyDescent="0.3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row>
    <row r="106" spans="1:70" x14ac:dyDescent="0.3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row>
    <row r="107" spans="1:70" x14ac:dyDescent="0.3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row>
    <row r="108" spans="1:70" x14ac:dyDescent="0.3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row>
    <row r="109" spans="1:70" x14ac:dyDescent="0.3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row>
    <row r="110" spans="1:70" x14ac:dyDescent="0.3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row>
    <row r="111" spans="1:70" x14ac:dyDescent="0.3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row>
    <row r="112" spans="1:70" x14ac:dyDescent="0.3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row>
    <row r="113" spans="1:70" x14ac:dyDescent="0.3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row>
    <row r="114" spans="1:70" x14ac:dyDescent="0.3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row>
    <row r="115" spans="1:70" x14ac:dyDescent="0.3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row>
    <row r="116" spans="1:70" x14ac:dyDescent="0.3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row>
    <row r="117" spans="1:70" x14ac:dyDescent="0.3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row>
    <row r="118" spans="1:70" x14ac:dyDescent="0.3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row>
    <row r="119" spans="1:70" x14ac:dyDescent="0.3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row>
    <row r="120" spans="1:70" x14ac:dyDescent="0.3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row>
    <row r="121" spans="1:70" x14ac:dyDescent="0.3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row>
    <row r="122" spans="1:70" x14ac:dyDescent="0.3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row>
    <row r="123" spans="1:70" x14ac:dyDescent="0.3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row>
    <row r="124" spans="1:70" x14ac:dyDescent="0.3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row>
    <row r="125" spans="1:70" x14ac:dyDescent="0.3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row>
    <row r="126" spans="1:70" x14ac:dyDescent="0.3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row>
    <row r="127" spans="1:70" x14ac:dyDescent="0.3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row>
    <row r="128" spans="1:70" x14ac:dyDescent="0.3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row>
    <row r="129" spans="1:70" x14ac:dyDescent="0.3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row>
    <row r="130" spans="1:70" x14ac:dyDescent="0.3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row>
    <row r="131" spans="1:70" x14ac:dyDescent="0.3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row>
    <row r="132" spans="1:70" x14ac:dyDescent="0.3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row>
    <row r="133" spans="1:70" x14ac:dyDescent="0.3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row>
    <row r="134" spans="1:70" x14ac:dyDescent="0.3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row>
    <row r="135" spans="1:70" x14ac:dyDescent="0.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row>
    <row r="136" spans="1:70" x14ac:dyDescent="0.3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row>
    <row r="137" spans="1:70" x14ac:dyDescent="0.3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row>
    <row r="138" spans="1:70" x14ac:dyDescent="0.3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row>
    <row r="139" spans="1:70" x14ac:dyDescent="0.3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row>
    <row r="140" spans="1:70" x14ac:dyDescent="0.3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row>
    <row r="141" spans="1:70" x14ac:dyDescent="0.3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row>
    <row r="142" spans="1:70" x14ac:dyDescent="0.3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row>
    <row r="143" spans="1:70" x14ac:dyDescent="0.3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row>
    <row r="144" spans="1:70" x14ac:dyDescent="0.3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row>
    <row r="145" spans="1:70" x14ac:dyDescent="0.3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row>
    <row r="146" spans="1:70" x14ac:dyDescent="0.3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row>
    <row r="147" spans="1:70" x14ac:dyDescent="0.3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row>
    <row r="148" spans="1:70" x14ac:dyDescent="0.3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row>
    <row r="149" spans="1:70" x14ac:dyDescent="0.3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row>
    <row r="150" spans="1:70" x14ac:dyDescent="0.3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row>
    <row r="151" spans="1:70" x14ac:dyDescent="0.3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row>
    <row r="152" spans="1:70" x14ac:dyDescent="0.3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row>
    <row r="153" spans="1:70" x14ac:dyDescent="0.3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row>
    <row r="154" spans="1:70" x14ac:dyDescent="0.3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row>
    <row r="155" spans="1:70" x14ac:dyDescent="0.3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row>
    <row r="156" spans="1:70" x14ac:dyDescent="0.3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row>
    <row r="157" spans="1:70" x14ac:dyDescent="0.3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row>
    <row r="158" spans="1:70" x14ac:dyDescent="0.3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row>
    <row r="159" spans="1:70" x14ac:dyDescent="0.3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row>
    <row r="160" spans="1:70" x14ac:dyDescent="0.3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row>
    <row r="161" spans="1:70" x14ac:dyDescent="0.3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row>
    <row r="162" spans="1:70" x14ac:dyDescent="0.3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row>
    <row r="163" spans="1:70" x14ac:dyDescent="0.3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row>
    <row r="164" spans="1:70" x14ac:dyDescent="0.3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row>
    <row r="165" spans="1:70" x14ac:dyDescent="0.3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row>
    <row r="166" spans="1:70" x14ac:dyDescent="0.3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row>
    <row r="167" spans="1:70" x14ac:dyDescent="0.3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row>
    <row r="168" spans="1:70" x14ac:dyDescent="0.3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row>
    <row r="169" spans="1:70" x14ac:dyDescent="0.3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row>
    <row r="170" spans="1:70" x14ac:dyDescent="0.3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row>
    <row r="171" spans="1:70" x14ac:dyDescent="0.3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row>
    <row r="172" spans="1:70" x14ac:dyDescent="0.3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row>
    <row r="173" spans="1:70" x14ac:dyDescent="0.3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row>
    <row r="174" spans="1:70" x14ac:dyDescent="0.3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row>
    <row r="175" spans="1:70" x14ac:dyDescent="0.3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row>
    <row r="176" spans="1:70" x14ac:dyDescent="0.3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row>
    <row r="177" spans="1:70" x14ac:dyDescent="0.3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row>
    <row r="178" spans="1:70" x14ac:dyDescent="0.3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row>
    <row r="179" spans="1:70" x14ac:dyDescent="0.3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row>
    <row r="180" spans="1:70" x14ac:dyDescent="0.3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row>
    <row r="181" spans="1:70" x14ac:dyDescent="0.3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row>
    <row r="182" spans="1:70" x14ac:dyDescent="0.3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row>
    <row r="183" spans="1:70" x14ac:dyDescent="0.3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row>
    <row r="184" spans="1:70" x14ac:dyDescent="0.3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row>
    <row r="185" spans="1:70" x14ac:dyDescent="0.3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row>
    <row r="186" spans="1:70" x14ac:dyDescent="0.3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row>
    <row r="187" spans="1:70" x14ac:dyDescent="0.3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row>
    <row r="188" spans="1:70" x14ac:dyDescent="0.3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row>
    <row r="189" spans="1:70" x14ac:dyDescent="0.3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row>
    <row r="190" spans="1:70" x14ac:dyDescent="0.3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row>
    <row r="191" spans="1:70" x14ac:dyDescent="0.3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row>
    <row r="192" spans="1:70" x14ac:dyDescent="0.3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row>
    <row r="193" spans="1:70" x14ac:dyDescent="0.3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row>
    <row r="194" spans="1:70" x14ac:dyDescent="0.3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row>
    <row r="195" spans="1:70" x14ac:dyDescent="0.3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row>
    <row r="196" spans="1:70" x14ac:dyDescent="0.3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row>
    <row r="197" spans="1:70" x14ac:dyDescent="0.3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row>
    <row r="198" spans="1:70" x14ac:dyDescent="0.3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row>
    <row r="199" spans="1:70" x14ac:dyDescent="0.3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row>
    <row r="200" spans="1:70" x14ac:dyDescent="0.3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row>
    <row r="201" spans="1:70" x14ac:dyDescent="0.3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row>
    <row r="202" spans="1:70" x14ac:dyDescent="0.3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row>
    <row r="203" spans="1:70" x14ac:dyDescent="0.3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row>
    <row r="204" spans="1:70" x14ac:dyDescent="0.3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row>
    <row r="205" spans="1:70" x14ac:dyDescent="0.3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row>
    <row r="206" spans="1:70" x14ac:dyDescent="0.3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row>
    <row r="207" spans="1:70" x14ac:dyDescent="0.3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row>
    <row r="208" spans="1:70" x14ac:dyDescent="0.3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row>
    <row r="209" spans="1:70" x14ac:dyDescent="0.3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row>
    <row r="210" spans="1:70" x14ac:dyDescent="0.3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row>
    <row r="211" spans="1:70" x14ac:dyDescent="0.3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row>
    <row r="212" spans="1:70" x14ac:dyDescent="0.3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row>
    <row r="213" spans="1:70" x14ac:dyDescent="0.3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row>
    <row r="214" spans="1:70" x14ac:dyDescent="0.3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row>
    <row r="215" spans="1:70" x14ac:dyDescent="0.3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row>
    <row r="216" spans="1:70" x14ac:dyDescent="0.3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row>
    <row r="217" spans="1:70" x14ac:dyDescent="0.3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row>
    <row r="218" spans="1:70" x14ac:dyDescent="0.3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row>
    <row r="219" spans="1:70" x14ac:dyDescent="0.3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row>
    <row r="220" spans="1:70" x14ac:dyDescent="0.3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row>
    <row r="221" spans="1:70" x14ac:dyDescent="0.3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row>
    <row r="222" spans="1:70" x14ac:dyDescent="0.3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row>
    <row r="223" spans="1:70" x14ac:dyDescent="0.3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row>
    <row r="224" spans="1:70" x14ac:dyDescent="0.3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row>
    <row r="225" spans="1:70" x14ac:dyDescent="0.3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row>
    <row r="226" spans="1:70" x14ac:dyDescent="0.3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row>
    <row r="227" spans="1:70" x14ac:dyDescent="0.3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row>
    <row r="228" spans="1:70" x14ac:dyDescent="0.3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row>
    <row r="229" spans="1:70" x14ac:dyDescent="0.3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row>
    <row r="230" spans="1:70" x14ac:dyDescent="0.3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row>
    <row r="231" spans="1:70" x14ac:dyDescent="0.3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row>
    <row r="232" spans="1:70" x14ac:dyDescent="0.3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row>
    <row r="233" spans="1:70" x14ac:dyDescent="0.3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row>
    <row r="234" spans="1:70" x14ac:dyDescent="0.3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row>
    <row r="235" spans="1:70" x14ac:dyDescent="0.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row>
    <row r="236" spans="1:70" x14ac:dyDescent="0.3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row>
    <row r="237" spans="1:70" x14ac:dyDescent="0.3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row>
    <row r="238" spans="1:70" x14ac:dyDescent="0.3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row>
    <row r="239" spans="1:70" x14ac:dyDescent="0.3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row>
    <row r="240" spans="1:70" x14ac:dyDescent="0.3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row>
    <row r="241" spans="1:70" x14ac:dyDescent="0.3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row>
    <row r="242" spans="1:70" x14ac:dyDescent="0.3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row>
    <row r="243" spans="1:70" x14ac:dyDescent="0.3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row>
    <row r="244" spans="1:70" x14ac:dyDescent="0.3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row>
    <row r="245" spans="1:70" x14ac:dyDescent="0.3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row>
    <row r="246" spans="1:70" x14ac:dyDescent="0.3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row>
    <row r="247" spans="1:70" x14ac:dyDescent="0.3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row>
    <row r="248" spans="1:70" x14ac:dyDescent="0.3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row>
    <row r="249" spans="1:70" x14ac:dyDescent="0.3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row>
    <row r="250" spans="1:70" x14ac:dyDescent="0.3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row>
    <row r="251" spans="1:70" x14ac:dyDescent="0.3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row>
    <row r="252" spans="1:70" x14ac:dyDescent="0.3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row>
    <row r="253" spans="1:70" x14ac:dyDescent="0.3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row>
    <row r="254" spans="1:70" x14ac:dyDescent="0.3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row>
    <row r="255" spans="1:70" x14ac:dyDescent="0.3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row>
    <row r="256" spans="1:70" x14ac:dyDescent="0.3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row>
    <row r="257" spans="1:70" x14ac:dyDescent="0.3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row>
    <row r="258" spans="1:70" x14ac:dyDescent="0.3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row>
    <row r="259" spans="1:70" x14ac:dyDescent="0.3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row>
    <row r="260" spans="1:70" x14ac:dyDescent="0.3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row>
    <row r="261" spans="1:70" x14ac:dyDescent="0.3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row>
    <row r="262" spans="1:70" x14ac:dyDescent="0.3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row>
    <row r="263" spans="1:70" x14ac:dyDescent="0.3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row>
    <row r="264" spans="1:70" x14ac:dyDescent="0.3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row>
    <row r="265" spans="1:70" x14ac:dyDescent="0.3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row>
    <row r="266" spans="1:70" x14ac:dyDescent="0.3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row>
    <row r="267" spans="1:70" x14ac:dyDescent="0.3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row>
    <row r="268" spans="1:70" x14ac:dyDescent="0.3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row>
    <row r="269" spans="1:70" x14ac:dyDescent="0.3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row>
    <row r="270" spans="1:70" x14ac:dyDescent="0.3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row>
    <row r="271" spans="1:70" x14ac:dyDescent="0.3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row>
    <row r="272" spans="1:70" x14ac:dyDescent="0.3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row>
    <row r="273" spans="1:70" x14ac:dyDescent="0.3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row>
    <row r="274" spans="1:70" x14ac:dyDescent="0.3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row>
    <row r="275" spans="1:70" x14ac:dyDescent="0.3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row>
    <row r="276" spans="1:70" x14ac:dyDescent="0.3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row>
    <row r="277" spans="1:70" x14ac:dyDescent="0.3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row>
    <row r="278" spans="1:70" x14ac:dyDescent="0.3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row>
    <row r="279" spans="1:70" x14ac:dyDescent="0.3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row>
    <row r="280" spans="1:70" x14ac:dyDescent="0.3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row>
    <row r="281" spans="1:70" x14ac:dyDescent="0.3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row>
    <row r="282" spans="1:70" x14ac:dyDescent="0.3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row>
    <row r="283" spans="1:70" x14ac:dyDescent="0.3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row>
    <row r="284" spans="1:70" x14ac:dyDescent="0.3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row>
    <row r="285" spans="1:70" x14ac:dyDescent="0.3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row>
    <row r="286" spans="1:70" x14ac:dyDescent="0.3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row>
    <row r="287" spans="1:70" x14ac:dyDescent="0.3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row>
    <row r="288" spans="1:70" x14ac:dyDescent="0.3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row>
    <row r="289" spans="1:70" x14ac:dyDescent="0.3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row>
    <row r="290" spans="1:70" x14ac:dyDescent="0.3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row>
    <row r="291" spans="1:70" x14ac:dyDescent="0.3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row>
    <row r="292" spans="1:70" x14ac:dyDescent="0.3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row>
    <row r="293" spans="1:70" x14ac:dyDescent="0.3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row>
    <row r="294" spans="1:70" x14ac:dyDescent="0.3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row>
    <row r="295" spans="1:70" x14ac:dyDescent="0.3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row>
    <row r="296" spans="1:70" x14ac:dyDescent="0.3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row>
    <row r="297" spans="1:70" x14ac:dyDescent="0.3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row>
    <row r="298" spans="1:70" x14ac:dyDescent="0.3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row>
    <row r="299" spans="1:70" x14ac:dyDescent="0.3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row>
    <row r="300" spans="1:70" x14ac:dyDescent="0.3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row>
    <row r="301" spans="1:70" x14ac:dyDescent="0.3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row>
    <row r="302" spans="1:70" x14ac:dyDescent="0.3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row>
    <row r="303" spans="1:70" x14ac:dyDescent="0.3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row>
    <row r="304" spans="1:70" x14ac:dyDescent="0.3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row>
    <row r="305" spans="1:70" x14ac:dyDescent="0.3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row>
    <row r="306" spans="1:70" x14ac:dyDescent="0.3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row>
    <row r="307" spans="1:70" x14ac:dyDescent="0.3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row>
    <row r="308" spans="1:70" x14ac:dyDescent="0.3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row>
    <row r="309" spans="1:70" x14ac:dyDescent="0.3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row>
    <row r="310" spans="1:70" x14ac:dyDescent="0.3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row>
    <row r="311" spans="1:70" x14ac:dyDescent="0.3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row>
    <row r="312" spans="1:70" x14ac:dyDescent="0.3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row>
    <row r="313" spans="1:70" x14ac:dyDescent="0.3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row>
    <row r="314" spans="1:70" x14ac:dyDescent="0.3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row>
    <row r="315" spans="1:70" x14ac:dyDescent="0.3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row>
    <row r="316" spans="1:70" x14ac:dyDescent="0.3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row>
    <row r="317" spans="1:70" x14ac:dyDescent="0.3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row>
    <row r="318" spans="1:70" x14ac:dyDescent="0.3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row>
    <row r="319" spans="1:70" x14ac:dyDescent="0.3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row>
    <row r="320" spans="1:70" x14ac:dyDescent="0.3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row>
    <row r="321" spans="1:70" x14ac:dyDescent="0.3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row>
    <row r="322" spans="1:70" x14ac:dyDescent="0.3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row>
    <row r="323" spans="1:70" x14ac:dyDescent="0.3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row>
    <row r="324" spans="1:70" x14ac:dyDescent="0.3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row>
    <row r="325" spans="1:70" x14ac:dyDescent="0.3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row>
    <row r="326" spans="1:70" x14ac:dyDescent="0.3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row>
    <row r="327" spans="1:70" x14ac:dyDescent="0.3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row>
    <row r="328" spans="1:70" x14ac:dyDescent="0.3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row>
    <row r="329" spans="1:70" x14ac:dyDescent="0.3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row>
    <row r="330" spans="1:70" x14ac:dyDescent="0.3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row>
    <row r="331" spans="1:70" x14ac:dyDescent="0.3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row>
    <row r="332" spans="1:70" x14ac:dyDescent="0.3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row>
    <row r="333" spans="1:70" x14ac:dyDescent="0.3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row>
    <row r="334" spans="1:70" x14ac:dyDescent="0.3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row>
    <row r="335" spans="1:70" x14ac:dyDescent="0.3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row>
    <row r="336" spans="1:70" x14ac:dyDescent="0.3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row>
    <row r="337" spans="1:70" x14ac:dyDescent="0.3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row>
    <row r="338" spans="1:70" x14ac:dyDescent="0.3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row>
    <row r="339" spans="1:70" x14ac:dyDescent="0.3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row>
    <row r="340" spans="1:70" x14ac:dyDescent="0.3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row>
    <row r="341" spans="1:70" x14ac:dyDescent="0.3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row>
    <row r="342" spans="1:70" x14ac:dyDescent="0.3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row>
    <row r="343" spans="1:70" x14ac:dyDescent="0.3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row>
    <row r="344" spans="1:70" x14ac:dyDescent="0.3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row>
    <row r="345" spans="1:70" x14ac:dyDescent="0.3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row>
    <row r="346" spans="1:70" x14ac:dyDescent="0.3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row>
    <row r="347" spans="1:70" x14ac:dyDescent="0.3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row>
    <row r="348" spans="1:70" x14ac:dyDescent="0.3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row>
    <row r="349" spans="1:70" x14ac:dyDescent="0.3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row>
    <row r="350" spans="1:70" x14ac:dyDescent="0.3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row>
    <row r="351" spans="1:70" x14ac:dyDescent="0.3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row>
    <row r="352" spans="1:70" x14ac:dyDescent="0.3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row>
    <row r="353" spans="1:70" x14ac:dyDescent="0.3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row>
    <row r="354" spans="1:70" x14ac:dyDescent="0.3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row>
    <row r="355" spans="1:70" x14ac:dyDescent="0.3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row>
    <row r="356" spans="1:70" x14ac:dyDescent="0.3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row>
    <row r="357" spans="1:70" x14ac:dyDescent="0.3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row>
    <row r="358" spans="1:70" x14ac:dyDescent="0.3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row>
    <row r="359" spans="1:70" x14ac:dyDescent="0.3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row>
    <row r="360" spans="1:70" x14ac:dyDescent="0.3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row>
    <row r="361" spans="1:70" x14ac:dyDescent="0.3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row>
    <row r="362" spans="1:70" x14ac:dyDescent="0.3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row>
    <row r="363" spans="1:70" x14ac:dyDescent="0.3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row>
    <row r="364" spans="1:70" x14ac:dyDescent="0.3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row>
    <row r="365" spans="1:70" x14ac:dyDescent="0.3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row>
    <row r="366" spans="1:70" x14ac:dyDescent="0.3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row>
    <row r="367" spans="1:70" x14ac:dyDescent="0.3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row>
    <row r="368" spans="1:70" x14ac:dyDescent="0.3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row>
    <row r="369" spans="1:70" x14ac:dyDescent="0.3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row>
    <row r="370" spans="1:70" x14ac:dyDescent="0.3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row>
    <row r="371" spans="1:70" x14ac:dyDescent="0.3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row>
    <row r="372" spans="1:70" x14ac:dyDescent="0.3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row>
    <row r="373" spans="1:70" x14ac:dyDescent="0.3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row>
    <row r="374" spans="1:70" x14ac:dyDescent="0.3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row>
    <row r="375" spans="1:70" x14ac:dyDescent="0.3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row>
    <row r="376" spans="1:70" x14ac:dyDescent="0.3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row>
    <row r="377" spans="1:70" x14ac:dyDescent="0.3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row>
    <row r="378" spans="1:70" x14ac:dyDescent="0.3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row>
    <row r="379" spans="1:70" x14ac:dyDescent="0.3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row>
    <row r="380" spans="1:70" x14ac:dyDescent="0.3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row>
    <row r="381" spans="1:70" x14ac:dyDescent="0.3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row>
    <row r="382" spans="1:70" x14ac:dyDescent="0.3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row>
    <row r="383" spans="1:70" x14ac:dyDescent="0.3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row>
    <row r="384" spans="1:70" x14ac:dyDescent="0.3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row>
    <row r="385" spans="1:70" x14ac:dyDescent="0.3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row>
    <row r="386" spans="1:70" x14ac:dyDescent="0.3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row>
    <row r="387" spans="1:70" x14ac:dyDescent="0.3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row>
    <row r="388" spans="1:70" x14ac:dyDescent="0.3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row>
    <row r="389" spans="1:70" x14ac:dyDescent="0.3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row>
    <row r="390" spans="1:70" x14ac:dyDescent="0.3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row>
    <row r="391" spans="1:70" x14ac:dyDescent="0.3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row>
    <row r="392" spans="1:70" x14ac:dyDescent="0.3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row>
    <row r="393" spans="1:70" x14ac:dyDescent="0.3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row>
    <row r="394" spans="1:70" x14ac:dyDescent="0.3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row>
    <row r="395" spans="1:70" x14ac:dyDescent="0.3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row>
    <row r="396" spans="1:70" x14ac:dyDescent="0.3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row>
    <row r="397" spans="1:70" x14ac:dyDescent="0.3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row>
    <row r="398" spans="1:70" x14ac:dyDescent="0.3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row>
    <row r="399" spans="1:70" x14ac:dyDescent="0.3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row>
    <row r="400" spans="1:70" x14ac:dyDescent="0.3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row>
    <row r="401" spans="1:70" x14ac:dyDescent="0.3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row>
    <row r="402" spans="1:70" x14ac:dyDescent="0.3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row>
    <row r="403" spans="1:70" x14ac:dyDescent="0.3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row>
    <row r="404" spans="1:70" x14ac:dyDescent="0.3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row>
    <row r="405" spans="1:70" x14ac:dyDescent="0.3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row>
    <row r="406" spans="1:70" x14ac:dyDescent="0.3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row>
    <row r="407" spans="1:70" x14ac:dyDescent="0.3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row>
    <row r="408" spans="1:70" x14ac:dyDescent="0.3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row>
    <row r="409" spans="1:70" x14ac:dyDescent="0.3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row>
    <row r="410" spans="1:70" x14ac:dyDescent="0.3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row>
    <row r="411" spans="1:70" x14ac:dyDescent="0.3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row>
    <row r="412" spans="1:70" x14ac:dyDescent="0.3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row>
    <row r="413" spans="1:70" x14ac:dyDescent="0.3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row>
    <row r="414" spans="1:70" x14ac:dyDescent="0.3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row>
    <row r="415" spans="1:70" x14ac:dyDescent="0.3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row>
    <row r="416" spans="1:70" x14ac:dyDescent="0.3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row>
    <row r="417" spans="1:70" x14ac:dyDescent="0.3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row>
    <row r="418" spans="1:70" x14ac:dyDescent="0.3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row>
    <row r="419" spans="1:70" x14ac:dyDescent="0.3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row>
    <row r="420" spans="1:70" x14ac:dyDescent="0.3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row>
    <row r="421" spans="1:70" x14ac:dyDescent="0.3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row>
    <row r="422" spans="1:70" x14ac:dyDescent="0.3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row>
    <row r="423" spans="1:70" x14ac:dyDescent="0.3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row>
    <row r="424" spans="1:70" x14ac:dyDescent="0.3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row>
    <row r="425" spans="1:70" x14ac:dyDescent="0.3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row>
    <row r="426" spans="1:70" x14ac:dyDescent="0.3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row>
    <row r="427" spans="1:70" x14ac:dyDescent="0.3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row>
    <row r="428" spans="1:70" x14ac:dyDescent="0.3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row>
    <row r="429" spans="1:70" x14ac:dyDescent="0.3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row>
    <row r="430" spans="1:70" x14ac:dyDescent="0.3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row>
    <row r="431" spans="1:70" x14ac:dyDescent="0.3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row>
    <row r="432" spans="1:70" x14ac:dyDescent="0.3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row>
    <row r="433" spans="1:70" x14ac:dyDescent="0.3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row>
  </sheetData>
  <mergeCells count="1">
    <mergeCell ref="B2:P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119B7-6DB6-4506-9D8B-49A3C63AD44D}">
  <dimension ref="A1:G30"/>
  <sheetViews>
    <sheetView workbookViewId="0"/>
  </sheetViews>
  <sheetFormatPr defaultColWidth="8.81640625" defaultRowHeight="14.5" x14ac:dyDescent="0.35"/>
  <cols>
    <col min="1" max="1" width="12.26953125" style="5" customWidth="1"/>
    <col min="2" max="2" width="46.453125" style="5" customWidth="1"/>
    <col min="3" max="3" width="2.54296875" style="5" customWidth="1"/>
    <col min="4" max="4" width="13.54296875" style="5" customWidth="1"/>
    <col min="5" max="5" width="2.54296875" style="5" customWidth="1"/>
    <col min="6" max="6" width="88.81640625" style="5" customWidth="1"/>
    <col min="7" max="7" width="12.26953125" style="5" customWidth="1"/>
    <col min="8" max="16384" width="8.81640625" style="5"/>
  </cols>
  <sheetData>
    <row r="1" spans="1:7" x14ac:dyDescent="0.35">
      <c r="A1" s="1"/>
      <c r="B1" s="2" t="s">
        <v>1130</v>
      </c>
      <c r="C1" s="2"/>
      <c r="D1" s="3"/>
      <c r="E1" s="3"/>
      <c r="F1" s="3"/>
      <c r="G1" s="4"/>
    </row>
    <row r="2" spans="1:7" x14ac:dyDescent="0.35">
      <c r="A2" s="6"/>
      <c r="B2" s="54" t="s">
        <v>1133</v>
      </c>
      <c r="C2" s="7"/>
      <c r="G2" s="8"/>
    </row>
    <row r="3" spans="1:7" x14ac:dyDescent="0.35">
      <c r="A3" s="6"/>
      <c r="B3" s="55" t="s">
        <v>1112</v>
      </c>
      <c r="C3" s="7"/>
      <c r="G3" s="8"/>
    </row>
    <row r="4" spans="1:7" x14ac:dyDescent="0.35">
      <c r="A4" s="6"/>
      <c r="G4" s="8"/>
    </row>
    <row r="5" spans="1:7" x14ac:dyDescent="0.35">
      <c r="A5" s="6"/>
      <c r="B5" s="5" t="s">
        <v>710</v>
      </c>
      <c r="C5" s="7"/>
      <c r="G5" s="8"/>
    </row>
    <row r="6" spans="1:7" x14ac:dyDescent="0.35">
      <c r="A6" s="6"/>
      <c r="C6" s="7"/>
      <c r="G6" s="8"/>
    </row>
    <row r="7" spans="1:7" x14ac:dyDescent="0.35">
      <c r="A7" s="6"/>
      <c r="B7" s="9" t="s">
        <v>6</v>
      </c>
      <c r="C7" s="10"/>
      <c r="D7" s="11" t="str">
        <f>INDEX('Calculations and Data'!A:A,MATCH(B7,'Calculations and Data'!C:C,0))</f>
        <v>E3831</v>
      </c>
      <c r="G7" s="8"/>
    </row>
    <row r="8" spans="1:7" ht="15" thickBot="1" x14ac:dyDescent="0.4">
      <c r="E8" s="14"/>
      <c r="G8" s="8"/>
    </row>
    <row r="9" spans="1:7" x14ac:dyDescent="0.35">
      <c r="A9" s="6" t="s">
        <v>711</v>
      </c>
      <c r="B9" s="12" t="s">
        <v>726</v>
      </c>
      <c r="C9" s="13"/>
      <c r="D9" s="45">
        <v>0.432</v>
      </c>
      <c r="E9" s="14"/>
      <c r="G9" s="8"/>
    </row>
    <row r="10" spans="1:7" x14ac:dyDescent="0.35">
      <c r="A10" s="6" t="s">
        <v>713</v>
      </c>
      <c r="B10" s="46" t="s">
        <v>727</v>
      </c>
      <c r="C10" s="44"/>
      <c r="D10" s="47">
        <v>0.48</v>
      </c>
      <c r="E10" s="14"/>
      <c r="G10" s="8"/>
    </row>
    <row r="11" spans="1:7" x14ac:dyDescent="0.35">
      <c r="A11" s="6" t="s">
        <v>715</v>
      </c>
      <c r="B11" s="46" t="s">
        <v>1075</v>
      </c>
      <c r="C11" s="44"/>
      <c r="D11" s="48">
        <v>3.7499999999999999E-2</v>
      </c>
      <c r="E11" s="14"/>
      <c r="G11" s="8"/>
    </row>
    <row r="12" spans="1:7" x14ac:dyDescent="0.35">
      <c r="A12" s="6" t="s">
        <v>716</v>
      </c>
      <c r="B12" s="46" t="s">
        <v>1076</v>
      </c>
      <c r="C12" s="44"/>
      <c r="D12" s="48">
        <v>6.0000000000000001E-3</v>
      </c>
      <c r="E12" s="14"/>
      <c r="G12" s="8"/>
    </row>
    <row r="13" spans="1:7" ht="15" thickBot="1" x14ac:dyDescent="0.4">
      <c r="A13" s="6" t="s">
        <v>717</v>
      </c>
      <c r="B13" s="15" t="s">
        <v>1111</v>
      </c>
      <c r="C13" s="16"/>
      <c r="D13" s="49">
        <f>INDEX('Calculations and Data'!F:F,MATCH(D7,'Calculations and Data'!A:A,0))</f>
        <v>0.4</v>
      </c>
      <c r="E13" s="14"/>
      <c r="G13" s="8"/>
    </row>
    <row r="14" spans="1:7" ht="15" thickBot="1" x14ac:dyDescent="0.4">
      <c r="A14" s="6"/>
      <c r="D14" s="5" t="s">
        <v>714</v>
      </c>
      <c r="G14" s="8"/>
    </row>
    <row r="15" spans="1:7" ht="29" x14ac:dyDescent="0.35">
      <c r="A15" s="6" t="s">
        <v>718</v>
      </c>
      <c r="B15" s="17" t="s">
        <v>1078</v>
      </c>
      <c r="C15" s="18"/>
      <c r="D15" s="19">
        <f>INDEX('Calculations and Data'!G:G,MATCH(D$7,'Calculations and Data'!$A:$A,0))</f>
        <v>29094859.391999997</v>
      </c>
      <c r="E15" s="20"/>
      <c r="F15" s="21" t="s">
        <v>1137</v>
      </c>
      <c r="G15" s="8"/>
    </row>
    <row r="16" spans="1:7" x14ac:dyDescent="0.35">
      <c r="A16" s="6" t="s">
        <v>719</v>
      </c>
      <c r="B16" s="22" t="s">
        <v>1081</v>
      </c>
      <c r="C16" s="23"/>
      <c r="D16" s="24">
        <f>INDEX('Calculations and Data'!H:H,MATCH(D$7,'Calculations and Data'!$A:$A,0))</f>
        <v>1091057.2271999998</v>
      </c>
      <c r="E16" s="25"/>
      <c r="F16" s="26" t="s">
        <v>1134</v>
      </c>
      <c r="G16" s="8"/>
    </row>
    <row r="17" spans="1:7" x14ac:dyDescent="0.35">
      <c r="A17" s="6" t="s">
        <v>720</v>
      </c>
      <c r="B17" s="22" t="s">
        <v>1080</v>
      </c>
      <c r="C17" s="23"/>
      <c r="D17" s="24">
        <f>INDEX('Calculations and Data'!I:I,MATCH(D$7,'Calculations and Data'!$A:$A,0))</f>
        <v>174569.15635199999</v>
      </c>
      <c r="E17" s="25"/>
      <c r="F17" s="26" t="s">
        <v>1107</v>
      </c>
      <c r="G17" s="8"/>
    </row>
    <row r="18" spans="1:7" ht="29" x14ac:dyDescent="0.35">
      <c r="A18" s="6" t="s">
        <v>721</v>
      </c>
      <c r="B18" s="22" t="s">
        <v>1079</v>
      </c>
      <c r="C18" s="23"/>
      <c r="D18" s="24">
        <f>INDEX('Calculations and Data'!J:J,MATCH(D$7,'Calculations and Data'!$A:$A,0))</f>
        <v>84503</v>
      </c>
      <c r="E18" s="25"/>
      <c r="F18" s="26" t="s">
        <v>1108</v>
      </c>
      <c r="G18" s="8"/>
    </row>
    <row r="19" spans="1:7" ht="58" x14ac:dyDescent="0.35">
      <c r="A19" s="6" t="s">
        <v>722</v>
      </c>
      <c r="B19" s="22" t="s">
        <v>1082</v>
      </c>
      <c r="C19" s="23"/>
      <c r="D19" s="24">
        <f>INDEX('Calculations and Data'!K:K,MATCH(D$7,'Calculations and Data'!$A:$A,0))</f>
        <v>0</v>
      </c>
      <c r="E19" s="25"/>
      <c r="F19" s="53" t="s">
        <v>1127</v>
      </c>
      <c r="G19" s="8"/>
    </row>
    <row r="20" spans="1:7" x14ac:dyDescent="0.35">
      <c r="A20" s="6" t="s">
        <v>723</v>
      </c>
      <c r="B20" s="22" t="s">
        <v>1083</v>
      </c>
      <c r="C20" s="23"/>
      <c r="D20" s="24">
        <f>INDEX('Calculations and Data'!L:L,MATCH(D$7,'Calculations and Data'!$A:$A,0))</f>
        <v>0</v>
      </c>
      <c r="E20" s="25"/>
      <c r="F20" s="26" t="s">
        <v>1109</v>
      </c>
      <c r="G20" s="8"/>
    </row>
    <row r="21" spans="1:7" ht="29.5" thickBot="1" x14ac:dyDescent="0.4">
      <c r="A21" s="6" t="s">
        <v>724</v>
      </c>
      <c r="B21" s="28" t="s">
        <v>1084</v>
      </c>
      <c r="C21" s="29"/>
      <c r="D21" s="30">
        <f>INDEX('Calculations and Data'!M:M,MATCH(D$7,'Calculations and Data'!$A:$A,0))</f>
        <v>0</v>
      </c>
      <c r="E21" s="31"/>
      <c r="F21" s="32" t="s">
        <v>1110</v>
      </c>
      <c r="G21" s="8"/>
    </row>
    <row r="22" spans="1:7" ht="15" thickBot="1" x14ac:dyDescent="0.4">
      <c r="A22" s="6"/>
      <c r="D22" s="33"/>
      <c r="G22" s="8"/>
    </row>
    <row r="23" spans="1:7" ht="15" thickBot="1" x14ac:dyDescent="0.4">
      <c r="A23" s="6" t="s">
        <v>1135</v>
      </c>
      <c r="B23" s="34" t="s">
        <v>1077</v>
      </c>
      <c r="C23" s="35"/>
      <c r="D23" s="36">
        <f>ROUND((D15-SUM(D16:D21))*D13,0)</f>
        <v>11097892</v>
      </c>
      <c r="E23" s="37"/>
      <c r="F23" s="38" t="s">
        <v>1136</v>
      </c>
      <c r="G23" s="8"/>
    </row>
    <row r="24" spans="1:7" x14ac:dyDescent="0.35">
      <c r="A24" s="6"/>
      <c r="D24"/>
      <c r="E24" s="39"/>
      <c r="G24" s="8"/>
    </row>
    <row r="25" spans="1:7" x14ac:dyDescent="0.35">
      <c r="A25" s="6"/>
      <c r="G25" s="8"/>
    </row>
    <row r="26" spans="1:7" x14ac:dyDescent="0.35">
      <c r="A26" s="40" t="s">
        <v>725</v>
      </c>
      <c r="B26" s="41"/>
      <c r="C26" s="41"/>
      <c r="D26" s="41"/>
      <c r="E26" s="41"/>
      <c r="F26" s="41"/>
      <c r="G26" s="42"/>
    </row>
    <row r="27" spans="1:7" x14ac:dyDescent="0.35">
      <c r="A27" s="6" t="s">
        <v>1101</v>
      </c>
      <c r="G27" s="8"/>
    </row>
    <row r="28" spans="1:7" ht="16" customHeight="1" x14ac:dyDescent="0.35">
      <c r="A28" s="43" t="s">
        <v>1126</v>
      </c>
      <c r="G28" s="8"/>
    </row>
    <row r="29" spans="1:7" ht="32" customHeight="1" x14ac:dyDescent="0.35">
      <c r="A29" s="72" t="s">
        <v>1125</v>
      </c>
      <c r="B29" s="73"/>
      <c r="C29" s="73"/>
      <c r="D29" s="73"/>
      <c r="E29" s="73"/>
      <c r="F29" s="73"/>
      <c r="G29" s="74"/>
    </row>
    <row r="30" spans="1:7" ht="32" customHeight="1" x14ac:dyDescent="0.35">
      <c r="A30" s="69" t="s">
        <v>1140</v>
      </c>
      <c r="B30" s="70"/>
      <c r="C30" s="70"/>
      <c r="D30" s="70"/>
      <c r="E30" s="70"/>
      <c r="F30" s="70"/>
      <c r="G30" s="71"/>
    </row>
  </sheetData>
  <mergeCells count="2">
    <mergeCell ref="A30:G30"/>
    <mergeCell ref="A29:G29"/>
  </mergeCells>
  <phoneticPr fontId="7" type="noConversion"/>
  <hyperlinks>
    <hyperlink ref="B3" r:id="rId1" xr:uid="{9E44E869-7931-4E48-A4A9-C9F817294494}"/>
  </hyperlinks>
  <pageMargins left="0.7" right="0.7" top="0.75" bottom="0.75" header="0.3" footer="0.3"/>
  <headerFooter>
    <oddHeader>&amp;C&amp;"Aptos"&amp;10&amp;K000000 OFFICIAL-SENSITIVE - HMG ONLY&amp;1#_x000D_</oddHeader>
    <oddFooter>&amp;C_x000D_&amp;1#&amp;"Aptos"&amp;10&amp;K000000 OFFICIAL-SENSITIVE - HMG ONLY</oddFooter>
  </headerFooter>
  <extLst>
    <ext xmlns:x14="http://schemas.microsoft.com/office/spreadsheetml/2009/9/main" uri="{CCE6A557-97BC-4b89-ADB6-D9C93CAAB3DF}">
      <x14:dataValidations xmlns:xm="http://schemas.microsoft.com/office/excel/2006/main" count="1">
        <x14:dataValidation type="list" showInputMessage="1" showErrorMessage="1" xr:uid="{86A1FF0D-14FC-44CD-9982-AA5EFFBC0DA4}">
          <x14:formula1>
            <xm:f>'Calculations and Data'!$C$3:$C$356</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78565-E35A-405D-9C17-8A50A3C67366}">
  <dimension ref="A1:AE356"/>
  <sheetViews>
    <sheetView workbookViewId="0">
      <pane xSplit="3" ySplit="2" topLeftCell="D3" activePane="bottomRight" state="frozen"/>
      <selection pane="topRight" activeCell="C1" sqref="C1"/>
      <selection pane="bottomLeft" activeCell="A3" sqref="A3"/>
      <selection pane="bottomRight"/>
    </sheetView>
  </sheetViews>
  <sheetFormatPr defaultRowHeight="14.5" x14ac:dyDescent="0.35"/>
  <cols>
    <col min="2" max="2" width="9.81640625" bestFit="1" customWidth="1"/>
    <col min="3" max="3" width="35.08984375" customWidth="1"/>
    <col min="7" max="7" width="13.54296875" bestFit="1" customWidth="1"/>
    <col min="8" max="12" width="10.81640625" customWidth="1"/>
    <col min="13" max="13" width="10" customWidth="1"/>
    <col min="14" max="14" width="9.90625" bestFit="1" customWidth="1"/>
    <col min="15" max="16" width="11.7265625" bestFit="1" customWidth="1"/>
  </cols>
  <sheetData>
    <row r="1" spans="1:31" x14ac:dyDescent="0.35">
      <c r="A1" t="s">
        <v>0</v>
      </c>
      <c r="N1" t="s">
        <v>1113</v>
      </c>
      <c r="O1" t="s">
        <v>1113</v>
      </c>
      <c r="P1" t="s">
        <v>1113</v>
      </c>
      <c r="Q1" t="s">
        <v>1113</v>
      </c>
      <c r="R1" t="s">
        <v>1114</v>
      </c>
      <c r="S1" t="s">
        <v>1115</v>
      </c>
      <c r="T1" t="s">
        <v>1115</v>
      </c>
      <c r="U1" t="s">
        <v>1115</v>
      </c>
      <c r="V1" t="s">
        <v>1115</v>
      </c>
      <c r="W1" t="s">
        <v>1115</v>
      </c>
      <c r="X1" t="s">
        <v>1115</v>
      </c>
      <c r="Y1" t="s">
        <v>1115</v>
      </c>
      <c r="Z1" t="s">
        <v>1115</v>
      </c>
      <c r="AA1" t="s">
        <v>1115</v>
      </c>
      <c r="AB1" t="s">
        <v>1115</v>
      </c>
      <c r="AC1" t="s">
        <v>1115</v>
      </c>
      <c r="AD1" t="s">
        <v>1115</v>
      </c>
      <c r="AE1" t="s">
        <v>1116</v>
      </c>
    </row>
    <row r="2" spans="1:31" x14ac:dyDescent="0.35">
      <c r="A2" t="s">
        <v>1</v>
      </c>
      <c r="B2" t="s">
        <v>728</v>
      </c>
      <c r="C2" t="s">
        <v>2</v>
      </c>
      <c r="D2" t="s">
        <v>3</v>
      </c>
      <c r="E2" t="s">
        <v>4</v>
      </c>
      <c r="F2" t="s">
        <v>712</v>
      </c>
      <c r="G2" t="s">
        <v>1078</v>
      </c>
      <c r="H2" t="s">
        <v>1081</v>
      </c>
      <c r="I2" t="s">
        <v>1080</v>
      </c>
      <c r="J2" t="s">
        <v>1079</v>
      </c>
      <c r="K2" t="s">
        <v>1082</v>
      </c>
      <c r="L2" t="s">
        <v>1083</v>
      </c>
      <c r="M2" t="s">
        <v>1084</v>
      </c>
      <c r="N2" t="s">
        <v>1100</v>
      </c>
      <c r="O2" t="s">
        <v>708</v>
      </c>
      <c r="P2" t="s">
        <v>709</v>
      </c>
      <c r="Q2" t="s">
        <v>1128</v>
      </c>
      <c r="R2" t="s">
        <v>1123</v>
      </c>
      <c r="S2" t="s">
        <v>1086</v>
      </c>
      <c r="T2" t="s">
        <v>1097</v>
      </c>
      <c r="U2" t="s">
        <v>1087</v>
      </c>
      <c r="V2" t="s">
        <v>1088</v>
      </c>
      <c r="W2" t="s">
        <v>1089</v>
      </c>
      <c r="X2" t="s">
        <v>1090</v>
      </c>
      <c r="Y2" t="s">
        <v>1091</v>
      </c>
      <c r="Z2" t="s">
        <v>1092</v>
      </c>
      <c r="AA2" t="s">
        <v>1093</v>
      </c>
      <c r="AB2" t="s">
        <v>1094</v>
      </c>
      <c r="AC2" t="s">
        <v>1095</v>
      </c>
      <c r="AD2" t="s">
        <v>1096</v>
      </c>
      <c r="AE2" t="s">
        <v>1085</v>
      </c>
    </row>
    <row r="3" spans="1:31" x14ac:dyDescent="0.35">
      <c r="A3" t="s">
        <v>5</v>
      </c>
      <c r="B3" t="s">
        <v>729</v>
      </c>
      <c r="C3" t="s">
        <v>6</v>
      </c>
      <c r="D3" t="s">
        <v>7</v>
      </c>
      <c r="E3" t="s">
        <v>8</v>
      </c>
      <c r="F3">
        <v>0.4</v>
      </c>
      <c r="G3" s="50">
        <f>O3*Calculator!$D$9+P3*Calculator!$D$10</f>
        <v>29094859.391999997</v>
      </c>
      <c r="H3" s="50">
        <f>G3*Calculator!$D$11</f>
        <v>1091057.2271999998</v>
      </c>
      <c r="I3" s="50">
        <f>G3*Calculator!$D$12</f>
        <v>174569.15635199999</v>
      </c>
      <c r="J3" s="50">
        <f>ROUND(84000000*0.76*Q3*R3/SUMPRODUCT($Q$3:$Q$356,$R$3:$R$356)+84000000*0.24*N3*R3/SUMPRODUCT($N$3:$N$356,$R$3:$R$356),0)</f>
        <v>84503</v>
      </c>
      <c r="K3" s="50" cm="1">
        <f t="array" ref="K3">MAX(SUM(T3:AB3,-AC3:AD3),0)</f>
        <v>0</v>
      </c>
      <c r="L3" s="50">
        <f>S3</f>
        <v>0</v>
      </c>
      <c r="M3">
        <f>ROUND(AE3*139.3/134.2,-3)</f>
        <v>0</v>
      </c>
      <c r="N3">
        <v>62614156</v>
      </c>
      <c r="O3">
        <v>19998656</v>
      </c>
      <c r="P3">
        <v>42615500</v>
      </c>
      <c r="Q3">
        <v>2290</v>
      </c>
      <c r="R3" s="56">
        <v>0.96842788599999996</v>
      </c>
      <c r="S3">
        <v>0</v>
      </c>
      <c r="T3">
        <v>0</v>
      </c>
      <c r="U3">
        <v>0</v>
      </c>
      <c r="V3">
        <v>0</v>
      </c>
      <c r="W3">
        <v>0</v>
      </c>
      <c r="X3">
        <v>0</v>
      </c>
      <c r="Y3">
        <v>0</v>
      </c>
      <c r="Z3">
        <v>0</v>
      </c>
      <c r="AA3">
        <v>0</v>
      </c>
      <c r="AB3">
        <v>0</v>
      </c>
      <c r="AC3">
        <v>0</v>
      </c>
      <c r="AD3">
        <v>0</v>
      </c>
      <c r="AE3">
        <v>0</v>
      </c>
    </row>
    <row r="4" spans="1:31" x14ac:dyDescent="0.35">
      <c r="A4" t="s">
        <v>9</v>
      </c>
      <c r="B4" t="s">
        <v>730</v>
      </c>
      <c r="C4" t="s">
        <v>10</v>
      </c>
      <c r="D4" t="s">
        <v>11</v>
      </c>
      <c r="E4" t="s">
        <v>12</v>
      </c>
      <c r="F4">
        <v>0.4</v>
      </c>
      <c r="G4" s="50">
        <f>O4*Calculator!$D$9+P4*Calculator!$D$10</f>
        <v>49058688.623999998</v>
      </c>
      <c r="H4" s="50">
        <f>G4*Calculator!$D$11</f>
        <v>1839700.8233999999</v>
      </c>
      <c r="I4" s="50">
        <f>G4*Calculator!$D$12</f>
        <v>294352.13174400001</v>
      </c>
      <c r="J4" s="50">
        <f t="shared" ref="J4:J66" si="0">ROUND(84000000*0.76*Q4*R4/SUMPRODUCT($Q$3:$Q$356,$R$3:$R$356)+84000000*0.24*N4*R4/SUMPRODUCT($N$3:$N$356,$R$3:$R$356),0)</f>
        <v>145088</v>
      </c>
      <c r="K4" s="50" cm="1">
        <f t="array" ref="K4">MAX(SUM(T4:AB4,-AC4:AD4),0)</f>
        <v>0</v>
      </c>
      <c r="L4" s="50">
        <f t="shared" ref="L4:L66" si="1">S4</f>
        <v>42460</v>
      </c>
      <c r="M4">
        <f t="shared" ref="M4:M66" si="2">ROUND(AE4*139.3/134.2,-3)</f>
        <v>0</v>
      </c>
      <c r="N4">
        <v>106047957</v>
      </c>
      <c r="O4">
        <v>38423557</v>
      </c>
      <c r="P4">
        <v>67624400</v>
      </c>
      <c r="Q4">
        <v>3974</v>
      </c>
      <c r="R4" s="56">
        <v>0.96204611699999998</v>
      </c>
      <c r="S4">
        <v>42460</v>
      </c>
      <c r="T4">
        <v>0</v>
      </c>
      <c r="U4">
        <v>0</v>
      </c>
      <c r="V4">
        <v>0</v>
      </c>
      <c r="W4">
        <v>0</v>
      </c>
      <c r="X4">
        <v>0</v>
      </c>
      <c r="Y4">
        <v>0</v>
      </c>
      <c r="Z4">
        <v>0</v>
      </c>
      <c r="AA4">
        <v>0</v>
      </c>
      <c r="AB4">
        <v>0</v>
      </c>
      <c r="AC4">
        <v>0</v>
      </c>
      <c r="AD4">
        <v>0</v>
      </c>
      <c r="AE4">
        <v>0</v>
      </c>
    </row>
    <row r="5" spans="1:31" x14ac:dyDescent="0.35">
      <c r="A5" t="s">
        <v>13</v>
      </c>
      <c r="B5" t="s">
        <v>731</v>
      </c>
      <c r="C5" t="s">
        <v>14</v>
      </c>
      <c r="D5" t="s">
        <v>7</v>
      </c>
      <c r="E5" t="s">
        <v>8</v>
      </c>
      <c r="F5">
        <v>0.4</v>
      </c>
      <c r="G5" s="50">
        <f>O5*Calculator!$D$9+P5*Calculator!$D$10</f>
        <v>58206770.208000004</v>
      </c>
      <c r="H5" s="50">
        <f>G5*Calculator!$D$11</f>
        <v>2182753.8828000003</v>
      </c>
      <c r="I5" s="50">
        <f>G5*Calculator!$D$12</f>
        <v>349240.62124800001</v>
      </c>
      <c r="J5" s="50">
        <f t="shared" si="0"/>
        <v>179740</v>
      </c>
      <c r="K5" s="50" cm="1">
        <f t="array" ref="K5">MAX(SUM(T5:AB5,-AC5:AD5),0)</f>
        <v>0</v>
      </c>
      <c r="L5" s="50">
        <f t="shared" si="1"/>
        <v>0</v>
      </c>
      <c r="M5">
        <f t="shared" si="2"/>
        <v>0</v>
      </c>
      <c r="N5">
        <v>125941894</v>
      </c>
      <c r="O5">
        <v>46777894</v>
      </c>
      <c r="P5">
        <v>79164000</v>
      </c>
      <c r="Q5">
        <v>4961</v>
      </c>
      <c r="R5" s="56">
        <v>0.96243131599999998</v>
      </c>
      <c r="S5">
        <v>0</v>
      </c>
      <c r="T5">
        <v>0</v>
      </c>
      <c r="U5">
        <v>0</v>
      </c>
      <c r="V5">
        <v>0</v>
      </c>
      <c r="W5">
        <v>0</v>
      </c>
      <c r="X5">
        <v>0</v>
      </c>
      <c r="Y5">
        <v>0</v>
      </c>
      <c r="Z5">
        <v>0</v>
      </c>
      <c r="AA5">
        <v>0</v>
      </c>
      <c r="AB5">
        <v>0</v>
      </c>
      <c r="AC5">
        <v>0</v>
      </c>
      <c r="AD5">
        <v>0</v>
      </c>
      <c r="AE5">
        <v>0</v>
      </c>
    </row>
    <row r="6" spans="1:31" x14ac:dyDescent="0.35">
      <c r="A6" t="s">
        <v>15</v>
      </c>
      <c r="B6" t="s">
        <v>732</v>
      </c>
      <c r="C6" t="s">
        <v>16</v>
      </c>
      <c r="D6" t="s">
        <v>17</v>
      </c>
      <c r="E6" t="s">
        <v>18</v>
      </c>
      <c r="F6">
        <v>0.4</v>
      </c>
      <c r="G6" s="50">
        <f>O6*Calculator!$D$9+P6*Calculator!$D$10</f>
        <v>60017015.280000001</v>
      </c>
      <c r="H6" s="50">
        <f>G6*Calculator!$D$11</f>
        <v>2250638.0729999999</v>
      </c>
      <c r="I6" s="50">
        <f>G6*Calculator!$D$12</f>
        <v>360102.09168000001</v>
      </c>
      <c r="J6" s="50">
        <f t="shared" si="0"/>
        <v>149965</v>
      </c>
      <c r="K6" s="50" cm="1">
        <f t="array" ref="K6">MAX(SUM(T6:AB6,-AC6:AD6),0)</f>
        <v>0</v>
      </c>
      <c r="L6" s="50">
        <f t="shared" si="1"/>
        <v>39256</v>
      </c>
      <c r="M6">
        <f t="shared" si="2"/>
        <v>0</v>
      </c>
      <c r="N6">
        <v>128084665</v>
      </c>
      <c r="O6">
        <v>30492165</v>
      </c>
      <c r="P6">
        <v>97592500</v>
      </c>
      <c r="Q6">
        <v>3986</v>
      </c>
      <c r="R6" s="56">
        <v>0.95907603500000005</v>
      </c>
      <c r="S6">
        <v>39256</v>
      </c>
      <c r="T6">
        <v>0</v>
      </c>
      <c r="U6">
        <v>0</v>
      </c>
      <c r="V6">
        <v>0</v>
      </c>
      <c r="W6">
        <v>0</v>
      </c>
      <c r="X6">
        <v>0</v>
      </c>
      <c r="Y6">
        <v>0</v>
      </c>
      <c r="Z6">
        <v>0</v>
      </c>
      <c r="AA6">
        <v>0</v>
      </c>
      <c r="AB6">
        <v>0</v>
      </c>
      <c r="AC6">
        <v>0</v>
      </c>
      <c r="AD6">
        <v>0</v>
      </c>
      <c r="AE6">
        <v>0</v>
      </c>
    </row>
    <row r="7" spans="1:31" x14ac:dyDescent="0.35">
      <c r="A7" t="s">
        <v>19</v>
      </c>
      <c r="B7" t="s">
        <v>733</v>
      </c>
      <c r="C7" t="s">
        <v>20</v>
      </c>
      <c r="D7" t="s">
        <v>21</v>
      </c>
      <c r="E7" t="s">
        <v>22</v>
      </c>
      <c r="F7">
        <v>0.4</v>
      </c>
      <c r="G7" s="50">
        <f>O7*Calculator!$D$9+P7*Calculator!$D$10</f>
        <v>83377578.816</v>
      </c>
      <c r="H7" s="50">
        <f>G7*Calculator!$D$11</f>
        <v>3126659.2056</v>
      </c>
      <c r="I7" s="50">
        <f>G7*Calculator!$D$12</f>
        <v>500265.47289600002</v>
      </c>
      <c r="J7" s="50">
        <f t="shared" si="0"/>
        <v>208624</v>
      </c>
      <c r="K7" s="50" cm="1">
        <f t="array" ref="K7">MAX(SUM(T7:AB7,-AC7:AD7),0)</f>
        <v>0</v>
      </c>
      <c r="L7" s="50">
        <f t="shared" si="1"/>
        <v>105448</v>
      </c>
      <c r="M7">
        <f t="shared" si="2"/>
        <v>0</v>
      </c>
      <c r="N7">
        <v>179316138</v>
      </c>
      <c r="O7">
        <v>56128488</v>
      </c>
      <c r="P7">
        <v>123187650</v>
      </c>
      <c r="Q7">
        <v>5453</v>
      </c>
      <c r="R7" s="56">
        <v>0.97092129800000004</v>
      </c>
      <c r="S7">
        <v>105448</v>
      </c>
      <c r="T7">
        <v>0</v>
      </c>
      <c r="U7">
        <v>0</v>
      </c>
      <c r="V7">
        <v>0</v>
      </c>
      <c r="W7">
        <v>0</v>
      </c>
      <c r="X7">
        <v>0</v>
      </c>
      <c r="Y7">
        <v>0</v>
      </c>
      <c r="Z7">
        <v>0</v>
      </c>
      <c r="AA7">
        <v>0</v>
      </c>
      <c r="AB7">
        <v>0</v>
      </c>
      <c r="AC7">
        <v>0</v>
      </c>
      <c r="AD7">
        <v>0</v>
      </c>
      <c r="AE7">
        <v>0</v>
      </c>
    </row>
    <row r="8" spans="1:31" x14ac:dyDescent="0.35">
      <c r="A8" t="s">
        <v>23</v>
      </c>
      <c r="B8" t="s">
        <v>735</v>
      </c>
      <c r="C8" t="s">
        <v>24</v>
      </c>
      <c r="D8" t="s">
        <v>25</v>
      </c>
      <c r="E8" t="s">
        <v>8</v>
      </c>
      <c r="F8">
        <v>0.4</v>
      </c>
      <c r="G8" s="50">
        <f>O8*Calculator!$D$9+P8*Calculator!$D$10</f>
        <v>39541659.071999997</v>
      </c>
      <c r="H8" s="50">
        <f>G8*Calculator!$D$11</f>
        <v>1482812.2151999997</v>
      </c>
      <c r="I8" s="50">
        <f>G8*Calculator!$D$12</f>
        <v>237249.954432</v>
      </c>
      <c r="J8" s="50">
        <f t="shared" si="0"/>
        <v>134243</v>
      </c>
      <c r="K8" s="50" cm="1">
        <f t="array" ref="K8">MAX(SUM(T8:AB8,-AC8:AD8),0)</f>
        <v>1308765</v>
      </c>
      <c r="L8" s="50">
        <f t="shared" si="1"/>
        <v>329096</v>
      </c>
      <c r="M8">
        <f t="shared" si="2"/>
        <v>0</v>
      </c>
      <c r="N8">
        <v>85970846</v>
      </c>
      <c r="O8">
        <v>35923896</v>
      </c>
      <c r="P8">
        <v>50046950</v>
      </c>
      <c r="Q8">
        <v>3694</v>
      </c>
      <c r="R8" s="56">
        <v>0.978247749</v>
      </c>
      <c r="S8">
        <v>329096</v>
      </c>
      <c r="T8">
        <v>1308765</v>
      </c>
      <c r="U8">
        <v>0</v>
      </c>
      <c r="V8">
        <v>0</v>
      </c>
      <c r="W8">
        <v>0</v>
      </c>
      <c r="X8">
        <v>0</v>
      </c>
      <c r="Y8">
        <v>0</v>
      </c>
      <c r="Z8">
        <v>0</v>
      </c>
      <c r="AA8">
        <v>0</v>
      </c>
      <c r="AB8">
        <v>0</v>
      </c>
      <c r="AC8">
        <v>0</v>
      </c>
      <c r="AD8">
        <v>0</v>
      </c>
      <c r="AE8">
        <v>0</v>
      </c>
    </row>
    <row r="9" spans="1:31" x14ac:dyDescent="0.35">
      <c r="A9" t="s">
        <v>26</v>
      </c>
      <c r="B9" t="s">
        <v>736</v>
      </c>
      <c r="C9" t="s">
        <v>27</v>
      </c>
      <c r="D9" t="s">
        <v>28</v>
      </c>
      <c r="E9" t="s">
        <v>8</v>
      </c>
      <c r="F9">
        <v>0.3</v>
      </c>
      <c r="G9" s="50">
        <f>O9*Calculator!$D$9+P9*Calculator!$D$10</f>
        <v>111543630.192</v>
      </c>
      <c r="H9" s="50">
        <f>G9*Calculator!$D$11</f>
        <v>4182886.1321999999</v>
      </c>
      <c r="I9" s="50">
        <f>G9*Calculator!$D$12</f>
        <v>669261.78115200007</v>
      </c>
      <c r="J9" s="50">
        <f t="shared" si="0"/>
        <v>207456</v>
      </c>
      <c r="K9" s="50" cm="1">
        <f t="array" ref="K9">MAX(SUM(T9:AB9,-AC9:AD9),0)</f>
        <v>0</v>
      </c>
      <c r="L9" s="50">
        <f t="shared" si="1"/>
        <v>0</v>
      </c>
      <c r="M9">
        <f t="shared" si="2"/>
        <v>0</v>
      </c>
      <c r="N9">
        <v>237740331</v>
      </c>
      <c r="O9">
        <v>53577681</v>
      </c>
      <c r="P9">
        <v>184162650</v>
      </c>
      <c r="Q9">
        <v>4568</v>
      </c>
      <c r="R9" s="56">
        <v>1.034477434</v>
      </c>
      <c r="S9">
        <v>0</v>
      </c>
      <c r="T9">
        <v>0</v>
      </c>
      <c r="U9">
        <v>0</v>
      </c>
      <c r="V9">
        <v>0</v>
      </c>
      <c r="W9">
        <v>0</v>
      </c>
      <c r="X9">
        <v>0</v>
      </c>
      <c r="Y9">
        <v>0</v>
      </c>
      <c r="Z9">
        <v>0</v>
      </c>
      <c r="AA9">
        <v>0</v>
      </c>
      <c r="AB9">
        <v>0</v>
      </c>
      <c r="AC9">
        <v>0</v>
      </c>
      <c r="AD9">
        <v>3980383</v>
      </c>
      <c r="AE9">
        <v>0</v>
      </c>
    </row>
    <row r="10" spans="1:31" x14ac:dyDescent="0.35">
      <c r="A10" t="s">
        <v>29</v>
      </c>
      <c r="B10" t="s">
        <v>737</v>
      </c>
      <c r="C10" t="s">
        <v>30</v>
      </c>
      <c r="D10" t="s">
        <v>28</v>
      </c>
      <c r="E10" t="s">
        <v>8</v>
      </c>
      <c r="F10">
        <v>0.3</v>
      </c>
      <c r="G10" s="50">
        <f>O10*Calculator!$D$9+P10*Calculator!$D$10</f>
        <v>153593838.24000001</v>
      </c>
      <c r="H10" s="50">
        <f>G10*Calculator!$D$11</f>
        <v>5759768.9340000004</v>
      </c>
      <c r="I10" s="50">
        <f>G10*Calculator!$D$12</f>
        <v>921563.02944000007</v>
      </c>
      <c r="J10" s="50">
        <f t="shared" si="0"/>
        <v>352521</v>
      </c>
      <c r="K10" s="50" cm="1">
        <f t="array" ref="K10">MAX(SUM(T10:AB10,-AC10:AD10),0)</f>
        <v>0</v>
      </c>
      <c r="L10" s="50">
        <f t="shared" si="1"/>
        <v>121</v>
      </c>
      <c r="M10">
        <f t="shared" si="2"/>
        <v>0</v>
      </c>
      <c r="N10">
        <v>331639070</v>
      </c>
      <c r="O10">
        <v>116519070</v>
      </c>
      <c r="P10">
        <v>215120000</v>
      </c>
      <c r="Q10">
        <v>8122</v>
      </c>
      <c r="R10" s="56">
        <v>1.051691065</v>
      </c>
      <c r="S10">
        <v>121</v>
      </c>
      <c r="T10">
        <v>11972904</v>
      </c>
      <c r="U10">
        <v>0</v>
      </c>
      <c r="V10">
        <v>0</v>
      </c>
      <c r="W10">
        <v>0</v>
      </c>
      <c r="X10">
        <v>163322</v>
      </c>
      <c r="Y10">
        <v>212354</v>
      </c>
      <c r="Z10">
        <v>0</v>
      </c>
      <c r="AA10">
        <v>363968</v>
      </c>
      <c r="AB10">
        <v>-151762</v>
      </c>
      <c r="AC10">
        <v>0</v>
      </c>
      <c r="AD10">
        <v>13587543</v>
      </c>
      <c r="AE10">
        <v>0</v>
      </c>
    </row>
    <row r="11" spans="1:31" x14ac:dyDescent="0.35">
      <c r="A11" t="s">
        <v>31</v>
      </c>
      <c r="B11" t="s">
        <v>1098</v>
      </c>
      <c r="C11" t="s">
        <v>32</v>
      </c>
      <c r="D11" t="s">
        <v>8</v>
      </c>
      <c r="E11" t="s">
        <v>33</v>
      </c>
      <c r="F11">
        <v>0.49</v>
      </c>
      <c r="G11" s="50">
        <f>O11*Calculator!$D$9+P11*Calculator!$D$10</f>
        <v>90566132.592000008</v>
      </c>
      <c r="H11" s="50">
        <f>G11*Calculator!$D$11</f>
        <v>3396229.9722000002</v>
      </c>
      <c r="I11" s="50">
        <f>G11*Calculator!$D$12</f>
        <v>543396.79555200005</v>
      </c>
      <c r="J11" s="50">
        <f t="shared" si="0"/>
        <v>317972</v>
      </c>
      <c r="K11" s="50" cm="1">
        <f t="array" ref="K11">MAX(SUM(T11:AB11,-AC11:AD11),0)</f>
        <v>820778</v>
      </c>
      <c r="L11" s="50">
        <f t="shared" si="1"/>
        <v>49140</v>
      </c>
      <c r="M11">
        <f t="shared" si="2"/>
        <v>0</v>
      </c>
      <c r="N11">
        <v>195376131</v>
      </c>
      <c r="O11">
        <v>66966881</v>
      </c>
      <c r="P11">
        <v>128409250</v>
      </c>
      <c r="Q11">
        <v>9075</v>
      </c>
      <c r="R11" s="56">
        <v>0.95369297200000003</v>
      </c>
      <c r="S11">
        <v>49140</v>
      </c>
      <c r="T11">
        <v>963852</v>
      </c>
      <c r="U11">
        <v>0</v>
      </c>
      <c r="V11">
        <v>-43650</v>
      </c>
      <c r="W11">
        <v>0</v>
      </c>
      <c r="X11">
        <v>0</v>
      </c>
      <c r="Y11">
        <v>0</v>
      </c>
      <c r="Z11">
        <v>0</v>
      </c>
      <c r="AA11">
        <v>0</v>
      </c>
      <c r="AB11">
        <v>0</v>
      </c>
      <c r="AC11">
        <v>0</v>
      </c>
      <c r="AD11">
        <v>99424</v>
      </c>
      <c r="AE11">
        <v>0</v>
      </c>
    </row>
    <row r="12" spans="1:31" x14ac:dyDescent="0.35">
      <c r="A12" t="s">
        <v>34</v>
      </c>
      <c r="B12" t="s">
        <v>738</v>
      </c>
      <c r="C12" t="s">
        <v>35</v>
      </c>
      <c r="D12" t="s">
        <v>36</v>
      </c>
      <c r="E12" t="s">
        <v>37</v>
      </c>
      <c r="F12">
        <v>0.4</v>
      </c>
      <c r="G12" s="50">
        <f>O12*Calculator!$D$9+P12*Calculator!$D$10</f>
        <v>114894760.12799999</v>
      </c>
      <c r="H12" s="50">
        <f>G12*Calculator!$D$11</f>
        <v>4308553.5047999993</v>
      </c>
      <c r="I12" s="50">
        <f>G12*Calculator!$D$12</f>
        <v>689368.56076799997</v>
      </c>
      <c r="J12" s="50">
        <f t="shared" si="0"/>
        <v>212879</v>
      </c>
      <c r="K12" s="50" cm="1">
        <f t="array" ref="K12">MAX(SUM(T12:AB12,-AC12:AD12),0)</f>
        <v>0</v>
      </c>
      <c r="L12" s="50">
        <f t="shared" si="1"/>
        <v>11095</v>
      </c>
      <c r="M12">
        <f t="shared" si="2"/>
        <v>0</v>
      </c>
      <c r="N12">
        <v>245785704</v>
      </c>
      <c r="O12">
        <v>64216204</v>
      </c>
      <c r="P12">
        <v>181569500</v>
      </c>
      <c r="Q12">
        <v>4957</v>
      </c>
      <c r="R12" s="56">
        <v>0.99125560400000001</v>
      </c>
      <c r="S12">
        <v>11095</v>
      </c>
      <c r="T12">
        <v>0</v>
      </c>
      <c r="U12">
        <v>0</v>
      </c>
      <c r="V12">
        <v>0</v>
      </c>
      <c r="W12">
        <v>0</v>
      </c>
      <c r="X12">
        <v>0</v>
      </c>
      <c r="Y12">
        <v>0</v>
      </c>
      <c r="Z12">
        <v>0</v>
      </c>
      <c r="AA12">
        <v>0</v>
      </c>
      <c r="AB12">
        <v>0</v>
      </c>
      <c r="AC12">
        <v>0</v>
      </c>
      <c r="AD12">
        <v>0</v>
      </c>
      <c r="AE12">
        <v>0</v>
      </c>
    </row>
    <row r="13" spans="1:31" x14ac:dyDescent="0.35">
      <c r="A13" t="s">
        <v>38</v>
      </c>
      <c r="B13" t="s">
        <v>739</v>
      </c>
      <c r="C13" t="s">
        <v>39</v>
      </c>
      <c r="D13" t="s">
        <v>40</v>
      </c>
      <c r="E13" t="s">
        <v>41</v>
      </c>
      <c r="F13">
        <v>0.4</v>
      </c>
      <c r="G13" s="50">
        <f>O13*Calculator!$D$9+P13*Calculator!$D$10</f>
        <v>102738643.92</v>
      </c>
      <c r="H13" s="50">
        <f>G13*Calculator!$D$11</f>
        <v>3852699.1469999999</v>
      </c>
      <c r="I13" s="50">
        <f>G13*Calculator!$D$12</f>
        <v>616431.86352000001</v>
      </c>
      <c r="J13" s="50">
        <f t="shared" si="0"/>
        <v>199172</v>
      </c>
      <c r="K13" s="50" cm="1">
        <f t="array" ref="K13">MAX(SUM(T13:AB13,-AC13:AD13),0)</f>
        <v>1526104</v>
      </c>
      <c r="L13" s="50">
        <f t="shared" si="1"/>
        <v>1325166</v>
      </c>
      <c r="M13">
        <f t="shared" si="2"/>
        <v>0</v>
      </c>
      <c r="N13">
        <v>219126295</v>
      </c>
      <c r="O13">
        <v>50874535</v>
      </c>
      <c r="P13">
        <v>168251760</v>
      </c>
      <c r="Q13">
        <v>4488</v>
      </c>
      <c r="R13" s="56">
        <v>1.0285775079999999</v>
      </c>
      <c r="S13">
        <v>1325166</v>
      </c>
      <c r="T13">
        <v>4670157</v>
      </c>
      <c r="U13">
        <v>0</v>
      </c>
      <c r="V13">
        <v>0</v>
      </c>
      <c r="W13">
        <v>0</v>
      </c>
      <c r="X13">
        <v>0</v>
      </c>
      <c r="Y13">
        <v>0</v>
      </c>
      <c r="Z13">
        <v>0</v>
      </c>
      <c r="AA13">
        <v>0</v>
      </c>
      <c r="AB13">
        <v>0</v>
      </c>
      <c r="AC13">
        <v>0</v>
      </c>
      <c r="AD13">
        <v>3144053</v>
      </c>
      <c r="AE13">
        <v>0</v>
      </c>
    </row>
    <row r="14" spans="1:31" x14ac:dyDescent="0.35">
      <c r="A14" t="s">
        <v>42</v>
      </c>
      <c r="B14" t="s">
        <v>740</v>
      </c>
      <c r="C14" t="s">
        <v>43</v>
      </c>
      <c r="D14" t="s">
        <v>17</v>
      </c>
      <c r="E14" t="s">
        <v>18</v>
      </c>
      <c r="F14">
        <v>0.4</v>
      </c>
      <c r="G14" s="50">
        <f>O14*Calculator!$D$9+P14*Calculator!$D$10</f>
        <v>72852158.016000003</v>
      </c>
      <c r="H14" s="50">
        <f>G14*Calculator!$D$11</f>
        <v>2731955.9256000002</v>
      </c>
      <c r="I14" s="50">
        <f>G14*Calculator!$D$12</f>
        <v>437112.94809600001</v>
      </c>
      <c r="J14" s="50">
        <f t="shared" si="0"/>
        <v>172265</v>
      </c>
      <c r="K14" s="50" cm="1">
        <f t="array" ref="K14">MAX(SUM(T14:AB14,-AC14:AD14),0)</f>
        <v>0</v>
      </c>
      <c r="L14" s="50">
        <f t="shared" si="1"/>
        <v>1558423</v>
      </c>
      <c r="M14">
        <f t="shared" si="2"/>
        <v>0</v>
      </c>
      <c r="N14">
        <v>156004838</v>
      </c>
      <c r="O14">
        <v>42295088</v>
      </c>
      <c r="P14">
        <v>113709750</v>
      </c>
      <c r="Q14">
        <v>4557</v>
      </c>
      <c r="R14" s="56">
        <v>0.95168855699999999</v>
      </c>
      <c r="S14">
        <v>1558423</v>
      </c>
      <c r="T14">
        <v>0</v>
      </c>
      <c r="U14">
        <v>0</v>
      </c>
      <c r="V14">
        <v>0</v>
      </c>
      <c r="W14">
        <v>0</v>
      </c>
      <c r="X14">
        <v>0</v>
      </c>
      <c r="Y14">
        <v>0</v>
      </c>
      <c r="Z14">
        <v>0</v>
      </c>
      <c r="AA14">
        <v>0</v>
      </c>
      <c r="AB14">
        <v>0</v>
      </c>
      <c r="AC14">
        <v>0</v>
      </c>
      <c r="AD14">
        <v>0</v>
      </c>
      <c r="AE14">
        <v>0</v>
      </c>
    </row>
    <row r="15" spans="1:31" x14ac:dyDescent="0.35">
      <c r="A15" t="s">
        <v>44</v>
      </c>
      <c r="B15" t="s">
        <v>741</v>
      </c>
      <c r="C15" t="s">
        <v>45</v>
      </c>
      <c r="D15" t="s">
        <v>46</v>
      </c>
      <c r="E15" t="s">
        <v>47</v>
      </c>
      <c r="F15">
        <v>0.49</v>
      </c>
      <c r="G15" s="50">
        <f>O15*Calculator!$D$9+P15*Calculator!$D$10</f>
        <v>103821081.744</v>
      </c>
      <c r="H15" s="50">
        <f>G15*Calculator!$D$11</f>
        <v>3893290.5653999997</v>
      </c>
      <c r="I15" s="50">
        <f>G15*Calculator!$D$12</f>
        <v>622926.49046400003</v>
      </c>
      <c r="J15" s="50">
        <f t="shared" si="0"/>
        <v>268838</v>
      </c>
      <c r="K15" s="50" cm="1">
        <f t="array" ref="K15">MAX(SUM(T15:AB15,-AC15:AD15),0)</f>
        <v>3108550</v>
      </c>
      <c r="L15" s="50">
        <f t="shared" si="1"/>
        <v>19929</v>
      </c>
      <c r="M15">
        <f t="shared" si="2"/>
        <v>0</v>
      </c>
      <c r="N15">
        <v>223683317</v>
      </c>
      <c r="O15">
        <v>73893967</v>
      </c>
      <c r="P15">
        <v>149789350</v>
      </c>
      <c r="Q15">
        <v>6646</v>
      </c>
      <c r="R15" s="56">
        <v>1.0218574840000001</v>
      </c>
      <c r="S15">
        <v>19929</v>
      </c>
      <c r="T15">
        <v>8544830</v>
      </c>
      <c r="U15">
        <v>0</v>
      </c>
      <c r="V15">
        <v>-999</v>
      </c>
      <c r="W15">
        <v>0</v>
      </c>
      <c r="X15">
        <v>721942</v>
      </c>
      <c r="Y15">
        <v>9608</v>
      </c>
      <c r="Z15">
        <v>0</v>
      </c>
      <c r="AA15">
        <v>-377560</v>
      </c>
      <c r="AB15">
        <v>-242705</v>
      </c>
      <c r="AC15">
        <v>0</v>
      </c>
      <c r="AD15">
        <v>5546566</v>
      </c>
      <c r="AE15">
        <v>0</v>
      </c>
    </row>
    <row r="16" spans="1:31" x14ac:dyDescent="0.35">
      <c r="A16" t="s">
        <v>48</v>
      </c>
      <c r="B16" t="s">
        <v>742</v>
      </c>
      <c r="C16" t="s">
        <v>49</v>
      </c>
      <c r="D16" t="s">
        <v>8</v>
      </c>
      <c r="E16" t="s">
        <v>50</v>
      </c>
      <c r="F16">
        <v>0.49</v>
      </c>
      <c r="G16" s="50">
        <f>O16*Calculator!$D$9+P16*Calculator!$D$10</f>
        <v>116717593.392</v>
      </c>
      <c r="H16" s="50">
        <f>G16*Calculator!$D$11</f>
        <v>4376909.7522</v>
      </c>
      <c r="I16" s="50">
        <f>G16*Calculator!$D$12</f>
        <v>700305.56035200006</v>
      </c>
      <c r="J16" s="50">
        <f t="shared" si="0"/>
        <v>235056</v>
      </c>
      <c r="K16" s="50" cm="1">
        <f t="array" ref="K16">MAX(SUM(T16:AB16,-AC16:AD16),0)</f>
        <v>0</v>
      </c>
      <c r="L16" s="50">
        <f t="shared" si="1"/>
        <v>2751299</v>
      </c>
      <c r="M16">
        <f t="shared" si="2"/>
        <v>0</v>
      </c>
      <c r="N16">
        <v>248814531</v>
      </c>
      <c r="O16">
        <v>56528781</v>
      </c>
      <c r="P16">
        <v>192285750</v>
      </c>
      <c r="Q16">
        <v>5607</v>
      </c>
      <c r="R16" s="56">
        <v>0.99573325400000001</v>
      </c>
      <c r="S16">
        <v>2751299</v>
      </c>
      <c r="T16">
        <v>0</v>
      </c>
      <c r="U16">
        <v>0</v>
      </c>
      <c r="V16">
        <v>0</v>
      </c>
      <c r="W16">
        <v>0</v>
      </c>
      <c r="X16">
        <v>0</v>
      </c>
      <c r="Y16">
        <v>0</v>
      </c>
      <c r="Z16">
        <v>0</v>
      </c>
      <c r="AA16">
        <v>0</v>
      </c>
      <c r="AB16">
        <v>0</v>
      </c>
      <c r="AC16">
        <v>0</v>
      </c>
      <c r="AD16">
        <v>0</v>
      </c>
      <c r="AE16">
        <v>0</v>
      </c>
    </row>
    <row r="17" spans="1:31" x14ac:dyDescent="0.35">
      <c r="A17" t="s">
        <v>51</v>
      </c>
      <c r="B17" t="s">
        <v>745</v>
      </c>
      <c r="C17" t="s">
        <v>52</v>
      </c>
      <c r="D17" t="s">
        <v>28</v>
      </c>
      <c r="E17" t="s">
        <v>8</v>
      </c>
      <c r="F17">
        <v>0.3</v>
      </c>
      <c r="G17" s="50">
        <f>O17*Calculator!$D$9+P17*Calculator!$D$10</f>
        <v>124163062.176</v>
      </c>
      <c r="H17" s="50">
        <f>G17*Calculator!$D$11</f>
        <v>4656114.8316000002</v>
      </c>
      <c r="I17" s="50">
        <f>G17*Calculator!$D$12</f>
        <v>744978.37305599998</v>
      </c>
      <c r="J17" s="50">
        <f t="shared" si="0"/>
        <v>232283</v>
      </c>
      <c r="K17" s="50" cm="1">
        <f t="array" ref="K17">MAX(SUM(T17:AB17,-AC17:AD17),0)</f>
        <v>0</v>
      </c>
      <c r="L17" s="50">
        <f t="shared" si="1"/>
        <v>12974</v>
      </c>
      <c r="M17">
        <f t="shared" si="2"/>
        <v>0</v>
      </c>
      <c r="N17">
        <v>264705468</v>
      </c>
      <c r="O17">
        <v>60324218</v>
      </c>
      <c r="P17">
        <v>204381250</v>
      </c>
      <c r="Q17">
        <v>5388</v>
      </c>
      <c r="R17" s="56">
        <v>0.99754826699999999</v>
      </c>
      <c r="S17">
        <v>12974</v>
      </c>
      <c r="T17">
        <v>0</v>
      </c>
      <c r="U17">
        <v>0</v>
      </c>
      <c r="V17">
        <v>0</v>
      </c>
      <c r="W17">
        <v>0</v>
      </c>
      <c r="X17">
        <v>0</v>
      </c>
      <c r="Y17">
        <v>0</v>
      </c>
      <c r="Z17">
        <v>0</v>
      </c>
      <c r="AA17">
        <v>0</v>
      </c>
      <c r="AB17">
        <v>0</v>
      </c>
      <c r="AC17">
        <v>0</v>
      </c>
      <c r="AD17">
        <v>0</v>
      </c>
      <c r="AE17">
        <v>0</v>
      </c>
    </row>
    <row r="18" spans="1:31" x14ac:dyDescent="0.35">
      <c r="A18" t="s">
        <v>53</v>
      </c>
      <c r="B18" t="s">
        <v>746</v>
      </c>
      <c r="C18" t="s">
        <v>54</v>
      </c>
      <c r="D18" t="s">
        <v>8</v>
      </c>
      <c r="E18" t="s">
        <v>55</v>
      </c>
      <c r="F18">
        <v>0.49</v>
      </c>
      <c r="G18" s="50">
        <f>O18*Calculator!$D$9+P18*Calculator!$D$10</f>
        <v>657292986.57599998</v>
      </c>
      <c r="H18" s="50">
        <f>G18*Calculator!$D$11</f>
        <v>24648486.996599998</v>
      </c>
      <c r="I18" s="50">
        <f>G18*Calculator!$D$12</f>
        <v>3943757.919456</v>
      </c>
      <c r="J18" s="50">
        <f t="shared" si="0"/>
        <v>1794277</v>
      </c>
      <c r="K18" s="50" cm="1">
        <f t="array" ref="K18">MAX(SUM(T18:AB18,-AC18:AD18),0)</f>
        <v>28358466</v>
      </c>
      <c r="L18" s="50">
        <f t="shared" si="1"/>
        <v>0</v>
      </c>
      <c r="M18">
        <f t="shared" si="2"/>
        <v>0</v>
      </c>
      <c r="N18">
        <v>1412303443</v>
      </c>
      <c r="O18">
        <v>429430543</v>
      </c>
      <c r="P18">
        <v>982872900</v>
      </c>
      <c r="Q18">
        <v>46687</v>
      </c>
      <c r="R18" s="56">
        <v>0.99086416099999997</v>
      </c>
      <c r="S18">
        <v>0</v>
      </c>
      <c r="T18">
        <v>55615104</v>
      </c>
      <c r="U18">
        <v>0</v>
      </c>
      <c r="V18">
        <v>0</v>
      </c>
      <c r="W18">
        <v>0</v>
      </c>
      <c r="X18">
        <v>5193692</v>
      </c>
      <c r="Y18">
        <v>425967</v>
      </c>
      <c r="Z18">
        <v>0</v>
      </c>
      <c r="AA18">
        <v>-1461906</v>
      </c>
      <c r="AB18">
        <v>-2283623</v>
      </c>
      <c r="AC18">
        <v>0</v>
      </c>
      <c r="AD18">
        <v>29130768</v>
      </c>
      <c r="AE18">
        <v>0</v>
      </c>
    </row>
    <row r="19" spans="1:31" x14ac:dyDescent="0.35">
      <c r="A19" t="s">
        <v>56</v>
      </c>
      <c r="B19" t="s">
        <v>747</v>
      </c>
      <c r="C19" t="s">
        <v>57</v>
      </c>
      <c r="D19" t="s">
        <v>58</v>
      </c>
      <c r="E19" t="s">
        <v>59</v>
      </c>
      <c r="F19">
        <v>0.4</v>
      </c>
      <c r="G19" s="50">
        <f>O19*Calculator!$D$9+P19*Calculator!$D$10</f>
        <v>62548649.424000002</v>
      </c>
      <c r="H19" s="50">
        <f>G19*Calculator!$D$11</f>
        <v>2345574.3533999999</v>
      </c>
      <c r="I19" s="50">
        <f>G19*Calculator!$D$12</f>
        <v>375291.89654400002</v>
      </c>
      <c r="J19" s="50">
        <f t="shared" si="0"/>
        <v>108220</v>
      </c>
      <c r="K19" s="50" cm="1">
        <f t="array" ref="K19">MAX(SUM(T19:AB19,-AC19:AD19),0)</f>
        <v>0</v>
      </c>
      <c r="L19" s="50">
        <f t="shared" si="1"/>
        <v>0</v>
      </c>
      <c r="M19">
        <f t="shared" si="2"/>
        <v>0</v>
      </c>
      <c r="N19">
        <v>132679207</v>
      </c>
      <c r="O19">
        <v>23695207</v>
      </c>
      <c r="P19">
        <v>108984000</v>
      </c>
      <c r="Q19">
        <v>2454</v>
      </c>
      <c r="R19" s="56">
        <v>0.99376507599999997</v>
      </c>
      <c r="S19">
        <v>0</v>
      </c>
      <c r="T19">
        <v>0</v>
      </c>
      <c r="U19">
        <v>0</v>
      </c>
      <c r="V19">
        <v>0</v>
      </c>
      <c r="W19">
        <v>0</v>
      </c>
      <c r="X19">
        <v>0</v>
      </c>
      <c r="Y19">
        <v>0</v>
      </c>
      <c r="Z19">
        <v>0</v>
      </c>
      <c r="AA19">
        <v>0</v>
      </c>
      <c r="AB19">
        <v>0</v>
      </c>
      <c r="AC19">
        <v>0</v>
      </c>
      <c r="AD19">
        <v>0</v>
      </c>
      <c r="AE19">
        <v>0</v>
      </c>
    </row>
    <row r="20" spans="1:31" x14ac:dyDescent="0.35">
      <c r="A20" t="s">
        <v>60</v>
      </c>
      <c r="B20" t="s">
        <v>748</v>
      </c>
      <c r="C20" t="s">
        <v>61</v>
      </c>
      <c r="D20" t="s">
        <v>8</v>
      </c>
      <c r="E20" t="s">
        <v>62</v>
      </c>
      <c r="F20">
        <v>0.49</v>
      </c>
      <c r="G20" s="50">
        <f>O20*Calculator!$D$9+P20*Calculator!$D$10</f>
        <v>71400395.423999995</v>
      </c>
      <c r="H20" s="50">
        <f>G20*Calculator!$D$11</f>
        <v>2677514.8283999995</v>
      </c>
      <c r="I20" s="50">
        <f>G20*Calculator!$D$12</f>
        <v>428402.37254399998</v>
      </c>
      <c r="J20" s="50">
        <f t="shared" si="0"/>
        <v>279797</v>
      </c>
      <c r="K20" s="50" cm="1">
        <f t="array" ref="K20">MAX(SUM(T20:AB20,-AC20:AD20),0)</f>
        <v>0</v>
      </c>
      <c r="L20" s="50">
        <f t="shared" si="1"/>
        <v>0</v>
      </c>
      <c r="M20">
        <f t="shared" si="2"/>
        <v>0</v>
      </c>
      <c r="N20">
        <v>154841082</v>
      </c>
      <c r="O20">
        <v>60902582</v>
      </c>
      <c r="P20">
        <v>93938500</v>
      </c>
      <c r="Q20">
        <v>8276</v>
      </c>
      <c r="R20" s="56">
        <v>0.93709392300000005</v>
      </c>
      <c r="S20">
        <v>0</v>
      </c>
      <c r="T20">
        <v>0</v>
      </c>
      <c r="U20">
        <v>0</v>
      </c>
      <c r="V20">
        <v>0</v>
      </c>
      <c r="W20">
        <v>0</v>
      </c>
      <c r="X20">
        <v>0</v>
      </c>
      <c r="Y20">
        <v>0</v>
      </c>
      <c r="Z20">
        <v>0</v>
      </c>
      <c r="AA20">
        <v>0</v>
      </c>
      <c r="AB20">
        <v>0</v>
      </c>
      <c r="AC20">
        <v>0</v>
      </c>
      <c r="AD20">
        <v>0</v>
      </c>
      <c r="AE20">
        <v>0</v>
      </c>
    </row>
    <row r="21" spans="1:31" x14ac:dyDescent="0.35">
      <c r="A21" t="s">
        <v>63</v>
      </c>
      <c r="B21" t="s">
        <v>749</v>
      </c>
      <c r="C21" t="s">
        <v>64</v>
      </c>
      <c r="D21" t="s">
        <v>8</v>
      </c>
      <c r="E21" t="s">
        <v>62</v>
      </c>
      <c r="F21">
        <v>0.49</v>
      </c>
      <c r="G21" s="50">
        <f>O21*Calculator!$D$9+P21*Calculator!$D$10</f>
        <v>65596547.184</v>
      </c>
      <c r="H21" s="50">
        <f>G21*Calculator!$D$11</f>
        <v>2459870.5194000001</v>
      </c>
      <c r="I21" s="50">
        <f>G21*Calculator!$D$12</f>
        <v>393579.28310400003</v>
      </c>
      <c r="J21" s="50">
        <f t="shared" si="0"/>
        <v>221175</v>
      </c>
      <c r="K21" s="50" cm="1">
        <f t="array" ref="K21">MAX(SUM(T21:AB21,-AC21:AD21),0)</f>
        <v>1490705</v>
      </c>
      <c r="L21" s="50">
        <f t="shared" si="1"/>
        <v>1069</v>
      </c>
      <c r="M21">
        <f t="shared" si="2"/>
        <v>0</v>
      </c>
      <c r="N21">
        <v>142242287</v>
      </c>
      <c r="O21">
        <v>55828137</v>
      </c>
      <c r="P21">
        <v>86414150</v>
      </c>
      <c r="Q21">
        <v>6490</v>
      </c>
      <c r="R21" s="56">
        <v>0.92530077499999996</v>
      </c>
      <c r="S21">
        <v>1069</v>
      </c>
      <c r="T21">
        <v>3583866</v>
      </c>
      <c r="U21">
        <v>0</v>
      </c>
      <c r="V21">
        <v>-110677</v>
      </c>
      <c r="W21">
        <v>0</v>
      </c>
      <c r="X21">
        <v>9481</v>
      </c>
      <c r="Y21">
        <v>26483</v>
      </c>
      <c r="Z21">
        <v>0</v>
      </c>
      <c r="AA21">
        <v>40519</v>
      </c>
      <c r="AB21">
        <v>-141483</v>
      </c>
      <c r="AC21">
        <v>0</v>
      </c>
      <c r="AD21">
        <v>1917484</v>
      </c>
      <c r="AE21">
        <v>0</v>
      </c>
    </row>
    <row r="22" spans="1:31" x14ac:dyDescent="0.35">
      <c r="A22" t="s">
        <v>65</v>
      </c>
      <c r="B22" t="s">
        <v>750</v>
      </c>
      <c r="C22" t="s">
        <v>66</v>
      </c>
      <c r="D22" t="s">
        <v>11</v>
      </c>
      <c r="E22" t="s">
        <v>12</v>
      </c>
      <c r="F22">
        <v>0.4</v>
      </c>
      <c r="G22" s="50">
        <f>O22*Calculator!$D$9+P22*Calculator!$D$10</f>
        <v>43546202.880000003</v>
      </c>
      <c r="H22" s="50">
        <f>G22*Calculator!$D$11</f>
        <v>1632982.608</v>
      </c>
      <c r="I22" s="50">
        <f>G22*Calculator!$D$12</f>
        <v>261277.21728000001</v>
      </c>
      <c r="J22" s="50">
        <f t="shared" si="0"/>
        <v>96455</v>
      </c>
      <c r="K22" s="50" cm="1">
        <f t="array" ref="K22">MAX(SUM(T22:AB22,-AC22:AD22),0)</f>
        <v>0</v>
      </c>
      <c r="L22" s="50">
        <f t="shared" si="1"/>
        <v>75105</v>
      </c>
      <c r="M22">
        <f t="shared" si="2"/>
        <v>0</v>
      </c>
      <c r="N22">
        <v>92758840</v>
      </c>
      <c r="O22">
        <v>20375840</v>
      </c>
      <c r="P22">
        <v>72383000</v>
      </c>
      <c r="Q22">
        <v>2475</v>
      </c>
      <c r="R22" s="56">
        <v>0.96267114600000003</v>
      </c>
      <c r="S22">
        <v>75105</v>
      </c>
      <c r="T22">
        <v>0</v>
      </c>
      <c r="U22">
        <v>0</v>
      </c>
      <c r="V22">
        <v>0</v>
      </c>
      <c r="W22">
        <v>0</v>
      </c>
      <c r="X22">
        <v>0</v>
      </c>
      <c r="Y22">
        <v>0</v>
      </c>
      <c r="Z22">
        <v>0</v>
      </c>
      <c r="AA22">
        <v>0</v>
      </c>
      <c r="AB22">
        <v>0</v>
      </c>
      <c r="AC22">
        <v>0</v>
      </c>
      <c r="AD22">
        <v>0</v>
      </c>
      <c r="AE22">
        <v>0</v>
      </c>
    </row>
    <row r="23" spans="1:31" x14ac:dyDescent="0.35">
      <c r="A23" t="s">
        <v>67</v>
      </c>
      <c r="B23" t="s">
        <v>751</v>
      </c>
      <c r="C23" t="s">
        <v>68</v>
      </c>
      <c r="D23" t="s">
        <v>8</v>
      </c>
      <c r="E23" t="s">
        <v>69</v>
      </c>
      <c r="F23">
        <v>0.49</v>
      </c>
      <c r="G23" s="50">
        <f>O23*Calculator!$D$9+P23*Calculator!$D$10</f>
        <v>137036349.21599999</v>
      </c>
      <c r="H23" s="50">
        <f>G23*Calculator!$D$11</f>
        <v>5138863.0955999997</v>
      </c>
      <c r="I23" s="50">
        <f>G23*Calculator!$D$12</f>
        <v>822218.09529600001</v>
      </c>
      <c r="J23" s="50">
        <f t="shared" si="0"/>
        <v>392119</v>
      </c>
      <c r="K23" s="50" cm="1">
        <f t="array" ref="K23">MAX(SUM(T23:AB23,-AC23:AD23),0)</f>
        <v>0</v>
      </c>
      <c r="L23" s="50">
        <f t="shared" si="1"/>
        <v>0</v>
      </c>
      <c r="M23">
        <f t="shared" si="2"/>
        <v>0</v>
      </c>
      <c r="N23">
        <v>295429438</v>
      </c>
      <c r="O23">
        <v>99370438</v>
      </c>
      <c r="P23">
        <v>196059000</v>
      </c>
      <c r="Q23">
        <v>10915</v>
      </c>
      <c r="R23" s="56">
        <v>0.94441804299999998</v>
      </c>
      <c r="S23">
        <v>0</v>
      </c>
      <c r="T23">
        <v>0</v>
      </c>
      <c r="U23">
        <v>0</v>
      </c>
      <c r="V23">
        <v>0</v>
      </c>
      <c r="W23">
        <v>0</v>
      </c>
      <c r="X23">
        <v>0</v>
      </c>
      <c r="Y23">
        <v>0</v>
      </c>
      <c r="Z23">
        <v>0</v>
      </c>
      <c r="AA23">
        <v>0</v>
      </c>
      <c r="AB23">
        <v>0</v>
      </c>
      <c r="AC23">
        <v>0</v>
      </c>
      <c r="AD23">
        <v>0</v>
      </c>
      <c r="AE23">
        <v>0</v>
      </c>
    </row>
    <row r="24" spans="1:31" x14ac:dyDescent="0.35">
      <c r="A24" t="s">
        <v>70</v>
      </c>
      <c r="B24" t="s">
        <v>752</v>
      </c>
      <c r="C24" t="s">
        <v>71</v>
      </c>
      <c r="D24" t="s">
        <v>72</v>
      </c>
      <c r="E24" t="s">
        <v>8</v>
      </c>
      <c r="F24">
        <v>0.4</v>
      </c>
      <c r="G24" s="50">
        <f>O24*Calculator!$D$9+P24*Calculator!$D$10</f>
        <v>28530269.711999997</v>
      </c>
      <c r="H24" s="50">
        <f>G24*Calculator!$D$11</f>
        <v>1069885.1142</v>
      </c>
      <c r="I24" s="50">
        <f>G24*Calculator!$D$12</f>
        <v>171181.61827199999</v>
      </c>
      <c r="J24" s="50">
        <f t="shared" si="0"/>
        <v>88538</v>
      </c>
      <c r="K24" s="50" cm="1">
        <f t="array" ref="K24">MAX(SUM(T24:AB24,-AC24:AD24),0)</f>
        <v>0</v>
      </c>
      <c r="L24" s="50">
        <f t="shared" si="1"/>
        <v>222037</v>
      </c>
      <c r="M24">
        <f t="shared" si="2"/>
        <v>0</v>
      </c>
      <c r="N24">
        <v>61654341</v>
      </c>
      <c r="O24">
        <v>22162791</v>
      </c>
      <c r="P24">
        <v>39491550</v>
      </c>
      <c r="Q24">
        <v>2502</v>
      </c>
      <c r="R24" s="56">
        <v>0.94440618899999995</v>
      </c>
      <c r="S24">
        <v>222037</v>
      </c>
      <c r="T24">
        <v>0</v>
      </c>
      <c r="U24">
        <v>0</v>
      </c>
      <c r="V24">
        <v>0</v>
      </c>
      <c r="W24">
        <v>0</v>
      </c>
      <c r="X24">
        <v>0</v>
      </c>
      <c r="Y24">
        <v>0</v>
      </c>
      <c r="Z24">
        <v>0</v>
      </c>
      <c r="AA24">
        <v>0</v>
      </c>
      <c r="AB24">
        <v>0</v>
      </c>
      <c r="AC24">
        <v>0</v>
      </c>
      <c r="AD24">
        <v>0</v>
      </c>
      <c r="AE24">
        <v>0</v>
      </c>
    </row>
    <row r="25" spans="1:31" x14ac:dyDescent="0.35">
      <c r="A25" t="s">
        <v>73</v>
      </c>
      <c r="B25" t="s">
        <v>753</v>
      </c>
      <c r="C25" t="s">
        <v>74</v>
      </c>
      <c r="D25" t="s">
        <v>8</v>
      </c>
      <c r="E25" t="s">
        <v>75</v>
      </c>
      <c r="F25">
        <v>0.49</v>
      </c>
      <c r="G25" s="50">
        <f>O25*Calculator!$D$9+P25*Calculator!$D$10</f>
        <v>208627515.12</v>
      </c>
      <c r="H25" s="50">
        <f>G25*Calculator!$D$11</f>
        <v>7823531.8169999998</v>
      </c>
      <c r="I25" s="50">
        <f>G25*Calculator!$D$12</f>
        <v>1251765.09072</v>
      </c>
      <c r="J25" s="50">
        <f t="shared" si="0"/>
        <v>598330</v>
      </c>
      <c r="K25" s="50" cm="1">
        <f t="array" ref="K25">MAX(SUM(T25:AB25,-AC25:AD25),0)</f>
        <v>0</v>
      </c>
      <c r="L25" s="50">
        <f t="shared" si="1"/>
        <v>411064</v>
      </c>
      <c r="M25">
        <f t="shared" si="2"/>
        <v>0</v>
      </c>
      <c r="N25">
        <v>449613785</v>
      </c>
      <c r="O25">
        <v>149731285</v>
      </c>
      <c r="P25">
        <v>299882500</v>
      </c>
      <c r="Q25">
        <v>15913</v>
      </c>
      <c r="R25" s="56">
        <v>0.98126485100000005</v>
      </c>
      <c r="S25">
        <v>411064</v>
      </c>
      <c r="T25">
        <v>0</v>
      </c>
      <c r="U25">
        <v>0</v>
      </c>
      <c r="V25">
        <v>0</v>
      </c>
      <c r="W25">
        <v>0</v>
      </c>
      <c r="X25">
        <v>0</v>
      </c>
      <c r="Y25">
        <v>0</v>
      </c>
      <c r="Z25">
        <v>0</v>
      </c>
      <c r="AA25">
        <v>0</v>
      </c>
      <c r="AB25">
        <v>0</v>
      </c>
      <c r="AC25">
        <v>0</v>
      </c>
      <c r="AD25">
        <v>0</v>
      </c>
      <c r="AE25">
        <v>0</v>
      </c>
    </row>
    <row r="26" spans="1:31" x14ac:dyDescent="0.35">
      <c r="A26" t="s">
        <v>76</v>
      </c>
      <c r="B26" t="s">
        <v>754</v>
      </c>
      <c r="C26" t="s">
        <v>77</v>
      </c>
      <c r="D26" t="s">
        <v>8</v>
      </c>
      <c r="E26" t="s">
        <v>78</v>
      </c>
      <c r="F26">
        <v>0.49</v>
      </c>
      <c r="G26" s="50">
        <f>O26*Calculator!$D$9+P26*Calculator!$D$10</f>
        <v>75359787.216000006</v>
      </c>
      <c r="H26" s="50">
        <f>G26*Calculator!$D$11</f>
        <v>2825992.0205999999</v>
      </c>
      <c r="I26" s="50">
        <f>G26*Calculator!$D$12</f>
        <v>452158.72329600004</v>
      </c>
      <c r="J26" s="50">
        <f t="shared" si="0"/>
        <v>128191</v>
      </c>
      <c r="K26" s="50" cm="1">
        <f t="array" ref="K26">MAX(SUM(T26:AB26,-AC26:AD26),0)</f>
        <v>0</v>
      </c>
      <c r="L26" s="50">
        <f t="shared" si="1"/>
        <v>0</v>
      </c>
      <c r="M26">
        <f t="shared" si="2"/>
        <v>0</v>
      </c>
      <c r="N26">
        <v>159836963</v>
      </c>
      <c r="O26">
        <v>28374063</v>
      </c>
      <c r="P26">
        <v>131462900</v>
      </c>
      <c r="Q26">
        <v>2592</v>
      </c>
      <c r="R26" s="56">
        <v>1.0714214209999999</v>
      </c>
      <c r="S26">
        <v>0</v>
      </c>
      <c r="T26">
        <v>0</v>
      </c>
      <c r="U26">
        <v>0</v>
      </c>
      <c r="V26">
        <v>0</v>
      </c>
      <c r="W26">
        <v>0</v>
      </c>
      <c r="X26">
        <v>0</v>
      </c>
      <c r="Y26">
        <v>0</v>
      </c>
      <c r="Z26">
        <v>0</v>
      </c>
      <c r="AA26">
        <v>0</v>
      </c>
      <c r="AB26">
        <v>0</v>
      </c>
      <c r="AC26">
        <v>0</v>
      </c>
      <c r="AD26">
        <v>0</v>
      </c>
      <c r="AE26">
        <v>0</v>
      </c>
    </row>
    <row r="27" spans="1:31" x14ac:dyDescent="0.35">
      <c r="A27" t="s">
        <v>79</v>
      </c>
      <c r="B27" t="s">
        <v>755</v>
      </c>
      <c r="C27" t="s">
        <v>80</v>
      </c>
      <c r="D27" t="s">
        <v>8</v>
      </c>
      <c r="E27" t="s">
        <v>81</v>
      </c>
      <c r="F27">
        <v>0.49</v>
      </c>
      <c r="G27" s="50">
        <f>O27*Calculator!$D$9+P27*Calculator!$D$10</f>
        <v>199595048.16</v>
      </c>
      <c r="H27" s="50">
        <f>G27*Calculator!$D$11</f>
        <v>7484814.3059999999</v>
      </c>
      <c r="I27" s="50">
        <f>G27*Calculator!$D$12</f>
        <v>1197570.28896</v>
      </c>
      <c r="J27" s="50">
        <f t="shared" si="0"/>
        <v>686670</v>
      </c>
      <c r="K27" s="50" cm="1">
        <f t="array" ref="K27">MAX(SUM(T27:AB27,-AC27:AD27),0)</f>
        <v>739830</v>
      </c>
      <c r="L27" s="50">
        <f t="shared" si="1"/>
        <v>0</v>
      </c>
      <c r="M27">
        <f t="shared" si="2"/>
        <v>0</v>
      </c>
      <c r="N27">
        <v>433978780</v>
      </c>
      <c r="O27">
        <v>181557630</v>
      </c>
      <c r="P27">
        <v>252421150</v>
      </c>
      <c r="Q27">
        <v>19620</v>
      </c>
      <c r="R27" s="56">
        <v>0.94903405299999999</v>
      </c>
      <c r="S27">
        <v>0</v>
      </c>
      <c r="T27">
        <v>739830</v>
      </c>
      <c r="U27">
        <v>0</v>
      </c>
      <c r="V27">
        <v>0</v>
      </c>
      <c r="W27">
        <v>0</v>
      </c>
      <c r="X27">
        <v>0</v>
      </c>
      <c r="Y27">
        <v>0</v>
      </c>
      <c r="Z27">
        <v>0</v>
      </c>
      <c r="AA27">
        <v>0</v>
      </c>
      <c r="AB27">
        <v>0</v>
      </c>
      <c r="AC27">
        <v>0</v>
      </c>
      <c r="AD27">
        <v>0</v>
      </c>
      <c r="AE27">
        <v>0</v>
      </c>
    </row>
    <row r="28" spans="1:31" x14ac:dyDescent="0.35">
      <c r="A28" t="s">
        <v>82</v>
      </c>
      <c r="B28" t="s">
        <v>756</v>
      </c>
      <c r="C28" t="s">
        <v>83</v>
      </c>
      <c r="D28" t="s">
        <v>36</v>
      </c>
      <c r="E28" t="s">
        <v>37</v>
      </c>
      <c r="F28">
        <v>0.4</v>
      </c>
      <c r="G28" s="50">
        <f>O28*Calculator!$D$9+P28*Calculator!$D$10</f>
        <v>74171900.304000005</v>
      </c>
      <c r="H28" s="50">
        <f>G28*Calculator!$D$11</f>
        <v>2781446.2614000002</v>
      </c>
      <c r="I28" s="50">
        <f>G28*Calculator!$D$12</f>
        <v>445031.40182400006</v>
      </c>
      <c r="J28" s="50">
        <f t="shared" si="0"/>
        <v>199411</v>
      </c>
      <c r="K28" s="50" cm="1">
        <f t="array" ref="K28">MAX(SUM(T28:AB28,-AC28:AD28),0)</f>
        <v>0</v>
      </c>
      <c r="L28" s="50">
        <f t="shared" si="1"/>
        <v>262510</v>
      </c>
      <c r="M28">
        <f t="shared" si="2"/>
        <v>0</v>
      </c>
      <c r="N28">
        <v>159924297</v>
      </c>
      <c r="O28">
        <v>53995047</v>
      </c>
      <c r="P28">
        <v>105929250</v>
      </c>
      <c r="Q28">
        <v>5191</v>
      </c>
      <c r="R28" s="56">
        <v>0.98708976800000003</v>
      </c>
      <c r="S28">
        <v>262510</v>
      </c>
      <c r="T28">
        <v>0</v>
      </c>
      <c r="U28">
        <v>0</v>
      </c>
      <c r="V28">
        <v>0</v>
      </c>
      <c r="W28">
        <v>0</v>
      </c>
      <c r="X28">
        <v>0</v>
      </c>
      <c r="Y28">
        <v>0</v>
      </c>
      <c r="Z28">
        <v>0</v>
      </c>
      <c r="AA28">
        <v>0</v>
      </c>
      <c r="AB28">
        <v>0</v>
      </c>
      <c r="AC28">
        <v>0</v>
      </c>
      <c r="AD28">
        <v>0</v>
      </c>
      <c r="AE28">
        <v>0</v>
      </c>
    </row>
    <row r="29" spans="1:31" x14ac:dyDescent="0.35">
      <c r="A29" t="s">
        <v>84</v>
      </c>
      <c r="B29" t="s">
        <v>757</v>
      </c>
      <c r="C29" t="s">
        <v>85</v>
      </c>
      <c r="D29" t="s">
        <v>86</v>
      </c>
      <c r="E29" t="s">
        <v>8</v>
      </c>
      <c r="F29">
        <v>0.4</v>
      </c>
      <c r="G29" s="50">
        <f>O29*Calculator!$D$9+P29*Calculator!$D$10</f>
        <v>57691649.376000002</v>
      </c>
      <c r="H29" s="50">
        <f>G29*Calculator!$D$11</f>
        <v>2163436.8516000002</v>
      </c>
      <c r="I29" s="50">
        <f>G29*Calculator!$D$12</f>
        <v>346149.89625600004</v>
      </c>
      <c r="J29" s="50">
        <f t="shared" si="0"/>
        <v>167811</v>
      </c>
      <c r="K29" s="50" cm="1">
        <f t="array" ref="K29">MAX(SUM(T29:AB29,-AC29:AD29),0)</f>
        <v>0</v>
      </c>
      <c r="L29" s="50">
        <f t="shared" si="1"/>
        <v>2872529</v>
      </c>
      <c r="M29">
        <f t="shared" si="2"/>
        <v>0</v>
      </c>
      <c r="N29">
        <v>124790718</v>
      </c>
      <c r="O29">
        <v>45997818</v>
      </c>
      <c r="P29">
        <v>78792900</v>
      </c>
      <c r="Q29">
        <v>4669</v>
      </c>
      <c r="R29" s="56">
        <v>0.94683840799999996</v>
      </c>
      <c r="S29">
        <v>2872529</v>
      </c>
      <c r="T29">
        <v>0</v>
      </c>
      <c r="U29">
        <v>0</v>
      </c>
      <c r="V29">
        <v>0</v>
      </c>
      <c r="W29">
        <v>0</v>
      </c>
      <c r="X29">
        <v>0</v>
      </c>
      <c r="Y29">
        <v>0</v>
      </c>
      <c r="Z29">
        <v>0</v>
      </c>
      <c r="AA29">
        <v>0</v>
      </c>
      <c r="AB29">
        <v>0</v>
      </c>
      <c r="AC29">
        <v>0</v>
      </c>
      <c r="AD29">
        <v>0</v>
      </c>
      <c r="AE29">
        <v>0</v>
      </c>
    </row>
    <row r="30" spans="1:31" x14ac:dyDescent="0.35">
      <c r="A30" t="s">
        <v>87</v>
      </c>
      <c r="B30" t="s">
        <v>758</v>
      </c>
      <c r="C30" t="s">
        <v>88</v>
      </c>
      <c r="D30" t="s">
        <v>28</v>
      </c>
      <c r="E30" t="s">
        <v>8</v>
      </c>
      <c r="F30">
        <v>0.3</v>
      </c>
      <c r="G30" s="50">
        <f>O30*Calculator!$D$9+P30*Calculator!$D$10</f>
        <v>211620096.336</v>
      </c>
      <c r="H30" s="50">
        <f>G30*Calculator!$D$11</f>
        <v>7935753.6125999996</v>
      </c>
      <c r="I30" s="50">
        <f>G30*Calculator!$D$12</f>
        <v>1269720.5780160001</v>
      </c>
      <c r="J30" s="50">
        <f t="shared" si="0"/>
        <v>425603</v>
      </c>
      <c r="K30" s="50" cm="1">
        <f t="array" ref="K30">MAX(SUM(T30:AB30,-AC30:AD30),0)</f>
        <v>0</v>
      </c>
      <c r="L30" s="50">
        <f t="shared" si="1"/>
        <v>0</v>
      </c>
      <c r="M30">
        <f t="shared" si="2"/>
        <v>0</v>
      </c>
      <c r="N30">
        <v>453004473</v>
      </c>
      <c r="O30">
        <v>121292723</v>
      </c>
      <c r="P30">
        <v>331711750</v>
      </c>
      <c r="Q30">
        <v>9174</v>
      </c>
      <c r="R30" s="56">
        <v>1.072011965</v>
      </c>
      <c r="S30">
        <v>0</v>
      </c>
      <c r="T30">
        <v>0</v>
      </c>
      <c r="U30">
        <v>0</v>
      </c>
      <c r="V30">
        <v>0</v>
      </c>
      <c r="W30">
        <v>0</v>
      </c>
      <c r="X30">
        <v>0</v>
      </c>
      <c r="Y30">
        <v>0</v>
      </c>
      <c r="Z30">
        <v>0</v>
      </c>
      <c r="AA30">
        <v>0</v>
      </c>
      <c r="AB30">
        <v>0</v>
      </c>
      <c r="AC30">
        <v>0</v>
      </c>
      <c r="AD30">
        <v>0</v>
      </c>
      <c r="AE30">
        <v>0</v>
      </c>
    </row>
    <row r="31" spans="1:31" x14ac:dyDescent="0.35">
      <c r="A31" t="s">
        <v>89</v>
      </c>
      <c r="B31" t="s">
        <v>759</v>
      </c>
      <c r="C31" t="s">
        <v>90</v>
      </c>
      <c r="D31" t="s">
        <v>36</v>
      </c>
      <c r="E31" t="s">
        <v>37</v>
      </c>
      <c r="F31">
        <v>0.4</v>
      </c>
      <c r="G31" s="50">
        <f>O31*Calculator!$D$9+P31*Calculator!$D$10</f>
        <v>38294048.351999998</v>
      </c>
      <c r="H31" s="50">
        <f>G31*Calculator!$D$11</f>
        <v>1436026.8132</v>
      </c>
      <c r="I31" s="50">
        <f>G31*Calculator!$D$12</f>
        <v>229764.29011199999</v>
      </c>
      <c r="J31" s="50">
        <f t="shared" si="0"/>
        <v>103921</v>
      </c>
      <c r="K31" s="50" cm="1">
        <f t="array" ref="K31">MAX(SUM(T31:AB31,-AC31:AD31),0)</f>
        <v>0</v>
      </c>
      <c r="L31" s="50">
        <f t="shared" si="1"/>
        <v>666</v>
      </c>
      <c r="M31">
        <f t="shared" si="2"/>
        <v>0</v>
      </c>
      <c r="N31">
        <v>82879936</v>
      </c>
      <c r="O31">
        <v>31006686</v>
      </c>
      <c r="P31">
        <v>51873250</v>
      </c>
      <c r="Q31">
        <v>2554</v>
      </c>
      <c r="R31" s="56">
        <v>1.035283489</v>
      </c>
      <c r="S31">
        <v>666</v>
      </c>
      <c r="T31">
        <v>0</v>
      </c>
      <c r="U31">
        <v>0</v>
      </c>
      <c r="V31">
        <v>0</v>
      </c>
      <c r="W31">
        <v>0</v>
      </c>
      <c r="X31">
        <v>0</v>
      </c>
      <c r="Y31">
        <v>0</v>
      </c>
      <c r="Z31">
        <v>0</v>
      </c>
      <c r="AA31">
        <v>0</v>
      </c>
      <c r="AB31">
        <v>0</v>
      </c>
      <c r="AC31">
        <v>0</v>
      </c>
      <c r="AD31">
        <v>0</v>
      </c>
      <c r="AE31">
        <v>0</v>
      </c>
    </row>
    <row r="32" spans="1:31" x14ac:dyDescent="0.35">
      <c r="A32" t="s">
        <v>91</v>
      </c>
      <c r="B32" t="s">
        <v>760</v>
      </c>
      <c r="C32" t="s">
        <v>92</v>
      </c>
      <c r="D32" t="s">
        <v>8</v>
      </c>
      <c r="E32" t="s">
        <v>93</v>
      </c>
      <c r="F32">
        <v>0.49</v>
      </c>
      <c r="G32" s="50">
        <f>O32*Calculator!$D$9+P32*Calculator!$D$10</f>
        <v>172687118.49599999</v>
      </c>
      <c r="H32" s="50">
        <f>G32*Calculator!$D$11</f>
        <v>6475766.9435999999</v>
      </c>
      <c r="I32" s="50">
        <f>G32*Calculator!$D$12</f>
        <v>1036122.7109759999</v>
      </c>
      <c r="J32" s="50">
        <f t="shared" si="0"/>
        <v>456607</v>
      </c>
      <c r="K32" s="50" cm="1">
        <f t="array" ref="K32">MAX(SUM(T32:AB32,-AC32:AD32),0)</f>
        <v>0</v>
      </c>
      <c r="L32" s="50">
        <f t="shared" si="1"/>
        <v>46</v>
      </c>
      <c r="M32">
        <f t="shared" si="2"/>
        <v>0</v>
      </c>
      <c r="N32">
        <v>371690978</v>
      </c>
      <c r="O32">
        <v>119261478</v>
      </c>
      <c r="P32">
        <v>252429500</v>
      </c>
      <c r="Q32">
        <v>11420</v>
      </c>
      <c r="R32" s="56">
        <v>1.0167226970000001</v>
      </c>
      <c r="S32">
        <v>46</v>
      </c>
      <c r="T32">
        <v>0</v>
      </c>
      <c r="U32">
        <v>0</v>
      </c>
      <c r="V32">
        <v>0</v>
      </c>
      <c r="W32">
        <v>0</v>
      </c>
      <c r="X32">
        <v>0</v>
      </c>
      <c r="Y32">
        <v>0</v>
      </c>
      <c r="Z32">
        <v>0</v>
      </c>
      <c r="AA32">
        <v>0</v>
      </c>
      <c r="AB32">
        <v>0</v>
      </c>
      <c r="AC32">
        <v>0</v>
      </c>
      <c r="AD32">
        <v>0</v>
      </c>
      <c r="AE32">
        <v>0</v>
      </c>
    </row>
    <row r="33" spans="1:31" x14ac:dyDescent="0.35">
      <c r="A33" t="s">
        <v>94</v>
      </c>
      <c r="B33" t="s">
        <v>761</v>
      </c>
      <c r="C33" t="s">
        <v>95</v>
      </c>
      <c r="D33" t="s">
        <v>46</v>
      </c>
      <c r="E33" t="s">
        <v>47</v>
      </c>
      <c r="F33">
        <v>0.49</v>
      </c>
      <c r="G33" s="50">
        <f>O33*Calculator!$D$9+P33*Calculator!$D$10</f>
        <v>354925715.27999997</v>
      </c>
      <c r="H33" s="50">
        <f>G33*Calculator!$D$11</f>
        <v>13309714.322999999</v>
      </c>
      <c r="I33" s="50">
        <f>G33*Calculator!$D$12</f>
        <v>2129554.2916799998</v>
      </c>
      <c r="J33" s="50">
        <f t="shared" si="0"/>
        <v>705629</v>
      </c>
      <c r="K33" s="50" cm="1">
        <f t="array" ref="K33">MAX(SUM(T33:AB33,-AC33:AD33),0)</f>
        <v>22806207</v>
      </c>
      <c r="L33" s="50">
        <f t="shared" si="1"/>
        <v>283296</v>
      </c>
      <c r="M33">
        <f t="shared" si="2"/>
        <v>0</v>
      </c>
      <c r="N33">
        <v>757876465</v>
      </c>
      <c r="O33">
        <v>184478915</v>
      </c>
      <c r="P33">
        <v>573397550</v>
      </c>
      <c r="Q33">
        <v>16403</v>
      </c>
      <c r="R33" s="56">
        <v>1.011466373</v>
      </c>
      <c r="S33">
        <v>283296</v>
      </c>
      <c r="T33">
        <v>54307328</v>
      </c>
      <c r="U33">
        <v>0</v>
      </c>
      <c r="V33">
        <v>-1003</v>
      </c>
      <c r="W33">
        <v>0</v>
      </c>
      <c r="X33">
        <v>452748</v>
      </c>
      <c r="Y33">
        <v>674894</v>
      </c>
      <c r="Z33">
        <v>0</v>
      </c>
      <c r="AA33">
        <v>0</v>
      </c>
      <c r="AB33">
        <v>-1977751</v>
      </c>
      <c r="AC33">
        <v>254967</v>
      </c>
      <c r="AD33">
        <v>30395042</v>
      </c>
      <c r="AE33">
        <v>0</v>
      </c>
    </row>
    <row r="34" spans="1:31" x14ac:dyDescent="0.35">
      <c r="A34" t="s">
        <v>96</v>
      </c>
      <c r="B34" t="s">
        <v>762</v>
      </c>
      <c r="C34" t="s">
        <v>97</v>
      </c>
      <c r="D34" t="s">
        <v>86</v>
      </c>
      <c r="E34" t="s">
        <v>8</v>
      </c>
      <c r="F34">
        <v>0.4</v>
      </c>
      <c r="G34" s="50">
        <f>O34*Calculator!$D$9+P34*Calculator!$D$10</f>
        <v>47088717.119999997</v>
      </c>
      <c r="H34" s="50">
        <f>G34*Calculator!$D$11</f>
        <v>1765826.8919999998</v>
      </c>
      <c r="I34" s="50">
        <f>G34*Calculator!$D$12</f>
        <v>282532.30271999998</v>
      </c>
      <c r="J34" s="50">
        <f t="shared" si="0"/>
        <v>150495</v>
      </c>
      <c r="K34" s="50" cm="1">
        <f t="array" ref="K34">MAX(SUM(T34:AB34,-AC34:AD34),0)</f>
        <v>0</v>
      </c>
      <c r="L34" s="50">
        <f t="shared" si="1"/>
        <v>212843</v>
      </c>
      <c r="M34">
        <f t="shared" si="2"/>
        <v>0</v>
      </c>
      <c r="N34">
        <v>101762160</v>
      </c>
      <c r="O34">
        <v>36606660</v>
      </c>
      <c r="P34">
        <v>65155500</v>
      </c>
      <c r="Q34">
        <v>3918</v>
      </c>
      <c r="R34" s="56">
        <v>1.016642515</v>
      </c>
      <c r="S34">
        <v>212843</v>
      </c>
      <c r="T34">
        <v>0</v>
      </c>
      <c r="U34">
        <v>0</v>
      </c>
      <c r="V34">
        <v>0</v>
      </c>
      <c r="W34">
        <v>0</v>
      </c>
      <c r="X34">
        <v>0</v>
      </c>
      <c r="Y34">
        <v>0</v>
      </c>
      <c r="Z34">
        <v>0</v>
      </c>
      <c r="AA34">
        <v>0</v>
      </c>
      <c r="AB34">
        <v>0</v>
      </c>
      <c r="AC34">
        <v>0</v>
      </c>
      <c r="AD34">
        <v>0</v>
      </c>
      <c r="AE34">
        <v>0</v>
      </c>
    </row>
    <row r="35" spans="1:31" x14ac:dyDescent="0.35">
      <c r="A35" t="s">
        <v>98</v>
      </c>
      <c r="B35" t="s">
        <v>763</v>
      </c>
      <c r="C35" t="s">
        <v>99</v>
      </c>
      <c r="D35" t="s">
        <v>28</v>
      </c>
      <c r="E35" t="s">
        <v>8</v>
      </c>
      <c r="F35">
        <v>0.3</v>
      </c>
      <c r="G35" s="50">
        <f>O35*Calculator!$D$9+P35*Calculator!$D$10</f>
        <v>133846611.50400001</v>
      </c>
      <c r="H35" s="50">
        <f>G35*Calculator!$D$11</f>
        <v>5019247.9314000001</v>
      </c>
      <c r="I35" s="50">
        <f>G35*Calculator!$D$12</f>
        <v>803079.66902400006</v>
      </c>
      <c r="J35" s="50">
        <f t="shared" si="0"/>
        <v>315450</v>
      </c>
      <c r="K35" s="50" cm="1">
        <f t="array" ref="K35">MAX(SUM(T35:AB35,-AC35:AD35),0)</f>
        <v>0</v>
      </c>
      <c r="L35" s="50">
        <f t="shared" si="1"/>
        <v>0</v>
      </c>
      <c r="M35">
        <f t="shared" si="2"/>
        <v>0</v>
      </c>
      <c r="N35">
        <v>288208297</v>
      </c>
      <c r="O35">
        <v>93611897</v>
      </c>
      <c r="P35">
        <v>194596400</v>
      </c>
      <c r="Q35">
        <v>7452</v>
      </c>
      <c r="R35" s="56">
        <v>1.038446296</v>
      </c>
      <c r="S35">
        <v>0</v>
      </c>
      <c r="T35">
        <v>0</v>
      </c>
      <c r="U35">
        <v>0</v>
      </c>
      <c r="V35">
        <v>0</v>
      </c>
      <c r="W35">
        <v>0</v>
      </c>
      <c r="X35">
        <v>0</v>
      </c>
      <c r="Y35">
        <v>0</v>
      </c>
      <c r="Z35">
        <v>0</v>
      </c>
      <c r="AA35">
        <v>0</v>
      </c>
      <c r="AB35">
        <v>0</v>
      </c>
      <c r="AC35">
        <v>0</v>
      </c>
      <c r="AD35">
        <v>0</v>
      </c>
      <c r="AE35">
        <v>0</v>
      </c>
    </row>
    <row r="36" spans="1:31" x14ac:dyDescent="0.35">
      <c r="A36" t="s">
        <v>100</v>
      </c>
      <c r="B36" t="s">
        <v>764</v>
      </c>
      <c r="C36" t="s">
        <v>101</v>
      </c>
      <c r="D36" t="s">
        <v>102</v>
      </c>
      <c r="E36" t="s">
        <v>103</v>
      </c>
      <c r="F36">
        <v>0.4</v>
      </c>
      <c r="G36" s="50">
        <f>O36*Calculator!$D$9+P36*Calculator!$D$10</f>
        <v>43626778.895999998</v>
      </c>
      <c r="H36" s="50">
        <f>G36*Calculator!$D$11</f>
        <v>1636004.2085999998</v>
      </c>
      <c r="I36" s="50">
        <f>G36*Calculator!$D$12</f>
        <v>261760.67337599999</v>
      </c>
      <c r="J36" s="50">
        <f t="shared" si="0"/>
        <v>127212</v>
      </c>
      <c r="K36" s="50" cm="1">
        <f t="array" ref="K36">MAX(SUM(T36:AB36,-AC36:AD36),0)</f>
        <v>0</v>
      </c>
      <c r="L36" s="50">
        <f t="shared" si="1"/>
        <v>7124</v>
      </c>
      <c r="M36">
        <f t="shared" si="2"/>
        <v>0</v>
      </c>
      <c r="N36">
        <v>94504803</v>
      </c>
      <c r="O36">
        <v>36156803</v>
      </c>
      <c r="P36">
        <v>58348000</v>
      </c>
      <c r="Q36">
        <v>3411</v>
      </c>
      <c r="R36" s="56">
        <v>0.976572361</v>
      </c>
      <c r="S36">
        <v>7124</v>
      </c>
      <c r="T36">
        <v>0</v>
      </c>
      <c r="U36">
        <v>0</v>
      </c>
      <c r="V36">
        <v>0</v>
      </c>
      <c r="W36">
        <v>0</v>
      </c>
      <c r="X36">
        <v>0</v>
      </c>
      <c r="Y36">
        <v>0</v>
      </c>
      <c r="Z36">
        <v>0</v>
      </c>
      <c r="AA36">
        <v>0</v>
      </c>
      <c r="AB36">
        <v>0</v>
      </c>
      <c r="AC36">
        <v>0</v>
      </c>
      <c r="AD36">
        <v>0</v>
      </c>
      <c r="AE36">
        <v>0</v>
      </c>
    </row>
    <row r="37" spans="1:31" x14ac:dyDescent="0.35">
      <c r="A37" t="s">
        <v>104</v>
      </c>
      <c r="B37" t="s">
        <v>765</v>
      </c>
      <c r="C37" t="s">
        <v>105</v>
      </c>
      <c r="D37" t="s">
        <v>106</v>
      </c>
      <c r="E37" t="s">
        <v>8</v>
      </c>
      <c r="F37">
        <v>0.4</v>
      </c>
      <c r="G37" s="50">
        <f>O37*Calculator!$D$9+P37*Calculator!$D$10</f>
        <v>60152374.32</v>
      </c>
      <c r="H37" s="50">
        <f>G37*Calculator!$D$11</f>
        <v>2255714.037</v>
      </c>
      <c r="I37" s="50">
        <f>G37*Calculator!$D$12</f>
        <v>360914.24592000002</v>
      </c>
      <c r="J37" s="50">
        <f t="shared" si="0"/>
        <v>107003</v>
      </c>
      <c r="K37" s="50" cm="1">
        <f t="array" ref="K37">MAX(SUM(T37:AB37,-AC37:AD37),0)</f>
        <v>0</v>
      </c>
      <c r="L37" s="50">
        <f t="shared" si="1"/>
        <v>0</v>
      </c>
      <c r="M37">
        <f t="shared" si="2"/>
        <v>0</v>
      </c>
      <c r="N37">
        <v>128293185</v>
      </c>
      <c r="O37">
        <v>29757385</v>
      </c>
      <c r="P37">
        <v>98535800</v>
      </c>
      <c r="Q37">
        <v>2361</v>
      </c>
      <c r="R37" s="56">
        <v>1.019832434</v>
      </c>
      <c r="S37">
        <v>0</v>
      </c>
      <c r="T37">
        <v>0</v>
      </c>
      <c r="U37">
        <v>0</v>
      </c>
      <c r="V37">
        <v>0</v>
      </c>
      <c r="W37">
        <v>0</v>
      </c>
      <c r="X37">
        <v>0</v>
      </c>
      <c r="Y37">
        <v>0</v>
      </c>
      <c r="Z37">
        <v>0</v>
      </c>
      <c r="AA37">
        <v>0</v>
      </c>
      <c r="AB37">
        <v>0</v>
      </c>
      <c r="AC37">
        <v>0</v>
      </c>
      <c r="AD37">
        <v>0</v>
      </c>
      <c r="AE37">
        <v>0</v>
      </c>
    </row>
    <row r="38" spans="1:31" x14ac:dyDescent="0.35">
      <c r="A38" t="s">
        <v>107</v>
      </c>
      <c r="B38" t="s">
        <v>766</v>
      </c>
      <c r="C38" t="s">
        <v>108</v>
      </c>
      <c r="D38" t="s">
        <v>17</v>
      </c>
      <c r="E38" t="s">
        <v>18</v>
      </c>
      <c r="F38">
        <v>0.4</v>
      </c>
      <c r="G38" s="50">
        <f>O38*Calculator!$D$9+P38*Calculator!$D$10</f>
        <v>40068892.847999997</v>
      </c>
      <c r="H38" s="50">
        <f>G38*Calculator!$D$11</f>
        <v>1502583.4818</v>
      </c>
      <c r="I38" s="50">
        <f>G38*Calculator!$D$12</f>
        <v>240413.35708799999</v>
      </c>
      <c r="J38" s="50">
        <f t="shared" si="0"/>
        <v>103143</v>
      </c>
      <c r="K38" s="50" cm="1">
        <f t="array" ref="K38">MAX(SUM(T38:AB38,-AC38:AD38),0)</f>
        <v>0</v>
      </c>
      <c r="L38" s="50">
        <f t="shared" si="1"/>
        <v>25191</v>
      </c>
      <c r="M38">
        <f t="shared" si="2"/>
        <v>0</v>
      </c>
      <c r="N38">
        <v>86285539</v>
      </c>
      <c r="O38">
        <v>28086789</v>
      </c>
      <c r="P38">
        <v>58198750</v>
      </c>
      <c r="Q38">
        <v>2716</v>
      </c>
      <c r="R38" s="56">
        <v>0.97019312700000004</v>
      </c>
      <c r="S38">
        <v>25191</v>
      </c>
      <c r="T38">
        <v>633109</v>
      </c>
      <c r="U38">
        <v>0</v>
      </c>
      <c r="V38">
        <v>0</v>
      </c>
      <c r="W38">
        <v>0</v>
      </c>
      <c r="X38">
        <v>0</v>
      </c>
      <c r="Y38">
        <v>0</v>
      </c>
      <c r="Z38">
        <v>0</v>
      </c>
      <c r="AA38">
        <v>0</v>
      </c>
      <c r="AB38">
        <v>0</v>
      </c>
      <c r="AC38">
        <v>0</v>
      </c>
      <c r="AD38">
        <v>1318907</v>
      </c>
      <c r="AE38">
        <v>0</v>
      </c>
    </row>
    <row r="39" spans="1:31" x14ac:dyDescent="0.35">
      <c r="A39" t="s">
        <v>109</v>
      </c>
      <c r="B39" t="s">
        <v>767</v>
      </c>
      <c r="C39" t="s">
        <v>110</v>
      </c>
      <c r="D39" t="s">
        <v>8</v>
      </c>
      <c r="E39" t="s">
        <v>111</v>
      </c>
      <c r="F39">
        <v>0.49</v>
      </c>
      <c r="G39" s="50">
        <f>O39*Calculator!$D$9+P39*Calculator!$D$10</f>
        <v>296757545.18400002</v>
      </c>
      <c r="H39" s="50">
        <f>G39*Calculator!$D$11</f>
        <v>11128407.944399999</v>
      </c>
      <c r="I39" s="50">
        <f>G39*Calculator!$D$12</f>
        <v>1780545.271104</v>
      </c>
      <c r="J39" s="50">
        <f t="shared" si="0"/>
        <v>675179</v>
      </c>
      <c r="K39" s="50" cm="1">
        <f t="array" ref="K39">MAX(SUM(T39:AB39,-AC39:AD39),0)</f>
        <v>7872220</v>
      </c>
      <c r="L39" s="50">
        <f t="shared" si="1"/>
        <v>240105</v>
      </c>
      <c r="M39">
        <f t="shared" si="2"/>
        <v>0</v>
      </c>
      <c r="N39">
        <v>636972662</v>
      </c>
      <c r="O39">
        <v>187277762</v>
      </c>
      <c r="P39">
        <v>449694900</v>
      </c>
      <c r="Q39">
        <v>15591</v>
      </c>
      <c r="R39" s="56">
        <v>1.0491906950000001</v>
      </c>
      <c r="S39">
        <v>240105</v>
      </c>
      <c r="T39">
        <v>7904613</v>
      </c>
      <c r="U39">
        <v>0</v>
      </c>
      <c r="V39">
        <v>0</v>
      </c>
      <c r="W39">
        <v>0</v>
      </c>
      <c r="X39">
        <v>0</v>
      </c>
      <c r="Y39">
        <v>0</v>
      </c>
      <c r="Z39">
        <v>0</v>
      </c>
      <c r="AA39">
        <v>0</v>
      </c>
      <c r="AB39">
        <v>0</v>
      </c>
      <c r="AC39">
        <v>0</v>
      </c>
      <c r="AD39">
        <v>32393</v>
      </c>
      <c r="AE39">
        <v>0</v>
      </c>
    </row>
    <row r="40" spans="1:31" x14ac:dyDescent="0.35">
      <c r="A40" t="s">
        <v>112</v>
      </c>
      <c r="B40" t="s">
        <v>769</v>
      </c>
      <c r="C40" t="s">
        <v>113</v>
      </c>
      <c r="D40" t="s">
        <v>114</v>
      </c>
      <c r="E40" t="s">
        <v>62</v>
      </c>
      <c r="F40">
        <v>0.4</v>
      </c>
      <c r="G40" s="50">
        <f>O40*Calculator!$D$9+P40*Calculator!$D$10</f>
        <v>44726023.872000001</v>
      </c>
      <c r="H40" s="50">
        <f>G40*Calculator!$D$11</f>
        <v>1677225.8951999999</v>
      </c>
      <c r="I40" s="50">
        <f>G40*Calculator!$D$12</f>
        <v>268356.143232</v>
      </c>
      <c r="J40" s="50">
        <f t="shared" si="0"/>
        <v>178927</v>
      </c>
      <c r="K40" s="50" cm="1">
        <f t="array" ref="K40">MAX(SUM(T40:AB40,-AC40:AD40),0)</f>
        <v>0</v>
      </c>
      <c r="L40" s="50">
        <f t="shared" si="1"/>
        <v>338833</v>
      </c>
      <c r="M40">
        <f t="shared" si="2"/>
        <v>0</v>
      </c>
      <c r="N40">
        <v>96533296</v>
      </c>
      <c r="O40">
        <v>33540796</v>
      </c>
      <c r="P40">
        <v>62992500</v>
      </c>
      <c r="Q40">
        <v>5387</v>
      </c>
      <c r="R40" s="56">
        <v>0.92539486199999998</v>
      </c>
      <c r="S40">
        <v>338833</v>
      </c>
      <c r="T40">
        <v>0</v>
      </c>
      <c r="U40">
        <v>0</v>
      </c>
      <c r="V40">
        <v>0</v>
      </c>
      <c r="W40">
        <v>0</v>
      </c>
      <c r="X40">
        <v>0</v>
      </c>
      <c r="Y40">
        <v>0</v>
      </c>
      <c r="Z40">
        <v>0</v>
      </c>
      <c r="AA40">
        <v>0</v>
      </c>
      <c r="AB40">
        <v>0</v>
      </c>
      <c r="AC40">
        <v>0</v>
      </c>
      <c r="AD40">
        <v>0</v>
      </c>
      <c r="AE40">
        <v>0</v>
      </c>
    </row>
    <row r="41" spans="1:31" x14ac:dyDescent="0.35">
      <c r="A41" t="s">
        <v>115</v>
      </c>
      <c r="B41" t="s">
        <v>770</v>
      </c>
      <c r="C41" t="s">
        <v>116</v>
      </c>
      <c r="D41" t="s">
        <v>8</v>
      </c>
      <c r="E41" t="s">
        <v>69</v>
      </c>
      <c r="F41">
        <v>0.49</v>
      </c>
      <c r="G41" s="50">
        <f>O41*Calculator!$D$9+P41*Calculator!$D$10</f>
        <v>72895586.159999996</v>
      </c>
      <c r="H41" s="50">
        <f>G41*Calculator!$D$11</f>
        <v>2733584.4809999997</v>
      </c>
      <c r="I41" s="50">
        <f>G41*Calculator!$D$12</f>
        <v>437373.51695999998</v>
      </c>
      <c r="J41" s="50">
        <f t="shared" si="0"/>
        <v>228672</v>
      </c>
      <c r="K41" s="50" cm="1">
        <f t="array" ref="K41">MAX(SUM(T41:AB41,-AC41:AD41),0)</f>
        <v>0</v>
      </c>
      <c r="L41" s="50">
        <f t="shared" si="1"/>
        <v>0</v>
      </c>
      <c r="M41">
        <f t="shared" si="2"/>
        <v>0</v>
      </c>
      <c r="N41">
        <v>158330105</v>
      </c>
      <c r="O41">
        <v>64643005</v>
      </c>
      <c r="P41">
        <v>93687100</v>
      </c>
      <c r="Q41">
        <v>6298</v>
      </c>
      <c r="R41" s="56">
        <v>0.96599309</v>
      </c>
      <c r="S41">
        <v>0</v>
      </c>
      <c r="T41">
        <v>0</v>
      </c>
      <c r="U41">
        <v>0</v>
      </c>
      <c r="V41">
        <v>0</v>
      </c>
      <c r="W41">
        <v>0</v>
      </c>
      <c r="X41">
        <v>0</v>
      </c>
      <c r="Y41">
        <v>0</v>
      </c>
      <c r="Z41">
        <v>0</v>
      </c>
      <c r="AA41">
        <v>0</v>
      </c>
      <c r="AB41">
        <v>0</v>
      </c>
      <c r="AC41">
        <v>0</v>
      </c>
      <c r="AD41">
        <v>0</v>
      </c>
      <c r="AE41">
        <v>0</v>
      </c>
    </row>
    <row r="42" spans="1:31" x14ac:dyDescent="0.35">
      <c r="A42" t="s">
        <v>117</v>
      </c>
      <c r="B42" t="s">
        <v>771</v>
      </c>
      <c r="C42" t="s">
        <v>118</v>
      </c>
      <c r="D42" t="s">
        <v>8</v>
      </c>
      <c r="E42" t="s">
        <v>81</v>
      </c>
      <c r="F42">
        <v>0.49</v>
      </c>
      <c r="G42" s="50">
        <f>O42*Calculator!$D$9+P42*Calculator!$D$10</f>
        <v>91518189.983999997</v>
      </c>
      <c r="H42" s="50">
        <f>G42*Calculator!$D$11</f>
        <v>3431932.1243999996</v>
      </c>
      <c r="I42" s="50">
        <f>G42*Calculator!$D$12</f>
        <v>549109.13990399998</v>
      </c>
      <c r="J42" s="50">
        <f t="shared" si="0"/>
        <v>337095</v>
      </c>
      <c r="K42" s="50" cm="1">
        <f t="array" ref="K42">MAX(SUM(T42:AB42,-AC42:AD42),0)</f>
        <v>0</v>
      </c>
      <c r="L42" s="50">
        <f t="shared" si="1"/>
        <v>632553</v>
      </c>
      <c r="M42">
        <f t="shared" si="2"/>
        <v>0</v>
      </c>
      <c r="N42">
        <v>199045162</v>
      </c>
      <c r="O42">
        <v>83822662</v>
      </c>
      <c r="P42">
        <v>115222500</v>
      </c>
      <c r="Q42">
        <v>9667</v>
      </c>
      <c r="R42" s="56">
        <v>0.95486241999999999</v>
      </c>
      <c r="S42">
        <v>632553</v>
      </c>
      <c r="T42">
        <v>0</v>
      </c>
      <c r="U42">
        <v>0</v>
      </c>
      <c r="V42">
        <v>0</v>
      </c>
      <c r="W42">
        <v>0</v>
      </c>
      <c r="X42">
        <v>0</v>
      </c>
      <c r="Y42">
        <v>0</v>
      </c>
      <c r="Z42">
        <v>0</v>
      </c>
      <c r="AA42">
        <v>0</v>
      </c>
      <c r="AB42">
        <v>0</v>
      </c>
      <c r="AC42">
        <v>0</v>
      </c>
      <c r="AD42">
        <v>0</v>
      </c>
      <c r="AE42">
        <v>0</v>
      </c>
    </row>
    <row r="43" spans="1:31" x14ac:dyDescent="0.35">
      <c r="A43" t="s">
        <v>119</v>
      </c>
      <c r="B43" t="s">
        <v>772</v>
      </c>
      <c r="C43" t="s">
        <v>120</v>
      </c>
      <c r="D43" t="s">
        <v>121</v>
      </c>
      <c r="E43" t="s">
        <v>122</v>
      </c>
      <c r="F43">
        <v>0.4</v>
      </c>
      <c r="G43" s="50">
        <f>O43*Calculator!$D$9+P43*Calculator!$D$10</f>
        <v>190831748.68799999</v>
      </c>
      <c r="H43" s="50">
        <f>G43*Calculator!$D$11</f>
        <v>7156190.5757999998</v>
      </c>
      <c r="I43" s="50">
        <f>G43*Calculator!$D$12</f>
        <v>1144990.4921279999</v>
      </c>
      <c r="J43" s="50">
        <f t="shared" si="0"/>
        <v>252100</v>
      </c>
      <c r="K43" s="50" cm="1">
        <f t="array" ref="K43">MAX(SUM(T43:AB43,-AC43:AD43),0)</f>
        <v>0</v>
      </c>
      <c r="L43" s="50">
        <f t="shared" si="1"/>
        <v>0</v>
      </c>
      <c r="M43">
        <f t="shared" si="2"/>
        <v>0</v>
      </c>
      <c r="N43">
        <v>402658459</v>
      </c>
      <c r="O43">
        <v>50923159</v>
      </c>
      <c r="P43">
        <v>351735300</v>
      </c>
      <c r="Q43">
        <v>4224</v>
      </c>
      <c r="R43" s="56">
        <v>1.1040154719999999</v>
      </c>
      <c r="S43">
        <v>0</v>
      </c>
      <c r="T43">
        <v>0</v>
      </c>
      <c r="U43">
        <v>0</v>
      </c>
      <c r="V43">
        <v>0</v>
      </c>
      <c r="W43">
        <v>0</v>
      </c>
      <c r="X43">
        <v>0</v>
      </c>
      <c r="Y43">
        <v>0</v>
      </c>
      <c r="Z43">
        <v>0</v>
      </c>
      <c r="AA43">
        <v>0</v>
      </c>
      <c r="AB43">
        <v>0</v>
      </c>
      <c r="AC43">
        <v>0</v>
      </c>
      <c r="AD43">
        <v>0</v>
      </c>
      <c r="AE43">
        <v>0</v>
      </c>
    </row>
    <row r="44" spans="1:31" x14ac:dyDescent="0.35">
      <c r="A44" t="s">
        <v>123</v>
      </c>
      <c r="B44" t="s">
        <v>775</v>
      </c>
      <c r="C44" t="s">
        <v>124</v>
      </c>
      <c r="D44" t="s">
        <v>28</v>
      </c>
      <c r="E44" t="s">
        <v>8</v>
      </c>
      <c r="F44">
        <v>0.3</v>
      </c>
      <c r="G44" s="50">
        <f>O44*Calculator!$D$9+P44*Calculator!$D$10</f>
        <v>900025851.31200004</v>
      </c>
      <c r="H44" s="50">
        <f>G44*Calculator!$D$11</f>
        <v>33750969.424199998</v>
      </c>
      <c r="I44" s="50">
        <f>G44*Calculator!$D$12</f>
        <v>5400155.107872</v>
      </c>
      <c r="J44" s="50">
        <f t="shared" si="0"/>
        <v>1215904</v>
      </c>
      <c r="K44" s="50" cm="1">
        <f t="array" ref="K44">MAX(SUM(T44:AB44,-AC44:AD44),0)</f>
        <v>0</v>
      </c>
      <c r="L44" s="50">
        <f t="shared" si="1"/>
        <v>0</v>
      </c>
      <c r="M44">
        <f t="shared" si="2"/>
        <v>0</v>
      </c>
      <c r="N44">
        <v>1897145241</v>
      </c>
      <c r="O44">
        <v>220913841</v>
      </c>
      <c r="P44">
        <v>1676231400</v>
      </c>
      <c r="Q44">
        <v>18074</v>
      </c>
      <c r="R44" s="56">
        <v>1.194446656</v>
      </c>
      <c r="S44">
        <v>0</v>
      </c>
      <c r="T44">
        <v>0</v>
      </c>
      <c r="U44">
        <v>0</v>
      </c>
      <c r="V44">
        <v>0</v>
      </c>
      <c r="W44">
        <v>0</v>
      </c>
      <c r="X44">
        <v>0</v>
      </c>
      <c r="Y44">
        <v>0</v>
      </c>
      <c r="Z44">
        <v>0</v>
      </c>
      <c r="AA44">
        <v>0</v>
      </c>
      <c r="AB44">
        <v>0</v>
      </c>
      <c r="AC44">
        <v>0</v>
      </c>
      <c r="AD44">
        <v>0</v>
      </c>
      <c r="AE44">
        <v>0</v>
      </c>
    </row>
    <row r="45" spans="1:31" x14ac:dyDescent="0.35">
      <c r="A45" t="s">
        <v>125</v>
      </c>
      <c r="B45" t="s">
        <v>776</v>
      </c>
      <c r="C45" t="s">
        <v>126</v>
      </c>
      <c r="D45" t="s">
        <v>127</v>
      </c>
      <c r="E45" t="s">
        <v>128</v>
      </c>
      <c r="F45">
        <v>0.4</v>
      </c>
      <c r="G45" s="50">
        <f>O45*Calculator!$D$9+P45*Calculator!$D$10</f>
        <v>51862007.088</v>
      </c>
      <c r="H45" s="50">
        <f>G45*Calculator!$D$11</f>
        <v>1944825.2657999999</v>
      </c>
      <c r="I45" s="50">
        <f>G45*Calculator!$D$12</f>
        <v>311172.04252800002</v>
      </c>
      <c r="J45" s="50">
        <f t="shared" si="0"/>
        <v>134891</v>
      </c>
      <c r="K45" s="50" cm="1">
        <f t="array" ref="K45">MAX(SUM(T45:AB45,-AC45:AD45),0)</f>
        <v>0</v>
      </c>
      <c r="L45" s="50">
        <f t="shared" si="1"/>
        <v>0</v>
      </c>
      <c r="M45">
        <f t="shared" si="2"/>
        <v>0</v>
      </c>
      <c r="N45">
        <v>111954059</v>
      </c>
      <c r="O45">
        <v>39082109</v>
      </c>
      <c r="P45">
        <v>72871950</v>
      </c>
      <c r="Q45">
        <v>3667</v>
      </c>
      <c r="R45" s="56">
        <v>0.94679668800000005</v>
      </c>
      <c r="S45">
        <v>0</v>
      </c>
      <c r="T45">
        <v>0</v>
      </c>
      <c r="U45">
        <v>0</v>
      </c>
      <c r="V45">
        <v>0</v>
      </c>
      <c r="W45">
        <v>0</v>
      </c>
      <c r="X45">
        <v>0</v>
      </c>
      <c r="Y45">
        <v>0</v>
      </c>
      <c r="Z45">
        <v>0</v>
      </c>
      <c r="AA45">
        <v>0</v>
      </c>
      <c r="AB45">
        <v>0</v>
      </c>
      <c r="AC45">
        <v>0</v>
      </c>
      <c r="AD45">
        <v>0</v>
      </c>
      <c r="AE45">
        <v>0</v>
      </c>
    </row>
    <row r="46" spans="1:31" x14ac:dyDescent="0.35">
      <c r="A46" t="s">
        <v>129</v>
      </c>
      <c r="B46" t="s">
        <v>777</v>
      </c>
      <c r="C46" t="s">
        <v>130</v>
      </c>
      <c r="D46" t="s">
        <v>21</v>
      </c>
      <c r="E46" t="s">
        <v>22</v>
      </c>
      <c r="F46">
        <v>0.4</v>
      </c>
      <c r="G46" s="50">
        <f>O46*Calculator!$D$9+P46*Calculator!$D$10</f>
        <v>83296353.599999994</v>
      </c>
      <c r="H46" s="50">
        <f>G46*Calculator!$D$11</f>
        <v>3123613.26</v>
      </c>
      <c r="I46" s="50">
        <f>G46*Calculator!$D$12</f>
        <v>499778.12159999995</v>
      </c>
      <c r="J46" s="50">
        <f t="shared" si="0"/>
        <v>240605</v>
      </c>
      <c r="K46" s="50" cm="1">
        <f t="array" ref="K46">MAX(SUM(T46:AB46,-AC46:AD46),0)</f>
        <v>0</v>
      </c>
      <c r="L46" s="50">
        <f t="shared" si="1"/>
        <v>365823</v>
      </c>
      <c r="M46">
        <f t="shared" si="2"/>
        <v>0</v>
      </c>
      <c r="N46">
        <v>179318930</v>
      </c>
      <c r="O46">
        <v>57848600</v>
      </c>
      <c r="P46">
        <v>121470330</v>
      </c>
      <c r="Q46">
        <v>6435</v>
      </c>
      <c r="R46" s="56">
        <v>0.97810937899999995</v>
      </c>
      <c r="S46">
        <v>365823</v>
      </c>
      <c r="T46">
        <v>0</v>
      </c>
      <c r="U46">
        <v>0</v>
      </c>
      <c r="V46">
        <v>0</v>
      </c>
      <c r="W46">
        <v>0</v>
      </c>
      <c r="X46">
        <v>0</v>
      </c>
      <c r="Y46">
        <v>0</v>
      </c>
      <c r="Z46">
        <v>0</v>
      </c>
      <c r="AA46">
        <v>0</v>
      </c>
      <c r="AB46">
        <v>0</v>
      </c>
      <c r="AC46">
        <v>0</v>
      </c>
      <c r="AD46">
        <v>0</v>
      </c>
      <c r="AE46">
        <v>0</v>
      </c>
    </row>
    <row r="47" spans="1:31" x14ac:dyDescent="0.35">
      <c r="A47" t="s">
        <v>131</v>
      </c>
      <c r="B47" t="s">
        <v>778</v>
      </c>
      <c r="C47" t="s">
        <v>132</v>
      </c>
      <c r="D47" t="s">
        <v>36</v>
      </c>
      <c r="E47" t="s">
        <v>37</v>
      </c>
      <c r="F47">
        <v>0.4</v>
      </c>
      <c r="G47" s="50">
        <f>O47*Calculator!$D$9+P47*Calculator!$D$10</f>
        <v>25053575.328000002</v>
      </c>
      <c r="H47" s="50">
        <f>G47*Calculator!$D$11</f>
        <v>939509.07480000006</v>
      </c>
      <c r="I47" s="50">
        <f>G47*Calculator!$D$12</f>
        <v>150321.45196800001</v>
      </c>
      <c r="J47" s="50">
        <f t="shared" si="0"/>
        <v>78491</v>
      </c>
      <c r="K47" s="50" cm="1">
        <f t="array" ref="K47">MAX(SUM(T47:AB47,-AC47:AD47),0)</f>
        <v>0</v>
      </c>
      <c r="L47" s="50">
        <f t="shared" si="1"/>
        <v>0</v>
      </c>
      <c r="M47">
        <f t="shared" si="2"/>
        <v>0</v>
      </c>
      <c r="N47">
        <v>54528804</v>
      </c>
      <c r="O47">
        <v>23338554</v>
      </c>
      <c r="P47">
        <v>31190250</v>
      </c>
      <c r="Q47">
        <v>2087</v>
      </c>
      <c r="R47" s="56">
        <v>0.99445995600000003</v>
      </c>
      <c r="S47">
        <v>0</v>
      </c>
      <c r="T47">
        <v>0</v>
      </c>
      <c r="U47">
        <v>0</v>
      </c>
      <c r="V47">
        <v>0</v>
      </c>
      <c r="W47">
        <v>0</v>
      </c>
      <c r="X47">
        <v>0</v>
      </c>
      <c r="Y47">
        <v>0</v>
      </c>
      <c r="Z47">
        <v>0</v>
      </c>
      <c r="AA47">
        <v>0</v>
      </c>
      <c r="AB47">
        <v>0</v>
      </c>
      <c r="AC47">
        <v>0</v>
      </c>
      <c r="AD47">
        <v>0</v>
      </c>
      <c r="AE47">
        <v>0</v>
      </c>
    </row>
    <row r="48" spans="1:31" x14ac:dyDescent="0.35">
      <c r="A48" t="s">
        <v>133</v>
      </c>
      <c r="B48" t="s">
        <v>779</v>
      </c>
      <c r="C48" t="s">
        <v>134</v>
      </c>
      <c r="D48" t="s">
        <v>8</v>
      </c>
      <c r="E48" t="s">
        <v>50</v>
      </c>
      <c r="F48">
        <v>0.49</v>
      </c>
      <c r="G48" s="50">
        <f>O48*Calculator!$D$9+P48*Calculator!$D$10</f>
        <v>167212036.60800001</v>
      </c>
      <c r="H48" s="50">
        <f>G48*Calculator!$D$11</f>
        <v>6270451.3728</v>
      </c>
      <c r="I48" s="50">
        <f>G48*Calculator!$D$12</f>
        <v>1003272.2196480001</v>
      </c>
      <c r="J48" s="50">
        <f t="shared" si="0"/>
        <v>316287</v>
      </c>
      <c r="K48" s="50" cm="1">
        <f t="array" ref="K48">MAX(SUM(T48:AB48,-AC48:AD48),0)</f>
        <v>0</v>
      </c>
      <c r="L48" s="50">
        <f t="shared" si="1"/>
        <v>3209062</v>
      </c>
      <c r="M48">
        <f t="shared" si="2"/>
        <v>0</v>
      </c>
      <c r="N48">
        <v>356723844</v>
      </c>
      <c r="O48">
        <v>83654344</v>
      </c>
      <c r="P48">
        <v>273069500</v>
      </c>
      <c r="Q48">
        <v>7314</v>
      </c>
      <c r="R48" s="56">
        <v>1.0025607670000001</v>
      </c>
      <c r="S48">
        <v>3209062</v>
      </c>
      <c r="T48">
        <v>0</v>
      </c>
      <c r="U48">
        <v>0</v>
      </c>
      <c r="V48">
        <v>0</v>
      </c>
      <c r="W48">
        <v>0</v>
      </c>
      <c r="X48">
        <v>0</v>
      </c>
      <c r="Y48">
        <v>0</v>
      </c>
      <c r="Z48">
        <v>0</v>
      </c>
      <c r="AA48">
        <v>0</v>
      </c>
      <c r="AB48">
        <v>0</v>
      </c>
      <c r="AC48">
        <v>0</v>
      </c>
      <c r="AD48">
        <v>0</v>
      </c>
      <c r="AE48">
        <v>0</v>
      </c>
    </row>
    <row r="49" spans="1:31" x14ac:dyDescent="0.35">
      <c r="A49" t="s">
        <v>135</v>
      </c>
      <c r="B49" t="s">
        <v>780</v>
      </c>
      <c r="C49" t="s">
        <v>136</v>
      </c>
      <c r="D49" t="s">
        <v>58</v>
      </c>
      <c r="E49" t="s">
        <v>59</v>
      </c>
      <c r="F49">
        <v>0.4</v>
      </c>
      <c r="G49" s="50">
        <f>O49*Calculator!$D$9+P49*Calculator!$D$10</f>
        <v>79058536.079999998</v>
      </c>
      <c r="H49" s="50">
        <f>G49*Calculator!$D$11</f>
        <v>2964695.1029999997</v>
      </c>
      <c r="I49" s="50">
        <f>G49*Calculator!$D$12</f>
        <v>474351.21648</v>
      </c>
      <c r="J49" s="50">
        <f t="shared" si="0"/>
        <v>192362</v>
      </c>
      <c r="K49" s="50" cm="1">
        <f t="array" ref="K49">MAX(SUM(T49:AB49,-AC49:AD49),0)</f>
        <v>1120938</v>
      </c>
      <c r="L49" s="50">
        <f t="shared" si="1"/>
        <v>294155</v>
      </c>
      <c r="M49">
        <f t="shared" si="2"/>
        <v>0</v>
      </c>
      <c r="N49">
        <v>170372315</v>
      </c>
      <c r="O49">
        <v>56670315</v>
      </c>
      <c r="P49">
        <v>113702000</v>
      </c>
      <c r="Q49">
        <v>4893</v>
      </c>
      <c r="R49" s="56">
        <v>0.98632550900000004</v>
      </c>
      <c r="S49">
        <v>294155</v>
      </c>
      <c r="T49">
        <v>1675222</v>
      </c>
      <c r="U49">
        <v>0</v>
      </c>
      <c r="V49">
        <v>-431435</v>
      </c>
      <c r="W49">
        <v>0</v>
      </c>
      <c r="X49">
        <v>0</v>
      </c>
      <c r="Y49">
        <v>0</v>
      </c>
      <c r="Z49">
        <v>0</v>
      </c>
      <c r="AA49">
        <v>0</v>
      </c>
      <c r="AB49">
        <v>0</v>
      </c>
      <c r="AC49">
        <v>130</v>
      </c>
      <c r="AD49">
        <v>122719</v>
      </c>
      <c r="AE49">
        <v>0</v>
      </c>
    </row>
    <row r="50" spans="1:31" x14ac:dyDescent="0.35">
      <c r="A50" t="s">
        <v>137</v>
      </c>
      <c r="B50" t="s">
        <v>781</v>
      </c>
      <c r="C50" t="s">
        <v>138</v>
      </c>
      <c r="D50" t="s">
        <v>36</v>
      </c>
      <c r="E50" t="s">
        <v>37</v>
      </c>
      <c r="F50">
        <v>0.4</v>
      </c>
      <c r="G50" s="50">
        <f>O50*Calculator!$D$9+P50*Calculator!$D$10</f>
        <v>109270730.16</v>
      </c>
      <c r="H50" s="50">
        <f>G50*Calculator!$D$11</f>
        <v>4097652.3809999996</v>
      </c>
      <c r="I50" s="50">
        <f>G50*Calculator!$D$12</f>
        <v>655624.38095999998</v>
      </c>
      <c r="J50" s="50">
        <f t="shared" si="0"/>
        <v>224636</v>
      </c>
      <c r="K50" s="50" cm="1">
        <f t="array" ref="K50">MAX(SUM(T50:AB50,-AC50:AD50),0)</f>
        <v>0</v>
      </c>
      <c r="L50" s="50">
        <f t="shared" si="1"/>
        <v>0</v>
      </c>
      <c r="M50">
        <f t="shared" si="2"/>
        <v>0</v>
      </c>
      <c r="N50">
        <v>233746755</v>
      </c>
      <c r="O50">
        <v>60994005</v>
      </c>
      <c r="P50">
        <v>172752750</v>
      </c>
      <c r="Q50">
        <v>5193</v>
      </c>
      <c r="R50" s="56">
        <v>1.023821756</v>
      </c>
      <c r="S50">
        <v>0</v>
      </c>
      <c r="T50">
        <v>0</v>
      </c>
      <c r="U50">
        <v>0</v>
      </c>
      <c r="V50">
        <v>0</v>
      </c>
      <c r="W50">
        <v>0</v>
      </c>
      <c r="X50">
        <v>0</v>
      </c>
      <c r="Y50">
        <v>0</v>
      </c>
      <c r="Z50">
        <v>0</v>
      </c>
      <c r="AA50">
        <v>0</v>
      </c>
      <c r="AB50">
        <v>0</v>
      </c>
      <c r="AC50">
        <v>0</v>
      </c>
      <c r="AD50">
        <v>0</v>
      </c>
      <c r="AE50">
        <v>0</v>
      </c>
    </row>
    <row r="51" spans="1:31" x14ac:dyDescent="0.35">
      <c r="A51" t="s">
        <v>139</v>
      </c>
      <c r="B51" t="s">
        <v>782</v>
      </c>
      <c r="C51" t="s">
        <v>140</v>
      </c>
      <c r="D51" t="s">
        <v>141</v>
      </c>
      <c r="E51" t="s">
        <v>8</v>
      </c>
      <c r="F51">
        <v>0.4</v>
      </c>
      <c r="G51" s="50">
        <f>O51*Calculator!$D$9+P51*Calculator!$D$10</f>
        <v>78099291.312000006</v>
      </c>
      <c r="H51" s="50">
        <f>G51*Calculator!$D$11</f>
        <v>2928723.4242000002</v>
      </c>
      <c r="I51" s="50">
        <f>G51*Calculator!$D$12</f>
        <v>468595.74787200004</v>
      </c>
      <c r="J51" s="50">
        <f t="shared" si="0"/>
        <v>168062</v>
      </c>
      <c r="K51" s="50" cm="1">
        <f t="array" ref="K51">MAX(SUM(T51:AB51,-AC51:AD51),0)</f>
        <v>0</v>
      </c>
      <c r="L51" s="50">
        <f t="shared" si="1"/>
        <v>0</v>
      </c>
      <c r="M51">
        <f t="shared" si="2"/>
        <v>0</v>
      </c>
      <c r="N51">
        <v>167444691</v>
      </c>
      <c r="O51">
        <v>47378341</v>
      </c>
      <c r="P51">
        <v>120066350</v>
      </c>
      <c r="Q51">
        <v>3989</v>
      </c>
      <c r="R51" s="56">
        <v>1.014272289</v>
      </c>
      <c r="S51">
        <v>0</v>
      </c>
      <c r="T51">
        <v>0</v>
      </c>
      <c r="U51">
        <v>0</v>
      </c>
      <c r="V51">
        <v>0</v>
      </c>
      <c r="W51">
        <v>0</v>
      </c>
      <c r="X51">
        <v>0</v>
      </c>
      <c r="Y51">
        <v>0</v>
      </c>
      <c r="Z51">
        <v>0</v>
      </c>
      <c r="AA51">
        <v>0</v>
      </c>
      <c r="AB51">
        <v>0</v>
      </c>
      <c r="AC51">
        <v>0</v>
      </c>
      <c r="AD51">
        <v>0</v>
      </c>
      <c r="AE51">
        <v>0</v>
      </c>
    </row>
    <row r="52" spans="1:31" x14ac:dyDescent="0.35">
      <c r="A52" t="s">
        <v>142</v>
      </c>
      <c r="B52" t="s">
        <v>783</v>
      </c>
      <c r="C52" t="s">
        <v>143</v>
      </c>
      <c r="D52" t="s">
        <v>144</v>
      </c>
      <c r="E52" t="s">
        <v>8</v>
      </c>
      <c r="F52">
        <v>0.4</v>
      </c>
      <c r="G52" s="50">
        <f>O52*Calculator!$D$9+P52*Calculator!$D$10</f>
        <v>157808713.77599999</v>
      </c>
      <c r="H52" s="50">
        <f>G52*Calculator!$D$11</f>
        <v>5917826.7665999997</v>
      </c>
      <c r="I52" s="50">
        <f>G52*Calculator!$D$12</f>
        <v>946852.282656</v>
      </c>
      <c r="J52" s="50">
        <f t="shared" si="0"/>
        <v>243519</v>
      </c>
      <c r="K52" s="50" cm="1">
        <f t="array" ref="K52">MAX(SUM(T52:AB52,-AC52:AD52),0)</f>
        <v>0</v>
      </c>
      <c r="L52" s="50">
        <f t="shared" si="1"/>
        <v>664961</v>
      </c>
      <c r="M52">
        <f t="shared" si="2"/>
        <v>0</v>
      </c>
      <c r="N52">
        <v>334578993</v>
      </c>
      <c r="O52">
        <v>58108393</v>
      </c>
      <c r="P52">
        <v>276470600</v>
      </c>
      <c r="Q52">
        <v>5210</v>
      </c>
      <c r="R52" s="56">
        <v>0.99961544499999999</v>
      </c>
      <c r="S52">
        <v>664961</v>
      </c>
      <c r="T52">
        <v>0</v>
      </c>
      <c r="U52">
        <v>0</v>
      </c>
      <c r="V52">
        <v>0</v>
      </c>
      <c r="W52">
        <v>0</v>
      </c>
      <c r="X52">
        <v>0</v>
      </c>
      <c r="Y52">
        <v>0</v>
      </c>
      <c r="Z52">
        <v>0</v>
      </c>
      <c r="AA52">
        <v>0</v>
      </c>
      <c r="AB52">
        <v>0</v>
      </c>
      <c r="AC52">
        <v>0</v>
      </c>
      <c r="AD52">
        <v>0</v>
      </c>
      <c r="AE52">
        <v>0</v>
      </c>
    </row>
    <row r="53" spans="1:31" x14ac:dyDescent="0.35">
      <c r="A53" t="s">
        <v>145</v>
      </c>
      <c r="B53" t="s">
        <v>784</v>
      </c>
      <c r="C53" t="s">
        <v>146</v>
      </c>
      <c r="D53" t="s">
        <v>8</v>
      </c>
      <c r="E53" t="s">
        <v>147</v>
      </c>
      <c r="F53">
        <v>0.49</v>
      </c>
      <c r="G53" s="50">
        <f>O53*Calculator!$D$9+P53*Calculator!$D$10</f>
        <v>210304431.69600001</v>
      </c>
      <c r="H53" s="50">
        <f>G53*Calculator!$D$11</f>
        <v>7886416.1886</v>
      </c>
      <c r="I53" s="50">
        <f>G53*Calculator!$D$12</f>
        <v>1261826.590176</v>
      </c>
      <c r="J53" s="50">
        <f t="shared" si="0"/>
        <v>591621</v>
      </c>
      <c r="K53" s="50" cm="1">
        <f t="array" ref="K53">MAX(SUM(T53:AB53,-AC53:AD53),0)</f>
        <v>2408370</v>
      </c>
      <c r="L53" s="50">
        <f t="shared" si="1"/>
        <v>96241</v>
      </c>
      <c r="M53">
        <f t="shared" si="2"/>
        <v>0</v>
      </c>
      <c r="N53">
        <v>453275953</v>
      </c>
      <c r="O53">
        <v>151417203</v>
      </c>
      <c r="P53">
        <v>301858750</v>
      </c>
      <c r="Q53">
        <v>15487</v>
      </c>
      <c r="R53" s="56">
        <v>0.99079989400000001</v>
      </c>
      <c r="S53">
        <v>96241</v>
      </c>
      <c r="T53">
        <v>4341113</v>
      </c>
      <c r="U53">
        <v>0</v>
      </c>
      <c r="V53">
        <v>0</v>
      </c>
      <c r="W53">
        <v>0</v>
      </c>
      <c r="X53">
        <v>0</v>
      </c>
      <c r="Y53">
        <v>0</v>
      </c>
      <c r="Z53">
        <v>0</v>
      </c>
      <c r="AA53">
        <v>0</v>
      </c>
      <c r="AB53">
        <v>0</v>
      </c>
      <c r="AC53">
        <v>0</v>
      </c>
      <c r="AD53">
        <v>1932743</v>
      </c>
      <c r="AE53">
        <v>0</v>
      </c>
    </row>
    <row r="54" spans="1:31" x14ac:dyDescent="0.35">
      <c r="A54" t="s">
        <v>148</v>
      </c>
      <c r="B54" t="s">
        <v>786</v>
      </c>
      <c r="C54" t="s">
        <v>149</v>
      </c>
      <c r="D54" t="s">
        <v>8</v>
      </c>
      <c r="E54" t="s">
        <v>147</v>
      </c>
      <c r="F54">
        <v>0.49</v>
      </c>
      <c r="G54" s="50">
        <f>O54*Calculator!$D$9+P54*Calculator!$D$10</f>
        <v>225906801.12</v>
      </c>
      <c r="H54" s="50">
        <f>G54*Calculator!$D$11</f>
        <v>8471505.0419999994</v>
      </c>
      <c r="I54" s="50">
        <f>G54*Calculator!$D$12</f>
        <v>1355440.80672</v>
      </c>
      <c r="J54" s="50">
        <f t="shared" si="0"/>
        <v>501737</v>
      </c>
      <c r="K54" s="50" cm="1">
        <f t="array" ref="K54">MAX(SUM(T54:AB54,-AC54:AD54),0)</f>
        <v>1370540</v>
      </c>
      <c r="L54" s="50">
        <f t="shared" si="1"/>
        <v>915435</v>
      </c>
      <c r="M54">
        <f t="shared" si="2"/>
        <v>0</v>
      </c>
      <c r="N54">
        <v>482579210</v>
      </c>
      <c r="O54">
        <v>119400410</v>
      </c>
      <c r="P54">
        <v>363178800</v>
      </c>
      <c r="Q54">
        <v>12411</v>
      </c>
      <c r="R54" s="56">
        <v>0.99054901399999995</v>
      </c>
      <c r="S54">
        <v>915435</v>
      </c>
      <c r="T54">
        <v>1586726</v>
      </c>
      <c r="U54">
        <v>0</v>
      </c>
      <c r="V54">
        <v>0</v>
      </c>
      <c r="W54">
        <v>0</v>
      </c>
      <c r="X54">
        <v>0</v>
      </c>
      <c r="Y54">
        <v>0</v>
      </c>
      <c r="Z54">
        <v>0</v>
      </c>
      <c r="AA54">
        <v>0</v>
      </c>
      <c r="AB54">
        <v>0</v>
      </c>
      <c r="AC54">
        <v>0</v>
      </c>
      <c r="AD54">
        <v>216186</v>
      </c>
      <c r="AE54">
        <v>0</v>
      </c>
    </row>
    <row r="55" spans="1:31" x14ac:dyDescent="0.35">
      <c r="A55" t="s">
        <v>150</v>
      </c>
      <c r="B55" t="s">
        <v>787</v>
      </c>
      <c r="C55" t="s">
        <v>151</v>
      </c>
      <c r="D55" t="s">
        <v>11</v>
      </c>
      <c r="E55" t="s">
        <v>12</v>
      </c>
      <c r="F55">
        <v>0.4</v>
      </c>
      <c r="G55" s="50">
        <f>O55*Calculator!$D$9+P55*Calculator!$D$10</f>
        <v>56283873.887999997</v>
      </c>
      <c r="H55" s="50">
        <f>G55*Calculator!$D$11</f>
        <v>2110645.2707999996</v>
      </c>
      <c r="I55" s="50">
        <f>G55*Calculator!$D$12</f>
        <v>337703.24332800001</v>
      </c>
      <c r="J55" s="50">
        <f t="shared" si="0"/>
        <v>159853</v>
      </c>
      <c r="K55" s="50" cm="1">
        <f t="array" ref="K55">MAX(SUM(T55:AB55,-AC55:AD55),0)</f>
        <v>2647046</v>
      </c>
      <c r="L55" s="50">
        <f t="shared" si="1"/>
        <v>83356</v>
      </c>
      <c r="M55">
        <f t="shared" si="2"/>
        <v>0</v>
      </c>
      <c r="N55">
        <v>121685934</v>
      </c>
      <c r="O55">
        <v>44278634</v>
      </c>
      <c r="P55">
        <v>77407300</v>
      </c>
      <c r="Q55">
        <v>4375</v>
      </c>
      <c r="R55" s="56">
        <v>0.95612226899999997</v>
      </c>
      <c r="S55">
        <v>83356</v>
      </c>
      <c r="T55">
        <v>2686866</v>
      </c>
      <c r="U55">
        <v>0</v>
      </c>
      <c r="V55">
        <v>0</v>
      </c>
      <c r="W55">
        <v>0</v>
      </c>
      <c r="X55">
        <v>0</v>
      </c>
      <c r="Y55">
        <v>0</v>
      </c>
      <c r="Z55">
        <v>0</v>
      </c>
      <c r="AA55">
        <v>0</v>
      </c>
      <c r="AB55">
        <v>0</v>
      </c>
      <c r="AC55">
        <v>0</v>
      </c>
      <c r="AD55">
        <v>39820</v>
      </c>
      <c r="AE55">
        <v>0</v>
      </c>
    </row>
    <row r="56" spans="1:31" x14ac:dyDescent="0.35">
      <c r="A56" t="s">
        <v>152</v>
      </c>
      <c r="B56" t="s">
        <v>788</v>
      </c>
      <c r="C56" t="s">
        <v>153</v>
      </c>
      <c r="D56" t="s">
        <v>7</v>
      </c>
      <c r="E56" t="s">
        <v>8</v>
      </c>
      <c r="F56">
        <v>0.4</v>
      </c>
      <c r="G56" s="50">
        <f>O56*Calculator!$D$9+P56*Calculator!$D$10</f>
        <v>70273449.263999999</v>
      </c>
      <c r="H56" s="50">
        <f>G56*Calculator!$D$11</f>
        <v>2635254.3473999999</v>
      </c>
      <c r="I56" s="50">
        <f>G56*Calculator!$D$12</f>
        <v>421640.69558399997</v>
      </c>
      <c r="J56" s="50">
        <f t="shared" si="0"/>
        <v>211039</v>
      </c>
      <c r="K56" s="50" cm="1">
        <f t="array" ref="K56">MAX(SUM(T56:AB56,-AC56:AD56),0)</f>
        <v>0</v>
      </c>
      <c r="L56" s="50">
        <f t="shared" si="1"/>
        <v>182354</v>
      </c>
      <c r="M56">
        <f t="shared" si="2"/>
        <v>0</v>
      </c>
      <c r="N56">
        <v>152202727</v>
      </c>
      <c r="O56">
        <v>57997077</v>
      </c>
      <c r="P56">
        <v>94205650</v>
      </c>
      <c r="Q56">
        <v>5536</v>
      </c>
      <c r="R56" s="56">
        <v>0.99952656699999998</v>
      </c>
      <c r="S56">
        <v>182354</v>
      </c>
      <c r="T56">
        <v>0</v>
      </c>
      <c r="U56">
        <v>0</v>
      </c>
      <c r="V56">
        <v>0</v>
      </c>
      <c r="W56">
        <v>0</v>
      </c>
      <c r="X56">
        <v>0</v>
      </c>
      <c r="Y56">
        <v>0</v>
      </c>
      <c r="Z56">
        <v>0</v>
      </c>
      <c r="AA56">
        <v>0</v>
      </c>
      <c r="AB56">
        <v>0</v>
      </c>
      <c r="AC56">
        <v>0</v>
      </c>
      <c r="AD56">
        <v>0</v>
      </c>
      <c r="AE56">
        <v>0</v>
      </c>
    </row>
    <row r="57" spans="1:31" x14ac:dyDescent="0.35">
      <c r="A57" t="s">
        <v>154</v>
      </c>
      <c r="B57" t="s">
        <v>789</v>
      </c>
      <c r="C57" t="s">
        <v>155</v>
      </c>
      <c r="D57" t="s">
        <v>114</v>
      </c>
      <c r="E57" t="s">
        <v>62</v>
      </c>
      <c r="F57">
        <v>0.4</v>
      </c>
      <c r="G57" s="50">
        <f>O57*Calculator!$D$9+P57*Calculator!$D$10</f>
        <v>42888261.408</v>
      </c>
      <c r="H57" s="50">
        <f>G57*Calculator!$D$11</f>
        <v>1608309.8027999999</v>
      </c>
      <c r="I57" s="50">
        <f>G57*Calculator!$D$12</f>
        <v>257329.56844800001</v>
      </c>
      <c r="J57" s="50">
        <f t="shared" si="0"/>
        <v>133816</v>
      </c>
      <c r="K57" s="50" cm="1">
        <f t="array" ref="K57">MAX(SUM(T57:AB57,-AC57:AD57),0)</f>
        <v>0</v>
      </c>
      <c r="L57" s="50">
        <f t="shared" si="1"/>
        <v>0</v>
      </c>
      <c r="M57">
        <f t="shared" si="2"/>
        <v>0</v>
      </c>
      <c r="N57">
        <v>92815494</v>
      </c>
      <c r="O57">
        <v>34649494</v>
      </c>
      <c r="P57">
        <v>58166000</v>
      </c>
      <c r="Q57">
        <v>3781</v>
      </c>
      <c r="R57" s="56">
        <v>0.94508904000000005</v>
      </c>
      <c r="S57">
        <v>0</v>
      </c>
      <c r="T57">
        <v>0</v>
      </c>
      <c r="U57">
        <v>0</v>
      </c>
      <c r="V57">
        <v>0</v>
      </c>
      <c r="W57">
        <v>0</v>
      </c>
      <c r="X57">
        <v>0</v>
      </c>
      <c r="Y57">
        <v>0</v>
      </c>
      <c r="Z57">
        <v>0</v>
      </c>
      <c r="AA57">
        <v>0</v>
      </c>
      <c r="AB57">
        <v>0</v>
      </c>
      <c r="AC57">
        <v>0</v>
      </c>
      <c r="AD57">
        <v>0</v>
      </c>
      <c r="AE57">
        <v>0</v>
      </c>
    </row>
    <row r="58" spans="1:31" x14ac:dyDescent="0.35">
      <c r="A58" t="s">
        <v>156</v>
      </c>
      <c r="B58" t="s">
        <v>790</v>
      </c>
      <c r="C58" t="s">
        <v>157</v>
      </c>
      <c r="D58" t="s">
        <v>28</v>
      </c>
      <c r="E58" t="s">
        <v>8</v>
      </c>
      <c r="F58">
        <v>0.3</v>
      </c>
      <c r="G58" s="50">
        <f>O58*Calculator!$D$9+P58*Calculator!$D$10</f>
        <v>1431988053.648</v>
      </c>
      <c r="H58" s="50">
        <f>G58*Calculator!$D$11</f>
        <v>53699552.011799999</v>
      </c>
      <c r="I58" s="50">
        <f>G58*Calculator!$D$12</f>
        <v>8591928.3218879998</v>
      </c>
      <c r="J58" s="50">
        <f t="shared" si="0"/>
        <v>1693743</v>
      </c>
      <c r="K58" s="50" cm="1">
        <f t="array" ref="K58">MAX(SUM(T58:AB58,-AC58:AD58),0)</f>
        <v>0</v>
      </c>
      <c r="L58" s="50">
        <f t="shared" si="1"/>
        <v>0</v>
      </c>
      <c r="M58">
        <f t="shared" si="2"/>
        <v>14009000</v>
      </c>
      <c r="N58">
        <v>3000621439</v>
      </c>
      <c r="O58">
        <v>173129939</v>
      </c>
      <c r="P58">
        <v>2827491500</v>
      </c>
      <c r="Q58">
        <v>18261</v>
      </c>
      <c r="R58" s="56">
        <v>1.320270542</v>
      </c>
      <c r="S58">
        <v>0</v>
      </c>
      <c r="T58">
        <v>0</v>
      </c>
      <c r="U58">
        <v>0</v>
      </c>
      <c r="V58">
        <v>0</v>
      </c>
      <c r="W58">
        <v>0</v>
      </c>
      <c r="X58">
        <v>0</v>
      </c>
      <c r="Y58">
        <v>0</v>
      </c>
      <c r="Z58">
        <v>0</v>
      </c>
      <c r="AA58">
        <v>0</v>
      </c>
      <c r="AB58">
        <v>0</v>
      </c>
      <c r="AC58">
        <v>0</v>
      </c>
      <c r="AD58">
        <v>0</v>
      </c>
      <c r="AE58">
        <v>13496000</v>
      </c>
    </row>
    <row r="59" spans="1:31" x14ac:dyDescent="0.35">
      <c r="A59" t="s">
        <v>158</v>
      </c>
      <c r="B59" t="s">
        <v>792</v>
      </c>
      <c r="C59" t="s">
        <v>159</v>
      </c>
      <c r="D59" t="s">
        <v>36</v>
      </c>
      <c r="E59" t="s">
        <v>37</v>
      </c>
      <c r="F59">
        <v>0.4</v>
      </c>
      <c r="G59" s="50">
        <f>O59*Calculator!$D$9+P59*Calculator!$D$10</f>
        <v>96422272.607999995</v>
      </c>
      <c r="H59" s="50">
        <f>G59*Calculator!$D$11</f>
        <v>3615835.2227999996</v>
      </c>
      <c r="I59" s="50">
        <f>G59*Calculator!$D$12</f>
        <v>578533.63564799994</v>
      </c>
      <c r="J59" s="50">
        <f t="shared" si="0"/>
        <v>245639</v>
      </c>
      <c r="K59" s="50" cm="1">
        <f t="array" ref="K59">MAX(SUM(T59:AB59,-AC59:AD59),0)</f>
        <v>0</v>
      </c>
      <c r="L59" s="50">
        <f t="shared" si="1"/>
        <v>0</v>
      </c>
      <c r="M59">
        <f t="shared" si="2"/>
        <v>0</v>
      </c>
      <c r="N59">
        <v>207033344</v>
      </c>
      <c r="O59">
        <v>61536094</v>
      </c>
      <c r="P59">
        <v>145497250</v>
      </c>
      <c r="Q59">
        <v>6212</v>
      </c>
      <c r="R59" s="56">
        <v>1.000859959</v>
      </c>
      <c r="S59">
        <v>0</v>
      </c>
      <c r="T59">
        <v>0</v>
      </c>
      <c r="U59">
        <v>0</v>
      </c>
      <c r="V59">
        <v>0</v>
      </c>
      <c r="W59">
        <v>0</v>
      </c>
      <c r="X59">
        <v>0</v>
      </c>
      <c r="Y59">
        <v>0</v>
      </c>
      <c r="Z59">
        <v>0</v>
      </c>
      <c r="AA59">
        <v>0</v>
      </c>
      <c r="AB59">
        <v>0</v>
      </c>
      <c r="AC59">
        <v>0</v>
      </c>
      <c r="AD59">
        <v>0</v>
      </c>
      <c r="AE59">
        <v>0</v>
      </c>
    </row>
    <row r="60" spans="1:31" x14ac:dyDescent="0.35">
      <c r="A60" t="s">
        <v>160</v>
      </c>
      <c r="B60" t="s">
        <v>793</v>
      </c>
      <c r="C60" t="s">
        <v>161</v>
      </c>
      <c r="D60" t="s">
        <v>8</v>
      </c>
      <c r="E60" t="s">
        <v>8</v>
      </c>
      <c r="F60">
        <v>0.5</v>
      </c>
      <c r="G60" s="50">
        <f>O60*Calculator!$D$9+P60*Calculator!$D$10</f>
        <v>286002107.95200002</v>
      </c>
      <c r="H60" s="50">
        <f>G60*Calculator!$D$11</f>
        <v>10725079.0482</v>
      </c>
      <c r="I60" s="50">
        <f>G60*Calculator!$D$12</f>
        <v>1716012.6477120002</v>
      </c>
      <c r="J60" s="50">
        <f t="shared" si="0"/>
        <v>1251825</v>
      </c>
      <c r="K60" s="50" cm="1">
        <f t="array" ref="K60">MAX(SUM(T60:AB60,-AC60:AD60),0)</f>
        <v>685312</v>
      </c>
      <c r="L60" s="50">
        <f t="shared" si="1"/>
        <v>4903398</v>
      </c>
      <c r="M60">
        <f t="shared" si="2"/>
        <v>0</v>
      </c>
      <c r="N60">
        <v>625492461</v>
      </c>
      <c r="O60">
        <v>296547361</v>
      </c>
      <c r="P60">
        <v>328945100</v>
      </c>
      <c r="Q60">
        <v>35880</v>
      </c>
      <c r="R60" s="56">
        <v>0.97515486699999998</v>
      </c>
      <c r="S60">
        <v>4903398</v>
      </c>
      <c r="T60">
        <v>1366766</v>
      </c>
      <c r="U60">
        <v>0</v>
      </c>
      <c r="V60">
        <v>0</v>
      </c>
      <c r="W60">
        <v>0</v>
      </c>
      <c r="X60">
        <v>0</v>
      </c>
      <c r="Y60">
        <v>0</v>
      </c>
      <c r="Z60">
        <v>0</v>
      </c>
      <c r="AA60">
        <v>0</v>
      </c>
      <c r="AB60">
        <v>0</v>
      </c>
      <c r="AC60">
        <v>0</v>
      </c>
      <c r="AD60">
        <v>681454</v>
      </c>
      <c r="AE60">
        <v>0</v>
      </c>
    </row>
    <row r="61" spans="1:31" x14ac:dyDescent="0.35">
      <c r="A61" t="s">
        <v>162</v>
      </c>
      <c r="B61" t="s">
        <v>794</v>
      </c>
      <c r="C61" t="s">
        <v>163</v>
      </c>
      <c r="D61" t="s">
        <v>141</v>
      </c>
      <c r="E61" t="s">
        <v>8</v>
      </c>
      <c r="F61">
        <v>0.4</v>
      </c>
      <c r="G61" s="50">
        <f>O61*Calculator!$D$9+P61*Calculator!$D$10</f>
        <v>55650984.960000001</v>
      </c>
      <c r="H61" s="50">
        <f>G61*Calculator!$D$11</f>
        <v>2086911.936</v>
      </c>
      <c r="I61" s="50">
        <f>G61*Calculator!$D$12</f>
        <v>333905.90976000001</v>
      </c>
      <c r="J61" s="50">
        <f t="shared" si="0"/>
        <v>202195</v>
      </c>
      <c r="K61" s="50" cm="1">
        <f t="array" ref="K61">MAX(SUM(T61:AB61,-AC61:AD61),0)</f>
        <v>0</v>
      </c>
      <c r="L61" s="50">
        <f t="shared" si="1"/>
        <v>267468</v>
      </c>
      <c r="M61">
        <f t="shared" si="2"/>
        <v>0</v>
      </c>
      <c r="N61">
        <v>121479830</v>
      </c>
      <c r="O61">
        <v>55402780</v>
      </c>
      <c r="P61">
        <v>66077050</v>
      </c>
      <c r="Q61">
        <v>5378</v>
      </c>
      <c r="R61" s="56">
        <v>1.0164519759999999</v>
      </c>
      <c r="S61">
        <v>267468</v>
      </c>
      <c r="T61">
        <v>0</v>
      </c>
      <c r="U61">
        <v>0</v>
      </c>
      <c r="V61">
        <v>0</v>
      </c>
      <c r="W61">
        <v>0</v>
      </c>
      <c r="X61">
        <v>0</v>
      </c>
      <c r="Y61">
        <v>0</v>
      </c>
      <c r="Z61">
        <v>0</v>
      </c>
      <c r="AA61">
        <v>0</v>
      </c>
      <c r="AB61">
        <v>0</v>
      </c>
      <c r="AC61">
        <v>0</v>
      </c>
      <c r="AD61">
        <v>0</v>
      </c>
      <c r="AE61">
        <v>0</v>
      </c>
    </row>
    <row r="62" spans="1:31" x14ac:dyDescent="0.35">
      <c r="A62" t="s">
        <v>164</v>
      </c>
      <c r="B62" t="s">
        <v>795</v>
      </c>
      <c r="C62" t="s">
        <v>165</v>
      </c>
      <c r="D62" t="s">
        <v>8</v>
      </c>
      <c r="E62" t="s">
        <v>55</v>
      </c>
      <c r="F62">
        <v>0.49</v>
      </c>
      <c r="G62" s="50">
        <f>O62*Calculator!$D$9+P62*Calculator!$D$10</f>
        <v>182698990.368</v>
      </c>
      <c r="H62" s="50">
        <f>G62*Calculator!$D$11</f>
        <v>6851212.1387999998</v>
      </c>
      <c r="I62" s="50">
        <f>G62*Calculator!$D$12</f>
        <v>1096193.942208</v>
      </c>
      <c r="J62" s="50">
        <f t="shared" si="0"/>
        <v>374733</v>
      </c>
      <c r="K62" s="50" cm="1">
        <f t="array" ref="K62">MAX(SUM(T62:AB62,-AC62:AD62),0)</f>
        <v>4571</v>
      </c>
      <c r="L62" s="50">
        <f t="shared" si="1"/>
        <v>0</v>
      </c>
      <c r="M62">
        <f t="shared" si="2"/>
        <v>0</v>
      </c>
      <c r="N62">
        <v>390171274</v>
      </c>
      <c r="O62">
        <v>95483774</v>
      </c>
      <c r="P62">
        <v>294687500</v>
      </c>
      <c r="Q62">
        <v>8806</v>
      </c>
      <c r="R62" s="56">
        <v>1.011137446</v>
      </c>
      <c r="S62">
        <v>0</v>
      </c>
      <c r="T62">
        <v>5614</v>
      </c>
      <c r="U62">
        <v>0</v>
      </c>
      <c r="V62">
        <v>0</v>
      </c>
      <c r="W62">
        <v>0</v>
      </c>
      <c r="X62">
        <v>0</v>
      </c>
      <c r="Y62">
        <v>0</v>
      </c>
      <c r="Z62">
        <v>0</v>
      </c>
      <c r="AA62">
        <v>0</v>
      </c>
      <c r="AB62">
        <v>0</v>
      </c>
      <c r="AC62">
        <v>0</v>
      </c>
      <c r="AD62">
        <v>1043</v>
      </c>
      <c r="AE62">
        <v>0</v>
      </c>
    </row>
    <row r="63" spans="1:31" x14ac:dyDescent="0.35">
      <c r="A63" t="s">
        <v>166</v>
      </c>
      <c r="B63" t="s">
        <v>796</v>
      </c>
      <c r="C63" t="s">
        <v>167</v>
      </c>
      <c r="D63" t="s">
        <v>7</v>
      </c>
      <c r="E63" t="s">
        <v>8</v>
      </c>
      <c r="F63">
        <v>0.4</v>
      </c>
      <c r="G63" s="50">
        <f>O63*Calculator!$D$9+P63*Calculator!$D$10</f>
        <v>261916208.11199999</v>
      </c>
      <c r="H63" s="50">
        <f>G63*Calculator!$D$11</f>
        <v>9821857.8041999992</v>
      </c>
      <c r="I63" s="50">
        <f>G63*Calculator!$D$12</f>
        <v>1571497.2486719999</v>
      </c>
      <c r="J63" s="50">
        <f t="shared" si="0"/>
        <v>260263</v>
      </c>
      <c r="K63" s="50" cm="1">
        <f t="array" ref="K63">MAX(SUM(T63:AB63,-AC63:AD63),0)</f>
        <v>0</v>
      </c>
      <c r="L63" s="50">
        <f t="shared" si="1"/>
        <v>1873</v>
      </c>
      <c r="M63">
        <f t="shared" si="2"/>
        <v>0</v>
      </c>
      <c r="N63">
        <v>549300041</v>
      </c>
      <c r="O63">
        <v>36412741</v>
      </c>
      <c r="P63">
        <v>512887300</v>
      </c>
      <c r="Q63">
        <v>3715</v>
      </c>
      <c r="R63" s="56">
        <v>1.0552473710000001</v>
      </c>
      <c r="S63">
        <v>1873</v>
      </c>
      <c r="T63">
        <v>0</v>
      </c>
      <c r="U63">
        <v>0</v>
      </c>
      <c r="V63">
        <v>0</v>
      </c>
      <c r="W63">
        <v>0</v>
      </c>
      <c r="X63">
        <v>0</v>
      </c>
      <c r="Y63">
        <v>0</v>
      </c>
      <c r="Z63">
        <v>0</v>
      </c>
      <c r="AA63">
        <v>0</v>
      </c>
      <c r="AB63">
        <v>0</v>
      </c>
      <c r="AC63">
        <v>0</v>
      </c>
      <c r="AD63">
        <v>0</v>
      </c>
      <c r="AE63">
        <v>0</v>
      </c>
    </row>
    <row r="64" spans="1:31" x14ac:dyDescent="0.35">
      <c r="A64" t="s">
        <v>168</v>
      </c>
      <c r="B64" t="s">
        <v>797</v>
      </c>
      <c r="C64" t="s">
        <v>169</v>
      </c>
      <c r="D64" t="s">
        <v>28</v>
      </c>
      <c r="E64" t="s">
        <v>8</v>
      </c>
      <c r="F64">
        <v>0.3</v>
      </c>
      <c r="G64" s="50">
        <f>O64*Calculator!$D$9+P64*Calculator!$D$10</f>
        <v>171333961.53600001</v>
      </c>
      <c r="H64" s="50">
        <f>G64*Calculator!$D$11</f>
        <v>6425023.5575999999</v>
      </c>
      <c r="I64" s="50">
        <f>G64*Calculator!$D$12</f>
        <v>1028003.7692160001</v>
      </c>
      <c r="J64" s="50">
        <f t="shared" si="0"/>
        <v>366838</v>
      </c>
      <c r="K64" s="50" cm="1">
        <f t="array" ref="K64">MAX(SUM(T64:AB64,-AC64:AD64),0)</f>
        <v>9433497</v>
      </c>
      <c r="L64" s="50">
        <f t="shared" si="1"/>
        <v>0</v>
      </c>
      <c r="M64">
        <f t="shared" si="2"/>
        <v>0</v>
      </c>
      <c r="N64">
        <v>366776098</v>
      </c>
      <c r="O64">
        <v>98303448</v>
      </c>
      <c r="P64">
        <v>268472650</v>
      </c>
      <c r="Q64">
        <v>8393</v>
      </c>
      <c r="R64" s="56">
        <v>1.042069304</v>
      </c>
      <c r="S64">
        <v>0</v>
      </c>
      <c r="T64">
        <v>31714418</v>
      </c>
      <c r="U64">
        <v>-14</v>
      </c>
      <c r="V64">
        <v>239344</v>
      </c>
      <c r="W64">
        <v>0</v>
      </c>
      <c r="X64">
        <v>639872</v>
      </c>
      <c r="Y64">
        <v>224396</v>
      </c>
      <c r="Z64">
        <v>0</v>
      </c>
      <c r="AA64">
        <v>0</v>
      </c>
      <c r="AB64">
        <v>-2876369</v>
      </c>
      <c r="AC64">
        <v>0</v>
      </c>
      <c r="AD64">
        <v>20508150</v>
      </c>
      <c r="AE64">
        <v>0</v>
      </c>
    </row>
    <row r="65" spans="1:31" x14ac:dyDescent="0.35">
      <c r="A65" t="s">
        <v>170</v>
      </c>
      <c r="B65" t="s">
        <v>798</v>
      </c>
      <c r="C65" t="s">
        <v>171</v>
      </c>
      <c r="D65" t="s">
        <v>8</v>
      </c>
      <c r="E65" t="s">
        <v>172</v>
      </c>
      <c r="F65">
        <v>0.49</v>
      </c>
      <c r="G65" s="50">
        <f>O65*Calculator!$D$9+P65*Calculator!$D$10</f>
        <v>152304163.68000001</v>
      </c>
      <c r="H65" s="50">
        <f>G65*Calculator!$D$11</f>
        <v>5711406.1380000003</v>
      </c>
      <c r="I65" s="50">
        <f>G65*Calculator!$D$12</f>
        <v>913824.9820800001</v>
      </c>
      <c r="J65" s="50">
        <f t="shared" si="0"/>
        <v>462896</v>
      </c>
      <c r="K65" s="50" cm="1">
        <f t="array" ref="K65">MAX(SUM(T65:AB65,-AC65:AD65),0)</f>
        <v>1044587</v>
      </c>
      <c r="L65" s="50">
        <f t="shared" si="1"/>
        <v>1402544</v>
      </c>
      <c r="M65">
        <f t="shared" si="2"/>
        <v>0</v>
      </c>
      <c r="N65">
        <v>328207640</v>
      </c>
      <c r="O65">
        <v>109072990</v>
      </c>
      <c r="P65">
        <v>219134650</v>
      </c>
      <c r="Q65">
        <v>12502</v>
      </c>
      <c r="R65" s="56">
        <v>0.97827445199999996</v>
      </c>
      <c r="S65">
        <v>1402544</v>
      </c>
      <c r="T65">
        <v>2976572</v>
      </c>
      <c r="U65">
        <v>-1311</v>
      </c>
      <c r="V65">
        <v>-12230</v>
      </c>
      <c r="W65">
        <v>0</v>
      </c>
      <c r="X65">
        <v>0</v>
      </c>
      <c r="Y65">
        <v>0</v>
      </c>
      <c r="Z65">
        <v>0</v>
      </c>
      <c r="AA65">
        <v>0</v>
      </c>
      <c r="AB65">
        <v>0</v>
      </c>
      <c r="AC65">
        <v>4069</v>
      </c>
      <c r="AD65">
        <v>1914375</v>
      </c>
      <c r="AE65">
        <v>0</v>
      </c>
    </row>
    <row r="66" spans="1:31" x14ac:dyDescent="0.35">
      <c r="A66" t="s">
        <v>173</v>
      </c>
      <c r="B66" t="s">
        <v>800</v>
      </c>
      <c r="C66" t="s">
        <v>174</v>
      </c>
      <c r="D66" t="s">
        <v>106</v>
      </c>
      <c r="E66" t="s">
        <v>8</v>
      </c>
      <c r="F66">
        <v>0.4</v>
      </c>
      <c r="G66" s="50">
        <f>O66*Calculator!$D$9+P66*Calculator!$D$10</f>
        <v>100616149.44</v>
      </c>
      <c r="H66" s="50">
        <f>G66*Calculator!$D$11</f>
        <v>3773105.6039999998</v>
      </c>
      <c r="I66" s="50">
        <f>G66*Calculator!$D$12</f>
        <v>603696.89664000005</v>
      </c>
      <c r="J66" s="50">
        <f t="shared" si="0"/>
        <v>183394</v>
      </c>
      <c r="K66" s="50" cm="1">
        <f t="array" ref="K66">MAX(SUM(T66:AB66,-AC66:AD66),0)</f>
        <v>2117822</v>
      </c>
      <c r="L66" s="50">
        <f t="shared" si="1"/>
        <v>58166</v>
      </c>
      <c r="M66">
        <f t="shared" si="2"/>
        <v>0</v>
      </c>
      <c r="N66">
        <v>214577920</v>
      </c>
      <c r="O66">
        <v>49609420</v>
      </c>
      <c r="P66">
        <v>164968500</v>
      </c>
      <c r="Q66">
        <v>4311</v>
      </c>
      <c r="R66" s="56">
        <v>0.98091313700000005</v>
      </c>
      <c r="S66">
        <v>58166</v>
      </c>
      <c r="T66">
        <v>2316069</v>
      </c>
      <c r="U66">
        <v>0</v>
      </c>
      <c r="V66">
        <v>0</v>
      </c>
      <c r="W66">
        <v>0</v>
      </c>
      <c r="X66">
        <v>0</v>
      </c>
      <c r="Y66">
        <v>0</v>
      </c>
      <c r="Z66">
        <v>0</v>
      </c>
      <c r="AA66">
        <v>0</v>
      </c>
      <c r="AB66">
        <v>-73206</v>
      </c>
      <c r="AC66">
        <v>0</v>
      </c>
      <c r="AD66">
        <v>125041</v>
      </c>
      <c r="AE66">
        <v>0</v>
      </c>
    </row>
    <row r="67" spans="1:31" x14ac:dyDescent="0.35">
      <c r="A67" t="s">
        <v>175</v>
      </c>
      <c r="B67" t="s">
        <v>801</v>
      </c>
      <c r="C67" t="s">
        <v>176</v>
      </c>
      <c r="D67" t="s">
        <v>8</v>
      </c>
      <c r="E67" t="s">
        <v>177</v>
      </c>
      <c r="F67">
        <v>0.49</v>
      </c>
      <c r="G67" s="50">
        <f>O67*Calculator!$D$9+P67*Calculator!$D$10</f>
        <v>49909315.535999998</v>
      </c>
      <c r="H67" s="50">
        <f>G67*Calculator!$D$11</f>
        <v>1871599.3325999998</v>
      </c>
      <c r="I67" s="50">
        <f>G67*Calculator!$D$12</f>
        <v>299455.893216</v>
      </c>
      <c r="J67" s="50">
        <f t="shared" ref="J67:J130" si="3">ROUND(84000000*0.76*Q67*R67/SUMPRODUCT($Q$3:$Q$356,$R$3:$R$356)+84000000*0.24*N67*R67/SUMPRODUCT($N$3:$N$356,$R$3:$R$356),0)</f>
        <v>144446</v>
      </c>
      <c r="K67" s="50" cm="1">
        <f t="array" ref="K67">MAX(SUM(T67:AB67,-AC67:AD67),0)</f>
        <v>481257</v>
      </c>
      <c r="L67" s="50">
        <f t="shared" ref="L67:L130" si="4">S67</f>
        <v>0</v>
      </c>
      <c r="M67">
        <f t="shared" ref="M67:M130" si="5">ROUND(AE67*139.3/134.2,-3)</f>
        <v>0</v>
      </c>
      <c r="N67">
        <v>107549823</v>
      </c>
      <c r="O67">
        <v>35720823</v>
      </c>
      <c r="P67">
        <v>71829000</v>
      </c>
      <c r="Q67">
        <v>3962</v>
      </c>
      <c r="R67" s="56">
        <v>0.95796371800000002</v>
      </c>
      <c r="S67">
        <v>0</v>
      </c>
      <c r="T67">
        <v>512018</v>
      </c>
      <c r="U67">
        <v>0</v>
      </c>
      <c r="V67">
        <v>0</v>
      </c>
      <c r="W67">
        <v>0</v>
      </c>
      <c r="X67">
        <v>0</v>
      </c>
      <c r="Y67">
        <v>0</v>
      </c>
      <c r="Z67">
        <v>0</v>
      </c>
      <c r="AA67">
        <v>0</v>
      </c>
      <c r="AB67">
        <v>0</v>
      </c>
      <c r="AC67">
        <v>0</v>
      </c>
      <c r="AD67">
        <v>30761</v>
      </c>
      <c r="AE67">
        <v>0</v>
      </c>
    </row>
    <row r="68" spans="1:31" x14ac:dyDescent="0.35">
      <c r="A68" t="s">
        <v>178</v>
      </c>
      <c r="B68" t="s">
        <v>802</v>
      </c>
      <c r="C68" t="s">
        <v>179</v>
      </c>
      <c r="D68" t="s">
        <v>21</v>
      </c>
      <c r="E68" t="s">
        <v>22</v>
      </c>
      <c r="F68">
        <v>0.4</v>
      </c>
      <c r="G68" s="50">
        <f>O68*Calculator!$D$9+P68*Calculator!$D$10</f>
        <v>116275017.648</v>
      </c>
      <c r="H68" s="50">
        <f>G68*Calculator!$D$11</f>
        <v>4360313.1617999999</v>
      </c>
      <c r="I68" s="50">
        <f>G68*Calculator!$D$12</f>
        <v>697650.10588799999</v>
      </c>
      <c r="J68" s="50">
        <f t="shared" si="3"/>
        <v>174568</v>
      </c>
      <c r="K68" s="50" cm="1">
        <f t="array" ref="K68">MAX(SUM(T68:AB68,-AC68:AD68),0)</f>
        <v>0</v>
      </c>
      <c r="L68" s="50">
        <f t="shared" si="4"/>
        <v>0</v>
      </c>
      <c r="M68">
        <f t="shared" si="5"/>
        <v>0</v>
      </c>
      <c r="N68">
        <v>245586939</v>
      </c>
      <c r="O68">
        <v>33473189</v>
      </c>
      <c r="P68">
        <v>212113750</v>
      </c>
      <c r="Q68">
        <v>3493</v>
      </c>
      <c r="R68" s="56">
        <v>1.037114283</v>
      </c>
      <c r="S68">
        <v>0</v>
      </c>
      <c r="T68">
        <v>0</v>
      </c>
      <c r="U68">
        <v>0</v>
      </c>
      <c r="V68">
        <v>0</v>
      </c>
      <c r="W68">
        <v>0</v>
      </c>
      <c r="X68">
        <v>0</v>
      </c>
      <c r="Y68">
        <v>0</v>
      </c>
      <c r="Z68">
        <v>0</v>
      </c>
      <c r="AA68">
        <v>0</v>
      </c>
      <c r="AB68">
        <v>0</v>
      </c>
      <c r="AC68">
        <v>0</v>
      </c>
      <c r="AD68">
        <v>0</v>
      </c>
      <c r="AE68">
        <v>0</v>
      </c>
    </row>
    <row r="69" spans="1:31" x14ac:dyDescent="0.35">
      <c r="A69" t="s">
        <v>180</v>
      </c>
      <c r="B69" t="s">
        <v>803</v>
      </c>
      <c r="C69" t="s">
        <v>181</v>
      </c>
      <c r="D69" t="s">
        <v>8</v>
      </c>
      <c r="E69" t="s">
        <v>12</v>
      </c>
      <c r="F69">
        <v>0.49</v>
      </c>
      <c r="G69" s="50">
        <f>O69*Calculator!$D$9+P69*Calculator!$D$10</f>
        <v>128052593.56799999</v>
      </c>
      <c r="H69" s="50">
        <f>G69*Calculator!$D$11</f>
        <v>4801972.258799999</v>
      </c>
      <c r="I69" s="50">
        <f>G69*Calculator!$D$12</f>
        <v>768315.56140799995</v>
      </c>
      <c r="J69" s="50">
        <f t="shared" si="3"/>
        <v>332423</v>
      </c>
      <c r="K69" s="50" cm="1">
        <f t="array" ref="K69">MAX(SUM(T69:AB69,-AC69:AD69),0)</f>
        <v>755390</v>
      </c>
      <c r="L69" s="50">
        <f t="shared" si="4"/>
        <v>772471</v>
      </c>
      <c r="M69">
        <f t="shared" si="5"/>
        <v>0</v>
      </c>
      <c r="N69">
        <v>274799874</v>
      </c>
      <c r="O69">
        <v>80236374</v>
      </c>
      <c r="P69">
        <v>194563500</v>
      </c>
      <c r="Q69">
        <v>8343</v>
      </c>
      <c r="R69" s="56">
        <v>1.0108441109999999</v>
      </c>
      <c r="S69">
        <v>772471</v>
      </c>
      <c r="T69">
        <v>755390</v>
      </c>
      <c r="U69">
        <v>0</v>
      </c>
      <c r="V69">
        <v>0</v>
      </c>
      <c r="W69">
        <v>0</v>
      </c>
      <c r="X69">
        <v>0</v>
      </c>
      <c r="Y69">
        <v>0</v>
      </c>
      <c r="Z69">
        <v>0</v>
      </c>
      <c r="AA69">
        <v>0</v>
      </c>
      <c r="AB69">
        <v>0</v>
      </c>
      <c r="AC69">
        <v>0</v>
      </c>
      <c r="AD69">
        <v>0</v>
      </c>
      <c r="AE69">
        <v>0</v>
      </c>
    </row>
    <row r="70" spans="1:31" x14ac:dyDescent="0.35">
      <c r="A70" t="s">
        <v>182</v>
      </c>
      <c r="B70" t="s">
        <v>805</v>
      </c>
      <c r="C70" t="s">
        <v>183</v>
      </c>
      <c r="D70" t="s">
        <v>11</v>
      </c>
      <c r="E70" t="s">
        <v>12</v>
      </c>
      <c r="F70">
        <v>0.4</v>
      </c>
      <c r="G70" s="50">
        <f>O70*Calculator!$D$9+P70*Calculator!$D$10</f>
        <v>33049564.560000002</v>
      </c>
      <c r="H70" s="50">
        <f>G70*Calculator!$D$11</f>
        <v>1239358.6710000001</v>
      </c>
      <c r="I70" s="50">
        <f>G70*Calculator!$D$12</f>
        <v>198297.38736000002</v>
      </c>
      <c r="J70" s="50">
        <f t="shared" si="3"/>
        <v>159655</v>
      </c>
      <c r="K70" s="50" cm="1">
        <f t="array" ref="K70">MAX(SUM(T70:AB70,-AC70:AD70),0)</f>
        <v>0</v>
      </c>
      <c r="L70" s="50">
        <f t="shared" si="4"/>
        <v>299881</v>
      </c>
      <c r="M70">
        <f t="shared" si="5"/>
        <v>0</v>
      </c>
      <c r="N70">
        <v>72724505</v>
      </c>
      <c r="O70">
        <v>38712455</v>
      </c>
      <c r="P70">
        <v>34012050</v>
      </c>
      <c r="Q70">
        <v>4657</v>
      </c>
      <c r="R70" s="56">
        <v>0.96976401400000001</v>
      </c>
      <c r="S70">
        <v>299881</v>
      </c>
      <c r="T70">
        <v>0</v>
      </c>
      <c r="U70">
        <v>0</v>
      </c>
      <c r="V70">
        <v>0</v>
      </c>
      <c r="W70">
        <v>0</v>
      </c>
      <c r="X70">
        <v>0</v>
      </c>
      <c r="Y70">
        <v>0</v>
      </c>
      <c r="Z70">
        <v>0</v>
      </c>
      <c r="AA70">
        <v>0</v>
      </c>
      <c r="AB70">
        <v>0</v>
      </c>
      <c r="AC70">
        <v>0</v>
      </c>
      <c r="AD70">
        <v>0</v>
      </c>
      <c r="AE70">
        <v>0</v>
      </c>
    </row>
    <row r="71" spans="1:31" x14ac:dyDescent="0.35">
      <c r="A71" t="s">
        <v>184</v>
      </c>
      <c r="B71" t="s">
        <v>809</v>
      </c>
      <c r="C71" t="s">
        <v>185</v>
      </c>
      <c r="D71" t="s">
        <v>8</v>
      </c>
      <c r="E71" t="s">
        <v>33</v>
      </c>
      <c r="F71">
        <v>0.49</v>
      </c>
      <c r="G71" s="50">
        <f>O71*Calculator!$D$9+P71*Calculator!$D$10</f>
        <v>159179541.40799999</v>
      </c>
      <c r="H71" s="50">
        <f>G71*Calculator!$D$11</f>
        <v>5969232.8027999997</v>
      </c>
      <c r="I71" s="50">
        <f>G71*Calculator!$D$12</f>
        <v>955077.24844799994</v>
      </c>
      <c r="J71" s="50">
        <f t="shared" si="3"/>
        <v>366938</v>
      </c>
      <c r="K71" s="50" cm="1">
        <f t="array" ref="K71">MAX(SUM(T71:AB71,-AC71:AD71),0)</f>
        <v>0</v>
      </c>
      <c r="L71" s="50">
        <f t="shared" si="4"/>
        <v>665886</v>
      </c>
      <c r="M71">
        <f t="shared" si="5"/>
        <v>0</v>
      </c>
      <c r="N71">
        <v>340881494</v>
      </c>
      <c r="O71">
        <v>92574494</v>
      </c>
      <c r="P71">
        <v>248307000</v>
      </c>
      <c r="Q71">
        <v>9738</v>
      </c>
      <c r="R71" s="56">
        <v>0.94433151100000001</v>
      </c>
      <c r="S71">
        <v>665886</v>
      </c>
      <c r="T71">
        <v>0</v>
      </c>
      <c r="U71">
        <v>0</v>
      </c>
      <c r="V71">
        <v>0</v>
      </c>
      <c r="W71">
        <v>0</v>
      </c>
      <c r="X71">
        <v>0</v>
      </c>
      <c r="Y71">
        <v>0</v>
      </c>
      <c r="Z71">
        <v>0</v>
      </c>
      <c r="AA71">
        <v>0</v>
      </c>
      <c r="AB71">
        <v>0</v>
      </c>
      <c r="AC71">
        <v>0</v>
      </c>
      <c r="AD71">
        <v>0</v>
      </c>
      <c r="AE71">
        <v>0</v>
      </c>
    </row>
    <row r="72" spans="1:31" x14ac:dyDescent="0.35">
      <c r="A72" t="s">
        <v>186</v>
      </c>
      <c r="B72" t="s">
        <v>810</v>
      </c>
      <c r="C72" t="s">
        <v>187</v>
      </c>
      <c r="D72" t="s">
        <v>8</v>
      </c>
      <c r="E72" t="s">
        <v>75</v>
      </c>
      <c r="F72">
        <v>0.49</v>
      </c>
      <c r="G72" s="50">
        <f>O72*Calculator!$D$9+P72*Calculator!$D$10</f>
        <v>173454230.49599999</v>
      </c>
      <c r="H72" s="50">
        <f>G72*Calculator!$D$11</f>
        <v>6504533.6435999991</v>
      </c>
      <c r="I72" s="50">
        <f>G72*Calculator!$D$12</f>
        <v>1040725.382976</v>
      </c>
      <c r="J72" s="50">
        <f t="shared" si="3"/>
        <v>663943</v>
      </c>
      <c r="K72" s="50" cm="1">
        <f t="array" ref="K72">MAX(SUM(T72:AB72,-AC72:AD72),0)</f>
        <v>476089</v>
      </c>
      <c r="L72" s="50">
        <f t="shared" si="4"/>
        <v>1205482</v>
      </c>
      <c r="M72">
        <f t="shared" si="5"/>
        <v>0</v>
      </c>
      <c r="N72">
        <v>378632528</v>
      </c>
      <c r="O72">
        <v>172695478</v>
      </c>
      <c r="P72">
        <v>205937050</v>
      </c>
      <c r="Q72">
        <v>18348</v>
      </c>
      <c r="R72" s="56">
        <v>0.99058835599999995</v>
      </c>
      <c r="S72">
        <v>1205482</v>
      </c>
      <c r="T72">
        <v>786794</v>
      </c>
      <c r="U72">
        <v>0</v>
      </c>
      <c r="V72">
        <v>0</v>
      </c>
      <c r="W72">
        <v>0</v>
      </c>
      <c r="X72">
        <v>0</v>
      </c>
      <c r="Y72">
        <v>0</v>
      </c>
      <c r="Z72">
        <v>0</v>
      </c>
      <c r="AA72">
        <v>0</v>
      </c>
      <c r="AB72">
        <v>0</v>
      </c>
      <c r="AC72">
        <v>0</v>
      </c>
      <c r="AD72">
        <v>310705</v>
      </c>
      <c r="AE72">
        <v>0</v>
      </c>
    </row>
    <row r="73" spans="1:31" x14ac:dyDescent="0.35">
      <c r="A73" t="s">
        <v>188</v>
      </c>
      <c r="B73" t="s">
        <v>812</v>
      </c>
      <c r="C73" t="s">
        <v>189</v>
      </c>
      <c r="D73" t="s">
        <v>21</v>
      </c>
      <c r="E73" t="s">
        <v>22</v>
      </c>
      <c r="F73">
        <v>0.4</v>
      </c>
      <c r="G73" s="50">
        <f>O73*Calculator!$D$9+P73*Calculator!$D$10</f>
        <v>107378722.752</v>
      </c>
      <c r="H73" s="50">
        <f>G73*Calculator!$D$11</f>
        <v>4026702.1031999998</v>
      </c>
      <c r="I73" s="50">
        <f>G73*Calculator!$D$12</f>
        <v>644272.33651200007</v>
      </c>
      <c r="J73" s="50">
        <f t="shared" si="3"/>
        <v>185698</v>
      </c>
      <c r="K73" s="50" cm="1">
        <f t="array" ref="K73">MAX(SUM(T73:AB73,-AC73:AD73),0)</f>
        <v>0</v>
      </c>
      <c r="L73" s="50">
        <f t="shared" si="4"/>
        <v>623471</v>
      </c>
      <c r="M73">
        <f t="shared" si="5"/>
        <v>0</v>
      </c>
      <c r="N73">
        <v>227432226</v>
      </c>
      <c r="O73">
        <v>37265536</v>
      </c>
      <c r="P73">
        <v>190166690</v>
      </c>
      <c r="Q73">
        <v>4194</v>
      </c>
      <c r="R73" s="56">
        <v>0.99691623399999996</v>
      </c>
      <c r="S73">
        <v>623471</v>
      </c>
      <c r="T73">
        <v>0</v>
      </c>
      <c r="U73">
        <v>0</v>
      </c>
      <c r="V73">
        <v>0</v>
      </c>
      <c r="W73">
        <v>0</v>
      </c>
      <c r="X73">
        <v>0</v>
      </c>
      <c r="Y73">
        <v>0</v>
      </c>
      <c r="Z73">
        <v>0</v>
      </c>
      <c r="AA73">
        <v>0</v>
      </c>
      <c r="AB73">
        <v>0</v>
      </c>
      <c r="AC73">
        <v>0</v>
      </c>
      <c r="AD73">
        <v>0</v>
      </c>
      <c r="AE73">
        <v>0</v>
      </c>
    </row>
    <row r="74" spans="1:31" x14ac:dyDescent="0.35">
      <c r="A74" t="s">
        <v>190</v>
      </c>
      <c r="B74" t="s">
        <v>813</v>
      </c>
      <c r="C74" t="s">
        <v>191</v>
      </c>
      <c r="D74" t="s">
        <v>8</v>
      </c>
      <c r="E74" t="s">
        <v>55</v>
      </c>
      <c r="F74">
        <v>0.49</v>
      </c>
      <c r="G74" s="50">
        <f>O74*Calculator!$D$9+P74*Calculator!$D$10</f>
        <v>126902666.06400001</v>
      </c>
      <c r="H74" s="50">
        <f>G74*Calculator!$D$11</f>
        <v>4758849.9774000002</v>
      </c>
      <c r="I74" s="50">
        <f>G74*Calculator!$D$12</f>
        <v>761415.99638400006</v>
      </c>
      <c r="J74" s="50">
        <f t="shared" si="3"/>
        <v>374487</v>
      </c>
      <c r="K74" s="50" cm="1">
        <f t="array" ref="K74">MAX(SUM(T74:AB74,-AC74:AD74),0)</f>
        <v>976320</v>
      </c>
      <c r="L74" s="50">
        <f t="shared" si="4"/>
        <v>0</v>
      </c>
      <c r="M74">
        <f t="shared" si="5"/>
        <v>0</v>
      </c>
      <c r="N74">
        <v>274906727</v>
      </c>
      <c r="O74">
        <v>105261727</v>
      </c>
      <c r="P74">
        <v>169645000</v>
      </c>
      <c r="Q74">
        <v>10418</v>
      </c>
      <c r="R74" s="56">
        <v>0.94895374799999999</v>
      </c>
      <c r="S74">
        <v>0</v>
      </c>
      <c r="T74">
        <v>1257657</v>
      </c>
      <c r="U74">
        <v>0</v>
      </c>
      <c r="V74">
        <v>0</v>
      </c>
      <c r="W74">
        <v>0</v>
      </c>
      <c r="X74">
        <v>0</v>
      </c>
      <c r="Y74">
        <v>0</v>
      </c>
      <c r="Z74">
        <v>0</v>
      </c>
      <c r="AA74">
        <v>0</v>
      </c>
      <c r="AB74">
        <v>0</v>
      </c>
      <c r="AC74">
        <v>0</v>
      </c>
      <c r="AD74">
        <v>281337</v>
      </c>
      <c r="AE74">
        <v>0</v>
      </c>
    </row>
    <row r="75" spans="1:31" x14ac:dyDescent="0.35">
      <c r="A75" t="s">
        <v>192</v>
      </c>
      <c r="B75" t="s">
        <v>814</v>
      </c>
      <c r="C75" t="s">
        <v>193</v>
      </c>
      <c r="D75" t="s">
        <v>8</v>
      </c>
      <c r="E75" t="s">
        <v>177</v>
      </c>
      <c r="F75">
        <v>0.49</v>
      </c>
      <c r="G75" s="50">
        <f>O75*Calculator!$D$9+P75*Calculator!$D$10</f>
        <v>191845672.65599999</v>
      </c>
      <c r="H75" s="50">
        <f>G75*Calculator!$D$11</f>
        <v>7194212.7245999994</v>
      </c>
      <c r="I75" s="50">
        <f>G75*Calculator!$D$12</f>
        <v>1151074.0359360001</v>
      </c>
      <c r="J75" s="50">
        <f t="shared" si="3"/>
        <v>575335</v>
      </c>
      <c r="K75" s="50" cm="1">
        <f t="array" ref="K75">MAX(SUM(T75:AB75,-AC75:AD75),0)</f>
        <v>492492</v>
      </c>
      <c r="L75" s="50">
        <f t="shared" si="4"/>
        <v>317162</v>
      </c>
      <c r="M75">
        <f t="shared" si="5"/>
        <v>0</v>
      </c>
      <c r="N75">
        <v>414078983</v>
      </c>
      <c r="O75">
        <v>144004983</v>
      </c>
      <c r="P75">
        <v>270074000</v>
      </c>
      <c r="Q75">
        <v>16047</v>
      </c>
      <c r="R75" s="56">
        <v>0.94993211499999997</v>
      </c>
      <c r="S75">
        <v>317162</v>
      </c>
      <c r="T75">
        <v>492492</v>
      </c>
      <c r="U75">
        <v>0</v>
      </c>
      <c r="V75">
        <v>0</v>
      </c>
      <c r="W75">
        <v>0</v>
      </c>
      <c r="X75">
        <v>0</v>
      </c>
      <c r="Y75">
        <v>0</v>
      </c>
      <c r="Z75">
        <v>0</v>
      </c>
      <c r="AA75">
        <v>0</v>
      </c>
      <c r="AB75">
        <v>0</v>
      </c>
      <c r="AC75">
        <v>0</v>
      </c>
      <c r="AD75">
        <v>0</v>
      </c>
      <c r="AE75">
        <v>0</v>
      </c>
    </row>
    <row r="76" spans="1:31" x14ac:dyDescent="0.35">
      <c r="A76" t="s">
        <v>194</v>
      </c>
      <c r="B76" t="s">
        <v>816</v>
      </c>
      <c r="C76" t="s">
        <v>195</v>
      </c>
      <c r="D76" t="s">
        <v>28</v>
      </c>
      <c r="E76" t="s">
        <v>8</v>
      </c>
      <c r="F76">
        <v>0.3</v>
      </c>
      <c r="G76" s="50">
        <f>O76*Calculator!$D$9+P76*Calculator!$D$10</f>
        <v>248371601.18400002</v>
      </c>
      <c r="H76" s="50">
        <f>G76*Calculator!$D$11</f>
        <v>9313935.0444000009</v>
      </c>
      <c r="I76" s="50">
        <f>G76*Calculator!$D$12</f>
        <v>1490229.6071040002</v>
      </c>
      <c r="J76" s="50">
        <f t="shared" si="3"/>
        <v>497770</v>
      </c>
      <c r="K76" s="50" cm="1">
        <f t="array" ref="K76">MAX(SUM(T76:AB76,-AC76:AD76),0)</f>
        <v>0</v>
      </c>
      <c r="L76" s="50">
        <f t="shared" si="4"/>
        <v>0</v>
      </c>
      <c r="M76">
        <f t="shared" si="5"/>
        <v>0</v>
      </c>
      <c r="N76">
        <v>530739262</v>
      </c>
      <c r="O76">
        <v>132984262</v>
      </c>
      <c r="P76">
        <v>397755000</v>
      </c>
      <c r="Q76">
        <v>10939</v>
      </c>
      <c r="R76" s="56">
        <v>1.05642284</v>
      </c>
      <c r="S76">
        <v>0</v>
      </c>
      <c r="T76">
        <v>0</v>
      </c>
      <c r="U76">
        <v>0</v>
      </c>
      <c r="V76">
        <v>0</v>
      </c>
      <c r="W76">
        <v>0</v>
      </c>
      <c r="X76">
        <v>0</v>
      </c>
      <c r="Y76">
        <v>0</v>
      </c>
      <c r="Z76">
        <v>0</v>
      </c>
      <c r="AA76">
        <v>0</v>
      </c>
      <c r="AB76">
        <v>0</v>
      </c>
      <c r="AC76">
        <v>0</v>
      </c>
      <c r="AD76">
        <v>0</v>
      </c>
      <c r="AE76">
        <v>0</v>
      </c>
    </row>
    <row r="77" spans="1:31" x14ac:dyDescent="0.35">
      <c r="A77" t="s">
        <v>196</v>
      </c>
      <c r="B77" t="s">
        <v>817</v>
      </c>
      <c r="C77" t="s">
        <v>197</v>
      </c>
      <c r="D77" t="s">
        <v>121</v>
      </c>
      <c r="E77" t="s">
        <v>122</v>
      </c>
      <c r="F77">
        <v>0.4</v>
      </c>
      <c r="G77" s="50">
        <f>O77*Calculator!$D$9+P77*Calculator!$D$10</f>
        <v>37607955.744000003</v>
      </c>
      <c r="H77" s="50">
        <f>G77*Calculator!$D$11</f>
        <v>1410298.3404000001</v>
      </c>
      <c r="I77" s="50">
        <f>G77*Calculator!$D$12</f>
        <v>225647.73446400001</v>
      </c>
      <c r="J77" s="50">
        <f t="shared" si="3"/>
        <v>103221</v>
      </c>
      <c r="K77" s="50" cm="1">
        <f t="array" ref="K77">MAX(SUM(T77:AB77,-AC77:AD77),0)</f>
        <v>738085</v>
      </c>
      <c r="L77" s="50">
        <f t="shared" si="4"/>
        <v>1227247</v>
      </c>
      <c r="M77">
        <f t="shared" si="5"/>
        <v>0</v>
      </c>
      <c r="N77">
        <v>81307842</v>
      </c>
      <c r="O77">
        <v>29579342</v>
      </c>
      <c r="P77">
        <v>51728500</v>
      </c>
      <c r="Q77">
        <v>2641</v>
      </c>
      <c r="R77" s="56">
        <v>1.004412801</v>
      </c>
      <c r="S77">
        <v>1227247</v>
      </c>
      <c r="T77">
        <v>965874</v>
      </c>
      <c r="U77">
        <v>0</v>
      </c>
      <c r="V77">
        <v>0</v>
      </c>
      <c r="W77">
        <v>0</v>
      </c>
      <c r="X77">
        <v>0</v>
      </c>
      <c r="Y77">
        <v>0</v>
      </c>
      <c r="Z77">
        <v>0</v>
      </c>
      <c r="AA77">
        <v>0</v>
      </c>
      <c r="AB77">
        <v>0</v>
      </c>
      <c r="AC77">
        <v>0</v>
      </c>
      <c r="AD77">
        <v>227789</v>
      </c>
      <c r="AE77">
        <v>0</v>
      </c>
    </row>
    <row r="78" spans="1:31" x14ac:dyDescent="0.35">
      <c r="A78" t="s">
        <v>198</v>
      </c>
      <c r="B78" t="s">
        <v>818</v>
      </c>
      <c r="C78" t="s">
        <v>199</v>
      </c>
      <c r="D78" t="s">
        <v>200</v>
      </c>
      <c r="E78" t="s">
        <v>201</v>
      </c>
      <c r="F78">
        <v>0.4</v>
      </c>
      <c r="G78" s="50">
        <f>O78*Calculator!$D$9+P78*Calculator!$D$10</f>
        <v>67068312.816</v>
      </c>
      <c r="H78" s="50">
        <f>G78*Calculator!$D$11</f>
        <v>2515061.7305999999</v>
      </c>
      <c r="I78" s="50">
        <f>G78*Calculator!$D$12</f>
        <v>402409.876896</v>
      </c>
      <c r="J78" s="50">
        <f t="shared" si="3"/>
        <v>266497</v>
      </c>
      <c r="K78" s="50" cm="1">
        <f t="array" ref="K78">MAX(SUM(T78:AB78,-AC78:AD78),0)</f>
        <v>2650976</v>
      </c>
      <c r="L78" s="50">
        <f t="shared" si="4"/>
        <v>728043</v>
      </c>
      <c r="M78">
        <f t="shared" si="5"/>
        <v>0</v>
      </c>
      <c r="N78">
        <v>146428063</v>
      </c>
      <c r="O78">
        <v>67024113</v>
      </c>
      <c r="P78">
        <v>79403950</v>
      </c>
      <c r="Q78">
        <v>7470</v>
      </c>
      <c r="R78" s="56">
        <v>0.98314436800000005</v>
      </c>
      <c r="S78">
        <v>728043</v>
      </c>
      <c r="T78">
        <v>3529070</v>
      </c>
      <c r="U78">
        <v>-502</v>
      </c>
      <c r="V78">
        <v>0</v>
      </c>
      <c r="W78">
        <v>0</v>
      </c>
      <c r="X78">
        <v>0</v>
      </c>
      <c r="Y78">
        <v>0</v>
      </c>
      <c r="Z78">
        <v>0</v>
      </c>
      <c r="AA78">
        <v>0</v>
      </c>
      <c r="AB78">
        <v>-69042</v>
      </c>
      <c r="AC78">
        <v>0</v>
      </c>
      <c r="AD78">
        <v>808550</v>
      </c>
      <c r="AE78">
        <v>0</v>
      </c>
    </row>
    <row r="79" spans="1:31" x14ac:dyDescent="0.35">
      <c r="A79" t="s">
        <v>202</v>
      </c>
      <c r="B79" t="s">
        <v>819</v>
      </c>
      <c r="C79" t="s">
        <v>203</v>
      </c>
      <c r="D79" t="s">
        <v>40</v>
      </c>
      <c r="E79" t="s">
        <v>41</v>
      </c>
      <c r="F79">
        <v>0.4</v>
      </c>
      <c r="G79" s="50">
        <f>O79*Calculator!$D$9+P79*Calculator!$D$10</f>
        <v>52957178.159999996</v>
      </c>
      <c r="H79" s="50">
        <f>G79*Calculator!$D$11</f>
        <v>1985894.1809999999</v>
      </c>
      <c r="I79" s="50">
        <f>G79*Calculator!$D$12</f>
        <v>317743.06896</v>
      </c>
      <c r="J79" s="50">
        <f t="shared" si="3"/>
        <v>158438</v>
      </c>
      <c r="K79" s="50" cm="1">
        <f t="array" ref="K79">MAX(SUM(T79:AB79,-AC79:AD79),0)</f>
        <v>111375</v>
      </c>
      <c r="L79" s="50">
        <f t="shared" si="4"/>
        <v>85355</v>
      </c>
      <c r="M79">
        <f t="shared" si="5"/>
        <v>0</v>
      </c>
      <c r="N79">
        <v>115208205</v>
      </c>
      <c r="O79">
        <v>48807505</v>
      </c>
      <c r="P79">
        <v>66400700</v>
      </c>
      <c r="Q79">
        <v>4131</v>
      </c>
      <c r="R79" s="56">
        <v>1.00317053</v>
      </c>
      <c r="S79">
        <v>85355</v>
      </c>
      <c r="T79">
        <v>111375</v>
      </c>
      <c r="U79">
        <v>0</v>
      </c>
      <c r="V79">
        <v>0</v>
      </c>
      <c r="W79">
        <v>0</v>
      </c>
      <c r="X79">
        <v>0</v>
      </c>
      <c r="Y79">
        <v>0</v>
      </c>
      <c r="Z79">
        <v>0</v>
      </c>
      <c r="AA79">
        <v>0</v>
      </c>
      <c r="AB79">
        <v>0</v>
      </c>
      <c r="AC79">
        <v>0</v>
      </c>
      <c r="AD79">
        <v>0</v>
      </c>
      <c r="AE79">
        <v>0</v>
      </c>
    </row>
    <row r="80" spans="1:31" x14ac:dyDescent="0.35">
      <c r="A80" t="s">
        <v>204</v>
      </c>
      <c r="B80" t="s">
        <v>820</v>
      </c>
      <c r="C80" t="s">
        <v>205</v>
      </c>
      <c r="D80" t="s">
        <v>106</v>
      </c>
      <c r="E80" t="s">
        <v>8</v>
      </c>
      <c r="F80">
        <v>0.4</v>
      </c>
      <c r="G80" s="50">
        <f>O80*Calculator!$D$9+P80*Calculator!$D$10</f>
        <v>74536749.695999995</v>
      </c>
      <c r="H80" s="50">
        <f>G80*Calculator!$D$11</f>
        <v>2795128.1135999998</v>
      </c>
      <c r="I80" s="50">
        <f>G80*Calculator!$D$12</f>
        <v>447220.49817599996</v>
      </c>
      <c r="J80" s="50">
        <f t="shared" si="3"/>
        <v>203747</v>
      </c>
      <c r="K80" s="50" cm="1">
        <f t="array" ref="K80">MAX(SUM(T80:AB80,-AC80:AD80),0)</f>
        <v>0</v>
      </c>
      <c r="L80" s="50">
        <f t="shared" si="4"/>
        <v>91391</v>
      </c>
      <c r="M80">
        <f t="shared" si="5"/>
        <v>0</v>
      </c>
      <c r="N80">
        <v>161311878</v>
      </c>
      <c r="O80">
        <v>60269828</v>
      </c>
      <c r="P80">
        <v>101042050</v>
      </c>
      <c r="Q80">
        <v>4996</v>
      </c>
      <c r="R80" s="56">
        <v>1.0386440770000001</v>
      </c>
      <c r="S80">
        <v>91391</v>
      </c>
      <c r="T80">
        <v>0</v>
      </c>
      <c r="U80">
        <v>0</v>
      </c>
      <c r="V80">
        <v>0</v>
      </c>
      <c r="W80">
        <v>0</v>
      </c>
      <c r="X80">
        <v>0</v>
      </c>
      <c r="Y80">
        <v>0</v>
      </c>
      <c r="Z80">
        <v>0</v>
      </c>
      <c r="AA80">
        <v>0</v>
      </c>
      <c r="AB80">
        <v>0</v>
      </c>
      <c r="AC80">
        <v>0</v>
      </c>
      <c r="AD80">
        <v>0</v>
      </c>
      <c r="AE80">
        <v>0</v>
      </c>
    </row>
    <row r="81" spans="1:31" x14ac:dyDescent="0.35">
      <c r="A81" t="s">
        <v>206</v>
      </c>
      <c r="B81" t="s">
        <v>821</v>
      </c>
      <c r="C81" t="s">
        <v>207</v>
      </c>
      <c r="D81" t="s">
        <v>72</v>
      </c>
      <c r="E81" t="s">
        <v>8</v>
      </c>
      <c r="F81">
        <v>0.4</v>
      </c>
      <c r="G81" s="50">
        <f>O81*Calculator!$D$9+P81*Calculator!$D$10</f>
        <v>71174997.312000006</v>
      </c>
      <c r="H81" s="50">
        <f>G81*Calculator!$D$11</f>
        <v>2669062.3992000003</v>
      </c>
      <c r="I81" s="50">
        <f>G81*Calculator!$D$12</f>
        <v>427049.98387200007</v>
      </c>
      <c r="J81" s="50">
        <f t="shared" si="3"/>
        <v>260418</v>
      </c>
      <c r="K81" s="50" cm="1">
        <f t="array" ref="K81">MAX(SUM(T81:AB81,-AC81:AD81),0)</f>
        <v>0</v>
      </c>
      <c r="L81" s="50">
        <f t="shared" si="4"/>
        <v>5189584</v>
      </c>
      <c r="M81">
        <f t="shared" si="5"/>
        <v>0</v>
      </c>
      <c r="N81">
        <v>154286866</v>
      </c>
      <c r="O81">
        <v>60056216</v>
      </c>
      <c r="P81">
        <v>94230650</v>
      </c>
      <c r="Q81">
        <v>7321</v>
      </c>
      <c r="R81" s="56">
        <v>0.97102436700000005</v>
      </c>
      <c r="S81">
        <v>5189584</v>
      </c>
      <c r="T81">
        <v>0</v>
      </c>
      <c r="U81">
        <v>0</v>
      </c>
      <c r="V81">
        <v>0</v>
      </c>
      <c r="W81">
        <v>0</v>
      </c>
      <c r="X81">
        <v>0</v>
      </c>
      <c r="Y81">
        <v>0</v>
      </c>
      <c r="Z81">
        <v>0</v>
      </c>
      <c r="AA81">
        <v>0</v>
      </c>
      <c r="AB81">
        <v>0</v>
      </c>
      <c r="AC81">
        <v>0</v>
      </c>
      <c r="AD81">
        <v>0</v>
      </c>
      <c r="AE81">
        <v>0</v>
      </c>
    </row>
    <row r="82" spans="1:31" x14ac:dyDescent="0.35">
      <c r="A82" t="s">
        <v>208</v>
      </c>
      <c r="B82" t="s">
        <v>822</v>
      </c>
      <c r="C82" t="s">
        <v>209</v>
      </c>
      <c r="D82" t="s">
        <v>8</v>
      </c>
      <c r="E82" t="s">
        <v>210</v>
      </c>
      <c r="F82">
        <v>0.49</v>
      </c>
      <c r="G82" s="50">
        <f>O82*Calculator!$D$9+P82*Calculator!$D$10</f>
        <v>167641549.91999999</v>
      </c>
      <c r="H82" s="50">
        <f>G82*Calculator!$D$11</f>
        <v>6286558.1219999995</v>
      </c>
      <c r="I82" s="50">
        <f>G82*Calculator!$D$12</f>
        <v>1005849.2995199999</v>
      </c>
      <c r="J82" s="50">
        <f t="shared" si="3"/>
        <v>453650</v>
      </c>
      <c r="K82" s="50" cm="1">
        <f t="array" ref="K82">MAX(SUM(T82:AB82,-AC82:AD82),0)</f>
        <v>1867846</v>
      </c>
      <c r="L82" s="50">
        <f t="shared" si="4"/>
        <v>8176965</v>
      </c>
      <c r="M82">
        <f t="shared" si="5"/>
        <v>0</v>
      </c>
      <c r="N82">
        <v>360125870</v>
      </c>
      <c r="O82">
        <v>108726410</v>
      </c>
      <c r="P82">
        <v>251399460</v>
      </c>
      <c r="Q82">
        <v>12260</v>
      </c>
      <c r="R82" s="56">
        <v>0.95909182599999998</v>
      </c>
      <c r="S82">
        <v>8176965</v>
      </c>
      <c r="T82">
        <v>2262345</v>
      </c>
      <c r="U82">
        <v>0</v>
      </c>
      <c r="V82">
        <v>-2797</v>
      </c>
      <c r="W82">
        <v>0</v>
      </c>
      <c r="X82">
        <v>239251</v>
      </c>
      <c r="Y82">
        <v>0</v>
      </c>
      <c r="Z82">
        <v>0</v>
      </c>
      <c r="AA82">
        <v>-4089</v>
      </c>
      <c r="AB82">
        <v>-35799</v>
      </c>
      <c r="AC82">
        <v>0</v>
      </c>
      <c r="AD82">
        <v>591065</v>
      </c>
      <c r="AE82">
        <v>0</v>
      </c>
    </row>
    <row r="83" spans="1:31" x14ac:dyDescent="0.35">
      <c r="A83" t="s">
        <v>211</v>
      </c>
      <c r="B83" t="s">
        <v>823</v>
      </c>
      <c r="C83" t="s">
        <v>212</v>
      </c>
      <c r="D83" t="s">
        <v>127</v>
      </c>
      <c r="E83" t="s">
        <v>128</v>
      </c>
      <c r="F83">
        <v>0.4</v>
      </c>
      <c r="G83" s="50">
        <f>O83*Calculator!$D$9+P83*Calculator!$D$10</f>
        <v>84967290.671999991</v>
      </c>
      <c r="H83" s="50">
        <f>G83*Calculator!$D$11</f>
        <v>3186273.4001999996</v>
      </c>
      <c r="I83" s="50">
        <f>G83*Calculator!$D$12</f>
        <v>509803.74403199996</v>
      </c>
      <c r="J83" s="50">
        <f t="shared" si="3"/>
        <v>171391</v>
      </c>
      <c r="K83" s="50" cm="1">
        <f t="array" ref="K83">MAX(SUM(T83:AB83,-AC83:AD83),0)</f>
        <v>0</v>
      </c>
      <c r="L83" s="50">
        <f t="shared" si="4"/>
        <v>0</v>
      </c>
      <c r="M83">
        <f t="shared" si="5"/>
        <v>0</v>
      </c>
      <c r="N83">
        <v>181461521</v>
      </c>
      <c r="O83">
        <v>44463321</v>
      </c>
      <c r="P83">
        <v>136998200</v>
      </c>
      <c r="Q83">
        <v>4165</v>
      </c>
      <c r="R83" s="56">
        <v>0.98182314000000004</v>
      </c>
      <c r="S83">
        <v>0</v>
      </c>
      <c r="T83">
        <v>0</v>
      </c>
      <c r="U83">
        <v>0</v>
      </c>
      <c r="V83">
        <v>0</v>
      </c>
      <c r="W83">
        <v>0</v>
      </c>
      <c r="X83">
        <v>0</v>
      </c>
      <c r="Y83">
        <v>0</v>
      </c>
      <c r="Z83">
        <v>0</v>
      </c>
      <c r="AA83">
        <v>0</v>
      </c>
      <c r="AB83">
        <v>0</v>
      </c>
      <c r="AC83">
        <v>0</v>
      </c>
      <c r="AD83">
        <v>0</v>
      </c>
      <c r="AE83">
        <v>0</v>
      </c>
    </row>
    <row r="84" spans="1:31" x14ac:dyDescent="0.35">
      <c r="A84" t="s">
        <v>213</v>
      </c>
      <c r="B84" t="s">
        <v>824</v>
      </c>
      <c r="C84" t="s">
        <v>214</v>
      </c>
      <c r="D84" t="s">
        <v>25</v>
      </c>
      <c r="E84" t="s">
        <v>8</v>
      </c>
      <c r="F84">
        <v>0.4</v>
      </c>
      <c r="G84" s="50">
        <f>O84*Calculator!$D$9+P84*Calculator!$D$10</f>
        <v>148205065.824</v>
      </c>
      <c r="H84" s="50">
        <f>G84*Calculator!$D$11</f>
        <v>5557689.9683999997</v>
      </c>
      <c r="I84" s="50">
        <f>G84*Calculator!$D$12</f>
        <v>889230.39494400006</v>
      </c>
      <c r="J84" s="50">
        <f t="shared" si="3"/>
        <v>466921</v>
      </c>
      <c r="K84" s="50" cm="1">
        <f t="array" ref="K84">MAX(SUM(T84:AB84,-AC84:AD84),0)</f>
        <v>666000</v>
      </c>
      <c r="L84" s="50">
        <f t="shared" si="4"/>
        <v>1717064</v>
      </c>
      <c r="M84">
        <f t="shared" si="5"/>
        <v>0</v>
      </c>
      <c r="N84">
        <v>317718107</v>
      </c>
      <c r="O84">
        <v>89575532</v>
      </c>
      <c r="P84">
        <v>228142575</v>
      </c>
      <c r="Q84">
        <v>12874</v>
      </c>
      <c r="R84" s="56">
        <v>0.96770720399999999</v>
      </c>
      <c r="S84">
        <v>1717064</v>
      </c>
      <c r="T84">
        <v>1787839</v>
      </c>
      <c r="U84">
        <v>0</v>
      </c>
      <c r="V84">
        <v>0</v>
      </c>
      <c r="W84">
        <v>0</v>
      </c>
      <c r="X84">
        <v>0</v>
      </c>
      <c r="Y84">
        <v>0</v>
      </c>
      <c r="Z84">
        <v>0</v>
      </c>
      <c r="AA84">
        <v>0</v>
      </c>
      <c r="AB84">
        <v>-68920</v>
      </c>
      <c r="AC84">
        <v>0</v>
      </c>
      <c r="AD84">
        <v>1052919</v>
      </c>
      <c r="AE84">
        <v>0</v>
      </c>
    </row>
    <row r="85" spans="1:31" x14ac:dyDescent="0.35">
      <c r="A85" t="s">
        <v>215</v>
      </c>
      <c r="B85" t="s">
        <v>827</v>
      </c>
      <c r="C85" t="s">
        <v>216</v>
      </c>
      <c r="D85" t="s">
        <v>217</v>
      </c>
      <c r="E85" t="s">
        <v>93</v>
      </c>
      <c r="F85">
        <v>0.4</v>
      </c>
      <c r="G85" s="50">
        <f>O85*Calculator!$D$9+P85*Calculator!$D$10</f>
        <v>47129269.872000001</v>
      </c>
      <c r="H85" s="50">
        <f>G85*Calculator!$D$11</f>
        <v>1767347.6202</v>
      </c>
      <c r="I85" s="50">
        <f>G85*Calculator!$D$12</f>
        <v>282775.61923200003</v>
      </c>
      <c r="J85" s="50">
        <f t="shared" si="3"/>
        <v>118509</v>
      </c>
      <c r="K85" s="50" cm="1">
        <f t="array" ref="K85">MAX(SUM(T85:AB85,-AC85:AD85),0)</f>
        <v>0</v>
      </c>
      <c r="L85" s="50">
        <f t="shared" si="4"/>
        <v>0</v>
      </c>
      <c r="M85">
        <f t="shared" si="5"/>
        <v>0</v>
      </c>
      <c r="N85">
        <v>101569621</v>
      </c>
      <c r="O85">
        <v>33836421</v>
      </c>
      <c r="P85">
        <v>67733200</v>
      </c>
      <c r="Q85">
        <v>3098</v>
      </c>
      <c r="R85" s="56">
        <v>0.971358783</v>
      </c>
      <c r="S85">
        <v>0</v>
      </c>
      <c r="T85">
        <v>0</v>
      </c>
      <c r="U85">
        <v>0</v>
      </c>
      <c r="V85">
        <v>0</v>
      </c>
      <c r="W85">
        <v>0</v>
      </c>
      <c r="X85">
        <v>0</v>
      </c>
      <c r="Y85">
        <v>0</v>
      </c>
      <c r="Z85">
        <v>0</v>
      </c>
      <c r="AA85">
        <v>0</v>
      </c>
      <c r="AB85">
        <v>0</v>
      </c>
      <c r="AC85">
        <v>0</v>
      </c>
      <c r="AD85">
        <v>0</v>
      </c>
      <c r="AE85">
        <v>0</v>
      </c>
    </row>
    <row r="86" spans="1:31" x14ac:dyDescent="0.35">
      <c r="A86" t="s">
        <v>218</v>
      </c>
      <c r="B86" t="s">
        <v>828</v>
      </c>
      <c r="C86" t="s">
        <v>219</v>
      </c>
      <c r="D86" t="s">
        <v>40</v>
      </c>
      <c r="E86" t="s">
        <v>41</v>
      </c>
      <c r="F86">
        <v>0.4</v>
      </c>
      <c r="G86" s="50">
        <f>O86*Calculator!$D$9+P86*Calculator!$D$10</f>
        <v>82416406.848000005</v>
      </c>
      <c r="H86" s="50">
        <f>G86*Calculator!$D$11</f>
        <v>3090615.2568000001</v>
      </c>
      <c r="I86" s="50">
        <f>G86*Calculator!$D$12</f>
        <v>494498.44108800002</v>
      </c>
      <c r="J86" s="50">
        <f t="shared" si="3"/>
        <v>140411</v>
      </c>
      <c r="K86" s="50" cm="1">
        <f t="array" ref="K86">MAX(SUM(T86:AB86,-AC86:AD86),0)</f>
        <v>0</v>
      </c>
      <c r="L86" s="50">
        <f t="shared" si="4"/>
        <v>0</v>
      </c>
      <c r="M86">
        <f t="shared" si="5"/>
        <v>0</v>
      </c>
      <c r="N86">
        <v>175293089</v>
      </c>
      <c r="O86">
        <v>35922414</v>
      </c>
      <c r="P86">
        <v>139370675</v>
      </c>
      <c r="Q86">
        <v>3150</v>
      </c>
      <c r="R86" s="56">
        <v>0.99614751099999999</v>
      </c>
      <c r="S86">
        <v>0</v>
      </c>
      <c r="T86">
        <v>0</v>
      </c>
      <c r="U86">
        <v>0</v>
      </c>
      <c r="V86">
        <v>0</v>
      </c>
      <c r="W86">
        <v>0</v>
      </c>
      <c r="X86">
        <v>0</v>
      </c>
      <c r="Y86">
        <v>0</v>
      </c>
      <c r="Z86">
        <v>0</v>
      </c>
      <c r="AA86">
        <v>0</v>
      </c>
      <c r="AB86">
        <v>0</v>
      </c>
      <c r="AC86">
        <v>0</v>
      </c>
      <c r="AD86">
        <v>0</v>
      </c>
      <c r="AE86">
        <v>0</v>
      </c>
    </row>
    <row r="87" spans="1:31" x14ac:dyDescent="0.35">
      <c r="A87" t="s">
        <v>220</v>
      </c>
      <c r="B87" t="s">
        <v>829</v>
      </c>
      <c r="C87" t="s">
        <v>221</v>
      </c>
      <c r="D87" t="s">
        <v>222</v>
      </c>
      <c r="E87" t="s">
        <v>8</v>
      </c>
      <c r="F87">
        <v>0.4</v>
      </c>
      <c r="G87" s="50">
        <f>O87*Calculator!$D$9+P87*Calculator!$D$10</f>
        <v>88170264.096000001</v>
      </c>
      <c r="H87" s="50">
        <f>G87*Calculator!$D$11</f>
        <v>3306384.9035999998</v>
      </c>
      <c r="I87" s="50">
        <f>G87*Calculator!$D$12</f>
        <v>529021.58457599999</v>
      </c>
      <c r="J87" s="50">
        <f t="shared" si="3"/>
        <v>178239</v>
      </c>
      <c r="K87" s="50" cm="1">
        <f t="array" ref="K87">MAX(SUM(T87:AB87,-AC87:AD87),0)</f>
        <v>0</v>
      </c>
      <c r="L87" s="50">
        <f t="shared" si="4"/>
        <v>21340</v>
      </c>
      <c r="M87">
        <f t="shared" si="5"/>
        <v>0</v>
      </c>
      <c r="N87">
        <v>188418128</v>
      </c>
      <c r="O87">
        <v>47300778</v>
      </c>
      <c r="P87">
        <v>141117350</v>
      </c>
      <c r="Q87">
        <v>3872</v>
      </c>
      <c r="R87" s="56">
        <v>1.0678612240000001</v>
      </c>
      <c r="S87">
        <v>21340</v>
      </c>
      <c r="T87">
        <v>0</v>
      </c>
      <c r="U87">
        <v>0</v>
      </c>
      <c r="V87">
        <v>0</v>
      </c>
      <c r="W87">
        <v>0</v>
      </c>
      <c r="X87">
        <v>0</v>
      </c>
      <c r="Y87">
        <v>0</v>
      </c>
      <c r="Z87">
        <v>0</v>
      </c>
      <c r="AA87">
        <v>0</v>
      </c>
      <c r="AB87">
        <v>0</v>
      </c>
      <c r="AC87">
        <v>0</v>
      </c>
      <c r="AD87">
        <v>0</v>
      </c>
      <c r="AE87">
        <v>0</v>
      </c>
    </row>
    <row r="88" spans="1:31" x14ac:dyDescent="0.35">
      <c r="A88" t="s">
        <v>223</v>
      </c>
      <c r="B88" t="s">
        <v>830</v>
      </c>
      <c r="C88" t="s">
        <v>224</v>
      </c>
      <c r="D88" t="s">
        <v>28</v>
      </c>
      <c r="E88" t="s">
        <v>8</v>
      </c>
      <c r="F88">
        <v>0.3</v>
      </c>
      <c r="G88" s="50">
        <f>O88*Calculator!$D$9+P88*Calculator!$D$10</f>
        <v>175329328.03200001</v>
      </c>
      <c r="H88" s="50">
        <f>G88*Calculator!$D$11</f>
        <v>6574849.8011999996</v>
      </c>
      <c r="I88" s="50">
        <f>G88*Calculator!$D$12</f>
        <v>1051975.9681919999</v>
      </c>
      <c r="J88" s="50">
        <f t="shared" si="3"/>
        <v>323619</v>
      </c>
      <c r="K88" s="50" cm="1">
        <f t="array" ref="K88">MAX(SUM(T88:AB88,-AC88:AD88),0)</f>
        <v>0</v>
      </c>
      <c r="L88" s="50">
        <f t="shared" si="4"/>
        <v>0</v>
      </c>
      <c r="M88">
        <f t="shared" si="5"/>
        <v>0</v>
      </c>
      <c r="N88">
        <v>374388626</v>
      </c>
      <c r="O88">
        <v>91191926</v>
      </c>
      <c r="P88">
        <v>283196700</v>
      </c>
      <c r="Q88">
        <v>7079</v>
      </c>
      <c r="R88" s="56">
        <v>1.0366482720000001</v>
      </c>
      <c r="S88">
        <v>0</v>
      </c>
      <c r="T88">
        <v>0</v>
      </c>
      <c r="U88">
        <v>0</v>
      </c>
      <c r="V88">
        <v>0</v>
      </c>
      <c r="W88">
        <v>0</v>
      </c>
      <c r="X88">
        <v>0</v>
      </c>
      <c r="Y88">
        <v>0</v>
      </c>
      <c r="Z88">
        <v>0</v>
      </c>
      <c r="AA88">
        <v>0</v>
      </c>
      <c r="AB88">
        <v>0</v>
      </c>
      <c r="AC88">
        <v>0</v>
      </c>
      <c r="AD88">
        <v>0</v>
      </c>
      <c r="AE88">
        <v>0</v>
      </c>
    </row>
    <row r="89" spans="1:31" x14ac:dyDescent="0.35">
      <c r="A89" t="s">
        <v>225</v>
      </c>
      <c r="B89" t="s">
        <v>831</v>
      </c>
      <c r="C89" t="s">
        <v>226</v>
      </c>
      <c r="D89" t="s">
        <v>36</v>
      </c>
      <c r="E89" t="s">
        <v>37</v>
      </c>
      <c r="F89">
        <v>0.4</v>
      </c>
      <c r="G89" s="50">
        <f>O89*Calculator!$D$9+P89*Calculator!$D$10</f>
        <v>58935391.872000001</v>
      </c>
      <c r="H89" s="50">
        <f>G89*Calculator!$D$11</f>
        <v>2210077.1952</v>
      </c>
      <c r="I89" s="50">
        <f>G89*Calculator!$D$12</f>
        <v>353612.35123200004</v>
      </c>
      <c r="J89" s="50">
        <f t="shared" si="3"/>
        <v>185743</v>
      </c>
      <c r="K89" s="50" cm="1">
        <f t="array" ref="K89">MAX(SUM(T89:AB89,-AC89:AD89),0)</f>
        <v>0</v>
      </c>
      <c r="L89" s="50">
        <f t="shared" si="4"/>
        <v>0</v>
      </c>
      <c r="M89">
        <f t="shared" si="5"/>
        <v>0</v>
      </c>
      <c r="N89">
        <v>128886546</v>
      </c>
      <c r="O89">
        <v>61044796</v>
      </c>
      <c r="P89">
        <v>67841750</v>
      </c>
      <c r="Q89">
        <v>4653</v>
      </c>
      <c r="R89" s="56">
        <v>1.0453362310000001</v>
      </c>
      <c r="S89">
        <v>0</v>
      </c>
      <c r="T89">
        <v>0</v>
      </c>
      <c r="U89">
        <v>0</v>
      </c>
      <c r="V89">
        <v>0</v>
      </c>
      <c r="W89">
        <v>0</v>
      </c>
      <c r="X89">
        <v>0</v>
      </c>
      <c r="Y89">
        <v>0</v>
      </c>
      <c r="Z89">
        <v>0</v>
      </c>
      <c r="AA89">
        <v>0</v>
      </c>
      <c r="AB89">
        <v>0</v>
      </c>
      <c r="AC89">
        <v>0</v>
      </c>
      <c r="AD89">
        <v>0</v>
      </c>
      <c r="AE89">
        <v>0</v>
      </c>
    </row>
    <row r="90" spans="1:31" x14ac:dyDescent="0.35">
      <c r="A90" t="s">
        <v>227</v>
      </c>
      <c r="B90" t="s">
        <v>832</v>
      </c>
      <c r="C90" t="s">
        <v>228</v>
      </c>
      <c r="D90" t="s">
        <v>222</v>
      </c>
      <c r="E90" t="s">
        <v>8</v>
      </c>
      <c r="F90">
        <v>0.4</v>
      </c>
      <c r="G90" s="50">
        <f>O90*Calculator!$D$9+P90*Calculator!$D$10</f>
        <v>34233098.303999998</v>
      </c>
      <c r="H90" s="50">
        <f>G90*Calculator!$D$11</f>
        <v>1283741.1863999998</v>
      </c>
      <c r="I90" s="50">
        <f>G90*Calculator!$D$12</f>
        <v>205398.589824</v>
      </c>
      <c r="J90" s="50">
        <f t="shared" si="3"/>
        <v>72192</v>
      </c>
      <c r="K90" s="50" cm="1">
        <f t="array" ref="K90">MAX(SUM(T90:AB90,-AC90:AD90),0)</f>
        <v>0</v>
      </c>
      <c r="L90" s="50">
        <f t="shared" si="4"/>
        <v>0</v>
      </c>
      <c r="M90">
        <f t="shared" si="5"/>
        <v>0</v>
      </c>
      <c r="N90">
        <v>73435872</v>
      </c>
      <c r="O90">
        <v>21169172</v>
      </c>
      <c r="P90">
        <v>52266700</v>
      </c>
      <c r="Q90">
        <v>1762</v>
      </c>
      <c r="R90" s="56">
        <v>0.98802268400000004</v>
      </c>
      <c r="S90">
        <v>0</v>
      </c>
      <c r="T90">
        <v>0</v>
      </c>
      <c r="U90">
        <v>0</v>
      </c>
      <c r="V90">
        <v>0</v>
      </c>
      <c r="W90">
        <v>0</v>
      </c>
      <c r="X90">
        <v>0</v>
      </c>
      <c r="Y90">
        <v>0</v>
      </c>
      <c r="Z90">
        <v>0</v>
      </c>
      <c r="AA90">
        <v>0</v>
      </c>
      <c r="AB90">
        <v>0</v>
      </c>
      <c r="AC90">
        <v>0</v>
      </c>
      <c r="AD90">
        <v>0</v>
      </c>
      <c r="AE90">
        <v>0</v>
      </c>
    </row>
    <row r="91" spans="1:31" x14ac:dyDescent="0.35">
      <c r="A91" t="s">
        <v>229</v>
      </c>
      <c r="B91" t="s">
        <v>833</v>
      </c>
      <c r="C91" t="s">
        <v>230</v>
      </c>
      <c r="D91" t="s">
        <v>11</v>
      </c>
      <c r="E91" t="s">
        <v>12</v>
      </c>
      <c r="F91">
        <v>0.4</v>
      </c>
      <c r="G91" s="50">
        <f>O91*Calculator!$D$9+P91*Calculator!$D$10</f>
        <v>35776248.912</v>
      </c>
      <c r="H91" s="50">
        <f>G91*Calculator!$D$11</f>
        <v>1341609.3341999999</v>
      </c>
      <c r="I91" s="50">
        <f>G91*Calculator!$D$12</f>
        <v>214657.493472</v>
      </c>
      <c r="J91" s="50">
        <f t="shared" si="3"/>
        <v>128538</v>
      </c>
      <c r="K91" s="50" cm="1">
        <f t="array" ref="K91">MAX(SUM(T91:AB91,-AC91:AD91),0)</f>
        <v>0</v>
      </c>
      <c r="L91" s="50">
        <f t="shared" si="4"/>
        <v>0</v>
      </c>
      <c r="M91">
        <f t="shared" si="5"/>
        <v>0</v>
      </c>
      <c r="N91">
        <v>78052391</v>
      </c>
      <c r="O91">
        <v>35185391</v>
      </c>
      <c r="P91">
        <v>42867000</v>
      </c>
      <c r="Q91">
        <v>3687</v>
      </c>
      <c r="R91" s="56">
        <v>0.95109519799999998</v>
      </c>
      <c r="S91">
        <v>0</v>
      </c>
      <c r="T91">
        <v>0</v>
      </c>
      <c r="U91">
        <v>0</v>
      </c>
      <c r="V91">
        <v>0</v>
      </c>
      <c r="W91">
        <v>0</v>
      </c>
      <c r="X91">
        <v>0</v>
      </c>
      <c r="Y91">
        <v>0</v>
      </c>
      <c r="Z91">
        <v>0</v>
      </c>
      <c r="AA91">
        <v>0</v>
      </c>
      <c r="AB91">
        <v>0</v>
      </c>
      <c r="AC91">
        <v>0</v>
      </c>
      <c r="AD91">
        <v>0</v>
      </c>
      <c r="AE91">
        <v>0</v>
      </c>
    </row>
    <row r="92" spans="1:31" x14ac:dyDescent="0.35">
      <c r="A92" t="s">
        <v>231</v>
      </c>
      <c r="B92" t="s">
        <v>836</v>
      </c>
      <c r="C92" t="s">
        <v>232</v>
      </c>
      <c r="D92" t="s">
        <v>200</v>
      </c>
      <c r="E92" t="s">
        <v>201</v>
      </c>
      <c r="F92">
        <v>0.4</v>
      </c>
      <c r="G92" s="50">
        <f>O92*Calculator!$D$9+P92*Calculator!$D$10</f>
        <v>103037026.704</v>
      </c>
      <c r="H92" s="50">
        <f>G92*Calculator!$D$11</f>
        <v>3863888.5013999995</v>
      </c>
      <c r="I92" s="50">
        <f>G92*Calculator!$D$12</f>
        <v>618222.16022399999</v>
      </c>
      <c r="J92" s="50">
        <f t="shared" si="3"/>
        <v>206952</v>
      </c>
      <c r="K92" s="50" cm="1">
        <f t="array" ref="K92">MAX(SUM(T92:AB92,-AC92:AD92),0)</f>
        <v>0</v>
      </c>
      <c r="L92" s="50">
        <f t="shared" si="4"/>
        <v>0</v>
      </c>
      <c r="M92">
        <f t="shared" si="5"/>
        <v>0</v>
      </c>
      <c r="N92">
        <v>220063347</v>
      </c>
      <c r="O92">
        <v>54028747</v>
      </c>
      <c r="P92">
        <v>166034600</v>
      </c>
      <c r="Q92">
        <v>5053</v>
      </c>
      <c r="R92" s="56">
        <v>0.97728779799999999</v>
      </c>
      <c r="S92">
        <v>0</v>
      </c>
      <c r="T92">
        <v>0</v>
      </c>
      <c r="U92">
        <v>0</v>
      </c>
      <c r="V92">
        <v>0</v>
      </c>
      <c r="W92">
        <v>0</v>
      </c>
      <c r="X92">
        <v>0</v>
      </c>
      <c r="Y92">
        <v>0</v>
      </c>
      <c r="Z92">
        <v>0</v>
      </c>
      <c r="AA92">
        <v>0</v>
      </c>
      <c r="AB92">
        <v>0</v>
      </c>
      <c r="AC92">
        <v>0</v>
      </c>
      <c r="AD92">
        <v>0</v>
      </c>
      <c r="AE92">
        <v>0</v>
      </c>
    </row>
    <row r="93" spans="1:31" x14ac:dyDescent="0.35">
      <c r="A93" t="s">
        <v>233</v>
      </c>
      <c r="B93" t="s">
        <v>837</v>
      </c>
      <c r="C93" t="s">
        <v>234</v>
      </c>
      <c r="D93" t="s">
        <v>40</v>
      </c>
      <c r="E93" t="s">
        <v>41</v>
      </c>
      <c r="F93">
        <v>0.4</v>
      </c>
      <c r="G93" s="50">
        <f>O93*Calculator!$D$9+P93*Calculator!$D$10</f>
        <v>60557917.920000002</v>
      </c>
      <c r="H93" s="50">
        <f>G93*Calculator!$D$11</f>
        <v>2270921.9219999998</v>
      </c>
      <c r="I93" s="50">
        <f>G93*Calculator!$D$12</f>
        <v>363347.50752000004</v>
      </c>
      <c r="J93" s="50">
        <f t="shared" si="3"/>
        <v>132880</v>
      </c>
      <c r="K93" s="50" cm="1">
        <f t="array" ref="K93">MAX(SUM(T93:AB93,-AC93:AD93),0)</f>
        <v>1366758</v>
      </c>
      <c r="L93" s="50">
        <f t="shared" si="4"/>
        <v>112268</v>
      </c>
      <c r="M93">
        <f t="shared" si="5"/>
        <v>0</v>
      </c>
      <c r="N93">
        <v>130079060</v>
      </c>
      <c r="O93">
        <v>39167310</v>
      </c>
      <c r="P93">
        <v>90911750</v>
      </c>
      <c r="Q93">
        <v>3269</v>
      </c>
      <c r="R93" s="56">
        <v>0.990801657</v>
      </c>
      <c r="S93">
        <v>112268</v>
      </c>
      <c r="T93">
        <v>1262164</v>
      </c>
      <c r="U93">
        <v>0</v>
      </c>
      <c r="V93">
        <v>0</v>
      </c>
      <c r="W93">
        <v>0</v>
      </c>
      <c r="X93">
        <v>29883</v>
      </c>
      <c r="Y93">
        <v>8628</v>
      </c>
      <c r="Z93">
        <v>0</v>
      </c>
      <c r="AA93">
        <v>227209</v>
      </c>
      <c r="AB93">
        <v>-8628</v>
      </c>
      <c r="AC93">
        <v>0</v>
      </c>
      <c r="AD93">
        <v>152498</v>
      </c>
      <c r="AE93">
        <v>0</v>
      </c>
    </row>
    <row r="94" spans="1:31" x14ac:dyDescent="0.35">
      <c r="A94" t="s">
        <v>235</v>
      </c>
      <c r="B94" t="s">
        <v>838</v>
      </c>
      <c r="C94" t="s">
        <v>236</v>
      </c>
      <c r="D94" t="s">
        <v>121</v>
      </c>
      <c r="E94" t="s">
        <v>122</v>
      </c>
      <c r="F94">
        <v>0.4</v>
      </c>
      <c r="G94" s="50">
        <f>O94*Calculator!$D$9+P94*Calculator!$D$10</f>
        <v>40768584.144000001</v>
      </c>
      <c r="H94" s="50">
        <f>G94*Calculator!$D$11</f>
        <v>1528821.9054</v>
      </c>
      <c r="I94" s="50">
        <f>G94*Calculator!$D$12</f>
        <v>244611.50486400002</v>
      </c>
      <c r="J94" s="50">
        <f t="shared" si="3"/>
        <v>114322</v>
      </c>
      <c r="K94" s="50" cm="1">
        <f t="array" ref="K94">MAX(SUM(T94:AB94,-AC94:AD94),0)</f>
        <v>0</v>
      </c>
      <c r="L94" s="50">
        <f t="shared" si="4"/>
        <v>1497793</v>
      </c>
      <c r="M94">
        <f t="shared" si="5"/>
        <v>0</v>
      </c>
      <c r="N94">
        <v>87929167</v>
      </c>
      <c r="O94">
        <v>29946167</v>
      </c>
      <c r="P94">
        <v>57983000</v>
      </c>
      <c r="Q94">
        <v>3124</v>
      </c>
      <c r="R94" s="56">
        <v>0.95566501100000001</v>
      </c>
      <c r="S94">
        <v>1497793</v>
      </c>
      <c r="T94">
        <v>0</v>
      </c>
      <c r="U94">
        <v>0</v>
      </c>
      <c r="V94">
        <v>0</v>
      </c>
      <c r="W94">
        <v>0</v>
      </c>
      <c r="X94">
        <v>0</v>
      </c>
      <c r="Y94">
        <v>0</v>
      </c>
      <c r="Z94">
        <v>0</v>
      </c>
      <c r="AA94">
        <v>0</v>
      </c>
      <c r="AB94">
        <v>0</v>
      </c>
      <c r="AC94">
        <v>0</v>
      </c>
      <c r="AD94">
        <v>0</v>
      </c>
      <c r="AE94">
        <v>0</v>
      </c>
    </row>
    <row r="95" spans="1:31" x14ac:dyDescent="0.35">
      <c r="A95" t="s">
        <v>237</v>
      </c>
      <c r="B95" t="s">
        <v>839</v>
      </c>
      <c r="C95" t="s">
        <v>238</v>
      </c>
      <c r="D95" t="s">
        <v>21</v>
      </c>
      <c r="E95" t="s">
        <v>22</v>
      </c>
      <c r="F95">
        <v>0.4</v>
      </c>
      <c r="G95" s="50">
        <f>O95*Calculator!$D$9+P95*Calculator!$D$10</f>
        <v>45166982.688000001</v>
      </c>
      <c r="H95" s="50">
        <f>G95*Calculator!$D$11</f>
        <v>1693761.8507999999</v>
      </c>
      <c r="I95" s="50">
        <f>G95*Calculator!$D$12</f>
        <v>271001.89612799999</v>
      </c>
      <c r="J95" s="50">
        <f t="shared" si="3"/>
        <v>153037</v>
      </c>
      <c r="K95" s="50" cm="1">
        <f t="array" ref="K95">MAX(SUM(T95:AB95,-AC95:AD95),0)</f>
        <v>0</v>
      </c>
      <c r="L95" s="50">
        <f t="shared" si="4"/>
        <v>0</v>
      </c>
      <c r="M95">
        <f t="shared" si="5"/>
        <v>0</v>
      </c>
      <c r="N95">
        <v>97895084</v>
      </c>
      <c r="O95">
        <v>37972034</v>
      </c>
      <c r="P95">
        <v>59923050</v>
      </c>
      <c r="Q95">
        <v>4233</v>
      </c>
      <c r="R95" s="56">
        <v>0.974102947</v>
      </c>
      <c r="S95">
        <v>0</v>
      </c>
      <c r="T95">
        <v>0</v>
      </c>
      <c r="U95">
        <v>0</v>
      </c>
      <c r="V95">
        <v>0</v>
      </c>
      <c r="W95">
        <v>0</v>
      </c>
      <c r="X95">
        <v>0</v>
      </c>
      <c r="Y95">
        <v>0</v>
      </c>
      <c r="Z95">
        <v>0</v>
      </c>
      <c r="AA95">
        <v>0</v>
      </c>
      <c r="AB95">
        <v>0</v>
      </c>
      <c r="AC95">
        <v>0</v>
      </c>
      <c r="AD95">
        <v>0</v>
      </c>
      <c r="AE95">
        <v>0</v>
      </c>
    </row>
    <row r="96" spans="1:31" x14ac:dyDescent="0.35">
      <c r="A96" t="s">
        <v>239</v>
      </c>
      <c r="B96" t="s">
        <v>840</v>
      </c>
      <c r="C96" t="s">
        <v>240</v>
      </c>
      <c r="D96" t="s">
        <v>141</v>
      </c>
      <c r="E96" t="s">
        <v>8</v>
      </c>
      <c r="F96">
        <v>0.4</v>
      </c>
      <c r="G96" s="50">
        <f>O96*Calculator!$D$9+P96*Calculator!$D$10</f>
        <v>27814535.663999997</v>
      </c>
      <c r="H96" s="50">
        <f>G96*Calculator!$D$11</f>
        <v>1043045.0873999998</v>
      </c>
      <c r="I96" s="50">
        <f>G96*Calculator!$D$12</f>
        <v>166887.21398399997</v>
      </c>
      <c r="J96" s="50">
        <f t="shared" si="3"/>
        <v>116744</v>
      </c>
      <c r="K96" s="50" cm="1">
        <f t="array" ref="K96">MAX(SUM(T96:AB96,-AC96:AD96),0)</f>
        <v>0</v>
      </c>
      <c r="L96" s="50">
        <f t="shared" si="4"/>
        <v>439363</v>
      </c>
      <c r="M96">
        <f t="shared" si="5"/>
        <v>0</v>
      </c>
      <c r="N96">
        <v>60775427</v>
      </c>
      <c r="O96">
        <v>28284777</v>
      </c>
      <c r="P96">
        <v>32490650</v>
      </c>
      <c r="Q96">
        <v>3381</v>
      </c>
      <c r="R96" s="56">
        <v>0.961676423</v>
      </c>
      <c r="S96">
        <v>439363</v>
      </c>
      <c r="T96">
        <v>0</v>
      </c>
      <c r="U96">
        <v>0</v>
      </c>
      <c r="V96">
        <v>0</v>
      </c>
      <c r="W96">
        <v>0</v>
      </c>
      <c r="X96">
        <v>0</v>
      </c>
      <c r="Y96">
        <v>0</v>
      </c>
      <c r="Z96">
        <v>0</v>
      </c>
      <c r="AA96">
        <v>0</v>
      </c>
      <c r="AB96">
        <v>0</v>
      </c>
      <c r="AC96">
        <v>0</v>
      </c>
      <c r="AD96">
        <v>0</v>
      </c>
      <c r="AE96">
        <v>0</v>
      </c>
    </row>
    <row r="97" spans="1:31" x14ac:dyDescent="0.35">
      <c r="A97" t="s">
        <v>241</v>
      </c>
      <c r="B97" t="s">
        <v>841</v>
      </c>
      <c r="C97" t="s">
        <v>242</v>
      </c>
      <c r="D97" t="s">
        <v>114</v>
      </c>
      <c r="E97" t="s">
        <v>62</v>
      </c>
      <c r="F97">
        <v>0.4</v>
      </c>
      <c r="G97" s="50">
        <f>O97*Calculator!$D$9+P97*Calculator!$D$10</f>
        <v>37853189.088</v>
      </c>
      <c r="H97" s="50">
        <f>G97*Calculator!$D$11</f>
        <v>1419494.5907999999</v>
      </c>
      <c r="I97" s="50">
        <f>G97*Calculator!$D$12</f>
        <v>227119.134528</v>
      </c>
      <c r="J97" s="50">
        <f t="shared" si="3"/>
        <v>117370</v>
      </c>
      <c r="K97" s="50" cm="1">
        <f t="array" ref="K97">MAX(SUM(T97:AB97,-AC97:AD97),0)</f>
        <v>184385</v>
      </c>
      <c r="L97" s="50">
        <f t="shared" si="4"/>
        <v>164950</v>
      </c>
      <c r="M97">
        <f t="shared" si="5"/>
        <v>0</v>
      </c>
      <c r="N97">
        <v>81855984</v>
      </c>
      <c r="O97">
        <v>29951734</v>
      </c>
      <c r="P97">
        <v>51904250</v>
      </c>
      <c r="Q97">
        <v>3106</v>
      </c>
      <c r="R97" s="56">
        <v>0.99778512600000002</v>
      </c>
      <c r="S97">
        <v>164950</v>
      </c>
      <c r="T97">
        <v>3678915</v>
      </c>
      <c r="U97">
        <v>0</v>
      </c>
      <c r="V97">
        <v>0</v>
      </c>
      <c r="W97">
        <v>0</v>
      </c>
      <c r="X97">
        <v>0</v>
      </c>
      <c r="Y97">
        <v>0</v>
      </c>
      <c r="Z97">
        <v>0</v>
      </c>
      <c r="AA97">
        <v>0</v>
      </c>
      <c r="AB97">
        <v>-161863</v>
      </c>
      <c r="AC97">
        <v>0</v>
      </c>
      <c r="AD97">
        <v>3332667</v>
      </c>
      <c r="AE97">
        <v>0</v>
      </c>
    </row>
    <row r="98" spans="1:31" x14ac:dyDescent="0.35">
      <c r="A98" t="s">
        <v>243</v>
      </c>
      <c r="B98" t="s">
        <v>842</v>
      </c>
      <c r="C98" t="s">
        <v>244</v>
      </c>
      <c r="D98" t="s">
        <v>8</v>
      </c>
      <c r="E98" t="s">
        <v>245</v>
      </c>
      <c r="F98">
        <v>0.49</v>
      </c>
      <c r="G98" s="50">
        <f>O98*Calculator!$D$9+P98*Calculator!$D$10</f>
        <v>108271364.30400001</v>
      </c>
      <c r="H98" s="50">
        <f>G98*Calculator!$D$11</f>
        <v>4060176.1614000001</v>
      </c>
      <c r="I98" s="50">
        <f>G98*Calculator!$D$12</f>
        <v>649628.18582400004</v>
      </c>
      <c r="J98" s="50">
        <f t="shared" si="3"/>
        <v>261927</v>
      </c>
      <c r="K98" s="50" cm="1">
        <f t="array" ref="K98">MAX(SUM(T98:AB98,-AC98:AD98),0)</f>
        <v>5941302</v>
      </c>
      <c r="L98" s="50">
        <f t="shared" si="4"/>
        <v>747</v>
      </c>
      <c r="M98">
        <f t="shared" si="5"/>
        <v>0</v>
      </c>
      <c r="N98">
        <v>232380747</v>
      </c>
      <c r="O98">
        <v>68154047</v>
      </c>
      <c r="P98">
        <v>164226700</v>
      </c>
      <c r="Q98">
        <v>6971</v>
      </c>
      <c r="R98" s="56">
        <v>0.95098463099999997</v>
      </c>
      <c r="S98">
        <v>747</v>
      </c>
      <c r="T98">
        <v>7422382</v>
      </c>
      <c r="U98">
        <v>0</v>
      </c>
      <c r="V98">
        <v>0</v>
      </c>
      <c r="W98">
        <v>0</v>
      </c>
      <c r="X98">
        <v>0</v>
      </c>
      <c r="Y98">
        <v>0</v>
      </c>
      <c r="Z98">
        <v>0</v>
      </c>
      <c r="AA98">
        <v>0</v>
      </c>
      <c r="AB98">
        <v>0</v>
      </c>
      <c r="AC98">
        <v>747</v>
      </c>
      <c r="AD98">
        <v>1480333</v>
      </c>
      <c r="AE98">
        <v>0</v>
      </c>
    </row>
    <row r="99" spans="1:31" x14ac:dyDescent="0.35">
      <c r="A99" t="s">
        <v>246</v>
      </c>
      <c r="B99" t="s">
        <v>843</v>
      </c>
      <c r="C99" t="s">
        <v>247</v>
      </c>
      <c r="D99" t="s">
        <v>17</v>
      </c>
      <c r="E99" t="s">
        <v>18</v>
      </c>
      <c r="F99">
        <v>0.4</v>
      </c>
      <c r="G99" s="50">
        <f>O99*Calculator!$D$9+P99*Calculator!$D$10</f>
        <v>36109148.640000001</v>
      </c>
      <c r="H99" s="50">
        <f>G99*Calculator!$D$11</f>
        <v>1354093.074</v>
      </c>
      <c r="I99" s="50">
        <f>G99*Calculator!$D$12</f>
        <v>216654.89184</v>
      </c>
      <c r="J99" s="50">
        <f t="shared" si="3"/>
        <v>101760</v>
      </c>
      <c r="K99" s="50" cm="1">
        <f t="array" ref="K99">MAX(SUM(T99:AB99,-AC99:AD99),0)</f>
        <v>0</v>
      </c>
      <c r="L99" s="50">
        <f t="shared" si="4"/>
        <v>501970</v>
      </c>
      <c r="M99">
        <f t="shared" si="5"/>
        <v>0</v>
      </c>
      <c r="N99">
        <v>78080770</v>
      </c>
      <c r="O99">
        <v>28533770</v>
      </c>
      <c r="P99">
        <v>49547000</v>
      </c>
      <c r="Q99">
        <v>2703</v>
      </c>
      <c r="R99" s="56">
        <v>0.97870023500000003</v>
      </c>
      <c r="S99">
        <v>501970</v>
      </c>
      <c r="T99">
        <v>0</v>
      </c>
      <c r="U99">
        <v>0</v>
      </c>
      <c r="V99">
        <v>0</v>
      </c>
      <c r="W99">
        <v>0</v>
      </c>
      <c r="X99">
        <v>0</v>
      </c>
      <c r="Y99">
        <v>0</v>
      </c>
      <c r="Z99">
        <v>0</v>
      </c>
      <c r="AA99">
        <v>0</v>
      </c>
      <c r="AB99">
        <v>0</v>
      </c>
      <c r="AC99">
        <v>0</v>
      </c>
      <c r="AD99">
        <v>0</v>
      </c>
      <c r="AE99">
        <v>0</v>
      </c>
    </row>
    <row r="100" spans="1:31" x14ac:dyDescent="0.35">
      <c r="A100" t="s">
        <v>248</v>
      </c>
      <c r="B100" t="s">
        <v>844</v>
      </c>
      <c r="C100" t="s">
        <v>249</v>
      </c>
      <c r="D100" t="s">
        <v>141</v>
      </c>
      <c r="E100" t="s">
        <v>8</v>
      </c>
      <c r="F100">
        <v>0.4</v>
      </c>
      <c r="G100" s="50">
        <f>O100*Calculator!$D$9+P100*Calculator!$D$10</f>
        <v>76475775.120000005</v>
      </c>
      <c r="H100" s="50">
        <f>G100*Calculator!$D$11</f>
        <v>2867841.5670000003</v>
      </c>
      <c r="I100" s="50">
        <f>G100*Calculator!$D$12</f>
        <v>458854.65072000003</v>
      </c>
      <c r="J100" s="50">
        <f t="shared" si="3"/>
        <v>167848</v>
      </c>
      <c r="K100" s="50" cm="1">
        <f t="array" ref="K100">MAX(SUM(T100:AB100,-AC100:AD100),0)</f>
        <v>0</v>
      </c>
      <c r="L100" s="50">
        <f t="shared" si="4"/>
        <v>0</v>
      </c>
      <c r="M100">
        <f t="shared" si="5"/>
        <v>0</v>
      </c>
      <c r="N100">
        <v>163940785</v>
      </c>
      <c r="O100">
        <v>46162535</v>
      </c>
      <c r="P100">
        <v>117778250</v>
      </c>
      <c r="Q100">
        <v>4165</v>
      </c>
      <c r="R100" s="56">
        <v>0.98472316500000001</v>
      </c>
      <c r="S100">
        <v>0</v>
      </c>
      <c r="T100">
        <v>0</v>
      </c>
      <c r="U100">
        <v>0</v>
      </c>
      <c r="V100">
        <v>0</v>
      </c>
      <c r="W100">
        <v>0</v>
      </c>
      <c r="X100">
        <v>0</v>
      </c>
      <c r="Y100">
        <v>0</v>
      </c>
      <c r="Z100">
        <v>0</v>
      </c>
      <c r="AA100">
        <v>0</v>
      </c>
      <c r="AB100">
        <v>0</v>
      </c>
      <c r="AC100">
        <v>0</v>
      </c>
      <c r="AD100">
        <v>0</v>
      </c>
      <c r="AE100">
        <v>0</v>
      </c>
    </row>
    <row r="101" spans="1:31" x14ac:dyDescent="0.35">
      <c r="A101" t="s">
        <v>250</v>
      </c>
      <c r="B101" t="s">
        <v>846</v>
      </c>
      <c r="C101" t="s">
        <v>251</v>
      </c>
      <c r="D101" t="s">
        <v>40</v>
      </c>
      <c r="E101" t="s">
        <v>41</v>
      </c>
      <c r="F101">
        <v>0.4</v>
      </c>
      <c r="G101" s="50">
        <f>O101*Calculator!$D$9+P101*Calculator!$D$10</f>
        <v>25975277.423999995</v>
      </c>
      <c r="H101" s="50">
        <f>G101*Calculator!$D$11</f>
        <v>974072.90339999972</v>
      </c>
      <c r="I101" s="50">
        <f>G101*Calculator!$D$12</f>
        <v>155851.66454399997</v>
      </c>
      <c r="J101" s="50">
        <f t="shared" si="3"/>
        <v>73413</v>
      </c>
      <c r="K101" s="50" cm="1">
        <f t="array" ref="K101">MAX(SUM(T101:AB101,-AC101:AD101),0)</f>
        <v>793378</v>
      </c>
      <c r="L101" s="50">
        <f t="shared" si="4"/>
        <v>0</v>
      </c>
      <c r="M101">
        <f t="shared" si="5"/>
        <v>0</v>
      </c>
      <c r="N101">
        <v>56090027</v>
      </c>
      <c r="O101">
        <v>19748657</v>
      </c>
      <c r="P101">
        <v>36341370</v>
      </c>
      <c r="Q101">
        <v>1999</v>
      </c>
      <c r="R101" s="56">
        <v>0.959569593</v>
      </c>
      <c r="S101">
        <v>0</v>
      </c>
      <c r="T101">
        <v>1396365</v>
      </c>
      <c r="U101">
        <v>0</v>
      </c>
      <c r="V101">
        <v>-14100</v>
      </c>
      <c r="W101">
        <v>0</v>
      </c>
      <c r="X101">
        <v>0</v>
      </c>
      <c r="Y101">
        <v>0</v>
      </c>
      <c r="Z101">
        <v>0</v>
      </c>
      <c r="AA101">
        <v>0</v>
      </c>
      <c r="AB101">
        <v>0</v>
      </c>
      <c r="AC101">
        <v>0</v>
      </c>
      <c r="AD101">
        <v>588887</v>
      </c>
      <c r="AE101">
        <v>0</v>
      </c>
    </row>
    <row r="102" spans="1:31" x14ac:dyDescent="0.35">
      <c r="A102" t="s">
        <v>252</v>
      </c>
      <c r="B102" t="s">
        <v>847</v>
      </c>
      <c r="C102" t="s">
        <v>253</v>
      </c>
      <c r="D102" t="s">
        <v>21</v>
      </c>
      <c r="E102" t="s">
        <v>22</v>
      </c>
      <c r="F102">
        <v>0.4</v>
      </c>
      <c r="G102" s="50">
        <f>O102*Calculator!$D$9+P102*Calculator!$D$10</f>
        <v>40848527.519999996</v>
      </c>
      <c r="H102" s="50">
        <f>G102*Calculator!$D$11</f>
        <v>1531819.7819999999</v>
      </c>
      <c r="I102" s="50">
        <f>G102*Calculator!$D$12</f>
        <v>245091.16511999999</v>
      </c>
      <c r="J102" s="50">
        <f t="shared" si="3"/>
        <v>95027</v>
      </c>
      <c r="K102" s="50" cm="1">
        <f t="array" ref="K102">MAX(SUM(T102:AB102,-AC102:AD102),0)</f>
        <v>660660</v>
      </c>
      <c r="L102" s="50">
        <f t="shared" si="4"/>
        <v>2220</v>
      </c>
      <c r="M102">
        <f t="shared" si="5"/>
        <v>0</v>
      </c>
      <c r="N102">
        <v>87856910</v>
      </c>
      <c r="O102">
        <v>27558110</v>
      </c>
      <c r="P102">
        <v>60298800</v>
      </c>
      <c r="Q102">
        <v>2323</v>
      </c>
      <c r="R102" s="56">
        <v>1.008475617</v>
      </c>
      <c r="S102">
        <v>2220</v>
      </c>
      <c r="T102">
        <v>660660</v>
      </c>
      <c r="U102">
        <v>0</v>
      </c>
      <c r="V102">
        <v>0</v>
      </c>
      <c r="W102">
        <v>0</v>
      </c>
      <c r="X102">
        <v>0</v>
      </c>
      <c r="Y102">
        <v>0</v>
      </c>
      <c r="Z102">
        <v>0</v>
      </c>
      <c r="AA102">
        <v>0</v>
      </c>
      <c r="AB102">
        <v>0</v>
      </c>
      <c r="AC102">
        <v>0</v>
      </c>
      <c r="AD102">
        <v>0</v>
      </c>
      <c r="AE102">
        <v>0</v>
      </c>
    </row>
    <row r="103" spans="1:31" x14ac:dyDescent="0.35">
      <c r="A103" t="s">
        <v>254</v>
      </c>
      <c r="B103" t="s">
        <v>848</v>
      </c>
      <c r="C103" t="s">
        <v>255</v>
      </c>
      <c r="D103" t="s">
        <v>86</v>
      </c>
      <c r="E103" t="s">
        <v>8</v>
      </c>
      <c r="F103">
        <v>0.4</v>
      </c>
      <c r="G103" s="50">
        <f>O103*Calculator!$D$9+P103*Calculator!$D$10</f>
        <v>42800538.480000004</v>
      </c>
      <c r="H103" s="50">
        <f>G103*Calculator!$D$11</f>
        <v>1605020.1930000002</v>
      </c>
      <c r="I103" s="50">
        <f>G103*Calculator!$D$12</f>
        <v>256803.23088000002</v>
      </c>
      <c r="J103" s="50">
        <f t="shared" si="3"/>
        <v>173026</v>
      </c>
      <c r="K103" s="50" cm="1">
        <f t="array" ref="K103">MAX(SUM(T103:AB103,-AC103:AD103),0)</f>
        <v>1873245</v>
      </c>
      <c r="L103" s="50">
        <f t="shared" si="4"/>
        <v>80195</v>
      </c>
      <c r="M103">
        <f t="shared" si="5"/>
        <v>0</v>
      </c>
      <c r="N103">
        <v>92943265</v>
      </c>
      <c r="O103">
        <v>37754765</v>
      </c>
      <c r="P103">
        <v>55188500</v>
      </c>
      <c r="Q103">
        <v>5050</v>
      </c>
      <c r="R103" s="56">
        <v>0.951575159</v>
      </c>
      <c r="S103">
        <v>80195</v>
      </c>
      <c r="T103">
        <v>2310280</v>
      </c>
      <c r="U103">
        <v>0</v>
      </c>
      <c r="V103">
        <v>0</v>
      </c>
      <c r="W103">
        <v>0</v>
      </c>
      <c r="X103">
        <v>0</v>
      </c>
      <c r="Y103">
        <v>0</v>
      </c>
      <c r="Z103">
        <v>0</v>
      </c>
      <c r="AA103">
        <v>28711</v>
      </c>
      <c r="AB103">
        <v>-5300</v>
      </c>
      <c r="AC103">
        <v>0</v>
      </c>
      <c r="AD103">
        <v>460446</v>
      </c>
      <c r="AE103">
        <v>0</v>
      </c>
    </row>
    <row r="104" spans="1:31" x14ac:dyDescent="0.35">
      <c r="A104" t="s">
        <v>256</v>
      </c>
      <c r="B104" t="s">
        <v>851</v>
      </c>
      <c r="C104" t="s">
        <v>257</v>
      </c>
      <c r="D104" t="s">
        <v>28</v>
      </c>
      <c r="E104" t="s">
        <v>8</v>
      </c>
      <c r="F104">
        <v>0.3</v>
      </c>
      <c r="G104" s="50">
        <f>O104*Calculator!$D$9+P104*Calculator!$D$10</f>
        <v>156365013.59999999</v>
      </c>
      <c r="H104" s="50">
        <f>G104*Calculator!$D$11</f>
        <v>5863688.0099999998</v>
      </c>
      <c r="I104" s="50">
        <f>G104*Calculator!$D$12</f>
        <v>938190.08160000003</v>
      </c>
      <c r="J104" s="50">
        <f t="shared" si="3"/>
        <v>285705</v>
      </c>
      <c r="K104" s="50" cm="1">
        <f t="array" ref="K104">MAX(SUM(T104:AB104,-AC104:AD104),0)</f>
        <v>0</v>
      </c>
      <c r="L104" s="50">
        <f t="shared" si="4"/>
        <v>0</v>
      </c>
      <c r="M104">
        <f t="shared" si="5"/>
        <v>0</v>
      </c>
      <c r="N104">
        <v>332677200</v>
      </c>
      <c r="O104">
        <v>69167550</v>
      </c>
      <c r="P104">
        <v>263509650</v>
      </c>
      <c r="Q104">
        <v>6224</v>
      </c>
      <c r="R104" s="56">
        <v>1.0378066990000001</v>
      </c>
      <c r="S104">
        <v>0</v>
      </c>
      <c r="T104">
        <v>0</v>
      </c>
      <c r="U104">
        <v>0</v>
      </c>
      <c r="V104">
        <v>0</v>
      </c>
      <c r="W104">
        <v>0</v>
      </c>
      <c r="X104">
        <v>0</v>
      </c>
      <c r="Y104">
        <v>0</v>
      </c>
      <c r="Z104">
        <v>0</v>
      </c>
      <c r="AA104">
        <v>0</v>
      </c>
      <c r="AB104">
        <v>0</v>
      </c>
      <c r="AC104">
        <v>0</v>
      </c>
      <c r="AD104">
        <v>0</v>
      </c>
      <c r="AE104">
        <v>0</v>
      </c>
    </row>
    <row r="105" spans="1:31" x14ac:dyDescent="0.35">
      <c r="A105" t="s">
        <v>258</v>
      </c>
      <c r="B105" t="s">
        <v>852</v>
      </c>
      <c r="C105" t="s">
        <v>259</v>
      </c>
      <c r="D105" t="s">
        <v>222</v>
      </c>
      <c r="E105" t="s">
        <v>8</v>
      </c>
      <c r="F105">
        <v>0.4</v>
      </c>
      <c r="G105" s="50">
        <f>O105*Calculator!$D$9+P105*Calculator!$D$10</f>
        <v>115124620.31999999</v>
      </c>
      <c r="H105" s="50">
        <f>G105*Calculator!$D$11</f>
        <v>4317173.2619999992</v>
      </c>
      <c r="I105" s="50">
        <f>G105*Calculator!$D$12</f>
        <v>690747.72191999992</v>
      </c>
      <c r="J105" s="50">
        <f t="shared" si="3"/>
        <v>218597</v>
      </c>
      <c r="K105" s="50" cm="1">
        <f t="array" ref="K105">MAX(SUM(T105:AB105,-AC105:AD105),0)</f>
        <v>0</v>
      </c>
      <c r="L105" s="50">
        <f t="shared" si="4"/>
        <v>0</v>
      </c>
      <c r="M105">
        <f t="shared" si="5"/>
        <v>0</v>
      </c>
      <c r="N105">
        <v>244944010</v>
      </c>
      <c r="O105">
        <v>51010510</v>
      </c>
      <c r="P105">
        <v>193933500</v>
      </c>
      <c r="Q105">
        <v>4493</v>
      </c>
      <c r="R105" s="56">
        <v>1.0937691199999999</v>
      </c>
      <c r="S105">
        <v>0</v>
      </c>
      <c r="T105">
        <v>0</v>
      </c>
      <c r="U105">
        <v>0</v>
      </c>
      <c r="V105">
        <v>0</v>
      </c>
      <c r="W105">
        <v>0</v>
      </c>
      <c r="X105">
        <v>0</v>
      </c>
      <c r="Y105">
        <v>0</v>
      </c>
      <c r="Z105">
        <v>0</v>
      </c>
      <c r="AA105">
        <v>0</v>
      </c>
      <c r="AB105">
        <v>0</v>
      </c>
      <c r="AC105">
        <v>0</v>
      </c>
      <c r="AD105">
        <v>0</v>
      </c>
      <c r="AE105">
        <v>0</v>
      </c>
    </row>
    <row r="106" spans="1:31" x14ac:dyDescent="0.35">
      <c r="A106" t="s">
        <v>260</v>
      </c>
      <c r="B106" t="s">
        <v>853</v>
      </c>
      <c r="C106" t="s">
        <v>261</v>
      </c>
      <c r="D106" t="s">
        <v>28</v>
      </c>
      <c r="E106" t="s">
        <v>8</v>
      </c>
      <c r="F106">
        <v>0.3</v>
      </c>
      <c r="G106" s="50">
        <f>O106*Calculator!$D$9+P106*Calculator!$D$10</f>
        <v>253939412.06400001</v>
      </c>
      <c r="H106" s="50">
        <f>G106*Calculator!$D$11</f>
        <v>9522727.9524000008</v>
      </c>
      <c r="I106" s="50">
        <f>G106*Calculator!$D$12</f>
        <v>1523636.4723840002</v>
      </c>
      <c r="J106" s="50">
        <f t="shared" si="3"/>
        <v>588445</v>
      </c>
      <c r="K106" s="50" cm="1">
        <f t="array" ref="K106">MAX(SUM(T106:AB106,-AC106:AD106),0)</f>
        <v>0</v>
      </c>
      <c r="L106" s="50">
        <f t="shared" si="4"/>
        <v>0</v>
      </c>
      <c r="M106">
        <f t="shared" si="5"/>
        <v>0</v>
      </c>
      <c r="N106">
        <v>546128852</v>
      </c>
      <c r="O106">
        <v>170884102</v>
      </c>
      <c r="P106">
        <v>375244750</v>
      </c>
      <c r="Q106">
        <v>12348</v>
      </c>
      <c r="R106" s="56">
        <v>1.1328383319999999</v>
      </c>
      <c r="S106">
        <v>0</v>
      </c>
      <c r="T106">
        <v>0</v>
      </c>
      <c r="U106">
        <v>0</v>
      </c>
      <c r="V106">
        <v>0</v>
      </c>
      <c r="W106">
        <v>0</v>
      </c>
      <c r="X106">
        <v>0</v>
      </c>
      <c r="Y106">
        <v>0</v>
      </c>
      <c r="Z106">
        <v>0</v>
      </c>
      <c r="AA106">
        <v>0</v>
      </c>
      <c r="AB106">
        <v>0</v>
      </c>
      <c r="AC106">
        <v>0</v>
      </c>
      <c r="AD106">
        <v>0</v>
      </c>
      <c r="AE106">
        <v>0</v>
      </c>
    </row>
    <row r="107" spans="1:31" x14ac:dyDescent="0.35">
      <c r="A107" t="s">
        <v>262</v>
      </c>
      <c r="B107" t="s">
        <v>854</v>
      </c>
      <c r="C107" t="s">
        <v>263</v>
      </c>
      <c r="D107" t="s">
        <v>8</v>
      </c>
      <c r="E107" t="s">
        <v>147</v>
      </c>
      <c r="F107">
        <v>0.49</v>
      </c>
      <c r="G107" s="50">
        <f>O107*Calculator!$D$9+P107*Calculator!$D$10</f>
        <v>85728943.008000001</v>
      </c>
      <c r="H107" s="50">
        <f>G107*Calculator!$D$11</f>
        <v>3214835.3627999998</v>
      </c>
      <c r="I107" s="50">
        <f>G107*Calculator!$D$12</f>
        <v>514373.65804800001</v>
      </c>
      <c r="J107" s="50">
        <f t="shared" si="3"/>
        <v>160614</v>
      </c>
      <c r="K107" s="50" cm="1">
        <f t="array" ref="K107">MAX(SUM(T107:AB107,-AC107:AD107),0)</f>
        <v>939363</v>
      </c>
      <c r="L107" s="50">
        <f t="shared" si="4"/>
        <v>0</v>
      </c>
      <c r="M107">
        <f t="shared" si="5"/>
        <v>0</v>
      </c>
      <c r="N107">
        <v>182752694</v>
      </c>
      <c r="O107">
        <v>41507294</v>
      </c>
      <c r="P107">
        <v>141245400</v>
      </c>
      <c r="Q107">
        <v>3818</v>
      </c>
      <c r="R107" s="56">
        <v>0.980122936</v>
      </c>
      <c r="S107">
        <v>0</v>
      </c>
      <c r="T107">
        <v>973931</v>
      </c>
      <c r="U107">
        <v>0</v>
      </c>
      <c r="V107">
        <v>0</v>
      </c>
      <c r="W107">
        <v>0</v>
      </c>
      <c r="X107">
        <v>0</v>
      </c>
      <c r="Y107">
        <v>0</v>
      </c>
      <c r="Z107">
        <v>0</v>
      </c>
      <c r="AA107">
        <v>0</v>
      </c>
      <c r="AB107">
        <v>0</v>
      </c>
      <c r="AC107">
        <v>0</v>
      </c>
      <c r="AD107">
        <v>34568</v>
      </c>
      <c r="AE107">
        <v>0</v>
      </c>
    </row>
    <row r="108" spans="1:31" x14ac:dyDescent="0.35">
      <c r="A108" t="s">
        <v>264</v>
      </c>
      <c r="B108" t="s">
        <v>855</v>
      </c>
      <c r="C108" t="s">
        <v>265</v>
      </c>
      <c r="D108" t="s">
        <v>28</v>
      </c>
      <c r="E108" t="s">
        <v>8</v>
      </c>
      <c r="F108">
        <v>0.3</v>
      </c>
      <c r="G108" s="50">
        <f>O108*Calculator!$D$9+P108*Calculator!$D$10</f>
        <v>301316174.92799997</v>
      </c>
      <c r="H108" s="50">
        <f>G108*Calculator!$D$11</f>
        <v>11299356.559799999</v>
      </c>
      <c r="I108" s="50">
        <f>G108*Calculator!$D$12</f>
        <v>1807897.0495679998</v>
      </c>
      <c r="J108" s="50">
        <f t="shared" si="3"/>
        <v>513765</v>
      </c>
      <c r="K108" s="50" cm="1">
        <f t="array" ref="K108">MAX(SUM(T108:AB108,-AC108:AD108),0)</f>
        <v>0</v>
      </c>
      <c r="L108" s="50">
        <f t="shared" si="4"/>
        <v>0</v>
      </c>
      <c r="M108">
        <f t="shared" si="5"/>
        <v>0</v>
      </c>
      <c r="N108">
        <v>639496329</v>
      </c>
      <c r="O108">
        <v>117542979</v>
      </c>
      <c r="P108">
        <v>521953350</v>
      </c>
      <c r="Q108">
        <v>9463</v>
      </c>
      <c r="R108" s="56">
        <v>1.141851529</v>
      </c>
      <c r="S108">
        <v>0</v>
      </c>
      <c r="T108">
        <v>0</v>
      </c>
      <c r="U108">
        <v>0</v>
      </c>
      <c r="V108">
        <v>0</v>
      </c>
      <c r="W108">
        <v>0</v>
      </c>
      <c r="X108">
        <v>0</v>
      </c>
      <c r="Y108">
        <v>0</v>
      </c>
      <c r="Z108">
        <v>0</v>
      </c>
      <c r="AA108">
        <v>0</v>
      </c>
      <c r="AB108">
        <v>0</v>
      </c>
      <c r="AC108">
        <v>0</v>
      </c>
      <c r="AD108">
        <v>0</v>
      </c>
      <c r="AE108">
        <v>0</v>
      </c>
    </row>
    <row r="109" spans="1:31" x14ac:dyDescent="0.35">
      <c r="A109" t="s">
        <v>266</v>
      </c>
      <c r="B109" t="s">
        <v>858</v>
      </c>
      <c r="C109" t="s">
        <v>267</v>
      </c>
      <c r="D109" t="s">
        <v>58</v>
      </c>
      <c r="E109" t="s">
        <v>59</v>
      </c>
      <c r="F109">
        <v>0.4</v>
      </c>
      <c r="G109" s="50">
        <f>O109*Calculator!$D$9+P109*Calculator!$D$10</f>
        <v>79873763.951999992</v>
      </c>
      <c r="H109" s="50">
        <f>G109*Calculator!$D$11</f>
        <v>2995266.1481999997</v>
      </c>
      <c r="I109" s="50">
        <f>G109*Calculator!$D$12</f>
        <v>479242.58371199993</v>
      </c>
      <c r="J109" s="50">
        <f t="shared" si="3"/>
        <v>145622</v>
      </c>
      <c r="K109" s="50" cm="1">
        <f t="array" ref="K109">MAX(SUM(T109:AB109,-AC109:AD109),0)</f>
        <v>0</v>
      </c>
      <c r="L109" s="50">
        <f t="shared" si="4"/>
        <v>126202</v>
      </c>
      <c r="M109">
        <f t="shared" si="5"/>
        <v>0</v>
      </c>
      <c r="N109">
        <v>170068111</v>
      </c>
      <c r="O109">
        <v>36644361</v>
      </c>
      <c r="P109">
        <v>133423750</v>
      </c>
      <c r="Q109">
        <v>3359</v>
      </c>
      <c r="R109" s="56">
        <v>0.99502272300000005</v>
      </c>
      <c r="S109">
        <v>126202</v>
      </c>
      <c r="T109">
        <v>0</v>
      </c>
      <c r="U109">
        <v>0</v>
      </c>
      <c r="V109">
        <v>0</v>
      </c>
      <c r="W109">
        <v>0</v>
      </c>
      <c r="X109">
        <v>0</v>
      </c>
      <c r="Y109">
        <v>0</v>
      </c>
      <c r="Z109">
        <v>0</v>
      </c>
      <c r="AA109">
        <v>0</v>
      </c>
      <c r="AB109">
        <v>0</v>
      </c>
      <c r="AC109">
        <v>0</v>
      </c>
      <c r="AD109">
        <v>0</v>
      </c>
      <c r="AE109">
        <v>0</v>
      </c>
    </row>
    <row r="110" spans="1:31" x14ac:dyDescent="0.35">
      <c r="A110" t="s">
        <v>268</v>
      </c>
      <c r="B110" t="s">
        <v>859</v>
      </c>
      <c r="C110" t="s">
        <v>269</v>
      </c>
      <c r="D110" t="s">
        <v>28</v>
      </c>
      <c r="E110" t="s">
        <v>8</v>
      </c>
      <c r="F110">
        <v>0.3</v>
      </c>
      <c r="G110" s="50">
        <f>O110*Calculator!$D$9+P110*Calculator!$D$10</f>
        <v>121691332.704</v>
      </c>
      <c r="H110" s="50">
        <f>G110*Calculator!$D$11</f>
        <v>4563424.9764</v>
      </c>
      <c r="I110" s="50">
        <f>G110*Calculator!$D$12</f>
        <v>730147.996224</v>
      </c>
      <c r="J110" s="50">
        <f t="shared" si="3"/>
        <v>307596</v>
      </c>
      <c r="K110" s="50" cm="1">
        <f t="array" ref="K110">MAX(SUM(T110:AB110,-AC110:AD110),0)</f>
        <v>0</v>
      </c>
      <c r="L110" s="50">
        <f t="shared" si="4"/>
        <v>0</v>
      </c>
      <c r="M110">
        <f t="shared" si="5"/>
        <v>0</v>
      </c>
      <c r="N110">
        <v>263130622</v>
      </c>
      <c r="O110">
        <v>96070122</v>
      </c>
      <c r="P110">
        <v>167060500</v>
      </c>
      <c r="Q110">
        <v>7338</v>
      </c>
      <c r="R110" s="56">
        <v>1.04527357</v>
      </c>
      <c r="S110">
        <v>0</v>
      </c>
      <c r="T110">
        <v>0</v>
      </c>
      <c r="U110">
        <v>0</v>
      </c>
      <c r="V110">
        <v>0</v>
      </c>
      <c r="W110">
        <v>0</v>
      </c>
      <c r="X110">
        <v>0</v>
      </c>
      <c r="Y110">
        <v>0</v>
      </c>
      <c r="Z110">
        <v>0</v>
      </c>
      <c r="AA110">
        <v>0</v>
      </c>
      <c r="AB110">
        <v>0</v>
      </c>
      <c r="AC110">
        <v>0</v>
      </c>
      <c r="AD110">
        <v>0</v>
      </c>
      <c r="AE110">
        <v>0</v>
      </c>
    </row>
    <row r="111" spans="1:31" x14ac:dyDescent="0.35">
      <c r="A111" t="s">
        <v>270</v>
      </c>
      <c r="B111" t="s">
        <v>860</v>
      </c>
      <c r="C111" t="s">
        <v>271</v>
      </c>
      <c r="D111" t="s">
        <v>36</v>
      </c>
      <c r="E111" t="s">
        <v>37</v>
      </c>
      <c r="F111">
        <v>0.4</v>
      </c>
      <c r="G111" s="50">
        <f>O111*Calculator!$D$9+P111*Calculator!$D$10</f>
        <v>64341297.887999997</v>
      </c>
      <c r="H111" s="50">
        <f>G111*Calculator!$D$11</f>
        <v>2412798.6708</v>
      </c>
      <c r="I111" s="50">
        <f>G111*Calculator!$D$12</f>
        <v>386047.78732800001</v>
      </c>
      <c r="J111" s="50">
        <f t="shared" si="3"/>
        <v>108151</v>
      </c>
      <c r="K111" s="50" cm="1">
        <f t="array" ref="K111">MAX(SUM(T111:AB111,-AC111:AD111),0)</f>
        <v>2598383</v>
      </c>
      <c r="L111" s="50">
        <f t="shared" si="4"/>
        <v>0</v>
      </c>
      <c r="M111">
        <f t="shared" si="5"/>
        <v>0</v>
      </c>
      <c r="N111">
        <v>136912134</v>
      </c>
      <c r="O111">
        <v>28677634</v>
      </c>
      <c r="P111">
        <v>108234500</v>
      </c>
      <c r="Q111">
        <v>2403</v>
      </c>
      <c r="R111" s="56">
        <v>0.99884453100000004</v>
      </c>
      <c r="S111">
        <v>0</v>
      </c>
      <c r="T111">
        <v>7032125</v>
      </c>
      <c r="U111">
        <v>0</v>
      </c>
      <c r="V111">
        <v>0</v>
      </c>
      <c r="W111">
        <v>0</v>
      </c>
      <c r="X111">
        <v>0</v>
      </c>
      <c r="Y111">
        <v>0</v>
      </c>
      <c r="Z111">
        <v>0</v>
      </c>
      <c r="AA111">
        <v>110407</v>
      </c>
      <c r="AB111">
        <v>-194683</v>
      </c>
      <c r="AC111">
        <v>0</v>
      </c>
      <c r="AD111">
        <v>4349466</v>
      </c>
      <c r="AE111">
        <v>0</v>
      </c>
    </row>
    <row r="112" spans="1:31" x14ac:dyDescent="0.35">
      <c r="A112" t="s">
        <v>272</v>
      </c>
      <c r="B112" t="s">
        <v>861</v>
      </c>
      <c r="C112" t="s">
        <v>273</v>
      </c>
      <c r="D112" t="s">
        <v>28</v>
      </c>
      <c r="E112" t="s">
        <v>8</v>
      </c>
      <c r="F112">
        <v>0.3</v>
      </c>
      <c r="G112" s="50">
        <f>O112*Calculator!$D$9+P112*Calculator!$D$10</f>
        <v>79824333.983999997</v>
      </c>
      <c r="H112" s="50">
        <f>G112*Calculator!$D$11</f>
        <v>2993412.5244</v>
      </c>
      <c r="I112" s="50">
        <f>G112*Calculator!$D$12</f>
        <v>478946.00390399998</v>
      </c>
      <c r="J112" s="50">
        <f t="shared" si="3"/>
        <v>225349</v>
      </c>
      <c r="K112" s="50" cm="1">
        <f t="array" ref="K112">MAX(SUM(T112:AB112,-AC112:AD112),0)</f>
        <v>0</v>
      </c>
      <c r="L112" s="50">
        <f t="shared" si="4"/>
        <v>0</v>
      </c>
      <c r="M112">
        <f t="shared" si="5"/>
        <v>0</v>
      </c>
      <c r="N112">
        <v>173705412</v>
      </c>
      <c r="O112">
        <v>74047162</v>
      </c>
      <c r="P112">
        <v>99658250</v>
      </c>
      <c r="Q112">
        <v>5604</v>
      </c>
      <c r="R112" s="56">
        <v>1.032097287</v>
      </c>
      <c r="S112">
        <v>0</v>
      </c>
      <c r="T112">
        <v>0</v>
      </c>
      <c r="U112">
        <v>0</v>
      </c>
      <c r="V112">
        <v>0</v>
      </c>
      <c r="W112">
        <v>0</v>
      </c>
      <c r="X112">
        <v>0</v>
      </c>
      <c r="Y112">
        <v>0</v>
      </c>
      <c r="Z112">
        <v>0</v>
      </c>
      <c r="AA112">
        <v>0</v>
      </c>
      <c r="AB112">
        <v>0</v>
      </c>
      <c r="AC112">
        <v>0</v>
      </c>
      <c r="AD112">
        <v>0</v>
      </c>
      <c r="AE112">
        <v>0</v>
      </c>
    </row>
    <row r="113" spans="1:31" x14ac:dyDescent="0.35">
      <c r="A113" t="s">
        <v>274</v>
      </c>
      <c r="B113" t="s">
        <v>862</v>
      </c>
      <c r="C113" t="s">
        <v>275</v>
      </c>
      <c r="D113" t="s">
        <v>40</v>
      </c>
      <c r="E113" t="s">
        <v>41</v>
      </c>
      <c r="F113">
        <v>0.4</v>
      </c>
      <c r="G113" s="50">
        <f>O113*Calculator!$D$9+P113*Calculator!$D$10</f>
        <v>44865755.424000002</v>
      </c>
      <c r="H113" s="50">
        <f>G113*Calculator!$D$11</f>
        <v>1682465.8284</v>
      </c>
      <c r="I113" s="50">
        <f>G113*Calculator!$D$12</f>
        <v>269194.53254400002</v>
      </c>
      <c r="J113" s="50">
        <f t="shared" si="3"/>
        <v>99128</v>
      </c>
      <c r="K113" s="50" cm="1">
        <f t="array" ref="K113">MAX(SUM(T113:AB113,-AC113:AD113),0)</f>
        <v>0</v>
      </c>
      <c r="L113" s="50">
        <f t="shared" si="4"/>
        <v>25823</v>
      </c>
      <c r="M113">
        <f t="shared" si="5"/>
        <v>0</v>
      </c>
      <c r="N113">
        <v>96145232</v>
      </c>
      <c r="O113">
        <v>26749082</v>
      </c>
      <c r="P113">
        <v>69396150</v>
      </c>
      <c r="Q113">
        <v>2356</v>
      </c>
      <c r="R113" s="56">
        <v>1.019632162</v>
      </c>
      <c r="S113">
        <v>25823</v>
      </c>
      <c r="T113">
        <v>0</v>
      </c>
      <c r="U113">
        <v>0</v>
      </c>
      <c r="V113">
        <v>0</v>
      </c>
      <c r="W113">
        <v>0</v>
      </c>
      <c r="X113">
        <v>0</v>
      </c>
      <c r="Y113">
        <v>0</v>
      </c>
      <c r="Z113">
        <v>0</v>
      </c>
      <c r="AA113">
        <v>0</v>
      </c>
      <c r="AB113">
        <v>0</v>
      </c>
      <c r="AC113">
        <v>0</v>
      </c>
      <c r="AD113">
        <v>0</v>
      </c>
      <c r="AE113">
        <v>0</v>
      </c>
    </row>
    <row r="114" spans="1:31" x14ac:dyDescent="0.35">
      <c r="A114" t="s">
        <v>276</v>
      </c>
      <c r="B114" t="s">
        <v>863</v>
      </c>
      <c r="C114" t="s">
        <v>277</v>
      </c>
      <c r="D114" t="s">
        <v>8</v>
      </c>
      <c r="E114" t="s">
        <v>278</v>
      </c>
      <c r="F114">
        <v>0.49</v>
      </c>
      <c r="G114" s="50">
        <f>O114*Calculator!$D$9+P114*Calculator!$D$10</f>
        <v>48596215.728</v>
      </c>
      <c r="H114" s="50">
        <f>G114*Calculator!$D$11</f>
        <v>1822358.0898</v>
      </c>
      <c r="I114" s="50">
        <f>G114*Calculator!$D$12</f>
        <v>291577.294368</v>
      </c>
      <c r="J114" s="50">
        <f t="shared" si="3"/>
        <v>111265</v>
      </c>
      <c r="K114" s="50" cm="1">
        <f t="array" ref="K114">MAX(SUM(T114:AB114,-AC114:AD114),0)</f>
        <v>231196</v>
      </c>
      <c r="L114" s="50">
        <f t="shared" si="4"/>
        <v>599236</v>
      </c>
      <c r="M114">
        <f t="shared" si="5"/>
        <v>0</v>
      </c>
      <c r="N114">
        <v>103789879</v>
      </c>
      <c r="O114">
        <v>25477629</v>
      </c>
      <c r="P114">
        <v>78312250</v>
      </c>
      <c r="Q114">
        <v>2977</v>
      </c>
      <c r="R114" s="56">
        <v>0.93743427800000001</v>
      </c>
      <c r="S114">
        <v>599236</v>
      </c>
      <c r="T114">
        <v>231196</v>
      </c>
      <c r="U114">
        <v>0</v>
      </c>
      <c r="V114">
        <v>0</v>
      </c>
      <c r="W114">
        <v>0</v>
      </c>
      <c r="X114">
        <v>0</v>
      </c>
      <c r="Y114">
        <v>0</v>
      </c>
      <c r="Z114">
        <v>0</v>
      </c>
      <c r="AA114">
        <v>0</v>
      </c>
      <c r="AB114">
        <v>0</v>
      </c>
      <c r="AC114">
        <v>0</v>
      </c>
      <c r="AD114">
        <v>0</v>
      </c>
      <c r="AE114">
        <v>0</v>
      </c>
    </row>
    <row r="115" spans="1:31" x14ac:dyDescent="0.35">
      <c r="A115" t="s">
        <v>279</v>
      </c>
      <c r="B115" t="s">
        <v>864</v>
      </c>
      <c r="C115" t="s">
        <v>280</v>
      </c>
      <c r="D115" t="s">
        <v>217</v>
      </c>
      <c r="E115" t="s">
        <v>93</v>
      </c>
      <c r="F115">
        <v>0.4</v>
      </c>
      <c r="G115" s="50">
        <f>O115*Calculator!$D$9+P115*Calculator!$D$10</f>
        <v>34618209.983999997</v>
      </c>
      <c r="H115" s="50">
        <f>G115*Calculator!$D$11</f>
        <v>1298182.8743999999</v>
      </c>
      <c r="I115" s="50">
        <f>G115*Calculator!$D$12</f>
        <v>207709.25990399998</v>
      </c>
      <c r="J115" s="50">
        <f t="shared" si="3"/>
        <v>121313</v>
      </c>
      <c r="K115" s="50" cm="1">
        <f t="array" ref="K115">MAX(SUM(T115:AB115,-AC115:AD115),0)</f>
        <v>0</v>
      </c>
      <c r="L115" s="50">
        <f t="shared" si="4"/>
        <v>0</v>
      </c>
      <c r="M115">
        <f t="shared" si="5"/>
        <v>0</v>
      </c>
      <c r="N115">
        <v>75271662</v>
      </c>
      <c r="O115">
        <v>31503912</v>
      </c>
      <c r="P115">
        <v>43767750</v>
      </c>
      <c r="Q115">
        <v>3584</v>
      </c>
      <c r="R115" s="56">
        <v>0.92442577100000001</v>
      </c>
      <c r="S115">
        <v>0</v>
      </c>
      <c r="T115">
        <v>0</v>
      </c>
      <c r="U115">
        <v>0</v>
      </c>
      <c r="V115">
        <v>0</v>
      </c>
      <c r="W115">
        <v>0</v>
      </c>
      <c r="X115">
        <v>0</v>
      </c>
      <c r="Y115">
        <v>0</v>
      </c>
      <c r="Z115">
        <v>0</v>
      </c>
      <c r="AA115">
        <v>0</v>
      </c>
      <c r="AB115">
        <v>0</v>
      </c>
      <c r="AC115">
        <v>0</v>
      </c>
      <c r="AD115">
        <v>0</v>
      </c>
      <c r="AE115">
        <v>0</v>
      </c>
    </row>
    <row r="116" spans="1:31" x14ac:dyDescent="0.35">
      <c r="A116" t="s">
        <v>281</v>
      </c>
      <c r="B116" t="s">
        <v>865</v>
      </c>
      <c r="C116" t="s">
        <v>282</v>
      </c>
      <c r="D116" t="s">
        <v>40</v>
      </c>
      <c r="E116" t="s">
        <v>41</v>
      </c>
      <c r="F116">
        <v>0.4</v>
      </c>
      <c r="G116" s="50">
        <f>O116*Calculator!$D$9+P116*Calculator!$D$10</f>
        <v>49129413.024000004</v>
      </c>
      <c r="H116" s="50">
        <f>G116*Calculator!$D$11</f>
        <v>1842352.9884000001</v>
      </c>
      <c r="I116" s="50">
        <f>G116*Calculator!$D$12</f>
        <v>294776.47814400005</v>
      </c>
      <c r="J116" s="50">
        <f t="shared" si="3"/>
        <v>125104</v>
      </c>
      <c r="K116" s="50" cm="1">
        <f t="array" ref="K116">MAX(SUM(T116:AB116,-AC116:AD116),0)</f>
        <v>0</v>
      </c>
      <c r="L116" s="50">
        <f t="shared" si="4"/>
        <v>343</v>
      </c>
      <c r="M116">
        <f t="shared" si="5"/>
        <v>0</v>
      </c>
      <c r="N116">
        <v>105497807</v>
      </c>
      <c r="O116">
        <v>31448632</v>
      </c>
      <c r="P116">
        <v>74049175</v>
      </c>
      <c r="Q116">
        <v>3320</v>
      </c>
      <c r="R116" s="56">
        <v>0.96263486499999995</v>
      </c>
      <c r="S116">
        <v>343</v>
      </c>
      <c r="T116">
        <v>460824</v>
      </c>
      <c r="U116">
        <v>0</v>
      </c>
      <c r="V116">
        <v>0</v>
      </c>
      <c r="W116">
        <v>0</v>
      </c>
      <c r="X116">
        <v>0</v>
      </c>
      <c r="Y116">
        <v>0</v>
      </c>
      <c r="Z116">
        <v>0</v>
      </c>
      <c r="AA116">
        <v>0</v>
      </c>
      <c r="AB116">
        <v>0</v>
      </c>
      <c r="AC116">
        <v>0</v>
      </c>
      <c r="AD116">
        <v>2396500</v>
      </c>
      <c r="AE116">
        <v>0</v>
      </c>
    </row>
    <row r="117" spans="1:31" x14ac:dyDescent="0.35">
      <c r="A117" t="s">
        <v>283</v>
      </c>
      <c r="B117" t="s">
        <v>866</v>
      </c>
      <c r="C117" t="s">
        <v>284</v>
      </c>
      <c r="D117" t="s">
        <v>28</v>
      </c>
      <c r="E117" t="s">
        <v>8</v>
      </c>
      <c r="F117">
        <v>0.3</v>
      </c>
      <c r="G117" s="50">
        <f>O117*Calculator!$D$9+P117*Calculator!$D$10</f>
        <v>117643275.93599999</v>
      </c>
      <c r="H117" s="50">
        <f>G117*Calculator!$D$11</f>
        <v>4411622.847599999</v>
      </c>
      <c r="I117" s="50">
        <f>G117*Calculator!$D$12</f>
        <v>705859.65561599995</v>
      </c>
      <c r="J117" s="50">
        <f t="shared" si="3"/>
        <v>262282</v>
      </c>
      <c r="K117" s="50" cm="1">
        <f t="array" ref="K117">MAX(SUM(T117:AB117,-AC117:AD117),0)</f>
        <v>0</v>
      </c>
      <c r="L117" s="50">
        <f t="shared" si="4"/>
        <v>0</v>
      </c>
      <c r="M117">
        <f t="shared" si="5"/>
        <v>0</v>
      </c>
      <c r="N117">
        <v>252879348</v>
      </c>
      <c r="O117">
        <v>77891898</v>
      </c>
      <c r="P117">
        <v>174987450</v>
      </c>
      <c r="Q117">
        <v>6018</v>
      </c>
      <c r="R117" s="56">
        <v>1.0489549309999999</v>
      </c>
      <c r="S117">
        <v>0</v>
      </c>
      <c r="T117">
        <v>0</v>
      </c>
      <c r="U117">
        <v>0</v>
      </c>
      <c r="V117">
        <v>0</v>
      </c>
      <c r="W117">
        <v>0</v>
      </c>
      <c r="X117">
        <v>0</v>
      </c>
      <c r="Y117">
        <v>0</v>
      </c>
      <c r="Z117">
        <v>0</v>
      </c>
      <c r="AA117">
        <v>0</v>
      </c>
      <c r="AB117">
        <v>0</v>
      </c>
      <c r="AC117">
        <v>0</v>
      </c>
      <c r="AD117">
        <v>0</v>
      </c>
      <c r="AE117">
        <v>0</v>
      </c>
    </row>
    <row r="118" spans="1:31" x14ac:dyDescent="0.35">
      <c r="A118" t="s">
        <v>285</v>
      </c>
      <c r="B118" t="s">
        <v>868</v>
      </c>
      <c r="C118" t="s">
        <v>286</v>
      </c>
      <c r="D118" t="s">
        <v>8</v>
      </c>
      <c r="E118" t="s">
        <v>103</v>
      </c>
      <c r="F118">
        <v>0.49</v>
      </c>
      <c r="G118" s="50">
        <f>O118*Calculator!$D$9+P118*Calculator!$D$10</f>
        <v>81711645.071999997</v>
      </c>
      <c r="H118" s="50">
        <f>G118*Calculator!$D$11</f>
        <v>3064186.6901999996</v>
      </c>
      <c r="I118" s="50">
        <f>G118*Calculator!$D$12</f>
        <v>490269.87043199997</v>
      </c>
      <c r="J118" s="50">
        <f t="shared" si="3"/>
        <v>299179</v>
      </c>
      <c r="K118" s="50" cm="1">
        <f t="array" ref="K118">MAX(SUM(T118:AB118,-AC118:AD118),0)</f>
        <v>2048545</v>
      </c>
      <c r="L118" s="50">
        <f t="shared" si="4"/>
        <v>724473</v>
      </c>
      <c r="M118">
        <f t="shared" si="5"/>
        <v>0</v>
      </c>
      <c r="N118">
        <v>178081721</v>
      </c>
      <c r="O118">
        <v>78491271</v>
      </c>
      <c r="P118">
        <v>99590450</v>
      </c>
      <c r="Q118">
        <v>8387</v>
      </c>
      <c r="R118" s="56">
        <v>0.97277652999999997</v>
      </c>
      <c r="S118">
        <v>724473</v>
      </c>
      <c r="T118">
        <v>2348545</v>
      </c>
      <c r="U118">
        <v>0</v>
      </c>
      <c r="V118">
        <v>0</v>
      </c>
      <c r="W118">
        <v>0</v>
      </c>
      <c r="X118">
        <v>0</v>
      </c>
      <c r="Y118">
        <v>0</v>
      </c>
      <c r="Z118">
        <v>0</v>
      </c>
      <c r="AA118">
        <v>0</v>
      </c>
      <c r="AB118">
        <v>0</v>
      </c>
      <c r="AC118">
        <v>0</v>
      </c>
      <c r="AD118">
        <v>300000</v>
      </c>
      <c r="AE118">
        <v>0</v>
      </c>
    </row>
    <row r="119" spans="1:31" x14ac:dyDescent="0.35">
      <c r="A119" t="s">
        <v>287</v>
      </c>
      <c r="B119" t="s">
        <v>870</v>
      </c>
      <c r="C119" t="s">
        <v>288</v>
      </c>
      <c r="D119" t="s">
        <v>106</v>
      </c>
      <c r="E119" t="s">
        <v>8</v>
      </c>
      <c r="F119">
        <v>0.4</v>
      </c>
      <c r="G119" s="50">
        <f>O119*Calculator!$D$9+P119*Calculator!$D$10</f>
        <v>92029796.975999996</v>
      </c>
      <c r="H119" s="50">
        <f>G119*Calculator!$D$11</f>
        <v>3451117.3865999999</v>
      </c>
      <c r="I119" s="50">
        <f>G119*Calculator!$D$12</f>
        <v>552178.78185599996</v>
      </c>
      <c r="J119" s="50">
        <f t="shared" si="3"/>
        <v>158337</v>
      </c>
      <c r="K119" s="50" cm="1">
        <f t="array" ref="K119">MAX(SUM(T119:AB119,-AC119:AD119),0)</f>
        <v>0</v>
      </c>
      <c r="L119" s="50">
        <f t="shared" si="4"/>
        <v>27258</v>
      </c>
      <c r="M119">
        <f t="shared" si="5"/>
        <v>0</v>
      </c>
      <c r="N119">
        <v>195852743</v>
      </c>
      <c r="O119">
        <v>41239993</v>
      </c>
      <c r="P119">
        <v>154612750</v>
      </c>
      <c r="Q119">
        <v>3226</v>
      </c>
      <c r="R119" s="56">
        <v>1.0684922400000001</v>
      </c>
      <c r="S119">
        <v>27258</v>
      </c>
      <c r="T119">
        <v>0</v>
      </c>
      <c r="U119">
        <v>0</v>
      </c>
      <c r="V119">
        <v>0</v>
      </c>
      <c r="W119">
        <v>0</v>
      </c>
      <c r="X119">
        <v>0</v>
      </c>
      <c r="Y119">
        <v>0</v>
      </c>
      <c r="Z119">
        <v>0</v>
      </c>
      <c r="AA119">
        <v>0</v>
      </c>
      <c r="AB119">
        <v>0</v>
      </c>
      <c r="AC119">
        <v>0</v>
      </c>
      <c r="AD119">
        <v>0</v>
      </c>
      <c r="AE119">
        <v>0</v>
      </c>
    </row>
    <row r="120" spans="1:31" x14ac:dyDescent="0.35">
      <c r="A120" t="s">
        <v>289</v>
      </c>
      <c r="B120" t="s">
        <v>871</v>
      </c>
      <c r="C120" t="s">
        <v>290</v>
      </c>
      <c r="D120" t="s">
        <v>11</v>
      </c>
      <c r="E120" t="s">
        <v>12</v>
      </c>
      <c r="F120">
        <v>0.4</v>
      </c>
      <c r="G120" s="50">
        <f>O120*Calculator!$D$9+P120*Calculator!$D$10</f>
        <v>41392440.816</v>
      </c>
      <c r="H120" s="50">
        <f>G120*Calculator!$D$11</f>
        <v>1552216.5305999999</v>
      </c>
      <c r="I120" s="50">
        <f>G120*Calculator!$D$12</f>
        <v>248354.64489600001</v>
      </c>
      <c r="J120" s="50">
        <f t="shared" si="3"/>
        <v>135907</v>
      </c>
      <c r="K120" s="50" cm="1">
        <f t="array" ref="K120">MAX(SUM(T120:AB120,-AC120:AD120),0)</f>
        <v>0</v>
      </c>
      <c r="L120" s="50">
        <f t="shared" si="4"/>
        <v>0</v>
      </c>
      <c r="M120">
        <f t="shared" si="5"/>
        <v>0</v>
      </c>
      <c r="N120">
        <v>89650363</v>
      </c>
      <c r="O120">
        <v>34161113</v>
      </c>
      <c r="P120">
        <v>55489250</v>
      </c>
      <c r="Q120">
        <v>3829</v>
      </c>
      <c r="R120" s="56">
        <v>0.95460957000000002</v>
      </c>
      <c r="S120">
        <v>0</v>
      </c>
      <c r="T120">
        <v>0</v>
      </c>
      <c r="U120">
        <v>0</v>
      </c>
      <c r="V120">
        <v>0</v>
      </c>
      <c r="W120">
        <v>0</v>
      </c>
      <c r="X120">
        <v>0</v>
      </c>
      <c r="Y120">
        <v>0</v>
      </c>
      <c r="Z120">
        <v>0</v>
      </c>
      <c r="AA120">
        <v>0</v>
      </c>
      <c r="AB120">
        <v>0</v>
      </c>
      <c r="AC120">
        <v>0</v>
      </c>
      <c r="AD120">
        <v>0</v>
      </c>
      <c r="AE120">
        <v>0</v>
      </c>
    </row>
    <row r="121" spans="1:31" x14ac:dyDescent="0.35">
      <c r="A121" t="s">
        <v>291</v>
      </c>
      <c r="B121" t="s">
        <v>872</v>
      </c>
      <c r="C121" t="s">
        <v>292</v>
      </c>
      <c r="D121" t="s">
        <v>28</v>
      </c>
      <c r="E121" t="s">
        <v>8</v>
      </c>
      <c r="F121">
        <v>0.3</v>
      </c>
      <c r="G121" s="50">
        <f>O121*Calculator!$D$9+P121*Calculator!$D$10</f>
        <v>819231742.89600003</v>
      </c>
      <c r="H121" s="50">
        <f>G121*Calculator!$D$11</f>
        <v>30721190.358599998</v>
      </c>
      <c r="I121" s="50">
        <f>G121*Calculator!$D$12</f>
        <v>4915390.4573760005</v>
      </c>
      <c r="J121" s="50">
        <f t="shared" si="3"/>
        <v>749953</v>
      </c>
      <c r="K121" s="50" cm="1">
        <f t="array" ref="K121">MAX(SUM(T121:AB121,-AC121:AD121),0)</f>
        <v>0</v>
      </c>
      <c r="L121" s="50">
        <f t="shared" si="4"/>
        <v>0</v>
      </c>
      <c r="M121">
        <f t="shared" si="5"/>
        <v>0</v>
      </c>
      <c r="N121">
        <v>1716886753</v>
      </c>
      <c r="O121">
        <v>101539553</v>
      </c>
      <c r="P121">
        <v>1615347200</v>
      </c>
      <c r="Q121">
        <v>8926</v>
      </c>
      <c r="R121" s="56">
        <v>1.093562677</v>
      </c>
      <c r="S121">
        <v>0</v>
      </c>
      <c r="T121">
        <v>0</v>
      </c>
      <c r="U121">
        <v>0</v>
      </c>
      <c r="V121">
        <v>0</v>
      </c>
      <c r="W121">
        <v>0</v>
      </c>
      <c r="X121">
        <v>0</v>
      </c>
      <c r="Y121">
        <v>0</v>
      </c>
      <c r="Z121">
        <v>0</v>
      </c>
      <c r="AA121">
        <v>0</v>
      </c>
      <c r="AB121">
        <v>0</v>
      </c>
      <c r="AC121">
        <v>0</v>
      </c>
      <c r="AD121">
        <v>0</v>
      </c>
      <c r="AE121">
        <v>0</v>
      </c>
    </row>
    <row r="122" spans="1:31" x14ac:dyDescent="0.35">
      <c r="A122" t="s">
        <v>293</v>
      </c>
      <c r="B122" t="s">
        <v>873</v>
      </c>
      <c r="C122" t="s">
        <v>294</v>
      </c>
      <c r="D122" t="s">
        <v>58</v>
      </c>
      <c r="E122" t="s">
        <v>59</v>
      </c>
      <c r="F122">
        <v>0.4</v>
      </c>
      <c r="G122" s="50">
        <f>O122*Calculator!$D$9+P122*Calculator!$D$10</f>
        <v>58678785.648000002</v>
      </c>
      <c r="H122" s="50">
        <f>G122*Calculator!$D$11</f>
        <v>2200454.4618000002</v>
      </c>
      <c r="I122" s="50">
        <f>G122*Calculator!$D$12</f>
        <v>352072.713888</v>
      </c>
      <c r="J122" s="50">
        <f t="shared" si="3"/>
        <v>130077</v>
      </c>
      <c r="K122" s="50" cm="1">
        <f t="array" ref="K122">MAX(SUM(T122:AB122,-AC122:AD122),0)</f>
        <v>928122</v>
      </c>
      <c r="L122" s="50">
        <f t="shared" si="4"/>
        <v>153598</v>
      </c>
      <c r="M122">
        <f t="shared" si="5"/>
        <v>0</v>
      </c>
      <c r="N122">
        <v>125882294</v>
      </c>
      <c r="O122">
        <v>36348239</v>
      </c>
      <c r="P122">
        <v>89534055</v>
      </c>
      <c r="Q122">
        <v>3349</v>
      </c>
      <c r="R122" s="56">
        <v>0.95882377200000002</v>
      </c>
      <c r="S122">
        <v>153598</v>
      </c>
      <c r="T122">
        <v>2082441</v>
      </c>
      <c r="U122">
        <v>0</v>
      </c>
      <c r="V122">
        <v>0</v>
      </c>
      <c r="W122">
        <v>0</v>
      </c>
      <c r="X122">
        <v>0</v>
      </c>
      <c r="Y122">
        <v>0</v>
      </c>
      <c r="Z122">
        <v>0</v>
      </c>
      <c r="AA122">
        <v>0</v>
      </c>
      <c r="AB122">
        <v>0</v>
      </c>
      <c r="AC122">
        <v>0</v>
      </c>
      <c r="AD122">
        <v>1154319</v>
      </c>
      <c r="AE122">
        <v>0</v>
      </c>
    </row>
    <row r="123" spans="1:31" x14ac:dyDescent="0.35">
      <c r="A123" t="s">
        <v>295</v>
      </c>
      <c r="B123" t="s">
        <v>874</v>
      </c>
      <c r="C123" t="s">
        <v>296</v>
      </c>
      <c r="D123" t="s">
        <v>7</v>
      </c>
      <c r="E123" t="s">
        <v>8</v>
      </c>
      <c r="F123">
        <v>0.4</v>
      </c>
      <c r="G123" s="50">
        <f>O123*Calculator!$D$9+P123*Calculator!$D$10</f>
        <v>68152103.376000002</v>
      </c>
      <c r="H123" s="50">
        <f>G123*Calculator!$D$11</f>
        <v>2555703.8766000001</v>
      </c>
      <c r="I123" s="50">
        <f>G123*Calculator!$D$12</f>
        <v>408912.62025600002</v>
      </c>
      <c r="J123" s="50">
        <f t="shared" si="3"/>
        <v>195508</v>
      </c>
      <c r="K123" s="50" cm="1">
        <f t="array" ref="K123">MAX(SUM(T123:AB123,-AC123:AD123),0)</f>
        <v>0</v>
      </c>
      <c r="L123" s="50">
        <f t="shared" si="4"/>
        <v>295890</v>
      </c>
      <c r="M123">
        <f t="shared" si="5"/>
        <v>0</v>
      </c>
      <c r="N123">
        <v>147706243</v>
      </c>
      <c r="O123">
        <v>57226943</v>
      </c>
      <c r="P123">
        <v>90479300</v>
      </c>
      <c r="Q123">
        <v>4989</v>
      </c>
      <c r="R123" s="56">
        <v>1.014304321</v>
      </c>
      <c r="S123">
        <v>295890</v>
      </c>
      <c r="T123">
        <v>0</v>
      </c>
      <c r="U123">
        <v>0</v>
      </c>
      <c r="V123">
        <v>0</v>
      </c>
      <c r="W123">
        <v>0</v>
      </c>
      <c r="X123">
        <v>0</v>
      </c>
      <c r="Y123">
        <v>0</v>
      </c>
      <c r="Z123">
        <v>0</v>
      </c>
      <c r="AA123">
        <v>0</v>
      </c>
      <c r="AB123">
        <v>0</v>
      </c>
      <c r="AC123">
        <v>0</v>
      </c>
      <c r="AD123">
        <v>0</v>
      </c>
      <c r="AE123">
        <v>0</v>
      </c>
    </row>
    <row r="124" spans="1:31" x14ac:dyDescent="0.35">
      <c r="A124" t="s">
        <v>297</v>
      </c>
      <c r="B124" t="s">
        <v>875</v>
      </c>
      <c r="C124" t="s">
        <v>298</v>
      </c>
      <c r="D124" t="s">
        <v>28</v>
      </c>
      <c r="E124" t="s">
        <v>8</v>
      </c>
      <c r="F124">
        <v>0.3</v>
      </c>
      <c r="G124" s="50">
        <f>O124*Calculator!$D$9+P124*Calculator!$D$10</f>
        <v>266957643.50400001</v>
      </c>
      <c r="H124" s="50">
        <f>G124*Calculator!$D$11</f>
        <v>10010911.6314</v>
      </c>
      <c r="I124" s="50">
        <f>G124*Calculator!$D$12</f>
        <v>1601745.861024</v>
      </c>
      <c r="J124" s="50">
        <f t="shared" si="3"/>
        <v>415021</v>
      </c>
      <c r="K124" s="50" cm="1">
        <f t="array" ref="K124">MAX(SUM(T124:AB124,-AC124:AD124),0)</f>
        <v>0</v>
      </c>
      <c r="L124" s="50">
        <f t="shared" si="4"/>
        <v>0</v>
      </c>
      <c r="M124">
        <f t="shared" si="5"/>
        <v>0</v>
      </c>
      <c r="N124">
        <v>564988147</v>
      </c>
      <c r="O124">
        <v>88263897</v>
      </c>
      <c r="P124">
        <v>476724250</v>
      </c>
      <c r="Q124">
        <v>7775</v>
      </c>
      <c r="R124" s="56">
        <v>1.0951394860000001</v>
      </c>
      <c r="S124">
        <v>0</v>
      </c>
      <c r="T124">
        <v>0</v>
      </c>
      <c r="U124">
        <v>0</v>
      </c>
      <c r="V124">
        <v>0</v>
      </c>
      <c r="W124">
        <v>0</v>
      </c>
      <c r="X124">
        <v>0</v>
      </c>
      <c r="Y124">
        <v>0</v>
      </c>
      <c r="Z124">
        <v>0</v>
      </c>
      <c r="AA124">
        <v>0</v>
      </c>
      <c r="AB124">
        <v>0</v>
      </c>
      <c r="AC124">
        <v>0</v>
      </c>
      <c r="AD124">
        <v>0</v>
      </c>
      <c r="AE124">
        <v>0</v>
      </c>
    </row>
    <row r="125" spans="1:31" x14ac:dyDescent="0.35">
      <c r="A125" t="s">
        <v>299</v>
      </c>
      <c r="B125" t="s">
        <v>877</v>
      </c>
      <c r="C125" t="s">
        <v>300</v>
      </c>
      <c r="D125" t="s">
        <v>121</v>
      </c>
      <c r="E125" t="s">
        <v>122</v>
      </c>
      <c r="F125">
        <v>0.4</v>
      </c>
      <c r="G125" s="50">
        <f>O125*Calculator!$D$9+P125*Calculator!$D$10</f>
        <v>96373398.384000003</v>
      </c>
      <c r="H125" s="50">
        <f>G125*Calculator!$D$11</f>
        <v>3614002.4394</v>
      </c>
      <c r="I125" s="50">
        <f>G125*Calculator!$D$12</f>
        <v>578240.390304</v>
      </c>
      <c r="J125" s="50">
        <f t="shared" si="3"/>
        <v>229978</v>
      </c>
      <c r="K125" s="50" cm="1">
        <f t="array" ref="K125">MAX(SUM(T125:AB125,-AC125:AD125),0)</f>
        <v>2588102</v>
      </c>
      <c r="L125" s="50">
        <f t="shared" si="4"/>
        <v>1110223</v>
      </c>
      <c r="M125">
        <f t="shared" si="5"/>
        <v>0</v>
      </c>
      <c r="N125">
        <v>207439637</v>
      </c>
      <c r="O125">
        <v>66617237</v>
      </c>
      <c r="P125">
        <v>140822400</v>
      </c>
      <c r="Q125">
        <v>5781</v>
      </c>
      <c r="R125" s="56">
        <v>0.99185596899999995</v>
      </c>
      <c r="S125">
        <v>1110223</v>
      </c>
      <c r="T125">
        <v>3594372</v>
      </c>
      <c r="U125">
        <v>0</v>
      </c>
      <c r="V125">
        <v>0</v>
      </c>
      <c r="W125">
        <v>0</v>
      </c>
      <c r="X125">
        <v>0</v>
      </c>
      <c r="Y125">
        <v>0</v>
      </c>
      <c r="Z125">
        <v>0</v>
      </c>
      <c r="AA125">
        <v>0</v>
      </c>
      <c r="AB125">
        <v>0</v>
      </c>
      <c r="AC125">
        <v>0</v>
      </c>
      <c r="AD125">
        <v>1006270</v>
      </c>
      <c r="AE125">
        <v>0</v>
      </c>
    </row>
    <row r="126" spans="1:31" x14ac:dyDescent="0.35">
      <c r="A126" t="s">
        <v>301</v>
      </c>
      <c r="B126" t="s">
        <v>878</v>
      </c>
      <c r="C126" t="s">
        <v>302</v>
      </c>
      <c r="D126" t="s">
        <v>114</v>
      </c>
      <c r="E126" t="s">
        <v>62</v>
      </c>
      <c r="F126">
        <v>0.4</v>
      </c>
      <c r="G126" s="50">
        <f>O126*Calculator!$D$9+P126*Calculator!$D$10</f>
        <v>35445908.303999998</v>
      </c>
      <c r="H126" s="50">
        <f>G126*Calculator!$D$11</f>
        <v>1329221.5613999998</v>
      </c>
      <c r="I126" s="50">
        <f>G126*Calculator!$D$12</f>
        <v>212675.44982399998</v>
      </c>
      <c r="J126" s="50">
        <f t="shared" si="3"/>
        <v>113757</v>
      </c>
      <c r="K126" s="50" cm="1">
        <f t="array" ref="K126">MAX(SUM(T126:AB126,-AC126:AD126),0)</f>
        <v>0</v>
      </c>
      <c r="L126" s="50">
        <f t="shared" si="4"/>
        <v>0</v>
      </c>
      <c r="M126">
        <f t="shared" si="5"/>
        <v>0</v>
      </c>
      <c r="N126">
        <v>76637797</v>
      </c>
      <c r="O126">
        <v>27921547</v>
      </c>
      <c r="P126">
        <v>48716250</v>
      </c>
      <c r="Q126">
        <v>3378</v>
      </c>
      <c r="R126" s="56">
        <v>0.90987838799999998</v>
      </c>
      <c r="S126">
        <v>0</v>
      </c>
      <c r="T126">
        <v>0</v>
      </c>
      <c r="U126">
        <v>0</v>
      </c>
      <c r="V126">
        <v>0</v>
      </c>
      <c r="W126">
        <v>0</v>
      </c>
      <c r="X126">
        <v>0</v>
      </c>
      <c r="Y126">
        <v>0</v>
      </c>
      <c r="Z126">
        <v>0</v>
      </c>
      <c r="AA126">
        <v>0</v>
      </c>
      <c r="AB126">
        <v>0</v>
      </c>
      <c r="AC126">
        <v>0</v>
      </c>
      <c r="AD126">
        <v>0</v>
      </c>
      <c r="AE126">
        <v>0</v>
      </c>
    </row>
    <row r="127" spans="1:31" x14ac:dyDescent="0.35">
      <c r="A127" t="s">
        <v>303</v>
      </c>
      <c r="B127" t="s">
        <v>879</v>
      </c>
      <c r="C127" t="s">
        <v>304</v>
      </c>
      <c r="D127" t="s">
        <v>25</v>
      </c>
      <c r="E127" t="s">
        <v>8</v>
      </c>
      <c r="F127">
        <v>0.4</v>
      </c>
      <c r="G127" s="50">
        <f>O127*Calculator!$D$9+P127*Calculator!$D$10</f>
        <v>76163051.039999992</v>
      </c>
      <c r="H127" s="50">
        <f>G127*Calculator!$D$11</f>
        <v>2856114.4139999994</v>
      </c>
      <c r="I127" s="50">
        <f>G127*Calculator!$D$12</f>
        <v>456978.30623999995</v>
      </c>
      <c r="J127" s="50">
        <f t="shared" si="3"/>
        <v>181068</v>
      </c>
      <c r="K127" s="50" cm="1">
        <f t="array" ref="K127">MAX(SUM(T127:AB127,-AC127:AD127),0)</f>
        <v>1776606</v>
      </c>
      <c r="L127" s="50">
        <f t="shared" si="4"/>
        <v>13100</v>
      </c>
      <c r="M127">
        <f t="shared" si="5"/>
        <v>0</v>
      </c>
      <c r="N127">
        <v>163351720</v>
      </c>
      <c r="O127">
        <v>46786970</v>
      </c>
      <c r="P127">
        <v>116564750</v>
      </c>
      <c r="Q127">
        <v>4685</v>
      </c>
      <c r="R127" s="56">
        <v>0.96936430600000001</v>
      </c>
      <c r="S127">
        <v>13100</v>
      </c>
      <c r="T127">
        <v>2018793</v>
      </c>
      <c r="U127">
        <v>0</v>
      </c>
      <c r="V127">
        <v>-12952</v>
      </c>
      <c r="W127">
        <v>0</v>
      </c>
      <c r="X127">
        <v>0</v>
      </c>
      <c r="Y127">
        <v>0</v>
      </c>
      <c r="Z127">
        <v>0</v>
      </c>
      <c r="AA127">
        <v>0</v>
      </c>
      <c r="AB127">
        <v>-27602</v>
      </c>
      <c r="AC127">
        <v>0</v>
      </c>
      <c r="AD127">
        <v>201633</v>
      </c>
      <c r="AE127">
        <v>0</v>
      </c>
    </row>
    <row r="128" spans="1:31" x14ac:dyDescent="0.35">
      <c r="A128" t="s">
        <v>305</v>
      </c>
      <c r="B128" t="s">
        <v>880</v>
      </c>
      <c r="C128" t="s">
        <v>306</v>
      </c>
      <c r="D128" t="s">
        <v>8</v>
      </c>
      <c r="E128" t="s">
        <v>41</v>
      </c>
      <c r="F128">
        <v>0.49</v>
      </c>
      <c r="G128" s="50">
        <f>O128*Calculator!$D$9+P128*Calculator!$D$10</f>
        <v>62035752.144000001</v>
      </c>
      <c r="H128" s="50">
        <f>G128*Calculator!$D$11</f>
        <v>2326340.7053999999</v>
      </c>
      <c r="I128" s="50">
        <f>G128*Calculator!$D$12</f>
        <v>372214.51286399999</v>
      </c>
      <c r="J128" s="50">
        <f t="shared" si="3"/>
        <v>259908</v>
      </c>
      <c r="K128" s="50" cm="1">
        <f t="array" ref="K128">MAX(SUM(T128:AB128,-AC128:AD128),0)</f>
        <v>0</v>
      </c>
      <c r="L128" s="50">
        <f t="shared" si="4"/>
        <v>649438</v>
      </c>
      <c r="M128">
        <f t="shared" si="5"/>
        <v>0</v>
      </c>
      <c r="N128">
        <v>135126842</v>
      </c>
      <c r="O128">
        <v>58856917</v>
      </c>
      <c r="P128">
        <v>76269925</v>
      </c>
      <c r="Q128">
        <v>7589</v>
      </c>
      <c r="R128" s="56">
        <v>0.95489703699999995</v>
      </c>
      <c r="S128">
        <v>649438</v>
      </c>
      <c r="T128">
        <v>0</v>
      </c>
      <c r="U128">
        <v>0</v>
      </c>
      <c r="V128">
        <v>0</v>
      </c>
      <c r="W128">
        <v>0</v>
      </c>
      <c r="X128">
        <v>0</v>
      </c>
      <c r="Y128">
        <v>0</v>
      </c>
      <c r="Z128">
        <v>0</v>
      </c>
      <c r="AA128">
        <v>0</v>
      </c>
      <c r="AB128">
        <v>0</v>
      </c>
      <c r="AC128">
        <v>0</v>
      </c>
      <c r="AD128">
        <v>0</v>
      </c>
      <c r="AE128">
        <v>0</v>
      </c>
    </row>
    <row r="129" spans="1:31" x14ac:dyDescent="0.35">
      <c r="A129" t="s">
        <v>307</v>
      </c>
      <c r="B129" t="s">
        <v>881</v>
      </c>
      <c r="C129" t="s">
        <v>308</v>
      </c>
      <c r="D129" t="s">
        <v>8</v>
      </c>
      <c r="E129" t="s">
        <v>8</v>
      </c>
      <c r="F129">
        <v>0.5</v>
      </c>
      <c r="G129" s="50">
        <f>O129*Calculator!$D$9+P129*Calculator!$D$10</f>
        <v>2438304</v>
      </c>
      <c r="H129" s="50">
        <f>G129*Calculator!$D$11</f>
        <v>91436.4</v>
      </c>
      <c r="I129" s="50">
        <f>G129*Calculator!$D$12</f>
        <v>14629.824000000001</v>
      </c>
      <c r="J129" s="50">
        <f t="shared" si="3"/>
        <v>27014</v>
      </c>
      <c r="K129" s="50" cm="1">
        <f t="array" ref="K129">MAX(SUM(T129:AB129,-AC129:AD129),0)</f>
        <v>0</v>
      </c>
      <c r="L129" s="50">
        <f t="shared" si="4"/>
        <v>0</v>
      </c>
      <c r="M129">
        <f t="shared" si="5"/>
        <v>0</v>
      </c>
      <c r="N129">
        <v>5447600</v>
      </c>
      <c r="O129">
        <v>3678000</v>
      </c>
      <c r="P129">
        <v>1769600</v>
      </c>
      <c r="Q129">
        <v>528</v>
      </c>
      <c r="R129" s="56">
        <v>1.5</v>
      </c>
      <c r="S129">
        <v>0</v>
      </c>
      <c r="T129">
        <v>0</v>
      </c>
      <c r="U129">
        <v>0</v>
      </c>
      <c r="V129">
        <v>0</v>
      </c>
      <c r="W129">
        <v>0</v>
      </c>
      <c r="X129">
        <v>0</v>
      </c>
      <c r="Y129">
        <v>0</v>
      </c>
      <c r="Z129">
        <v>0</v>
      </c>
      <c r="AA129">
        <v>0</v>
      </c>
      <c r="AB129">
        <v>0</v>
      </c>
      <c r="AC129">
        <v>0</v>
      </c>
      <c r="AD129">
        <v>0</v>
      </c>
      <c r="AE129">
        <v>0</v>
      </c>
    </row>
    <row r="130" spans="1:31" x14ac:dyDescent="0.35">
      <c r="A130" t="s">
        <v>309</v>
      </c>
      <c r="B130" t="s">
        <v>882</v>
      </c>
      <c r="C130" t="s">
        <v>310</v>
      </c>
      <c r="D130" t="s">
        <v>28</v>
      </c>
      <c r="E130" t="s">
        <v>8</v>
      </c>
      <c r="F130">
        <v>0.3</v>
      </c>
      <c r="G130" s="50">
        <f>O130*Calculator!$D$9+P130*Calculator!$D$10</f>
        <v>393967177.10399997</v>
      </c>
      <c r="H130" s="50">
        <f>G130*Calculator!$D$11</f>
        <v>14773769.141399998</v>
      </c>
      <c r="I130" s="50">
        <f>G130*Calculator!$D$12</f>
        <v>2363803.062624</v>
      </c>
      <c r="J130" s="50">
        <f t="shared" si="3"/>
        <v>657764</v>
      </c>
      <c r="K130" s="50" cm="1">
        <f t="array" ref="K130">MAX(SUM(T130:AB130,-AC130:AD130),0)</f>
        <v>0</v>
      </c>
      <c r="L130" s="50">
        <f t="shared" si="4"/>
        <v>0</v>
      </c>
      <c r="M130">
        <f t="shared" si="5"/>
        <v>0</v>
      </c>
      <c r="N130">
        <v>836053197</v>
      </c>
      <c r="O130">
        <v>152882447</v>
      </c>
      <c r="P130">
        <v>683170750</v>
      </c>
      <c r="Q130">
        <v>11800</v>
      </c>
      <c r="R130" s="56">
        <v>1.1537204759999999</v>
      </c>
      <c r="S130">
        <v>0</v>
      </c>
      <c r="T130">
        <v>0</v>
      </c>
      <c r="U130">
        <v>0</v>
      </c>
      <c r="V130">
        <v>0</v>
      </c>
      <c r="W130">
        <v>0</v>
      </c>
      <c r="X130">
        <v>0</v>
      </c>
      <c r="Y130">
        <v>0</v>
      </c>
      <c r="Z130">
        <v>0</v>
      </c>
      <c r="AA130">
        <v>0</v>
      </c>
      <c r="AB130">
        <v>0</v>
      </c>
      <c r="AC130">
        <v>0</v>
      </c>
      <c r="AD130">
        <v>0</v>
      </c>
      <c r="AE130">
        <v>0</v>
      </c>
    </row>
    <row r="131" spans="1:31" x14ac:dyDescent="0.35">
      <c r="A131" t="s">
        <v>311</v>
      </c>
      <c r="B131" t="s">
        <v>883</v>
      </c>
      <c r="C131" t="s">
        <v>312</v>
      </c>
      <c r="D131" t="s">
        <v>28</v>
      </c>
      <c r="E131" t="s">
        <v>8</v>
      </c>
      <c r="F131">
        <v>0.3</v>
      </c>
      <c r="G131" s="50">
        <f>O131*Calculator!$D$9+P131*Calculator!$D$10</f>
        <v>394203623.616</v>
      </c>
      <c r="H131" s="50">
        <f>G131*Calculator!$D$11</f>
        <v>14782635.885599999</v>
      </c>
      <c r="I131" s="50">
        <f>G131*Calculator!$D$12</f>
        <v>2365221.7416960001</v>
      </c>
      <c r="J131" s="50">
        <f t="shared" ref="J131:J194" si="6">ROUND(84000000*0.76*Q131*R131/SUMPRODUCT($Q$3:$Q$356,$R$3:$R$356)+84000000*0.24*N131*R131/SUMPRODUCT($N$3:$N$356,$R$3:$R$356),0)</f>
        <v>577306</v>
      </c>
      <c r="K131" s="50" cm="1">
        <f t="array" ref="K131">MAX(SUM(T131:AB131,-AC131:AD131),0)</f>
        <v>0</v>
      </c>
      <c r="L131" s="50">
        <f t="shared" ref="L131:L194" si="7">S131</f>
        <v>0</v>
      </c>
      <c r="M131">
        <f t="shared" ref="M131:M194" si="8">ROUND(AE131*139.3/134.2,-3)</f>
        <v>0</v>
      </c>
      <c r="N131">
        <v>832208388</v>
      </c>
      <c r="O131">
        <v>109508388</v>
      </c>
      <c r="P131">
        <v>722700000</v>
      </c>
      <c r="Q131">
        <v>8753</v>
      </c>
      <c r="R131" s="56">
        <v>1.221365499</v>
      </c>
      <c r="S131">
        <v>0</v>
      </c>
      <c r="T131">
        <v>0</v>
      </c>
      <c r="U131">
        <v>0</v>
      </c>
      <c r="V131">
        <v>0</v>
      </c>
      <c r="W131">
        <v>0</v>
      </c>
      <c r="X131">
        <v>0</v>
      </c>
      <c r="Y131">
        <v>0</v>
      </c>
      <c r="Z131">
        <v>0</v>
      </c>
      <c r="AA131">
        <v>0</v>
      </c>
      <c r="AB131">
        <v>0</v>
      </c>
      <c r="AC131">
        <v>0</v>
      </c>
      <c r="AD131">
        <v>0</v>
      </c>
      <c r="AE131">
        <v>0</v>
      </c>
    </row>
    <row r="132" spans="1:31" x14ac:dyDescent="0.35">
      <c r="A132" t="s">
        <v>313</v>
      </c>
      <c r="B132" t="s">
        <v>886</v>
      </c>
      <c r="C132" t="s">
        <v>314</v>
      </c>
      <c r="D132" t="s">
        <v>86</v>
      </c>
      <c r="E132" t="s">
        <v>8</v>
      </c>
      <c r="F132">
        <v>0.4</v>
      </c>
      <c r="G132" s="50">
        <f>O132*Calculator!$D$9+P132*Calculator!$D$10</f>
        <v>72462578.736000001</v>
      </c>
      <c r="H132" s="50">
        <f>G132*Calculator!$D$11</f>
        <v>2717346.7026</v>
      </c>
      <c r="I132" s="50">
        <f>G132*Calculator!$D$12</f>
        <v>434775.47241600003</v>
      </c>
      <c r="J132" s="50">
        <f t="shared" si="6"/>
        <v>242373</v>
      </c>
      <c r="K132" s="50" cm="1">
        <f t="array" ref="K132">MAX(SUM(T132:AB132,-AC132:AD132),0)</f>
        <v>145820</v>
      </c>
      <c r="L132" s="50">
        <f t="shared" si="7"/>
        <v>3282684</v>
      </c>
      <c r="M132">
        <f t="shared" si="8"/>
        <v>0</v>
      </c>
      <c r="N132">
        <v>156417823</v>
      </c>
      <c r="O132">
        <v>54541173</v>
      </c>
      <c r="P132">
        <v>101876650</v>
      </c>
      <c r="Q132">
        <v>6701</v>
      </c>
      <c r="R132" s="56">
        <v>0.97321718099999999</v>
      </c>
      <c r="S132">
        <v>3282684</v>
      </c>
      <c r="T132">
        <v>145820</v>
      </c>
      <c r="U132">
        <v>0</v>
      </c>
      <c r="V132">
        <v>0</v>
      </c>
      <c r="W132">
        <v>0</v>
      </c>
      <c r="X132">
        <v>0</v>
      </c>
      <c r="Y132">
        <v>0</v>
      </c>
      <c r="Z132">
        <v>0</v>
      </c>
      <c r="AA132">
        <v>0</v>
      </c>
      <c r="AB132">
        <v>0</v>
      </c>
      <c r="AC132">
        <v>0</v>
      </c>
      <c r="AD132">
        <v>0</v>
      </c>
      <c r="AE132">
        <v>0</v>
      </c>
    </row>
    <row r="133" spans="1:31" x14ac:dyDescent="0.35">
      <c r="A133" t="s">
        <v>315</v>
      </c>
      <c r="B133" t="s">
        <v>887</v>
      </c>
      <c r="C133" t="s">
        <v>316</v>
      </c>
      <c r="D133" t="s">
        <v>8</v>
      </c>
      <c r="E133" t="s">
        <v>210</v>
      </c>
      <c r="F133">
        <v>0.49</v>
      </c>
      <c r="G133" s="50">
        <f>O133*Calculator!$D$9+P133*Calculator!$D$10</f>
        <v>131416408.896</v>
      </c>
      <c r="H133" s="50">
        <f>G133*Calculator!$D$11</f>
        <v>4928115.3335999995</v>
      </c>
      <c r="I133" s="50">
        <f>G133*Calculator!$D$12</f>
        <v>788498.45337600005</v>
      </c>
      <c r="J133" s="50">
        <f t="shared" si="6"/>
        <v>338310</v>
      </c>
      <c r="K133" s="50" cm="1">
        <f t="array" ref="K133">MAX(SUM(T133:AB133,-AC133:AD133),0)</f>
        <v>5579502</v>
      </c>
      <c r="L133" s="50">
        <f t="shared" si="7"/>
        <v>423041</v>
      </c>
      <c r="M133">
        <f t="shared" si="8"/>
        <v>0</v>
      </c>
      <c r="N133">
        <v>282754428</v>
      </c>
      <c r="O133">
        <v>89702428</v>
      </c>
      <c r="P133">
        <v>193052000</v>
      </c>
      <c r="Q133">
        <v>9258</v>
      </c>
      <c r="R133" s="56">
        <v>0.94048850299999998</v>
      </c>
      <c r="S133">
        <v>423041</v>
      </c>
      <c r="T133">
        <v>8335190</v>
      </c>
      <c r="U133">
        <v>0</v>
      </c>
      <c r="V133">
        <v>0</v>
      </c>
      <c r="W133">
        <v>0</v>
      </c>
      <c r="X133">
        <v>0</v>
      </c>
      <c r="Y133">
        <v>0</v>
      </c>
      <c r="Z133">
        <v>0</v>
      </c>
      <c r="AA133">
        <v>0</v>
      </c>
      <c r="AB133">
        <v>0</v>
      </c>
      <c r="AC133">
        <v>0</v>
      </c>
      <c r="AD133">
        <v>2755688</v>
      </c>
      <c r="AE133">
        <v>0</v>
      </c>
    </row>
    <row r="134" spans="1:31" x14ac:dyDescent="0.35">
      <c r="A134" t="s">
        <v>317</v>
      </c>
      <c r="B134" t="s">
        <v>888</v>
      </c>
      <c r="C134" t="s">
        <v>318</v>
      </c>
      <c r="D134" t="s">
        <v>28</v>
      </c>
      <c r="E134" t="s">
        <v>8</v>
      </c>
      <c r="F134">
        <v>0.3</v>
      </c>
      <c r="G134" s="50">
        <f>O134*Calculator!$D$9+P134*Calculator!$D$10</f>
        <v>111470490.72</v>
      </c>
      <c r="H134" s="50">
        <f>G134*Calculator!$D$11</f>
        <v>4180143.4019999998</v>
      </c>
      <c r="I134" s="50">
        <f>G134*Calculator!$D$12</f>
        <v>668822.94432000001</v>
      </c>
      <c r="J134" s="50">
        <f t="shared" si="6"/>
        <v>213981</v>
      </c>
      <c r="K134" s="50" cm="1">
        <f t="array" ref="K134">MAX(SUM(T134:AB134,-AC134:AD134),0)</f>
        <v>0</v>
      </c>
      <c r="L134" s="50">
        <f t="shared" si="7"/>
        <v>0</v>
      </c>
      <c r="M134">
        <f t="shared" si="8"/>
        <v>0</v>
      </c>
      <c r="N134">
        <v>237765160</v>
      </c>
      <c r="O134">
        <v>55349710</v>
      </c>
      <c r="P134">
        <v>182415450</v>
      </c>
      <c r="Q134">
        <v>4572</v>
      </c>
      <c r="R134" s="56">
        <v>1.0663066269999999</v>
      </c>
      <c r="S134">
        <v>0</v>
      </c>
      <c r="T134">
        <v>0</v>
      </c>
      <c r="U134">
        <v>0</v>
      </c>
      <c r="V134">
        <v>0</v>
      </c>
      <c r="W134">
        <v>0</v>
      </c>
      <c r="X134">
        <v>0</v>
      </c>
      <c r="Y134">
        <v>0</v>
      </c>
      <c r="Z134">
        <v>0</v>
      </c>
      <c r="AA134">
        <v>0</v>
      </c>
      <c r="AB134">
        <v>0</v>
      </c>
      <c r="AC134">
        <v>0</v>
      </c>
      <c r="AD134">
        <v>0</v>
      </c>
      <c r="AE134">
        <v>0</v>
      </c>
    </row>
    <row r="135" spans="1:31" x14ac:dyDescent="0.35">
      <c r="A135" t="s">
        <v>319</v>
      </c>
      <c r="B135" t="s">
        <v>889</v>
      </c>
      <c r="C135" t="s">
        <v>320</v>
      </c>
      <c r="D135" t="s">
        <v>8</v>
      </c>
      <c r="E135" t="s">
        <v>81</v>
      </c>
      <c r="F135">
        <v>0.49</v>
      </c>
      <c r="G135" s="50">
        <f>O135*Calculator!$D$9+P135*Calculator!$D$10</f>
        <v>165296290.752</v>
      </c>
      <c r="H135" s="50">
        <f>G135*Calculator!$D$11</f>
        <v>6198610.9031999996</v>
      </c>
      <c r="I135" s="50">
        <f>G135*Calculator!$D$12</f>
        <v>991777.744512</v>
      </c>
      <c r="J135" s="50">
        <f t="shared" si="6"/>
        <v>562636</v>
      </c>
      <c r="K135" s="50" cm="1">
        <f t="array" ref="K135">MAX(SUM(T135:AB135,-AC135:AD135),0)</f>
        <v>1445808</v>
      </c>
      <c r="L135" s="50">
        <f t="shared" si="7"/>
        <v>0</v>
      </c>
      <c r="M135">
        <f t="shared" si="8"/>
        <v>0</v>
      </c>
      <c r="N135">
        <v>359368886</v>
      </c>
      <c r="O135">
        <v>150016136</v>
      </c>
      <c r="P135">
        <v>209352750</v>
      </c>
      <c r="Q135">
        <v>16052</v>
      </c>
      <c r="R135" s="56">
        <v>0.94883286099999997</v>
      </c>
      <c r="S135">
        <v>0</v>
      </c>
      <c r="T135">
        <v>1445808</v>
      </c>
      <c r="U135">
        <v>0</v>
      </c>
      <c r="V135">
        <v>0</v>
      </c>
      <c r="W135">
        <v>0</v>
      </c>
      <c r="X135">
        <v>0</v>
      </c>
      <c r="Y135">
        <v>0</v>
      </c>
      <c r="Z135">
        <v>0</v>
      </c>
      <c r="AA135">
        <v>0</v>
      </c>
      <c r="AB135">
        <v>0</v>
      </c>
      <c r="AC135">
        <v>0</v>
      </c>
      <c r="AD135">
        <v>0</v>
      </c>
      <c r="AE135">
        <v>0</v>
      </c>
    </row>
    <row r="136" spans="1:31" x14ac:dyDescent="0.35">
      <c r="A136" t="s">
        <v>321</v>
      </c>
      <c r="B136" t="s">
        <v>890</v>
      </c>
      <c r="C136" t="s">
        <v>322</v>
      </c>
      <c r="D136" t="s">
        <v>8</v>
      </c>
      <c r="E136" t="s">
        <v>323</v>
      </c>
      <c r="F136">
        <v>0.49</v>
      </c>
      <c r="G136" s="50">
        <f>O136*Calculator!$D$9+P136*Calculator!$D$10</f>
        <v>72961197.359999999</v>
      </c>
      <c r="H136" s="50">
        <f>G136*Calculator!$D$11</f>
        <v>2736044.9010000001</v>
      </c>
      <c r="I136" s="50">
        <f>G136*Calculator!$D$12</f>
        <v>437767.18416</v>
      </c>
      <c r="J136" s="50">
        <f t="shared" si="6"/>
        <v>134888</v>
      </c>
      <c r="K136" s="50" cm="1">
        <f t="array" ref="K136">MAX(SUM(T136:AB136,-AC136:AD136),0)</f>
        <v>0</v>
      </c>
      <c r="L136" s="50">
        <f t="shared" si="7"/>
        <v>0</v>
      </c>
      <c r="M136">
        <f t="shared" si="8"/>
        <v>0</v>
      </c>
      <c r="N136">
        <v>155471105</v>
      </c>
      <c r="O136">
        <v>34686105</v>
      </c>
      <c r="P136">
        <v>120785000</v>
      </c>
      <c r="Q136">
        <v>3200</v>
      </c>
      <c r="R136" s="56">
        <v>0.97825840399999997</v>
      </c>
      <c r="S136">
        <v>0</v>
      </c>
      <c r="T136">
        <v>0</v>
      </c>
      <c r="U136">
        <v>0</v>
      </c>
      <c r="V136">
        <v>0</v>
      </c>
      <c r="W136">
        <v>0</v>
      </c>
      <c r="X136">
        <v>0</v>
      </c>
      <c r="Y136">
        <v>0</v>
      </c>
      <c r="Z136">
        <v>0</v>
      </c>
      <c r="AA136">
        <v>0</v>
      </c>
      <c r="AB136">
        <v>0</v>
      </c>
      <c r="AC136">
        <v>0</v>
      </c>
      <c r="AD136">
        <v>0</v>
      </c>
      <c r="AE136">
        <v>0</v>
      </c>
    </row>
    <row r="137" spans="1:31" x14ac:dyDescent="0.35">
      <c r="A137" t="s">
        <v>324</v>
      </c>
      <c r="B137" t="s">
        <v>891</v>
      </c>
      <c r="C137" t="s">
        <v>325</v>
      </c>
      <c r="D137" t="s">
        <v>28</v>
      </c>
      <c r="E137" t="s">
        <v>8</v>
      </c>
      <c r="F137">
        <v>0.3</v>
      </c>
      <c r="G137" s="50">
        <f>O137*Calculator!$D$9+P137*Calculator!$D$10</f>
        <v>272254583.616</v>
      </c>
      <c r="H137" s="50">
        <f>G137*Calculator!$D$11</f>
        <v>10209546.885599999</v>
      </c>
      <c r="I137" s="50">
        <f>G137*Calculator!$D$12</f>
        <v>1633527.5016960001</v>
      </c>
      <c r="J137" s="50">
        <f t="shared" si="6"/>
        <v>470110</v>
      </c>
      <c r="K137" s="50" cm="1">
        <f t="array" ref="K137">MAX(SUM(T137:AB137,-AC137:AD137),0)</f>
        <v>296691</v>
      </c>
      <c r="L137" s="50">
        <f t="shared" si="7"/>
        <v>0</v>
      </c>
      <c r="M137">
        <f t="shared" si="8"/>
        <v>0</v>
      </c>
      <c r="N137">
        <v>579268138</v>
      </c>
      <c r="O137">
        <v>120710888</v>
      </c>
      <c r="P137">
        <v>458557250</v>
      </c>
      <c r="Q137">
        <v>9102</v>
      </c>
      <c r="R137" s="56">
        <v>1.1077948280000001</v>
      </c>
      <c r="S137">
        <v>0</v>
      </c>
      <c r="T137">
        <v>1718695</v>
      </c>
      <c r="U137">
        <v>44406</v>
      </c>
      <c r="V137">
        <v>0</v>
      </c>
      <c r="W137">
        <v>0</v>
      </c>
      <c r="X137">
        <v>0</v>
      </c>
      <c r="Y137">
        <v>0</v>
      </c>
      <c r="Z137">
        <v>0</v>
      </c>
      <c r="AA137">
        <v>0</v>
      </c>
      <c r="AB137">
        <v>0</v>
      </c>
      <c r="AC137">
        <v>0</v>
      </c>
      <c r="AD137">
        <v>1466410</v>
      </c>
      <c r="AE137">
        <v>0</v>
      </c>
    </row>
    <row r="138" spans="1:31" x14ac:dyDescent="0.35">
      <c r="A138" t="s">
        <v>326</v>
      </c>
      <c r="B138" t="s">
        <v>894</v>
      </c>
      <c r="C138" t="s">
        <v>327</v>
      </c>
      <c r="D138" t="s">
        <v>114</v>
      </c>
      <c r="E138" t="s">
        <v>62</v>
      </c>
      <c r="F138">
        <v>0.4</v>
      </c>
      <c r="G138" s="50">
        <f>O138*Calculator!$D$9+P138*Calculator!$D$10</f>
        <v>99918053.711999997</v>
      </c>
      <c r="H138" s="50">
        <f>G138*Calculator!$D$11</f>
        <v>3746927.0141999996</v>
      </c>
      <c r="I138" s="50">
        <f>G138*Calculator!$D$12</f>
        <v>599508.32227200002</v>
      </c>
      <c r="J138" s="50">
        <f t="shared" si="6"/>
        <v>208528</v>
      </c>
      <c r="K138" s="50" cm="1">
        <f t="array" ref="K138">MAX(SUM(T138:AB138,-AC138:AD138),0)</f>
        <v>0</v>
      </c>
      <c r="L138" s="50">
        <f t="shared" si="7"/>
        <v>4055576</v>
      </c>
      <c r="M138">
        <f t="shared" si="8"/>
        <v>0</v>
      </c>
      <c r="N138">
        <v>212983491</v>
      </c>
      <c r="O138">
        <v>48208791</v>
      </c>
      <c r="P138">
        <v>164774700</v>
      </c>
      <c r="Q138">
        <v>5304</v>
      </c>
      <c r="R138" s="56">
        <v>0.95631838999999996</v>
      </c>
      <c r="S138">
        <v>4055576</v>
      </c>
      <c r="T138">
        <v>0</v>
      </c>
      <c r="U138">
        <v>0</v>
      </c>
      <c r="V138">
        <v>0</v>
      </c>
      <c r="W138">
        <v>0</v>
      </c>
      <c r="X138">
        <v>0</v>
      </c>
      <c r="Y138">
        <v>0</v>
      </c>
      <c r="Z138">
        <v>0</v>
      </c>
      <c r="AA138">
        <v>0</v>
      </c>
      <c r="AB138">
        <v>0</v>
      </c>
      <c r="AC138">
        <v>0</v>
      </c>
      <c r="AD138">
        <v>0</v>
      </c>
      <c r="AE138">
        <v>0</v>
      </c>
    </row>
    <row r="139" spans="1:31" x14ac:dyDescent="0.35">
      <c r="A139" t="s">
        <v>328</v>
      </c>
      <c r="B139" t="s">
        <v>895</v>
      </c>
      <c r="C139" t="s">
        <v>329</v>
      </c>
      <c r="D139" t="s">
        <v>8</v>
      </c>
      <c r="E139" t="s">
        <v>81</v>
      </c>
      <c r="F139">
        <v>0.49</v>
      </c>
      <c r="G139" s="50">
        <f>O139*Calculator!$D$9+P139*Calculator!$D$10</f>
        <v>524007950.30400002</v>
      </c>
      <c r="H139" s="50">
        <f>G139*Calculator!$D$11</f>
        <v>19650298.136399999</v>
      </c>
      <c r="I139" s="50">
        <f>G139*Calculator!$D$12</f>
        <v>3144047.7018240001</v>
      </c>
      <c r="J139" s="50">
        <f t="shared" si="6"/>
        <v>1255194</v>
      </c>
      <c r="K139" s="50" cm="1">
        <f t="array" ref="K139">MAX(SUM(T139:AB139,-AC139:AD139),0)</f>
        <v>8969202</v>
      </c>
      <c r="L139" s="50">
        <f t="shared" si="7"/>
        <v>294902</v>
      </c>
      <c r="M139">
        <f t="shared" si="8"/>
        <v>0</v>
      </c>
      <c r="N139">
        <v>1121857572</v>
      </c>
      <c r="O139">
        <v>301743422</v>
      </c>
      <c r="P139">
        <v>820114150</v>
      </c>
      <c r="Q139">
        <v>31576</v>
      </c>
      <c r="R139" s="56">
        <v>0.99316169600000004</v>
      </c>
      <c r="S139">
        <v>294902</v>
      </c>
      <c r="T139">
        <v>10826888</v>
      </c>
      <c r="U139">
        <v>0</v>
      </c>
      <c r="V139">
        <v>-111311</v>
      </c>
      <c r="W139">
        <v>0</v>
      </c>
      <c r="X139">
        <v>0</v>
      </c>
      <c r="Y139">
        <v>0</v>
      </c>
      <c r="Z139">
        <v>0</v>
      </c>
      <c r="AA139">
        <v>0</v>
      </c>
      <c r="AB139">
        <v>-344053</v>
      </c>
      <c r="AC139">
        <v>0</v>
      </c>
      <c r="AD139">
        <v>1402322</v>
      </c>
      <c r="AE139">
        <v>0</v>
      </c>
    </row>
    <row r="140" spans="1:31" x14ac:dyDescent="0.35">
      <c r="A140" t="s">
        <v>330</v>
      </c>
      <c r="B140" t="s">
        <v>896</v>
      </c>
      <c r="C140" t="s">
        <v>331</v>
      </c>
      <c r="D140" t="s">
        <v>8</v>
      </c>
      <c r="E140" t="s">
        <v>59</v>
      </c>
      <c r="F140">
        <v>0.49</v>
      </c>
      <c r="G140" s="50">
        <f>O140*Calculator!$D$9+P140*Calculator!$D$10</f>
        <v>163979913.072</v>
      </c>
      <c r="H140" s="50">
        <f>G140*Calculator!$D$11</f>
        <v>6149246.7401999999</v>
      </c>
      <c r="I140" s="50">
        <f>G140*Calculator!$D$12</f>
        <v>983879.47843200003</v>
      </c>
      <c r="J140" s="50">
        <f t="shared" si="6"/>
        <v>456787</v>
      </c>
      <c r="K140" s="50" cm="1">
        <f t="array" ref="K140">MAX(SUM(T140:AB140,-AC140:AD140),0)</f>
        <v>2608381</v>
      </c>
      <c r="L140" s="50">
        <f t="shared" si="7"/>
        <v>0</v>
      </c>
      <c r="M140">
        <f t="shared" si="8"/>
        <v>0</v>
      </c>
      <c r="N140">
        <v>355604271</v>
      </c>
      <c r="O140">
        <v>139794521</v>
      </c>
      <c r="P140">
        <v>215809750</v>
      </c>
      <c r="Q140">
        <v>12502</v>
      </c>
      <c r="R140" s="56">
        <v>0.95242040400000005</v>
      </c>
      <c r="S140">
        <v>0</v>
      </c>
      <c r="T140">
        <v>5471551</v>
      </c>
      <c r="U140">
        <v>0</v>
      </c>
      <c r="V140">
        <v>-24540</v>
      </c>
      <c r="W140">
        <v>0</v>
      </c>
      <c r="X140">
        <v>6621</v>
      </c>
      <c r="Y140">
        <v>110968</v>
      </c>
      <c r="Z140">
        <v>0</v>
      </c>
      <c r="AA140">
        <v>-45000</v>
      </c>
      <c r="AB140">
        <v>-150000</v>
      </c>
      <c r="AC140">
        <v>0</v>
      </c>
      <c r="AD140">
        <v>2761219</v>
      </c>
      <c r="AE140">
        <v>0</v>
      </c>
    </row>
    <row r="141" spans="1:31" x14ac:dyDescent="0.35">
      <c r="A141" t="s">
        <v>332</v>
      </c>
      <c r="B141" t="s">
        <v>899</v>
      </c>
      <c r="C141" t="s">
        <v>333</v>
      </c>
      <c r="D141" t="s">
        <v>217</v>
      </c>
      <c r="E141" t="s">
        <v>93</v>
      </c>
      <c r="F141">
        <v>0.4</v>
      </c>
      <c r="G141" s="50">
        <f>O141*Calculator!$D$9+P141*Calculator!$D$10</f>
        <v>43882756.223999992</v>
      </c>
      <c r="H141" s="50">
        <f>G141*Calculator!$D$11</f>
        <v>1645603.3583999996</v>
      </c>
      <c r="I141" s="50">
        <f>G141*Calculator!$D$12</f>
        <v>263296.53734399995</v>
      </c>
      <c r="J141" s="50">
        <f t="shared" si="6"/>
        <v>137051</v>
      </c>
      <c r="K141" s="50" cm="1">
        <f t="array" ref="K141">MAX(SUM(T141:AB141,-AC141:AD141),0)</f>
        <v>1953081</v>
      </c>
      <c r="L141" s="50">
        <f t="shared" si="7"/>
        <v>0</v>
      </c>
      <c r="M141">
        <f t="shared" si="8"/>
        <v>0</v>
      </c>
      <c r="N141">
        <v>95370527</v>
      </c>
      <c r="O141">
        <v>39481182</v>
      </c>
      <c r="P141">
        <v>55889345</v>
      </c>
      <c r="Q141">
        <v>3728</v>
      </c>
      <c r="R141" s="56">
        <v>0.97537510900000002</v>
      </c>
      <c r="S141">
        <v>0</v>
      </c>
      <c r="T141">
        <v>4440422</v>
      </c>
      <c r="U141">
        <v>0</v>
      </c>
      <c r="V141">
        <v>0</v>
      </c>
      <c r="W141">
        <v>0</v>
      </c>
      <c r="X141">
        <v>0</v>
      </c>
      <c r="Y141">
        <v>0</v>
      </c>
      <c r="Z141">
        <v>0</v>
      </c>
      <c r="AA141">
        <v>0</v>
      </c>
      <c r="AB141">
        <v>0</v>
      </c>
      <c r="AC141">
        <v>0</v>
      </c>
      <c r="AD141">
        <v>2487341</v>
      </c>
      <c r="AE141">
        <v>0</v>
      </c>
    </row>
    <row r="142" spans="1:31" x14ac:dyDescent="0.35">
      <c r="A142" t="s">
        <v>334</v>
      </c>
      <c r="B142" t="s">
        <v>900</v>
      </c>
      <c r="C142" t="s">
        <v>335</v>
      </c>
      <c r="D142" t="s">
        <v>28</v>
      </c>
      <c r="E142" t="s">
        <v>8</v>
      </c>
      <c r="F142">
        <v>0.3</v>
      </c>
      <c r="G142" s="50">
        <f>O142*Calculator!$D$9+P142*Calculator!$D$10</f>
        <v>92274680.351999998</v>
      </c>
      <c r="H142" s="50">
        <f>G142*Calculator!$D$11</f>
        <v>3460300.5131999999</v>
      </c>
      <c r="I142" s="50">
        <f>G142*Calculator!$D$12</f>
        <v>553648.08211199997</v>
      </c>
      <c r="J142" s="50">
        <f t="shared" si="6"/>
        <v>255985</v>
      </c>
      <c r="K142" s="50" cm="1">
        <f t="array" ref="K142">MAX(SUM(T142:AB142,-AC142:AD142),0)</f>
        <v>0</v>
      </c>
      <c r="L142" s="50">
        <f t="shared" si="7"/>
        <v>0</v>
      </c>
      <c r="M142">
        <f t="shared" si="8"/>
        <v>0</v>
      </c>
      <c r="N142">
        <v>199712186</v>
      </c>
      <c r="O142">
        <v>74732686</v>
      </c>
      <c r="P142">
        <v>124979500</v>
      </c>
      <c r="Q142">
        <v>6210</v>
      </c>
      <c r="R142" s="56">
        <v>1.0506417649999999</v>
      </c>
      <c r="S142">
        <v>0</v>
      </c>
      <c r="T142">
        <v>0</v>
      </c>
      <c r="U142">
        <v>0</v>
      </c>
      <c r="V142">
        <v>0</v>
      </c>
      <c r="W142">
        <v>0</v>
      </c>
      <c r="X142">
        <v>0</v>
      </c>
      <c r="Y142">
        <v>0</v>
      </c>
      <c r="Z142">
        <v>0</v>
      </c>
      <c r="AA142">
        <v>0</v>
      </c>
      <c r="AB142">
        <v>0</v>
      </c>
      <c r="AC142">
        <v>0</v>
      </c>
      <c r="AD142">
        <v>0</v>
      </c>
      <c r="AE142">
        <v>0</v>
      </c>
    </row>
    <row r="143" spans="1:31" x14ac:dyDescent="0.35">
      <c r="A143" t="s">
        <v>336</v>
      </c>
      <c r="B143" t="s">
        <v>901</v>
      </c>
      <c r="C143" t="s">
        <v>337</v>
      </c>
      <c r="D143" t="s">
        <v>127</v>
      </c>
      <c r="E143" t="s">
        <v>128</v>
      </c>
      <c r="F143">
        <v>0.4</v>
      </c>
      <c r="G143" s="50">
        <f>O143*Calculator!$D$9+P143*Calculator!$D$10</f>
        <v>57112473.408</v>
      </c>
      <c r="H143" s="50">
        <f>G143*Calculator!$D$11</f>
        <v>2141717.7527999999</v>
      </c>
      <c r="I143" s="50">
        <f>G143*Calculator!$D$12</f>
        <v>342674.840448</v>
      </c>
      <c r="J143" s="50">
        <f t="shared" si="6"/>
        <v>122037</v>
      </c>
      <c r="K143" s="50" cm="1">
        <f t="array" ref="K143">MAX(SUM(T143:AB143,-AC143:AD143),0)</f>
        <v>0</v>
      </c>
      <c r="L143" s="50">
        <f t="shared" si="7"/>
        <v>0</v>
      </c>
      <c r="M143">
        <f t="shared" si="8"/>
        <v>0</v>
      </c>
      <c r="N143">
        <v>122573744</v>
      </c>
      <c r="O143">
        <v>35894244</v>
      </c>
      <c r="P143">
        <v>86679500</v>
      </c>
      <c r="Q143">
        <v>3073</v>
      </c>
      <c r="R143" s="56">
        <v>0.96746248300000004</v>
      </c>
      <c r="S143">
        <v>0</v>
      </c>
      <c r="T143">
        <v>0</v>
      </c>
      <c r="U143">
        <v>0</v>
      </c>
      <c r="V143">
        <v>0</v>
      </c>
      <c r="W143">
        <v>0</v>
      </c>
      <c r="X143">
        <v>0</v>
      </c>
      <c r="Y143">
        <v>0</v>
      </c>
      <c r="Z143">
        <v>0</v>
      </c>
      <c r="AA143">
        <v>0</v>
      </c>
      <c r="AB143">
        <v>0</v>
      </c>
      <c r="AC143">
        <v>0</v>
      </c>
      <c r="AD143">
        <v>0</v>
      </c>
      <c r="AE143">
        <v>0</v>
      </c>
    </row>
    <row r="144" spans="1:31" x14ac:dyDescent="0.35">
      <c r="A144" t="s">
        <v>338</v>
      </c>
      <c r="B144" t="s">
        <v>902</v>
      </c>
      <c r="C144" t="s">
        <v>339</v>
      </c>
      <c r="D144" t="s">
        <v>72</v>
      </c>
      <c r="E144" t="s">
        <v>8</v>
      </c>
      <c r="F144">
        <v>0.4</v>
      </c>
      <c r="G144" s="50">
        <f>O144*Calculator!$D$9+P144*Calculator!$D$10</f>
        <v>57758930.159999996</v>
      </c>
      <c r="H144" s="50">
        <f>G144*Calculator!$D$11</f>
        <v>2165959.8809999996</v>
      </c>
      <c r="I144" s="50">
        <f>G144*Calculator!$D$12</f>
        <v>346553.58095999999</v>
      </c>
      <c r="J144" s="50">
        <f t="shared" si="6"/>
        <v>136116</v>
      </c>
      <c r="K144" s="50" cm="1">
        <f t="array" ref="K144">MAX(SUM(T144:AB144,-AC144:AD144),0)</f>
        <v>0</v>
      </c>
      <c r="L144" s="50">
        <f t="shared" si="7"/>
        <v>0</v>
      </c>
      <c r="M144">
        <f t="shared" si="8"/>
        <v>0</v>
      </c>
      <c r="N144">
        <v>124127255</v>
      </c>
      <c r="O144">
        <v>37961505</v>
      </c>
      <c r="P144">
        <v>86165750</v>
      </c>
      <c r="Q144">
        <v>3543</v>
      </c>
      <c r="R144" s="56">
        <v>0.96263926</v>
      </c>
      <c r="S144">
        <v>0</v>
      </c>
      <c r="T144">
        <v>0</v>
      </c>
      <c r="U144">
        <v>0</v>
      </c>
      <c r="V144">
        <v>0</v>
      </c>
      <c r="W144">
        <v>0</v>
      </c>
      <c r="X144">
        <v>0</v>
      </c>
      <c r="Y144">
        <v>0</v>
      </c>
      <c r="Z144">
        <v>0</v>
      </c>
      <c r="AA144">
        <v>0</v>
      </c>
      <c r="AB144">
        <v>0</v>
      </c>
      <c r="AC144">
        <v>0</v>
      </c>
      <c r="AD144">
        <v>0</v>
      </c>
      <c r="AE144">
        <v>0</v>
      </c>
    </row>
    <row r="145" spans="1:31" x14ac:dyDescent="0.35">
      <c r="A145" t="s">
        <v>340</v>
      </c>
      <c r="B145" t="s">
        <v>904</v>
      </c>
      <c r="C145" t="s">
        <v>341</v>
      </c>
      <c r="D145" t="s">
        <v>8</v>
      </c>
      <c r="E145" t="s">
        <v>323</v>
      </c>
      <c r="F145">
        <v>0.49</v>
      </c>
      <c r="G145" s="50">
        <f>O145*Calculator!$D$9+P145*Calculator!$D$10</f>
        <v>312940967.472</v>
      </c>
      <c r="H145" s="50">
        <f>G145*Calculator!$D$11</f>
        <v>11735286.280199999</v>
      </c>
      <c r="I145" s="50">
        <f>G145*Calculator!$D$12</f>
        <v>1877645.8048320001</v>
      </c>
      <c r="J145" s="50">
        <f t="shared" si="6"/>
        <v>770625</v>
      </c>
      <c r="K145" s="50" cm="1">
        <f t="array" ref="K145">MAX(SUM(T145:AB145,-AC145:AD145),0)</f>
        <v>2634950</v>
      </c>
      <c r="L145" s="50">
        <f t="shared" si="7"/>
        <v>0</v>
      </c>
      <c r="M145">
        <f t="shared" si="8"/>
        <v>0</v>
      </c>
      <c r="N145">
        <v>669138721</v>
      </c>
      <c r="O145">
        <v>171783721</v>
      </c>
      <c r="P145">
        <v>497355000</v>
      </c>
      <c r="Q145">
        <v>19736</v>
      </c>
      <c r="R145" s="56">
        <v>0.98493231299999995</v>
      </c>
      <c r="S145">
        <v>0</v>
      </c>
      <c r="T145">
        <v>37821082</v>
      </c>
      <c r="U145">
        <v>0</v>
      </c>
      <c r="V145">
        <v>0</v>
      </c>
      <c r="W145">
        <v>0</v>
      </c>
      <c r="X145">
        <v>0</v>
      </c>
      <c r="Y145">
        <v>0</v>
      </c>
      <c r="Z145">
        <v>0</v>
      </c>
      <c r="AA145">
        <v>0</v>
      </c>
      <c r="AB145">
        <v>0</v>
      </c>
      <c r="AC145">
        <v>0</v>
      </c>
      <c r="AD145">
        <v>35186132</v>
      </c>
      <c r="AE145">
        <v>0</v>
      </c>
    </row>
    <row r="146" spans="1:31" x14ac:dyDescent="0.35">
      <c r="A146" t="s">
        <v>342</v>
      </c>
      <c r="B146" t="s">
        <v>905</v>
      </c>
      <c r="C146" t="s">
        <v>343</v>
      </c>
      <c r="D146" t="s">
        <v>8</v>
      </c>
      <c r="E146" t="s">
        <v>50</v>
      </c>
      <c r="F146">
        <v>0.49</v>
      </c>
      <c r="G146" s="50">
        <f>O146*Calculator!$D$9+P146*Calculator!$D$10</f>
        <v>125373717.888</v>
      </c>
      <c r="H146" s="50">
        <f>G146*Calculator!$D$11</f>
        <v>4701514.4207999995</v>
      </c>
      <c r="I146" s="50">
        <f>G146*Calculator!$D$12</f>
        <v>752242.30732799997</v>
      </c>
      <c r="J146" s="50">
        <f t="shared" si="6"/>
        <v>242001</v>
      </c>
      <c r="K146" s="50" cm="1">
        <f t="array" ref="K146">MAX(SUM(T146:AB146,-AC146:AD146),0)</f>
        <v>31277</v>
      </c>
      <c r="L146" s="50">
        <f t="shared" si="7"/>
        <v>0</v>
      </c>
      <c r="M146">
        <f t="shared" si="8"/>
        <v>0</v>
      </c>
      <c r="N146">
        <v>267140134</v>
      </c>
      <c r="O146">
        <v>59448884</v>
      </c>
      <c r="P146">
        <v>207691250</v>
      </c>
      <c r="Q146">
        <v>5548</v>
      </c>
      <c r="R146" s="56">
        <v>1.014701616</v>
      </c>
      <c r="S146">
        <v>0</v>
      </c>
      <c r="T146">
        <v>5575858</v>
      </c>
      <c r="U146">
        <v>0</v>
      </c>
      <c r="V146">
        <v>0</v>
      </c>
      <c r="W146">
        <v>0</v>
      </c>
      <c r="X146">
        <v>0</v>
      </c>
      <c r="Y146">
        <v>0</v>
      </c>
      <c r="Z146">
        <v>0</v>
      </c>
      <c r="AA146">
        <v>0</v>
      </c>
      <c r="AB146">
        <v>0</v>
      </c>
      <c r="AC146">
        <v>0</v>
      </c>
      <c r="AD146">
        <v>5544581</v>
      </c>
      <c r="AE146">
        <v>0</v>
      </c>
    </row>
    <row r="147" spans="1:31" x14ac:dyDescent="0.35">
      <c r="A147" t="s">
        <v>344</v>
      </c>
      <c r="B147" t="s">
        <v>906</v>
      </c>
      <c r="C147" t="s">
        <v>345</v>
      </c>
      <c r="D147" t="s">
        <v>21</v>
      </c>
      <c r="E147" t="s">
        <v>22</v>
      </c>
      <c r="F147">
        <v>0.4</v>
      </c>
      <c r="G147" s="50">
        <f>O147*Calculator!$D$9+P147*Calculator!$D$10</f>
        <v>89786022.384000003</v>
      </c>
      <c r="H147" s="50">
        <f>G147*Calculator!$D$11</f>
        <v>3366975.8393999999</v>
      </c>
      <c r="I147" s="50">
        <f>G147*Calculator!$D$12</f>
        <v>538716.13430400006</v>
      </c>
      <c r="J147" s="50">
        <f t="shared" si="6"/>
        <v>211903</v>
      </c>
      <c r="K147" s="50" cm="1">
        <f t="array" ref="K147">MAX(SUM(T147:AB147,-AC147:AD147),0)</f>
        <v>431084</v>
      </c>
      <c r="L147" s="50">
        <f t="shared" si="7"/>
        <v>59559</v>
      </c>
      <c r="M147">
        <f t="shared" si="8"/>
        <v>0</v>
      </c>
      <c r="N147">
        <v>192999527</v>
      </c>
      <c r="O147">
        <v>59453137</v>
      </c>
      <c r="P147">
        <v>133546390</v>
      </c>
      <c r="Q147">
        <v>5321</v>
      </c>
      <c r="R147" s="56">
        <v>0.99065808</v>
      </c>
      <c r="S147">
        <v>59559</v>
      </c>
      <c r="T147">
        <v>431085</v>
      </c>
      <c r="U147">
        <v>0</v>
      </c>
      <c r="V147">
        <v>0</v>
      </c>
      <c r="W147">
        <v>0</v>
      </c>
      <c r="X147">
        <v>0</v>
      </c>
      <c r="Y147">
        <v>0</v>
      </c>
      <c r="Z147">
        <v>0</v>
      </c>
      <c r="AA147">
        <v>0</v>
      </c>
      <c r="AB147">
        <v>0</v>
      </c>
      <c r="AC147">
        <v>0</v>
      </c>
      <c r="AD147">
        <v>1</v>
      </c>
      <c r="AE147">
        <v>0</v>
      </c>
    </row>
    <row r="148" spans="1:31" x14ac:dyDescent="0.35">
      <c r="A148" t="s">
        <v>346</v>
      </c>
      <c r="B148" t="s">
        <v>907</v>
      </c>
      <c r="C148" t="s">
        <v>347</v>
      </c>
      <c r="D148" t="s">
        <v>36</v>
      </c>
      <c r="E148" t="s">
        <v>37</v>
      </c>
      <c r="F148">
        <v>0.4</v>
      </c>
      <c r="G148" s="50">
        <f>O148*Calculator!$D$9+P148*Calculator!$D$10</f>
        <v>25660314.575999998</v>
      </c>
      <c r="H148" s="50">
        <f>G148*Calculator!$D$11</f>
        <v>962261.79659999989</v>
      </c>
      <c r="I148" s="50">
        <f>G148*Calculator!$D$12</f>
        <v>153961.887456</v>
      </c>
      <c r="J148" s="50">
        <f t="shared" si="6"/>
        <v>93759</v>
      </c>
      <c r="K148" s="50" cm="1">
        <f t="array" ref="K148">MAX(SUM(T148:AB148,-AC148:AD148),0)</f>
        <v>0</v>
      </c>
      <c r="L148" s="50">
        <f t="shared" si="7"/>
        <v>1004183</v>
      </c>
      <c r="M148">
        <f t="shared" si="8"/>
        <v>0</v>
      </c>
      <c r="N148">
        <v>55989043</v>
      </c>
      <c r="O148">
        <v>25300543</v>
      </c>
      <c r="P148">
        <v>30688500</v>
      </c>
      <c r="Q148">
        <v>2562</v>
      </c>
      <c r="R148" s="56">
        <v>0.99402911100000002</v>
      </c>
      <c r="S148">
        <v>1004183</v>
      </c>
      <c r="T148">
        <v>0</v>
      </c>
      <c r="U148">
        <v>0</v>
      </c>
      <c r="V148">
        <v>0</v>
      </c>
      <c r="W148">
        <v>0</v>
      </c>
      <c r="X148">
        <v>0</v>
      </c>
      <c r="Y148">
        <v>0</v>
      </c>
      <c r="Z148">
        <v>0</v>
      </c>
      <c r="AA148">
        <v>0</v>
      </c>
      <c r="AB148">
        <v>0</v>
      </c>
      <c r="AC148">
        <v>0</v>
      </c>
      <c r="AD148">
        <v>0</v>
      </c>
      <c r="AE148">
        <v>0</v>
      </c>
    </row>
    <row r="149" spans="1:31" x14ac:dyDescent="0.35">
      <c r="A149" t="s">
        <v>348</v>
      </c>
      <c r="B149" t="s">
        <v>908</v>
      </c>
      <c r="C149" t="s">
        <v>349</v>
      </c>
      <c r="D149" t="s">
        <v>102</v>
      </c>
      <c r="E149" t="s">
        <v>103</v>
      </c>
      <c r="F149">
        <v>0.4</v>
      </c>
      <c r="G149" s="50">
        <f>O149*Calculator!$D$9+P149*Calculator!$D$10</f>
        <v>27981624</v>
      </c>
      <c r="H149" s="50">
        <f>G149*Calculator!$D$11</f>
        <v>1049310.8999999999</v>
      </c>
      <c r="I149" s="50">
        <f>G149*Calculator!$D$12</f>
        <v>167889.74400000001</v>
      </c>
      <c r="J149" s="50">
        <f t="shared" si="6"/>
        <v>108575</v>
      </c>
      <c r="K149" s="50" cm="1">
        <f t="array" ref="K149">MAX(SUM(T149:AB149,-AC149:AD149),0)</f>
        <v>0</v>
      </c>
      <c r="L149" s="50">
        <f t="shared" si="7"/>
        <v>0</v>
      </c>
      <c r="M149">
        <f t="shared" si="8"/>
        <v>0</v>
      </c>
      <c r="N149">
        <v>61147400</v>
      </c>
      <c r="O149">
        <v>28523500</v>
      </c>
      <c r="P149">
        <v>32623900</v>
      </c>
      <c r="Q149">
        <v>3036</v>
      </c>
      <c r="R149" s="56">
        <v>0.98211378699999996</v>
      </c>
      <c r="S149">
        <v>0</v>
      </c>
      <c r="T149">
        <v>0</v>
      </c>
      <c r="U149">
        <v>0</v>
      </c>
      <c r="V149">
        <v>0</v>
      </c>
      <c r="W149">
        <v>0</v>
      </c>
      <c r="X149">
        <v>0</v>
      </c>
      <c r="Y149">
        <v>0</v>
      </c>
      <c r="Z149">
        <v>0</v>
      </c>
      <c r="AA149">
        <v>0</v>
      </c>
      <c r="AB149">
        <v>0</v>
      </c>
      <c r="AC149">
        <v>0</v>
      </c>
      <c r="AD149">
        <v>0</v>
      </c>
      <c r="AE149">
        <v>0</v>
      </c>
    </row>
    <row r="150" spans="1:31" x14ac:dyDescent="0.35">
      <c r="A150" t="s">
        <v>350</v>
      </c>
      <c r="B150" t="s">
        <v>909</v>
      </c>
      <c r="C150" t="s">
        <v>351</v>
      </c>
      <c r="D150" t="s">
        <v>8</v>
      </c>
      <c r="E150" t="s">
        <v>69</v>
      </c>
      <c r="F150">
        <v>0.49</v>
      </c>
      <c r="G150" s="50">
        <f>O150*Calculator!$D$9+P150*Calculator!$D$10</f>
        <v>587212068.04799998</v>
      </c>
      <c r="H150" s="50">
        <f>G150*Calculator!$D$11</f>
        <v>22020452.551799998</v>
      </c>
      <c r="I150" s="50">
        <f>G150*Calculator!$D$12</f>
        <v>3523272.4082880002</v>
      </c>
      <c r="J150" s="50">
        <f t="shared" si="6"/>
        <v>1164141</v>
      </c>
      <c r="K150" s="50" cm="1">
        <f t="array" ref="K150">MAX(SUM(T150:AB150,-AC150:AD150),0)</f>
        <v>21097484</v>
      </c>
      <c r="L150" s="50">
        <f t="shared" si="7"/>
        <v>0</v>
      </c>
      <c r="M150">
        <f t="shared" si="8"/>
        <v>0</v>
      </c>
      <c r="N150">
        <v>1249522889</v>
      </c>
      <c r="O150">
        <v>261644139</v>
      </c>
      <c r="P150">
        <v>987878750</v>
      </c>
      <c r="Q150">
        <v>26785</v>
      </c>
      <c r="R150" s="56">
        <v>1.019397162</v>
      </c>
      <c r="S150">
        <v>0</v>
      </c>
      <c r="T150">
        <v>78110358</v>
      </c>
      <c r="U150">
        <v>0</v>
      </c>
      <c r="V150">
        <v>-1272860</v>
      </c>
      <c r="W150">
        <v>0</v>
      </c>
      <c r="X150">
        <v>1337241</v>
      </c>
      <c r="Y150">
        <v>365721</v>
      </c>
      <c r="Z150">
        <v>0</v>
      </c>
      <c r="AA150">
        <v>3226393</v>
      </c>
      <c r="AB150">
        <v>-5551874</v>
      </c>
      <c r="AC150">
        <v>0</v>
      </c>
      <c r="AD150">
        <v>55117495</v>
      </c>
      <c r="AE150">
        <v>0</v>
      </c>
    </row>
    <row r="151" spans="1:31" x14ac:dyDescent="0.35">
      <c r="A151" t="s">
        <v>352</v>
      </c>
      <c r="B151" t="s">
        <v>910</v>
      </c>
      <c r="C151" t="s">
        <v>353</v>
      </c>
      <c r="D151" t="s">
        <v>17</v>
      </c>
      <c r="E151" t="s">
        <v>18</v>
      </c>
      <c r="F151">
        <v>0.4</v>
      </c>
      <c r="G151" s="50">
        <f>O151*Calculator!$D$9+P151*Calculator!$D$10</f>
        <v>39992335.296000004</v>
      </c>
      <c r="H151" s="50">
        <f>G151*Calculator!$D$11</f>
        <v>1499712.5736</v>
      </c>
      <c r="I151" s="50">
        <f>G151*Calculator!$D$12</f>
        <v>239954.01177600003</v>
      </c>
      <c r="J151" s="50">
        <f t="shared" si="6"/>
        <v>120184</v>
      </c>
      <c r="K151" s="50" cm="1">
        <f t="array" ref="K151">MAX(SUM(T151:AB151,-AC151:AD151),0)</f>
        <v>0</v>
      </c>
      <c r="L151" s="50">
        <f t="shared" si="7"/>
        <v>146615</v>
      </c>
      <c r="M151">
        <f t="shared" si="8"/>
        <v>0</v>
      </c>
      <c r="N151">
        <v>86476628</v>
      </c>
      <c r="O151">
        <v>31592628</v>
      </c>
      <c r="P151">
        <v>54884000</v>
      </c>
      <c r="Q151">
        <v>3383</v>
      </c>
      <c r="R151" s="56">
        <v>0.94267953999999998</v>
      </c>
      <c r="S151">
        <v>146615</v>
      </c>
      <c r="T151">
        <v>0</v>
      </c>
      <c r="U151">
        <v>0</v>
      </c>
      <c r="V151">
        <v>0</v>
      </c>
      <c r="W151">
        <v>0</v>
      </c>
      <c r="X151">
        <v>0</v>
      </c>
      <c r="Y151">
        <v>0</v>
      </c>
      <c r="Z151">
        <v>0</v>
      </c>
      <c r="AA151">
        <v>0</v>
      </c>
      <c r="AB151">
        <v>0</v>
      </c>
      <c r="AC151">
        <v>0</v>
      </c>
      <c r="AD151">
        <v>0</v>
      </c>
      <c r="AE151">
        <v>0</v>
      </c>
    </row>
    <row r="152" spans="1:31" x14ac:dyDescent="0.35">
      <c r="A152" t="s">
        <v>354</v>
      </c>
      <c r="B152" t="s">
        <v>911</v>
      </c>
      <c r="C152" t="s">
        <v>355</v>
      </c>
      <c r="D152" t="s">
        <v>8</v>
      </c>
      <c r="E152" t="s">
        <v>22</v>
      </c>
      <c r="F152">
        <v>0.49</v>
      </c>
      <c r="G152" s="50">
        <f>O152*Calculator!$D$9+P152*Calculator!$D$10</f>
        <v>144596643.456</v>
      </c>
      <c r="H152" s="50">
        <f>G152*Calculator!$D$11</f>
        <v>5422374.1295999996</v>
      </c>
      <c r="I152" s="50">
        <f>G152*Calculator!$D$12</f>
        <v>867579.860736</v>
      </c>
      <c r="J152" s="50">
        <f t="shared" si="6"/>
        <v>271075</v>
      </c>
      <c r="K152" s="50" cm="1">
        <f t="array" ref="K152">MAX(SUM(T152:AB152,-AC152:AD152),0)</f>
        <v>64974</v>
      </c>
      <c r="L152" s="50">
        <f t="shared" si="7"/>
        <v>66513</v>
      </c>
      <c r="M152">
        <f t="shared" si="8"/>
        <v>0</v>
      </c>
      <c r="N152">
        <v>308955258</v>
      </c>
      <c r="O152">
        <v>77122508</v>
      </c>
      <c r="P152">
        <v>231832750</v>
      </c>
      <c r="Q152">
        <v>6498</v>
      </c>
      <c r="R152" s="56">
        <v>0.97364937299999998</v>
      </c>
      <c r="S152">
        <v>66513</v>
      </c>
      <c r="T152">
        <v>81316</v>
      </c>
      <c r="U152">
        <v>0</v>
      </c>
      <c r="V152">
        <v>0</v>
      </c>
      <c r="W152">
        <v>0</v>
      </c>
      <c r="X152">
        <v>0</v>
      </c>
      <c r="Y152">
        <v>0</v>
      </c>
      <c r="Z152">
        <v>0</v>
      </c>
      <c r="AA152">
        <v>0</v>
      </c>
      <c r="AB152">
        <v>0</v>
      </c>
      <c r="AC152">
        <v>0</v>
      </c>
      <c r="AD152">
        <v>16342</v>
      </c>
      <c r="AE152">
        <v>0</v>
      </c>
    </row>
    <row r="153" spans="1:31" x14ac:dyDescent="0.35">
      <c r="A153" t="s">
        <v>356</v>
      </c>
      <c r="B153" t="s">
        <v>912</v>
      </c>
      <c r="C153" t="s">
        <v>357</v>
      </c>
      <c r="D153" t="s">
        <v>58</v>
      </c>
      <c r="E153" t="s">
        <v>59</v>
      </c>
      <c r="F153">
        <v>0.4</v>
      </c>
      <c r="G153" s="50">
        <f>O153*Calculator!$D$9+P153*Calculator!$D$10</f>
        <v>22498937.471999999</v>
      </c>
      <c r="H153" s="50">
        <f>G153*Calculator!$D$11</f>
        <v>843710.15519999992</v>
      </c>
      <c r="I153" s="50">
        <f>G153*Calculator!$D$12</f>
        <v>134993.624832</v>
      </c>
      <c r="J153" s="50">
        <f t="shared" si="6"/>
        <v>62441</v>
      </c>
      <c r="K153" s="50" cm="1">
        <f t="array" ref="K153">MAX(SUM(T153:AB153,-AC153:AD153),0)</f>
        <v>0</v>
      </c>
      <c r="L153" s="50">
        <f t="shared" si="7"/>
        <v>335611</v>
      </c>
      <c r="M153">
        <f t="shared" si="8"/>
        <v>0</v>
      </c>
      <c r="N153">
        <v>48731096</v>
      </c>
      <c r="O153">
        <v>18583096</v>
      </c>
      <c r="P153">
        <v>30148000</v>
      </c>
      <c r="Q153">
        <v>1680</v>
      </c>
      <c r="R153" s="56">
        <v>0.96551554399999995</v>
      </c>
      <c r="S153">
        <v>335611</v>
      </c>
      <c r="T153">
        <v>0</v>
      </c>
      <c r="U153">
        <v>0</v>
      </c>
      <c r="V153">
        <v>0</v>
      </c>
      <c r="W153">
        <v>0</v>
      </c>
      <c r="X153">
        <v>0</v>
      </c>
      <c r="Y153">
        <v>0</v>
      </c>
      <c r="Z153">
        <v>0</v>
      </c>
      <c r="AA153">
        <v>0</v>
      </c>
      <c r="AB153">
        <v>0</v>
      </c>
      <c r="AC153">
        <v>0</v>
      </c>
      <c r="AD153">
        <v>0</v>
      </c>
      <c r="AE153">
        <v>0</v>
      </c>
    </row>
    <row r="154" spans="1:31" x14ac:dyDescent="0.35">
      <c r="A154" t="s">
        <v>358</v>
      </c>
      <c r="B154" t="s">
        <v>914</v>
      </c>
      <c r="C154" t="s">
        <v>359</v>
      </c>
      <c r="D154" t="s">
        <v>28</v>
      </c>
      <c r="E154" t="s">
        <v>8</v>
      </c>
      <c r="F154">
        <v>0.3</v>
      </c>
      <c r="G154" s="50">
        <f>O154*Calculator!$D$9+P154*Calculator!$D$10</f>
        <v>135085922.97600001</v>
      </c>
      <c r="H154" s="50">
        <f>G154*Calculator!$D$11</f>
        <v>5065722.1116000004</v>
      </c>
      <c r="I154" s="50">
        <f>G154*Calculator!$D$12</f>
        <v>810515.53785600013</v>
      </c>
      <c r="J154" s="50">
        <f t="shared" si="6"/>
        <v>250476</v>
      </c>
      <c r="K154" s="50" cm="1">
        <f t="array" ref="K154">MAX(SUM(T154:AB154,-AC154:AD154),0)</f>
        <v>0</v>
      </c>
      <c r="L154" s="50">
        <f t="shared" si="7"/>
        <v>0</v>
      </c>
      <c r="M154">
        <f t="shared" si="8"/>
        <v>0</v>
      </c>
      <c r="N154">
        <v>287454618</v>
      </c>
      <c r="O154">
        <v>60256118</v>
      </c>
      <c r="P154">
        <v>227198500</v>
      </c>
      <c r="Q154">
        <v>5371</v>
      </c>
      <c r="R154" s="56">
        <v>1.0539499569999999</v>
      </c>
      <c r="S154">
        <v>0</v>
      </c>
      <c r="T154">
        <v>0</v>
      </c>
      <c r="U154">
        <v>0</v>
      </c>
      <c r="V154">
        <v>0</v>
      </c>
      <c r="W154">
        <v>0</v>
      </c>
      <c r="X154">
        <v>0</v>
      </c>
      <c r="Y154">
        <v>0</v>
      </c>
      <c r="Z154">
        <v>0</v>
      </c>
      <c r="AA154">
        <v>0</v>
      </c>
      <c r="AB154">
        <v>0</v>
      </c>
      <c r="AC154">
        <v>0</v>
      </c>
      <c r="AD154">
        <v>0</v>
      </c>
      <c r="AE154">
        <v>0</v>
      </c>
    </row>
    <row r="155" spans="1:31" x14ac:dyDescent="0.35">
      <c r="A155" t="s">
        <v>360</v>
      </c>
      <c r="B155" t="s">
        <v>915</v>
      </c>
      <c r="C155" t="s">
        <v>361</v>
      </c>
      <c r="D155" t="s">
        <v>200</v>
      </c>
      <c r="E155" t="s">
        <v>201</v>
      </c>
      <c r="F155">
        <v>0.4</v>
      </c>
      <c r="G155" s="50">
        <f>O155*Calculator!$D$9+P155*Calculator!$D$10</f>
        <v>30665112.767999999</v>
      </c>
      <c r="H155" s="50">
        <f>G155*Calculator!$D$11</f>
        <v>1149941.7287999999</v>
      </c>
      <c r="I155" s="50">
        <f>G155*Calculator!$D$12</f>
        <v>183990.67660800001</v>
      </c>
      <c r="J155" s="50">
        <f t="shared" si="6"/>
        <v>126428</v>
      </c>
      <c r="K155" s="50" cm="1">
        <f t="array" ref="K155">MAX(SUM(T155:AB155,-AC155:AD155),0)</f>
        <v>0</v>
      </c>
      <c r="L155" s="50">
        <f t="shared" si="7"/>
        <v>403321</v>
      </c>
      <c r="M155">
        <f t="shared" si="8"/>
        <v>0</v>
      </c>
      <c r="N155">
        <v>67222224</v>
      </c>
      <c r="O155">
        <v>33365724</v>
      </c>
      <c r="P155">
        <v>33856500</v>
      </c>
      <c r="Q155">
        <v>3605</v>
      </c>
      <c r="R155" s="56">
        <v>0.97246757699999997</v>
      </c>
      <c r="S155">
        <v>403321</v>
      </c>
      <c r="T155">
        <v>0</v>
      </c>
      <c r="U155">
        <v>0</v>
      </c>
      <c r="V155">
        <v>0</v>
      </c>
      <c r="W155">
        <v>0</v>
      </c>
      <c r="X155">
        <v>0</v>
      </c>
      <c r="Y155">
        <v>0</v>
      </c>
      <c r="Z155">
        <v>0</v>
      </c>
      <c r="AA155">
        <v>0</v>
      </c>
      <c r="AB155">
        <v>0</v>
      </c>
      <c r="AC155">
        <v>0</v>
      </c>
      <c r="AD155">
        <v>0</v>
      </c>
      <c r="AE155">
        <v>0</v>
      </c>
    </row>
    <row r="156" spans="1:31" x14ac:dyDescent="0.35">
      <c r="A156" t="s">
        <v>362</v>
      </c>
      <c r="B156" t="s">
        <v>916</v>
      </c>
      <c r="C156" t="s">
        <v>363</v>
      </c>
      <c r="D156" t="s">
        <v>25</v>
      </c>
      <c r="E156" t="s">
        <v>8</v>
      </c>
      <c r="F156">
        <v>0.4</v>
      </c>
      <c r="G156" s="50">
        <f>O156*Calculator!$D$9+P156*Calculator!$D$10</f>
        <v>50950021.776000001</v>
      </c>
      <c r="H156" s="50">
        <f>G156*Calculator!$D$11</f>
        <v>1910625.8166</v>
      </c>
      <c r="I156" s="50">
        <f>G156*Calculator!$D$12</f>
        <v>305700.13065599999</v>
      </c>
      <c r="J156" s="50">
        <f t="shared" si="6"/>
        <v>136172</v>
      </c>
      <c r="K156" s="50" cm="1">
        <f t="array" ref="K156">MAX(SUM(T156:AB156,-AC156:AD156),0)</f>
        <v>3106187</v>
      </c>
      <c r="L156" s="50">
        <f t="shared" si="7"/>
        <v>858090</v>
      </c>
      <c r="M156">
        <f t="shared" si="8"/>
        <v>0</v>
      </c>
      <c r="N156">
        <v>109442393</v>
      </c>
      <c r="O156">
        <v>32965143</v>
      </c>
      <c r="P156">
        <v>76477250</v>
      </c>
      <c r="Q156">
        <v>3630</v>
      </c>
      <c r="R156" s="56">
        <v>0.96775798499999999</v>
      </c>
      <c r="S156">
        <v>858090</v>
      </c>
      <c r="T156">
        <v>3106187</v>
      </c>
      <c r="U156">
        <v>0</v>
      </c>
      <c r="V156">
        <v>0</v>
      </c>
      <c r="W156">
        <v>0</v>
      </c>
      <c r="X156">
        <v>0</v>
      </c>
      <c r="Y156">
        <v>0</v>
      </c>
      <c r="Z156">
        <v>0</v>
      </c>
      <c r="AA156">
        <v>0</v>
      </c>
      <c r="AB156">
        <v>0</v>
      </c>
      <c r="AC156">
        <v>0</v>
      </c>
      <c r="AD156">
        <v>0</v>
      </c>
      <c r="AE156">
        <v>0</v>
      </c>
    </row>
    <row r="157" spans="1:31" x14ac:dyDescent="0.35">
      <c r="A157" t="s">
        <v>364</v>
      </c>
      <c r="B157" t="s">
        <v>917</v>
      </c>
      <c r="C157" t="s">
        <v>365</v>
      </c>
      <c r="D157" t="s">
        <v>7</v>
      </c>
      <c r="E157" t="s">
        <v>8</v>
      </c>
      <c r="F157">
        <v>0.4</v>
      </c>
      <c r="G157" s="50">
        <f>O157*Calculator!$D$9+P157*Calculator!$D$10</f>
        <v>79120204.511999995</v>
      </c>
      <c r="H157" s="50">
        <f>G157*Calculator!$D$11</f>
        <v>2967007.6691999999</v>
      </c>
      <c r="I157" s="50">
        <f>G157*Calculator!$D$12</f>
        <v>474721.22707199998</v>
      </c>
      <c r="J157" s="50">
        <f t="shared" si="6"/>
        <v>189694</v>
      </c>
      <c r="K157" s="50" cm="1">
        <f t="array" ref="K157">MAX(SUM(T157:AB157,-AC157:AD157),0)</f>
        <v>0</v>
      </c>
      <c r="L157" s="50">
        <f t="shared" si="7"/>
        <v>1235551</v>
      </c>
      <c r="M157">
        <f t="shared" si="8"/>
        <v>0</v>
      </c>
      <c r="N157">
        <v>170066766</v>
      </c>
      <c r="O157">
        <v>52330066</v>
      </c>
      <c r="P157">
        <v>117736700</v>
      </c>
      <c r="Q157">
        <v>4647</v>
      </c>
      <c r="R157" s="56">
        <v>1.013526149</v>
      </c>
      <c r="S157">
        <v>1235551</v>
      </c>
      <c r="T157">
        <v>0</v>
      </c>
      <c r="U157">
        <v>0</v>
      </c>
      <c r="V157">
        <v>0</v>
      </c>
      <c r="W157">
        <v>0</v>
      </c>
      <c r="X157">
        <v>0</v>
      </c>
      <c r="Y157">
        <v>0</v>
      </c>
      <c r="Z157">
        <v>0</v>
      </c>
      <c r="AA157">
        <v>0</v>
      </c>
      <c r="AB157">
        <v>0</v>
      </c>
      <c r="AC157">
        <v>0</v>
      </c>
      <c r="AD157">
        <v>0</v>
      </c>
      <c r="AE157">
        <v>0</v>
      </c>
    </row>
    <row r="158" spans="1:31" x14ac:dyDescent="0.35">
      <c r="A158" t="s">
        <v>366</v>
      </c>
      <c r="B158" t="s">
        <v>918</v>
      </c>
      <c r="C158" t="s">
        <v>367</v>
      </c>
      <c r="D158" t="s">
        <v>8</v>
      </c>
      <c r="E158" t="s">
        <v>278</v>
      </c>
      <c r="F158">
        <v>0.49</v>
      </c>
      <c r="G158" s="50">
        <f>O158*Calculator!$D$9+P158*Calculator!$D$10</f>
        <v>54395191.728</v>
      </c>
      <c r="H158" s="50">
        <f>G158*Calculator!$D$11</f>
        <v>2039819.6897999998</v>
      </c>
      <c r="I158" s="50">
        <f>G158*Calculator!$D$12</f>
        <v>326371.15036800003</v>
      </c>
      <c r="J158" s="50">
        <f t="shared" si="6"/>
        <v>162863</v>
      </c>
      <c r="K158" s="50" cm="1">
        <f t="array" ref="K158">MAX(SUM(T158:AB158,-AC158:AD158),0)</f>
        <v>1675547</v>
      </c>
      <c r="L158" s="50">
        <f t="shared" si="7"/>
        <v>242009</v>
      </c>
      <c r="M158">
        <f t="shared" si="8"/>
        <v>0</v>
      </c>
      <c r="N158">
        <v>117738629</v>
      </c>
      <c r="O158">
        <v>44153129</v>
      </c>
      <c r="P158">
        <v>73585500</v>
      </c>
      <c r="Q158">
        <v>4627</v>
      </c>
      <c r="R158" s="56">
        <v>0.93466733499999999</v>
      </c>
      <c r="S158">
        <v>242009</v>
      </c>
      <c r="T158">
        <v>4428340</v>
      </c>
      <c r="U158">
        <v>0</v>
      </c>
      <c r="V158">
        <v>-114003</v>
      </c>
      <c r="W158">
        <v>0</v>
      </c>
      <c r="X158">
        <v>0</v>
      </c>
      <c r="Y158">
        <v>0</v>
      </c>
      <c r="Z158">
        <v>0</v>
      </c>
      <c r="AA158">
        <v>0</v>
      </c>
      <c r="AB158">
        <v>-189773</v>
      </c>
      <c r="AC158">
        <v>0</v>
      </c>
      <c r="AD158">
        <v>2449017</v>
      </c>
      <c r="AE158">
        <v>0</v>
      </c>
    </row>
    <row r="159" spans="1:31" x14ac:dyDescent="0.35">
      <c r="A159" t="s">
        <v>368</v>
      </c>
      <c r="B159" t="s">
        <v>919</v>
      </c>
      <c r="C159" t="s">
        <v>369</v>
      </c>
      <c r="D159" t="s">
        <v>8</v>
      </c>
      <c r="E159" t="s">
        <v>111</v>
      </c>
      <c r="F159">
        <v>0.49</v>
      </c>
      <c r="G159" s="50">
        <f>O159*Calculator!$D$9+P159*Calculator!$D$10</f>
        <v>287192588.06400001</v>
      </c>
      <c r="H159" s="50">
        <f>G159*Calculator!$D$11</f>
        <v>10769722.0524</v>
      </c>
      <c r="I159" s="50">
        <f>G159*Calculator!$D$12</f>
        <v>1723155.5283840001</v>
      </c>
      <c r="J159" s="50">
        <f t="shared" si="6"/>
        <v>435870</v>
      </c>
      <c r="K159" s="50" cm="1">
        <f t="array" ref="K159">MAX(SUM(T159:AB159,-AC159:AD159),0)</f>
        <v>0</v>
      </c>
      <c r="L159" s="50">
        <f t="shared" si="7"/>
        <v>252477</v>
      </c>
      <c r="M159">
        <f t="shared" si="8"/>
        <v>0</v>
      </c>
      <c r="N159">
        <v>608130102</v>
      </c>
      <c r="O159">
        <v>98122102</v>
      </c>
      <c r="P159">
        <v>510008000</v>
      </c>
      <c r="Q159">
        <v>8803</v>
      </c>
      <c r="R159" s="56">
        <v>1.033686943</v>
      </c>
      <c r="S159">
        <v>252477</v>
      </c>
      <c r="T159">
        <v>0</v>
      </c>
      <c r="U159">
        <v>0</v>
      </c>
      <c r="V159">
        <v>0</v>
      </c>
      <c r="W159">
        <v>0</v>
      </c>
      <c r="X159">
        <v>0</v>
      </c>
      <c r="Y159">
        <v>0</v>
      </c>
      <c r="Z159">
        <v>0</v>
      </c>
      <c r="AA159">
        <v>0</v>
      </c>
      <c r="AB159">
        <v>0</v>
      </c>
      <c r="AC159">
        <v>0</v>
      </c>
      <c r="AD159">
        <v>0</v>
      </c>
      <c r="AE159">
        <v>0</v>
      </c>
    </row>
    <row r="160" spans="1:31" x14ac:dyDescent="0.35">
      <c r="A160" t="s">
        <v>370</v>
      </c>
      <c r="B160" t="s">
        <v>920</v>
      </c>
      <c r="C160" t="s">
        <v>371</v>
      </c>
      <c r="D160" t="s">
        <v>222</v>
      </c>
      <c r="E160" t="s">
        <v>8</v>
      </c>
      <c r="F160">
        <v>0.4</v>
      </c>
      <c r="G160" s="50">
        <f>O160*Calculator!$D$9+P160*Calculator!$D$10</f>
        <v>56097385.104000002</v>
      </c>
      <c r="H160" s="50">
        <f>G160*Calculator!$D$11</f>
        <v>2103651.9413999999</v>
      </c>
      <c r="I160" s="50">
        <f>G160*Calculator!$D$12</f>
        <v>336584.31062400003</v>
      </c>
      <c r="J160" s="50">
        <f t="shared" si="6"/>
        <v>136336</v>
      </c>
      <c r="K160" s="50" cm="1">
        <f t="array" ref="K160">MAX(SUM(T160:AB160,-AC160:AD160),0)</f>
        <v>0</v>
      </c>
      <c r="L160" s="50">
        <f t="shared" si="7"/>
        <v>0</v>
      </c>
      <c r="M160">
        <f t="shared" si="8"/>
        <v>0</v>
      </c>
      <c r="N160">
        <v>120449797</v>
      </c>
      <c r="O160">
        <v>35802447</v>
      </c>
      <c r="P160">
        <v>84647350</v>
      </c>
      <c r="Q160">
        <v>3102</v>
      </c>
      <c r="R160" s="56">
        <v>1.077233906</v>
      </c>
      <c r="S160">
        <v>0</v>
      </c>
      <c r="T160">
        <v>0</v>
      </c>
      <c r="U160">
        <v>0</v>
      </c>
      <c r="V160">
        <v>0</v>
      </c>
      <c r="W160">
        <v>0</v>
      </c>
      <c r="X160">
        <v>0</v>
      </c>
      <c r="Y160">
        <v>0</v>
      </c>
      <c r="Z160">
        <v>0</v>
      </c>
      <c r="AA160">
        <v>0</v>
      </c>
      <c r="AB160">
        <v>0</v>
      </c>
      <c r="AC160">
        <v>0</v>
      </c>
      <c r="AD160">
        <v>0</v>
      </c>
      <c r="AE160">
        <v>0</v>
      </c>
    </row>
    <row r="161" spans="1:31" x14ac:dyDescent="0.35">
      <c r="A161" t="s">
        <v>372</v>
      </c>
      <c r="B161" t="s">
        <v>921</v>
      </c>
      <c r="C161" t="s">
        <v>373</v>
      </c>
      <c r="D161" t="s">
        <v>40</v>
      </c>
      <c r="E161" t="s">
        <v>41</v>
      </c>
      <c r="F161">
        <v>0.4</v>
      </c>
      <c r="G161" s="50">
        <f>O161*Calculator!$D$9+P161*Calculator!$D$10</f>
        <v>106140091.58399999</v>
      </c>
      <c r="H161" s="50">
        <f>G161*Calculator!$D$11</f>
        <v>3980253.4343999997</v>
      </c>
      <c r="I161" s="50">
        <f>G161*Calculator!$D$12</f>
        <v>636840.549504</v>
      </c>
      <c r="J161" s="50">
        <f t="shared" si="6"/>
        <v>288519</v>
      </c>
      <c r="K161" s="50" cm="1">
        <f t="array" ref="K161">MAX(SUM(T161:AB161,-AC161:AD161),0)</f>
        <v>0</v>
      </c>
      <c r="L161" s="50">
        <f t="shared" si="7"/>
        <v>89538</v>
      </c>
      <c r="M161">
        <f t="shared" si="8"/>
        <v>0</v>
      </c>
      <c r="N161">
        <v>228354322</v>
      </c>
      <c r="O161">
        <v>72291312</v>
      </c>
      <c r="P161">
        <v>156063010</v>
      </c>
      <c r="Q161">
        <v>7385</v>
      </c>
      <c r="R161" s="56">
        <v>1.003195488</v>
      </c>
      <c r="S161">
        <v>89538</v>
      </c>
      <c r="T161">
        <v>2434537</v>
      </c>
      <c r="U161">
        <v>0</v>
      </c>
      <c r="V161">
        <v>0</v>
      </c>
      <c r="W161">
        <v>0</v>
      </c>
      <c r="X161">
        <v>0</v>
      </c>
      <c r="Y161">
        <v>0</v>
      </c>
      <c r="Z161">
        <v>0</v>
      </c>
      <c r="AA161">
        <v>0</v>
      </c>
      <c r="AB161">
        <v>0</v>
      </c>
      <c r="AC161">
        <v>0</v>
      </c>
      <c r="AD161">
        <v>2450317</v>
      </c>
      <c r="AE161">
        <v>0</v>
      </c>
    </row>
    <row r="162" spans="1:31" x14ac:dyDescent="0.35">
      <c r="A162" t="s">
        <v>374</v>
      </c>
      <c r="B162" t="s">
        <v>922</v>
      </c>
      <c r="C162" t="s">
        <v>375</v>
      </c>
      <c r="D162" t="s">
        <v>17</v>
      </c>
      <c r="E162" t="s">
        <v>18</v>
      </c>
      <c r="F162">
        <v>0.4</v>
      </c>
      <c r="G162" s="50">
        <f>O162*Calculator!$D$9+P162*Calculator!$D$10</f>
        <v>64615869.167999998</v>
      </c>
      <c r="H162" s="50">
        <f>G162*Calculator!$D$11</f>
        <v>2423095.0937999999</v>
      </c>
      <c r="I162" s="50">
        <f>G162*Calculator!$D$12</f>
        <v>387695.21500799997</v>
      </c>
      <c r="J162" s="50">
        <f t="shared" si="6"/>
        <v>169471</v>
      </c>
      <c r="K162" s="50" cm="1">
        <f t="array" ref="K162">MAX(SUM(T162:AB162,-AC162:AD162),0)</f>
        <v>0</v>
      </c>
      <c r="L162" s="50">
        <f t="shared" si="7"/>
        <v>1185468</v>
      </c>
      <c r="M162">
        <f t="shared" si="8"/>
        <v>0</v>
      </c>
      <c r="N162">
        <v>138831249</v>
      </c>
      <c r="O162">
        <v>42148549</v>
      </c>
      <c r="P162">
        <v>96682700</v>
      </c>
      <c r="Q162">
        <v>4489</v>
      </c>
      <c r="R162" s="56">
        <v>0.969372648</v>
      </c>
      <c r="S162">
        <v>1185468</v>
      </c>
      <c r="T162">
        <v>0</v>
      </c>
      <c r="U162">
        <v>0</v>
      </c>
      <c r="V162">
        <v>0</v>
      </c>
      <c r="W162">
        <v>0</v>
      </c>
      <c r="X162">
        <v>0</v>
      </c>
      <c r="Y162">
        <v>0</v>
      </c>
      <c r="Z162">
        <v>0</v>
      </c>
      <c r="AA162">
        <v>0</v>
      </c>
      <c r="AB162">
        <v>0</v>
      </c>
      <c r="AC162">
        <v>0</v>
      </c>
      <c r="AD162">
        <v>0</v>
      </c>
      <c r="AE162">
        <v>0</v>
      </c>
    </row>
    <row r="163" spans="1:31" x14ac:dyDescent="0.35">
      <c r="A163" t="s">
        <v>376</v>
      </c>
      <c r="B163" t="s">
        <v>924</v>
      </c>
      <c r="C163" t="s">
        <v>377</v>
      </c>
      <c r="D163" t="s">
        <v>127</v>
      </c>
      <c r="E163" t="s">
        <v>128</v>
      </c>
      <c r="F163">
        <v>0.4</v>
      </c>
      <c r="G163" s="50">
        <f>O163*Calculator!$D$9+P163*Calculator!$D$10</f>
        <v>56043930.960000001</v>
      </c>
      <c r="H163" s="50">
        <f>G163*Calculator!$D$11</f>
        <v>2101647.4109999998</v>
      </c>
      <c r="I163" s="50">
        <f>G163*Calculator!$D$12</f>
        <v>336263.58575999999</v>
      </c>
      <c r="J163" s="50">
        <f t="shared" si="6"/>
        <v>136843</v>
      </c>
      <c r="K163" s="50" cm="1">
        <f t="array" ref="K163">MAX(SUM(T163:AB163,-AC163:AD163),0)</f>
        <v>0</v>
      </c>
      <c r="L163" s="50">
        <f t="shared" si="7"/>
        <v>0</v>
      </c>
      <c r="M163">
        <f t="shared" si="8"/>
        <v>0</v>
      </c>
      <c r="N163">
        <v>120268655</v>
      </c>
      <c r="O163">
        <v>35104655</v>
      </c>
      <c r="P163">
        <v>85164000</v>
      </c>
      <c r="Q163">
        <v>3618</v>
      </c>
      <c r="R163" s="56">
        <v>0.95781897299999996</v>
      </c>
      <c r="S163">
        <v>0</v>
      </c>
      <c r="T163">
        <v>0</v>
      </c>
      <c r="U163">
        <v>0</v>
      </c>
      <c r="V163">
        <v>0</v>
      </c>
      <c r="W163">
        <v>0</v>
      </c>
      <c r="X163">
        <v>0</v>
      </c>
      <c r="Y163">
        <v>0</v>
      </c>
      <c r="Z163">
        <v>0</v>
      </c>
      <c r="AA163">
        <v>0</v>
      </c>
      <c r="AB163">
        <v>0</v>
      </c>
      <c r="AC163">
        <v>0</v>
      </c>
      <c r="AD163">
        <v>0</v>
      </c>
      <c r="AE163">
        <v>0</v>
      </c>
    </row>
    <row r="164" spans="1:31" x14ac:dyDescent="0.35">
      <c r="A164" t="s">
        <v>378</v>
      </c>
      <c r="B164" t="s">
        <v>923</v>
      </c>
      <c r="C164" t="s">
        <v>379</v>
      </c>
      <c r="D164" t="s">
        <v>8</v>
      </c>
      <c r="E164" t="s">
        <v>245</v>
      </c>
      <c r="F164">
        <v>0.49</v>
      </c>
      <c r="G164" s="50">
        <f>O164*Calculator!$D$9+P164*Calculator!$D$10</f>
        <v>184191982.27200001</v>
      </c>
      <c r="H164" s="50">
        <f>G164*Calculator!$D$11</f>
        <v>6907199.3352000006</v>
      </c>
      <c r="I164" s="50">
        <f>G164*Calculator!$D$12</f>
        <v>1105151.8936320001</v>
      </c>
      <c r="J164" s="50">
        <f t="shared" si="6"/>
        <v>448300</v>
      </c>
      <c r="K164" s="50" cm="1">
        <f t="array" ref="K164">MAX(SUM(T164:AB164,-AC164:AD164),0)</f>
        <v>7522027</v>
      </c>
      <c r="L164" s="50">
        <f t="shared" si="7"/>
        <v>0</v>
      </c>
      <c r="M164">
        <f t="shared" si="8"/>
        <v>0</v>
      </c>
      <c r="N164">
        <v>394605746</v>
      </c>
      <c r="O164">
        <v>108724496</v>
      </c>
      <c r="P164">
        <v>285881250</v>
      </c>
      <c r="Q164">
        <v>11728</v>
      </c>
      <c r="R164" s="56">
        <v>0.96567549399999997</v>
      </c>
      <c r="S164">
        <v>0</v>
      </c>
      <c r="T164">
        <v>13331662</v>
      </c>
      <c r="U164">
        <v>0</v>
      </c>
      <c r="V164">
        <v>-396833</v>
      </c>
      <c r="W164">
        <v>0</v>
      </c>
      <c r="X164">
        <v>213440</v>
      </c>
      <c r="Y164">
        <v>323680</v>
      </c>
      <c r="Z164">
        <v>0</v>
      </c>
      <c r="AA164">
        <v>0</v>
      </c>
      <c r="AB164">
        <v>0</v>
      </c>
      <c r="AC164">
        <v>0</v>
      </c>
      <c r="AD164">
        <v>5949922</v>
      </c>
      <c r="AE164">
        <v>0</v>
      </c>
    </row>
    <row r="165" spans="1:31" x14ac:dyDescent="0.35">
      <c r="A165" t="s">
        <v>380</v>
      </c>
      <c r="B165" t="s">
        <v>925</v>
      </c>
      <c r="C165" t="s">
        <v>381</v>
      </c>
      <c r="D165" t="s">
        <v>28</v>
      </c>
      <c r="E165" t="s">
        <v>8</v>
      </c>
      <c r="F165">
        <v>0.3</v>
      </c>
      <c r="G165" s="50">
        <f>O165*Calculator!$D$9+P165*Calculator!$D$10</f>
        <v>274554781.39200002</v>
      </c>
      <c r="H165" s="50">
        <f>G165*Calculator!$D$11</f>
        <v>10295804.302200001</v>
      </c>
      <c r="I165" s="50">
        <f>G165*Calculator!$D$12</f>
        <v>1647328.6883520002</v>
      </c>
      <c r="J165" s="50">
        <f t="shared" si="6"/>
        <v>430822</v>
      </c>
      <c r="K165" s="50" cm="1">
        <f t="array" ref="K165">MAX(SUM(T165:AB165,-AC165:AD165),0)</f>
        <v>5244813</v>
      </c>
      <c r="L165" s="50">
        <f t="shared" si="7"/>
        <v>0</v>
      </c>
      <c r="M165">
        <f t="shared" si="8"/>
        <v>0</v>
      </c>
      <c r="N165">
        <v>581699781</v>
      </c>
      <c r="O165">
        <v>97106531</v>
      </c>
      <c r="P165">
        <v>484593250</v>
      </c>
      <c r="Q165">
        <v>8155</v>
      </c>
      <c r="R165" s="56">
        <v>1.0908825929999999</v>
      </c>
      <c r="S165">
        <v>0</v>
      </c>
      <c r="T165">
        <v>5553720</v>
      </c>
      <c r="U165">
        <v>0</v>
      </c>
      <c r="V165">
        <v>0</v>
      </c>
      <c r="W165">
        <v>0</v>
      </c>
      <c r="X165">
        <v>0</v>
      </c>
      <c r="Y165">
        <v>0</v>
      </c>
      <c r="Z165">
        <v>0</v>
      </c>
      <c r="AA165">
        <v>0</v>
      </c>
      <c r="AB165">
        <v>0</v>
      </c>
      <c r="AC165">
        <v>0</v>
      </c>
      <c r="AD165">
        <v>308907</v>
      </c>
      <c r="AE165">
        <v>0</v>
      </c>
    </row>
    <row r="166" spans="1:31" x14ac:dyDescent="0.35">
      <c r="A166" t="s">
        <v>382</v>
      </c>
      <c r="B166" t="s">
        <v>927</v>
      </c>
      <c r="C166" t="s">
        <v>383</v>
      </c>
      <c r="D166" t="s">
        <v>200</v>
      </c>
      <c r="E166" t="s">
        <v>201</v>
      </c>
      <c r="F166">
        <v>0.4</v>
      </c>
      <c r="G166" s="50">
        <f>O166*Calculator!$D$9+P166*Calculator!$D$10</f>
        <v>52424810.255999997</v>
      </c>
      <c r="H166" s="50">
        <f>G166*Calculator!$D$11</f>
        <v>1965930.3845999998</v>
      </c>
      <c r="I166" s="50">
        <f>G166*Calculator!$D$12</f>
        <v>314548.86153599998</v>
      </c>
      <c r="J166" s="50">
        <f t="shared" si="6"/>
        <v>220710</v>
      </c>
      <c r="K166" s="50" cm="1">
        <f t="array" ref="K166">MAX(SUM(T166:AB166,-AC166:AD166),0)</f>
        <v>0</v>
      </c>
      <c r="L166" s="50">
        <f t="shared" si="7"/>
        <v>645485</v>
      </c>
      <c r="M166">
        <f t="shared" si="8"/>
        <v>0</v>
      </c>
      <c r="N166">
        <v>114559683</v>
      </c>
      <c r="O166">
        <v>53413283</v>
      </c>
      <c r="P166">
        <v>61146400</v>
      </c>
      <c r="Q166">
        <v>6348</v>
      </c>
      <c r="R166" s="56">
        <v>0.96788476499999998</v>
      </c>
      <c r="S166">
        <v>645485</v>
      </c>
      <c r="T166">
        <v>0</v>
      </c>
      <c r="U166">
        <v>0</v>
      </c>
      <c r="V166">
        <v>0</v>
      </c>
      <c r="W166">
        <v>0</v>
      </c>
      <c r="X166">
        <v>0</v>
      </c>
      <c r="Y166">
        <v>0</v>
      </c>
      <c r="Z166">
        <v>0</v>
      </c>
      <c r="AA166">
        <v>0</v>
      </c>
      <c r="AB166">
        <v>0</v>
      </c>
      <c r="AC166">
        <v>0</v>
      </c>
      <c r="AD166">
        <v>0</v>
      </c>
      <c r="AE166">
        <v>0</v>
      </c>
    </row>
    <row r="167" spans="1:31" x14ac:dyDescent="0.35">
      <c r="A167" t="s">
        <v>384</v>
      </c>
      <c r="B167" t="s">
        <v>928</v>
      </c>
      <c r="C167" t="s">
        <v>385</v>
      </c>
      <c r="D167" t="s">
        <v>11</v>
      </c>
      <c r="E167" t="s">
        <v>12</v>
      </c>
      <c r="F167">
        <v>0.4</v>
      </c>
      <c r="G167" s="50">
        <f>O167*Calculator!$D$9+P167*Calculator!$D$10</f>
        <v>27507974.544</v>
      </c>
      <c r="H167" s="50">
        <f>G167*Calculator!$D$11</f>
        <v>1031549.0453999999</v>
      </c>
      <c r="I167" s="50">
        <f>G167*Calculator!$D$12</f>
        <v>165047.84726400001</v>
      </c>
      <c r="J167" s="50">
        <f t="shared" si="6"/>
        <v>104291</v>
      </c>
      <c r="K167" s="50" cm="1">
        <f t="array" ref="K167">MAX(SUM(T167:AB167,-AC167:AD167),0)</f>
        <v>0</v>
      </c>
      <c r="L167" s="50">
        <f t="shared" si="7"/>
        <v>0</v>
      </c>
      <c r="M167">
        <f t="shared" si="8"/>
        <v>0</v>
      </c>
      <c r="N167">
        <v>59989067</v>
      </c>
      <c r="O167">
        <v>26807867</v>
      </c>
      <c r="P167">
        <v>33181200</v>
      </c>
      <c r="Q167">
        <v>2976</v>
      </c>
      <c r="R167" s="56">
        <v>0.96228199000000003</v>
      </c>
      <c r="S167">
        <v>0</v>
      </c>
      <c r="T167">
        <v>0</v>
      </c>
      <c r="U167">
        <v>0</v>
      </c>
      <c r="V167">
        <v>0</v>
      </c>
      <c r="W167">
        <v>0</v>
      </c>
      <c r="X167">
        <v>0</v>
      </c>
      <c r="Y167">
        <v>0</v>
      </c>
      <c r="Z167">
        <v>0</v>
      </c>
      <c r="AA167">
        <v>0</v>
      </c>
      <c r="AB167">
        <v>0</v>
      </c>
      <c r="AC167">
        <v>0</v>
      </c>
      <c r="AD167">
        <v>0</v>
      </c>
      <c r="AE167">
        <v>0</v>
      </c>
    </row>
    <row r="168" spans="1:31" x14ac:dyDescent="0.35">
      <c r="A168" t="s">
        <v>386</v>
      </c>
      <c r="B168" t="s">
        <v>929</v>
      </c>
      <c r="C168" t="s">
        <v>387</v>
      </c>
      <c r="D168" t="s">
        <v>8</v>
      </c>
      <c r="E168" t="s">
        <v>210</v>
      </c>
      <c r="F168">
        <v>0.49</v>
      </c>
      <c r="G168" s="50">
        <f>O168*Calculator!$D$9+P168*Calculator!$D$10</f>
        <v>81047055.120000005</v>
      </c>
      <c r="H168" s="50">
        <f>G168*Calculator!$D$11</f>
        <v>3039264.5670000003</v>
      </c>
      <c r="I168" s="50">
        <f>G168*Calculator!$D$12</f>
        <v>486282.33072000003</v>
      </c>
      <c r="J168" s="50">
        <f t="shared" si="6"/>
        <v>201129</v>
      </c>
      <c r="K168" s="50" cm="1">
        <f t="array" ref="K168">MAX(SUM(T168:AB168,-AC168:AD168),0)</f>
        <v>765124</v>
      </c>
      <c r="L168" s="50">
        <f t="shared" si="7"/>
        <v>86152</v>
      </c>
      <c r="M168">
        <f t="shared" si="8"/>
        <v>0</v>
      </c>
      <c r="N168">
        <v>173721935</v>
      </c>
      <c r="O168">
        <v>48739035</v>
      </c>
      <c r="P168">
        <v>124982900</v>
      </c>
      <c r="Q168">
        <v>5484</v>
      </c>
      <c r="R168" s="56">
        <v>0.937479693</v>
      </c>
      <c r="S168">
        <v>86152</v>
      </c>
      <c r="T168">
        <v>765127</v>
      </c>
      <c r="U168">
        <v>0</v>
      </c>
      <c r="V168">
        <v>0</v>
      </c>
      <c r="W168">
        <v>0</v>
      </c>
      <c r="X168">
        <v>0</v>
      </c>
      <c r="Y168">
        <v>0</v>
      </c>
      <c r="Z168">
        <v>0</v>
      </c>
      <c r="AA168">
        <v>0</v>
      </c>
      <c r="AB168">
        <v>0</v>
      </c>
      <c r="AC168">
        <v>0</v>
      </c>
      <c r="AD168">
        <v>3</v>
      </c>
      <c r="AE168">
        <v>0</v>
      </c>
    </row>
    <row r="169" spans="1:31" x14ac:dyDescent="0.35">
      <c r="A169" t="s">
        <v>388</v>
      </c>
      <c r="B169" t="s">
        <v>930</v>
      </c>
      <c r="C169" t="s">
        <v>389</v>
      </c>
      <c r="D169" t="s">
        <v>106</v>
      </c>
      <c r="E169" t="s">
        <v>8</v>
      </c>
      <c r="F169">
        <v>0.4</v>
      </c>
      <c r="G169" s="50">
        <f>O169*Calculator!$D$9+P169*Calculator!$D$10</f>
        <v>67906523.807999998</v>
      </c>
      <c r="H169" s="50">
        <f>G169*Calculator!$D$11</f>
        <v>2546494.6428</v>
      </c>
      <c r="I169" s="50">
        <f>G169*Calculator!$D$12</f>
        <v>407439.14284799999</v>
      </c>
      <c r="J169" s="50">
        <f t="shared" si="6"/>
        <v>189736</v>
      </c>
      <c r="K169" s="50" cm="1">
        <f t="array" ref="K169">MAX(SUM(T169:AB169,-AC169:AD169),0)</f>
        <v>0</v>
      </c>
      <c r="L169" s="50">
        <f t="shared" si="7"/>
        <v>50887</v>
      </c>
      <c r="M169">
        <f t="shared" si="8"/>
        <v>0</v>
      </c>
      <c r="N169">
        <v>147197444</v>
      </c>
      <c r="O169">
        <v>57255194</v>
      </c>
      <c r="P169">
        <v>89942250</v>
      </c>
      <c r="Q169">
        <v>4791</v>
      </c>
      <c r="R169" s="56">
        <v>1.01812473</v>
      </c>
      <c r="S169">
        <v>50887</v>
      </c>
      <c r="T169">
        <v>0</v>
      </c>
      <c r="U169">
        <v>0</v>
      </c>
      <c r="V169">
        <v>0</v>
      </c>
      <c r="W169">
        <v>0</v>
      </c>
      <c r="X169">
        <v>0</v>
      </c>
      <c r="Y169">
        <v>0</v>
      </c>
      <c r="Z169">
        <v>0</v>
      </c>
      <c r="AA169">
        <v>0</v>
      </c>
      <c r="AB169">
        <v>0</v>
      </c>
      <c r="AC169">
        <v>0</v>
      </c>
      <c r="AD169">
        <v>0</v>
      </c>
      <c r="AE169">
        <v>0</v>
      </c>
    </row>
    <row r="170" spans="1:31" x14ac:dyDescent="0.35">
      <c r="A170" t="s">
        <v>390</v>
      </c>
      <c r="B170" t="s">
        <v>931</v>
      </c>
      <c r="C170" t="s">
        <v>391</v>
      </c>
      <c r="D170" t="s">
        <v>72</v>
      </c>
      <c r="E170" t="s">
        <v>8</v>
      </c>
      <c r="F170">
        <v>0.4</v>
      </c>
      <c r="G170" s="50">
        <f>O170*Calculator!$D$9+P170*Calculator!$D$10</f>
        <v>46365965.903999999</v>
      </c>
      <c r="H170" s="50">
        <f>G170*Calculator!$D$11</f>
        <v>1738723.7213999999</v>
      </c>
      <c r="I170" s="50">
        <f>G170*Calculator!$D$12</f>
        <v>278195.79542400001</v>
      </c>
      <c r="J170" s="50">
        <f t="shared" si="6"/>
        <v>133009</v>
      </c>
      <c r="K170" s="50" cm="1">
        <f t="array" ref="K170">MAX(SUM(T170:AB170,-AC170:AD170),0)</f>
        <v>0</v>
      </c>
      <c r="L170" s="50">
        <f t="shared" si="7"/>
        <v>3739596</v>
      </c>
      <c r="M170">
        <f t="shared" si="8"/>
        <v>0</v>
      </c>
      <c r="N170">
        <v>99861847</v>
      </c>
      <c r="O170">
        <v>32660847</v>
      </c>
      <c r="P170">
        <v>67201000</v>
      </c>
      <c r="Q170">
        <v>3537</v>
      </c>
      <c r="R170" s="56">
        <v>0.98152059599999997</v>
      </c>
      <c r="S170">
        <v>3739596</v>
      </c>
      <c r="T170">
        <v>0</v>
      </c>
      <c r="U170">
        <v>0</v>
      </c>
      <c r="V170">
        <v>0</v>
      </c>
      <c r="W170">
        <v>0</v>
      </c>
      <c r="X170">
        <v>0</v>
      </c>
      <c r="Y170">
        <v>0</v>
      </c>
      <c r="Z170">
        <v>0</v>
      </c>
      <c r="AA170">
        <v>0</v>
      </c>
      <c r="AB170">
        <v>0</v>
      </c>
      <c r="AC170">
        <v>0</v>
      </c>
      <c r="AD170">
        <v>0</v>
      </c>
      <c r="AE170">
        <v>0</v>
      </c>
    </row>
    <row r="171" spans="1:31" x14ac:dyDescent="0.35">
      <c r="A171" t="s">
        <v>392</v>
      </c>
      <c r="B171" t="s">
        <v>932</v>
      </c>
      <c r="C171" t="s">
        <v>393</v>
      </c>
      <c r="D171" t="s">
        <v>8</v>
      </c>
      <c r="E171" t="s">
        <v>210</v>
      </c>
      <c r="F171">
        <v>0.49</v>
      </c>
      <c r="G171" s="50">
        <f>O171*Calculator!$D$9+P171*Calculator!$D$10</f>
        <v>127716470.448</v>
      </c>
      <c r="H171" s="50">
        <f>G171*Calculator!$D$11</f>
        <v>4789367.6417999994</v>
      </c>
      <c r="I171" s="50">
        <f>G171*Calculator!$D$12</f>
        <v>766298.82268800004</v>
      </c>
      <c r="J171" s="50">
        <f t="shared" si="6"/>
        <v>233170</v>
      </c>
      <c r="K171" s="50" cm="1">
        <f t="array" ref="K171">MAX(SUM(T171:AB171,-AC171:AD171),0)</f>
        <v>2803290</v>
      </c>
      <c r="L171" s="50">
        <f t="shared" si="7"/>
        <v>9830262</v>
      </c>
      <c r="M171">
        <f t="shared" si="8"/>
        <v>0</v>
      </c>
      <c r="N171">
        <v>271224639</v>
      </c>
      <c r="O171">
        <v>51486589</v>
      </c>
      <c r="P171">
        <v>219738050</v>
      </c>
      <c r="Q171">
        <v>5755</v>
      </c>
      <c r="R171" s="56">
        <v>0.94779618200000004</v>
      </c>
      <c r="S171">
        <v>9830262</v>
      </c>
      <c r="T171">
        <v>3977938</v>
      </c>
      <c r="U171">
        <v>0</v>
      </c>
      <c r="V171">
        <v>0</v>
      </c>
      <c r="W171">
        <v>0</v>
      </c>
      <c r="X171">
        <v>0</v>
      </c>
      <c r="Y171">
        <v>0</v>
      </c>
      <c r="Z171">
        <v>0</v>
      </c>
      <c r="AA171">
        <v>0</v>
      </c>
      <c r="AB171">
        <v>0</v>
      </c>
      <c r="AC171">
        <v>0</v>
      </c>
      <c r="AD171">
        <v>1174648</v>
      </c>
      <c r="AE171">
        <v>0</v>
      </c>
    </row>
    <row r="172" spans="1:31" x14ac:dyDescent="0.35">
      <c r="A172" t="s">
        <v>394</v>
      </c>
      <c r="B172" t="s">
        <v>933</v>
      </c>
      <c r="C172" t="s">
        <v>395</v>
      </c>
      <c r="D172" t="s">
        <v>86</v>
      </c>
      <c r="E172" t="s">
        <v>8</v>
      </c>
      <c r="F172">
        <v>0.4</v>
      </c>
      <c r="G172" s="50">
        <f>O172*Calculator!$D$9+P172*Calculator!$D$10</f>
        <v>48422014.656000003</v>
      </c>
      <c r="H172" s="50">
        <f>G172*Calculator!$D$11</f>
        <v>1815825.5496</v>
      </c>
      <c r="I172" s="50">
        <f>G172*Calculator!$D$12</f>
        <v>290532.08793600003</v>
      </c>
      <c r="J172" s="50">
        <f t="shared" si="6"/>
        <v>269502</v>
      </c>
      <c r="K172" s="50" cm="1">
        <f t="array" ref="K172">MAX(SUM(T172:AB172,-AC172:AD172),0)</f>
        <v>520609</v>
      </c>
      <c r="L172" s="50">
        <f t="shared" si="7"/>
        <v>1657689</v>
      </c>
      <c r="M172">
        <f t="shared" si="8"/>
        <v>0</v>
      </c>
      <c r="N172">
        <v>105954008</v>
      </c>
      <c r="O172">
        <v>50748108</v>
      </c>
      <c r="P172">
        <v>55205900</v>
      </c>
      <c r="Q172">
        <v>7863</v>
      </c>
      <c r="R172" s="56">
        <v>0.98351417699999999</v>
      </c>
      <c r="S172">
        <v>1657689</v>
      </c>
      <c r="T172">
        <v>520609</v>
      </c>
      <c r="U172">
        <v>0</v>
      </c>
      <c r="V172">
        <v>0</v>
      </c>
      <c r="W172">
        <v>0</v>
      </c>
      <c r="X172">
        <v>0</v>
      </c>
      <c r="Y172">
        <v>0</v>
      </c>
      <c r="Z172">
        <v>0</v>
      </c>
      <c r="AA172">
        <v>0</v>
      </c>
      <c r="AB172">
        <v>0</v>
      </c>
      <c r="AC172">
        <v>0</v>
      </c>
      <c r="AD172">
        <v>0</v>
      </c>
      <c r="AE172">
        <v>0</v>
      </c>
    </row>
    <row r="173" spans="1:31" x14ac:dyDescent="0.35">
      <c r="A173" t="s">
        <v>396</v>
      </c>
      <c r="B173" t="s">
        <v>934</v>
      </c>
      <c r="C173" t="s">
        <v>397</v>
      </c>
      <c r="D173" t="s">
        <v>8</v>
      </c>
      <c r="E173" t="s">
        <v>398</v>
      </c>
      <c r="F173">
        <v>0.49</v>
      </c>
      <c r="G173" s="50">
        <f>O173*Calculator!$D$9+P173*Calculator!$D$10</f>
        <v>235389721.39199999</v>
      </c>
      <c r="H173" s="50">
        <f>G173*Calculator!$D$11</f>
        <v>8827114.5521999989</v>
      </c>
      <c r="I173" s="50">
        <f>G173*Calculator!$D$12</f>
        <v>1412338.3283519999</v>
      </c>
      <c r="J173" s="50">
        <f t="shared" si="6"/>
        <v>484654</v>
      </c>
      <c r="K173" s="50" cm="1">
        <f t="array" ref="K173">MAX(SUM(T173:AB173,-AC173:AD173),0)</f>
        <v>0</v>
      </c>
      <c r="L173" s="50">
        <f t="shared" si="7"/>
        <v>1280009</v>
      </c>
      <c r="M173">
        <f t="shared" si="8"/>
        <v>0</v>
      </c>
      <c r="N173">
        <v>501060281</v>
      </c>
      <c r="O173">
        <v>106650281</v>
      </c>
      <c r="P173">
        <v>394410000</v>
      </c>
      <c r="Q173">
        <v>11939</v>
      </c>
      <c r="R173" s="56">
        <v>0.97731184500000001</v>
      </c>
      <c r="S173">
        <v>1280009</v>
      </c>
      <c r="T173">
        <v>0</v>
      </c>
      <c r="U173">
        <v>0</v>
      </c>
      <c r="V173">
        <v>0</v>
      </c>
      <c r="W173">
        <v>0</v>
      </c>
      <c r="X173">
        <v>0</v>
      </c>
      <c r="Y173">
        <v>0</v>
      </c>
      <c r="Z173">
        <v>0</v>
      </c>
      <c r="AA173">
        <v>0</v>
      </c>
      <c r="AB173">
        <v>0</v>
      </c>
      <c r="AC173">
        <v>0</v>
      </c>
      <c r="AD173">
        <v>0</v>
      </c>
      <c r="AE173">
        <v>0</v>
      </c>
    </row>
    <row r="174" spans="1:31" x14ac:dyDescent="0.35">
      <c r="A174" t="s">
        <v>399</v>
      </c>
      <c r="B174" t="s">
        <v>935</v>
      </c>
      <c r="C174" t="s">
        <v>400</v>
      </c>
      <c r="D174" t="s">
        <v>8</v>
      </c>
      <c r="E174" t="s">
        <v>47</v>
      </c>
      <c r="F174">
        <v>0.49</v>
      </c>
      <c r="G174" s="50">
        <f>O174*Calculator!$D$9+P174*Calculator!$D$10</f>
        <v>111123585.024</v>
      </c>
      <c r="H174" s="50">
        <f>G174*Calculator!$D$11</f>
        <v>4167134.4383999999</v>
      </c>
      <c r="I174" s="50">
        <f>G174*Calculator!$D$12</f>
        <v>666741.51014400006</v>
      </c>
      <c r="J174" s="50">
        <f t="shared" si="6"/>
        <v>257856</v>
      </c>
      <c r="K174" s="50" cm="1">
        <f t="array" ref="K174">MAX(SUM(T174:AB174,-AC174:AD174),0)</f>
        <v>1813427</v>
      </c>
      <c r="L174" s="50">
        <f t="shared" si="7"/>
        <v>217647</v>
      </c>
      <c r="M174">
        <f t="shared" si="8"/>
        <v>0</v>
      </c>
      <c r="N174">
        <v>238268932</v>
      </c>
      <c r="O174">
        <v>67614632</v>
      </c>
      <c r="P174">
        <v>170654300</v>
      </c>
      <c r="Q174">
        <v>6539</v>
      </c>
      <c r="R174" s="56">
        <v>0.97999339699999999</v>
      </c>
      <c r="S174">
        <v>217647</v>
      </c>
      <c r="T174">
        <v>2045958</v>
      </c>
      <c r="U174">
        <v>0</v>
      </c>
      <c r="V174">
        <v>-11451</v>
      </c>
      <c r="W174">
        <v>0</v>
      </c>
      <c r="X174">
        <v>73294</v>
      </c>
      <c r="Y174">
        <v>75988</v>
      </c>
      <c r="Z174">
        <v>0</v>
      </c>
      <c r="AA174">
        <v>0</v>
      </c>
      <c r="AB174">
        <v>-119826</v>
      </c>
      <c r="AC174">
        <v>0</v>
      </c>
      <c r="AD174">
        <v>250536</v>
      </c>
      <c r="AE174">
        <v>0</v>
      </c>
    </row>
    <row r="175" spans="1:31" x14ac:dyDescent="0.35">
      <c r="A175" t="s">
        <v>401</v>
      </c>
      <c r="B175" t="s">
        <v>936</v>
      </c>
      <c r="C175" t="s">
        <v>402</v>
      </c>
      <c r="D175" t="s">
        <v>8</v>
      </c>
      <c r="E175" t="s">
        <v>245</v>
      </c>
      <c r="F175">
        <v>0.49</v>
      </c>
      <c r="G175" s="50">
        <f>O175*Calculator!$D$9+P175*Calculator!$D$10</f>
        <v>88359221.231999993</v>
      </c>
      <c r="H175" s="50">
        <f>G175*Calculator!$D$11</f>
        <v>3313470.7961999997</v>
      </c>
      <c r="I175" s="50">
        <f>G175*Calculator!$D$12</f>
        <v>530155.32739200001</v>
      </c>
      <c r="J175" s="50">
        <f t="shared" si="6"/>
        <v>237871</v>
      </c>
      <c r="K175" s="50" cm="1">
        <f t="array" ref="K175">MAX(SUM(T175:AB175,-AC175:AD175),0)</f>
        <v>237403</v>
      </c>
      <c r="L175" s="50">
        <f t="shared" si="7"/>
        <v>0</v>
      </c>
      <c r="M175">
        <f t="shared" si="8"/>
        <v>0</v>
      </c>
      <c r="N175">
        <v>189736651</v>
      </c>
      <c r="O175">
        <v>56549401</v>
      </c>
      <c r="P175">
        <v>133187250</v>
      </c>
      <c r="Q175">
        <v>6334</v>
      </c>
      <c r="R175" s="56">
        <v>0.96997528200000005</v>
      </c>
      <c r="S175">
        <v>0</v>
      </c>
      <c r="T175">
        <v>874057</v>
      </c>
      <c r="U175">
        <v>0</v>
      </c>
      <c r="V175">
        <v>0</v>
      </c>
      <c r="W175">
        <v>0</v>
      </c>
      <c r="X175">
        <v>0</v>
      </c>
      <c r="Y175">
        <v>0</v>
      </c>
      <c r="Z175">
        <v>0</v>
      </c>
      <c r="AA175">
        <v>0</v>
      </c>
      <c r="AB175">
        <v>0</v>
      </c>
      <c r="AC175">
        <v>0</v>
      </c>
      <c r="AD175">
        <v>636654</v>
      </c>
      <c r="AE175">
        <v>0</v>
      </c>
    </row>
    <row r="176" spans="1:31" x14ac:dyDescent="0.35">
      <c r="A176" t="s">
        <v>403</v>
      </c>
      <c r="B176" t="s">
        <v>937</v>
      </c>
      <c r="C176" t="s">
        <v>404</v>
      </c>
      <c r="D176" t="s">
        <v>405</v>
      </c>
      <c r="E176" t="s">
        <v>8</v>
      </c>
      <c r="F176">
        <v>0.4</v>
      </c>
      <c r="G176" s="50">
        <f>O176*Calculator!$D$9+P176*Calculator!$D$10</f>
        <v>87972426</v>
      </c>
      <c r="H176" s="50">
        <f>G176*Calculator!$D$11</f>
        <v>3298965.9750000001</v>
      </c>
      <c r="I176" s="50">
        <f>G176*Calculator!$D$12</f>
        <v>527834.55599999998</v>
      </c>
      <c r="J176" s="50">
        <f t="shared" si="6"/>
        <v>128990</v>
      </c>
      <c r="K176" s="50" cm="1">
        <f t="array" ref="K176">MAX(SUM(T176:AB176,-AC176:AD176),0)</f>
        <v>0</v>
      </c>
      <c r="L176" s="50">
        <f t="shared" si="7"/>
        <v>0</v>
      </c>
      <c r="M176">
        <f t="shared" si="8"/>
        <v>0</v>
      </c>
      <c r="N176">
        <v>185784625</v>
      </c>
      <c r="O176">
        <v>25087375</v>
      </c>
      <c r="P176">
        <v>160697250</v>
      </c>
      <c r="Q176">
        <v>2549</v>
      </c>
      <c r="R176" s="56">
        <v>1.037125852</v>
      </c>
      <c r="S176">
        <v>0</v>
      </c>
      <c r="T176">
        <v>0</v>
      </c>
      <c r="U176">
        <v>0</v>
      </c>
      <c r="V176">
        <v>0</v>
      </c>
      <c r="W176">
        <v>0</v>
      </c>
      <c r="X176">
        <v>0</v>
      </c>
      <c r="Y176">
        <v>0</v>
      </c>
      <c r="Z176">
        <v>0</v>
      </c>
      <c r="AA176">
        <v>0</v>
      </c>
      <c r="AB176">
        <v>0</v>
      </c>
      <c r="AC176">
        <v>0</v>
      </c>
      <c r="AD176">
        <v>0</v>
      </c>
      <c r="AE176">
        <v>0</v>
      </c>
    </row>
    <row r="177" spans="1:31" x14ac:dyDescent="0.35">
      <c r="A177" t="s">
        <v>406</v>
      </c>
      <c r="B177" t="s">
        <v>938</v>
      </c>
      <c r="C177" t="s">
        <v>407</v>
      </c>
      <c r="D177" t="s">
        <v>58</v>
      </c>
      <c r="E177" t="s">
        <v>59</v>
      </c>
      <c r="F177">
        <v>0.4</v>
      </c>
      <c r="G177" s="50">
        <f>O177*Calculator!$D$9+P177*Calculator!$D$10</f>
        <v>130570824.192</v>
      </c>
      <c r="H177" s="50">
        <f>G177*Calculator!$D$11</f>
        <v>4896405.9072000002</v>
      </c>
      <c r="I177" s="50">
        <f>G177*Calculator!$D$12</f>
        <v>783424.94515200006</v>
      </c>
      <c r="J177" s="50">
        <f t="shared" si="6"/>
        <v>177579</v>
      </c>
      <c r="K177" s="50" cm="1">
        <f t="array" ref="K177">MAX(SUM(T177:AB177,-AC177:AD177),0)</f>
        <v>4905560</v>
      </c>
      <c r="L177" s="50">
        <f t="shared" si="7"/>
        <v>486560</v>
      </c>
      <c r="M177">
        <f t="shared" si="8"/>
        <v>0</v>
      </c>
      <c r="N177">
        <v>275634456</v>
      </c>
      <c r="O177">
        <v>36119056</v>
      </c>
      <c r="P177">
        <v>239515400</v>
      </c>
      <c r="Q177">
        <v>3529</v>
      </c>
      <c r="R177" s="56">
        <v>1.006036774</v>
      </c>
      <c r="S177">
        <v>486560</v>
      </c>
      <c r="T177">
        <v>6033541</v>
      </c>
      <c r="U177">
        <v>0</v>
      </c>
      <c r="V177">
        <v>-1791</v>
      </c>
      <c r="W177">
        <v>0</v>
      </c>
      <c r="X177">
        <v>0</v>
      </c>
      <c r="Y177">
        <v>0</v>
      </c>
      <c r="Z177">
        <v>0</v>
      </c>
      <c r="AA177">
        <v>0</v>
      </c>
      <c r="AB177">
        <v>-21485</v>
      </c>
      <c r="AC177">
        <v>0</v>
      </c>
      <c r="AD177">
        <v>1104705</v>
      </c>
      <c r="AE177">
        <v>0</v>
      </c>
    </row>
    <row r="178" spans="1:31" x14ac:dyDescent="0.35">
      <c r="A178" t="s">
        <v>408</v>
      </c>
      <c r="B178" t="s">
        <v>939</v>
      </c>
      <c r="C178" t="s">
        <v>409</v>
      </c>
      <c r="D178" t="s">
        <v>8</v>
      </c>
      <c r="E178" t="s">
        <v>410</v>
      </c>
      <c r="F178">
        <v>0.49</v>
      </c>
      <c r="G178" s="50">
        <f>O178*Calculator!$D$9+P178*Calculator!$D$10</f>
        <v>329024311.296</v>
      </c>
      <c r="H178" s="50">
        <f>G178*Calculator!$D$11</f>
        <v>12338411.673599999</v>
      </c>
      <c r="I178" s="50">
        <f>G178*Calculator!$D$12</f>
        <v>1974145.8677760002</v>
      </c>
      <c r="J178" s="50">
        <f t="shared" si="6"/>
        <v>1180543</v>
      </c>
      <c r="K178" s="50" cm="1">
        <f t="array" ref="K178">MAX(SUM(T178:AB178,-AC178:AD178),0)</f>
        <v>0</v>
      </c>
      <c r="L178" s="50">
        <f t="shared" si="7"/>
        <v>16549142</v>
      </c>
      <c r="M178">
        <f t="shared" si="8"/>
        <v>0</v>
      </c>
      <c r="N178">
        <v>714830328</v>
      </c>
      <c r="O178">
        <v>293630128</v>
      </c>
      <c r="P178">
        <v>421200200</v>
      </c>
      <c r="Q178">
        <v>32866</v>
      </c>
      <c r="R178" s="56">
        <v>0.97631484999999996</v>
      </c>
      <c r="S178">
        <v>16549142</v>
      </c>
      <c r="T178">
        <v>0</v>
      </c>
      <c r="U178">
        <v>0</v>
      </c>
      <c r="V178">
        <v>0</v>
      </c>
      <c r="W178">
        <v>0</v>
      </c>
      <c r="X178">
        <v>0</v>
      </c>
      <c r="Y178">
        <v>0</v>
      </c>
      <c r="Z178">
        <v>0</v>
      </c>
      <c r="AA178">
        <v>0</v>
      </c>
      <c r="AB178">
        <v>0</v>
      </c>
      <c r="AC178">
        <v>0</v>
      </c>
      <c r="AD178">
        <v>0</v>
      </c>
      <c r="AE178">
        <v>0</v>
      </c>
    </row>
    <row r="179" spans="1:31" x14ac:dyDescent="0.35">
      <c r="A179" t="s">
        <v>411</v>
      </c>
      <c r="B179" t="s">
        <v>941</v>
      </c>
      <c r="C179" t="s">
        <v>412</v>
      </c>
      <c r="D179" t="s">
        <v>8</v>
      </c>
      <c r="E179" t="s">
        <v>8</v>
      </c>
      <c r="F179">
        <v>0.5</v>
      </c>
      <c r="G179" s="50">
        <f>O179*Calculator!$D$9+P179*Calculator!$D$10</f>
        <v>141413040.14399999</v>
      </c>
      <c r="H179" s="50">
        <f>G179*Calculator!$D$11</f>
        <v>5302989.0053999992</v>
      </c>
      <c r="I179" s="50">
        <f>G179*Calculator!$D$12</f>
        <v>848478.24086399993</v>
      </c>
      <c r="J179" s="50">
        <f t="shared" si="6"/>
        <v>513098</v>
      </c>
      <c r="K179" s="50" cm="1">
        <f t="array" ref="K179">MAX(SUM(T179:AB179,-AC179:AD179),0)</f>
        <v>685133</v>
      </c>
      <c r="L179" s="50">
        <f t="shared" si="7"/>
        <v>6223280</v>
      </c>
      <c r="M179">
        <f t="shared" si="8"/>
        <v>0</v>
      </c>
      <c r="N179">
        <v>306496617</v>
      </c>
      <c r="O179">
        <v>118861167</v>
      </c>
      <c r="P179">
        <v>187635450</v>
      </c>
      <c r="Q179">
        <v>14229</v>
      </c>
      <c r="R179" s="56">
        <v>0.981434527</v>
      </c>
      <c r="S179">
        <v>6223280</v>
      </c>
      <c r="T179">
        <v>856812</v>
      </c>
      <c r="U179">
        <v>0</v>
      </c>
      <c r="V179">
        <v>0</v>
      </c>
      <c r="W179">
        <v>0</v>
      </c>
      <c r="X179">
        <v>0</v>
      </c>
      <c r="Y179">
        <v>0</v>
      </c>
      <c r="Z179">
        <v>0</v>
      </c>
      <c r="AA179">
        <v>0</v>
      </c>
      <c r="AB179">
        <v>0</v>
      </c>
      <c r="AC179">
        <v>0</v>
      </c>
      <c r="AD179">
        <v>171679</v>
      </c>
      <c r="AE179">
        <v>0</v>
      </c>
    </row>
    <row r="180" spans="1:31" x14ac:dyDescent="0.35">
      <c r="A180" t="s">
        <v>413</v>
      </c>
      <c r="B180" t="s">
        <v>942</v>
      </c>
      <c r="C180" t="s">
        <v>414</v>
      </c>
      <c r="D180" t="s">
        <v>86</v>
      </c>
      <c r="E180" t="s">
        <v>8</v>
      </c>
      <c r="F180">
        <v>0.4</v>
      </c>
      <c r="G180" s="50">
        <f>O180*Calculator!$D$9+P180*Calculator!$D$10</f>
        <v>98004787.055999994</v>
      </c>
      <c r="H180" s="50">
        <f>G180*Calculator!$D$11</f>
        <v>3675179.5145999999</v>
      </c>
      <c r="I180" s="50">
        <f>G180*Calculator!$D$12</f>
        <v>588028.72233599995</v>
      </c>
      <c r="J180" s="50">
        <f t="shared" si="6"/>
        <v>260884</v>
      </c>
      <c r="K180" s="50" cm="1">
        <f t="array" ref="K180">MAX(SUM(T180:AB180,-AC180:AD180),0)</f>
        <v>0</v>
      </c>
      <c r="L180" s="50">
        <f t="shared" si="7"/>
        <v>0</v>
      </c>
      <c r="M180">
        <f t="shared" si="8"/>
        <v>0</v>
      </c>
      <c r="N180">
        <v>211082683</v>
      </c>
      <c r="O180">
        <v>69060433</v>
      </c>
      <c r="P180">
        <v>142022250</v>
      </c>
      <c r="Q180">
        <v>6850</v>
      </c>
      <c r="R180" s="56">
        <v>0.97857846199999998</v>
      </c>
      <c r="S180">
        <v>0</v>
      </c>
      <c r="T180">
        <v>0</v>
      </c>
      <c r="U180">
        <v>0</v>
      </c>
      <c r="V180">
        <v>0</v>
      </c>
      <c r="W180">
        <v>0</v>
      </c>
      <c r="X180">
        <v>0</v>
      </c>
      <c r="Y180">
        <v>0</v>
      </c>
      <c r="Z180">
        <v>0</v>
      </c>
      <c r="AA180">
        <v>0</v>
      </c>
      <c r="AB180">
        <v>0</v>
      </c>
      <c r="AC180">
        <v>0</v>
      </c>
      <c r="AD180">
        <v>0</v>
      </c>
      <c r="AE180">
        <v>0</v>
      </c>
    </row>
    <row r="181" spans="1:31" x14ac:dyDescent="0.35">
      <c r="A181" t="s">
        <v>415</v>
      </c>
      <c r="B181" t="s">
        <v>943</v>
      </c>
      <c r="C181" t="s">
        <v>416</v>
      </c>
      <c r="D181" t="s">
        <v>8</v>
      </c>
      <c r="E181" t="s">
        <v>18</v>
      </c>
      <c r="F181">
        <v>0.49</v>
      </c>
      <c r="G181" s="50">
        <f>O181*Calculator!$D$9+P181*Calculator!$D$10</f>
        <v>179485377.648</v>
      </c>
      <c r="H181" s="50">
        <f>G181*Calculator!$D$11</f>
        <v>6730701.6617999999</v>
      </c>
      <c r="I181" s="50">
        <f>G181*Calculator!$D$12</f>
        <v>1076912.2658880001</v>
      </c>
      <c r="J181" s="50">
        <f t="shared" si="6"/>
        <v>442387</v>
      </c>
      <c r="K181" s="50" cm="1">
        <f t="array" ref="K181">MAX(SUM(T181:AB181,-AC181:AD181),0)</f>
        <v>705285</v>
      </c>
      <c r="L181" s="50">
        <f t="shared" si="7"/>
        <v>0</v>
      </c>
      <c r="M181">
        <f t="shared" si="8"/>
        <v>0</v>
      </c>
      <c r="N181">
        <v>384875189</v>
      </c>
      <c r="O181">
        <v>109473189</v>
      </c>
      <c r="P181">
        <v>275402000</v>
      </c>
      <c r="Q181">
        <v>11513</v>
      </c>
      <c r="R181" s="56">
        <v>0.97198448999999998</v>
      </c>
      <c r="S181">
        <v>0</v>
      </c>
      <c r="T181">
        <v>12687871</v>
      </c>
      <c r="U181">
        <v>3040</v>
      </c>
      <c r="V181">
        <v>78082</v>
      </c>
      <c r="W181">
        <v>0</v>
      </c>
      <c r="X181">
        <v>310009</v>
      </c>
      <c r="Y181">
        <v>53318</v>
      </c>
      <c r="Z181">
        <v>0</v>
      </c>
      <c r="AA181">
        <v>119608</v>
      </c>
      <c r="AB181">
        <v>-224996</v>
      </c>
      <c r="AC181">
        <v>0</v>
      </c>
      <c r="AD181">
        <v>12321647</v>
      </c>
      <c r="AE181">
        <v>0</v>
      </c>
    </row>
    <row r="182" spans="1:31" x14ac:dyDescent="0.35">
      <c r="A182" t="s">
        <v>417</v>
      </c>
      <c r="B182" t="s">
        <v>946</v>
      </c>
      <c r="C182" t="s">
        <v>418</v>
      </c>
      <c r="D182" t="s">
        <v>405</v>
      </c>
      <c r="E182" t="s">
        <v>8</v>
      </c>
      <c r="F182">
        <v>0.4</v>
      </c>
      <c r="G182" s="50">
        <f>O182*Calculator!$D$9+P182*Calculator!$D$10</f>
        <v>57247604.063999996</v>
      </c>
      <c r="H182" s="50">
        <f>G182*Calculator!$D$11</f>
        <v>2146785.1523999996</v>
      </c>
      <c r="I182" s="50">
        <f>G182*Calculator!$D$12</f>
        <v>343485.62438399997</v>
      </c>
      <c r="J182" s="50">
        <f t="shared" si="6"/>
        <v>127670</v>
      </c>
      <c r="K182" s="50" cm="1">
        <f t="array" ref="K182">MAX(SUM(T182:AB182,-AC182:AD182),0)</f>
        <v>0</v>
      </c>
      <c r="L182" s="50">
        <f t="shared" si="7"/>
        <v>0</v>
      </c>
      <c r="M182">
        <f t="shared" si="8"/>
        <v>0</v>
      </c>
      <c r="N182">
        <v>123027707</v>
      </c>
      <c r="O182">
        <v>37618652</v>
      </c>
      <c r="P182">
        <v>85409055</v>
      </c>
      <c r="Q182">
        <v>3270</v>
      </c>
      <c r="R182" s="56">
        <v>0.96361915200000003</v>
      </c>
      <c r="S182">
        <v>0</v>
      </c>
      <c r="T182">
        <v>0</v>
      </c>
      <c r="U182">
        <v>0</v>
      </c>
      <c r="V182">
        <v>0</v>
      </c>
      <c r="W182">
        <v>0</v>
      </c>
      <c r="X182">
        <v>0</v>
      </c>
      <c r="Y182">
        <v>0</v>
      </c>
      <c r="Z182">
        <v>0</v>
      </c>
      <c r="AA182">
        <v>0</v>
      </c>
      <c r="AB182">
        <v>0</v>
      </c>
      <c r="AC182">
        <v>0</v>
      </c>
      <c r="AD182">
        <v>0</v>
      </c>
      <c r="AE182">
        <v>0</v>
      </c>
    </row>
    <row r="183" spans="1:31" x14ac:dyDescent="0.35">
      <c r="A183" t="s">
        <v>419</v>
      </c>
      <c r="B183" t="s">
        <v>947</v>
      </c>
      <c r="C183" t="s">
        <v>420</v>
      </c>
      <c r="D183" t="s">
        <v>58</v>
      </c>
      <c r="E183" t="s">
        <v>59</v>
      </c>
      <c r="F183">
        <v>0.4</v>
      </c>
      <c r="G183" s="50">
        <f>O183*Calculator!$D$9+P183*Calculator!$D$10</f>
        <v>18810632.495999999</v>
      </c>
      <c r="H183" s="50">
        <f>G183*Calculator!$D$11</f>
        <v>705398.71859999991</v>
      </c>
      <c r="I183" s="50">
        <f>G183*Calculator!$D$12</f>
        <v>112863.794976</v>
      </c>
      <c r="J183" s="50">
        <f t="shared" si="6"/>
        <v>53174</v>
      </c>
      <c r="K183" s="50" cm="1">
        <f t="array" ref="K183">MAX(SUM(T183:AB183,-AC183:AD183),0)</f>
        <v>0</v>
      </c>
      <c r="L183" s="50">
        <f t="shared" si="7"/>
        <v>5021</v>
      </c>
      <c r="M183">
        <f t="shared" si="8"/>
        <v>0</v>
      </c>
      <c r="N183">
        <v>40881353</v>
      </c>
      <c r="O183">
        <v>16925353</v>
      </c>
      <c r="P183">
        <v>23956000</v>
      </c>
      <c r="Q183">
        <v>1444</v>
      </c>
      <c r="R183" s="56">
        <v>0.96067708799999996</v>
      </c>
      <c r="S183">
        <v>5021</v>
      </c>
      <c r="T183">
        <v>0</v>
      </c>
      <c r="U183">
        <v>0</v>
      </c>
      <c r="V183">
        <v>0</v>
      </c>
      <c r="W183">
        <v>0</v>
      </c>
      <c r="X183">
        <v>0</v>
      </c>
      <c r="Y183">
        <v>0</v>
      </c>
      <c r="Z183">
        <v>0</v>
      </c>
      <c r="AA183">
        <v>0</v>
      </c>
      <c r="AB183">
        <v>0</v>
      </c>
      <c r="AC183">
        <v>0</v>
      </c>
      <c r="AD183">
        <v>0</v>
      </c>
      <c r="AE183">
        <v>0</v>
      </c>
    </row>
    <row r="184" spans="1:31" x14ac:dyDescent="0.35">
      <c r="A184" t="s">
        <v>421</v>
      </c>
      <c r="B184" t="s">
        <v>948</v>
      </c>
      <c r="C184" t="s">
        <v>422</v>
      </c>
      <c r="D184" t="s">
        <v>8</v>
      </c>
      <c r="E184" t="s">
        <v>69</v>
      </c>
      <c r="F184">
        <v>0.49</v>
      </c>
      <c r="G184" s="50">
        <f>O184*Calculator!$D$9+P184*Calculator!$D$10</f>
        <v>90783105.648000002</v>
      </c>
      <c r="H184" s="50">
        <f>G184*Calculator!$D$11</f>
        <v>3404366.4618000002</v>
      </c>
      <c r="I184" s="50">
        <f>G184*Calculator!$D$12</f>
        <v>544698.63388800004</v>
      </c>
      <c r="J184" s="50">
        <f t="shared" si="6"/>
        <v>282940</v>
      </c>
      <c r="K184" s="50" cm="1">
        <f t="array" ref="K184">MAX(SUM(T184:AB184,-AC184:AD184),0)</f>
        <v>0</v>
      </c>
      <c r="L184" s="50">
        <f t="shared" si="7"/>
        <v>0</v>
      </c>
      <c r="M184">
        <f t="shared" si="8"/>
        <v>0</v>
      </c>
      <c r="N184">
        <v>196552439</v>
      </c>
      <c r="O184">
        <v>74209689</v>
      </c>
      <c r="P184">
        <v>122342750</v>
      </c>
      <c r="Q184">
        <v>7963</v>
      </c>
      <c r="R184" s="56">
        <v>0.94802807300000003</v>
      </c>
      <c r="S184">
        <v>0</v>
      </c>
      <c r="T184">
        <v>0</v>
      </c>
      <c r="U184">
        <v>0</v>
      </c>
      <c r="V184">
        <v>0</v>
      </c>
      <c r="W184">
        <v>0</v>
      </c>
      <c r="X184">
        <v>0</v>
      </c>
      <c r="Y184">
        <v>0</v>
      </c>
      <c r="Z184">
        <v>0</v>
      </c>
      <c r="AA184">
        <v>0</v>
      </c>
      <c r="AB184">
        <v>0</v>
      </c>
      <c r="AC184">
        <v>0</v>
      </c>
      <c r="AD184">
        <v>0</v>
      </c>
      <c r="AE184">
        <v>0</v>
      </c>
    </row>
    <row r="185" spans="1:31" x14ac:dyDescent="0.35">
      <c r="A185" t="s">
        <v>423</v>
      </c>
      <c r="B185" t="s">
        <v>949</v>
      </c>
      <c r="C185" t="s">
        <v>424</v>
      </c>
      <c r="D185" t="s">
        <v>144</v>
      </c>
      <c r="E185" t="s">
        <v>8</v>
      </c>
      <c r="F185">
        <v>0.4</v>
      </c>
      <c r="G185" s="50">
        <f>O185*Calculator!$D$9+P185*Calculator!$D$10</f>
        <v>166905630.86399999</v>
      </c>
      <c r="H185" s="50">
        <f>G185*Calculator!$D$11</f>
        <v>6258961.1573999999</v>
      </c>
      <c r="I185" s="50">
        <f>G185*Calculator!$D$12</f>
        <v>1001433.7851839999</v>
      </c>
      <c r="J185" s="50">
        <f t="shared" si="6"/>
        <v>244543</v>
      </c>
      <c r="K185" s="50" cm="1">
        <f t="array" ref="K185">MAX(SUM(T185:AB185,-AC185:AD185),0)</f>
        <v>0</v>
      </c>
      <c r="L185" s="50">
        <f t="shared" si="7"/>
        <v>0</v>
      </c>
      <c r="M185">
        <f t="shared" si="8"/>
        <v>0</v>
      </c>
      <c r="N185">
        <v>352975127</v>
      </c>
      <c r="O185">
        <v>52550627</v>
      </c>
      <c r="P185">
        <v>300424500</v>
      </c>
      <c r="Q185">
        <v>4510</v>
      </c>
      <c r="R185" s="56">
        <v>1.0832478999999999</v>
      </c>
      <c r="S185">
        <v>0</v>
      </c>
      <c r="T185">
        <v>0</v>
      </c>
      <c r="U185">
        <v>0</v>
      </c>
      <c r="V185">
        <v>0</v>
      </c>
      <c r="W185">
        <v>0</v>
      </c>
      <c r="X185">
        <v>0</v>
      </c>
      <c r="Y185">
        <v>0</v>
      </c>
      <c r="Z185">
        <v>0</v>
      </c>
      <c r="AA185">
        <v>0</v>
      </c>
      <c r="AB185">
        <v>0</v>
      </c>
      <c r="AC185">
        <v>0</v>
      </c>
      <c r="AD185">
        <v>0</v>
      </c>
      <c r="AE185">
        <v>0</v>
      </c>
    </row>
    <row r="186" spans="1:31" x14ac:dyDescent="0.35">
      <c r="A186" t="s">
        <v>425</v>
      </c>
      <c r="B186" t="s">
        <v>951</v>
      </c>
      <c r="C186" t="s">
        <v>426</v>
      </c>
      <c r="D186" t="s">
        <v>114</v>
      </c>
      <c r="E186" t="s">
        <v>62</v>
      </c>
      <c r="F186">
        <v>0.4</v>
      </c>
      <c r="G186" s="50">
        <f>O186*Calculator!$D$9+P186*Calculator!$D$10</f>
        <v>31234677.936000001</v>
      </c>
      <c r="H186" s="50">
        <f>G186*Calculator!$D$11</f>
        <v>1171300.4225999999</v>
      </c>
      <c r="I186" s="50">
        <f>G186*Calculator!$D$12</f>
        <v>187408.06761600001</v>
      </c>
      <c r="J186" s="50">
        <f t="shared" si="6"/>
        <v>127635</v>
      </c>
      <c r="K186" s="50" cm="1">
        <f t="array" ref="K186">MAX(SUM(T186:AB186,-AC186:AD186),0)</f>
        <v>0</v>
      </c>
      <c r="L186" s="50">
        <f t="shared" si="7"/>
        <v>0</v>
      </c>
      <c r="M186">
        <f t="shared" si="8"/>
        <v>0</v>
      </c>
      <c r="N186">
        <v>68117523</v>
      </c>
      <c r="O186">
        <v>30452773</v>
      </c>
      <c r="P186">
        <v>37664750</v>
      </c>
      <c r="Q186">
        <v>3815</v>
      </c>
      <c r="R186" s="56">
        <v>0.93251349299999997</v>
      </c>
      <c r="S186">
        <v>0</v>
      </c>
      <c r="T186">
        <v>0</v>
      </c>
      <c r="U186">
        <v>0</v>
      </c>
      <c r="V186">
        <v>0</v>
      </c>
      <c r="W186">
        <v>0</v>
      </c>
      <c r="X186">
        <v>0</v>
      </c>
      <c r="Y186">
        <v>0</v>
      </c>
      <c r="Z186">
        <v>0</v>
      </c>
      <c r="AA186">
        <v>0</v>
      </c>
      <c r="AB186">
        <v>0</v>
      </c>
      <c r="AC186">
        <v>0</v>
      </c>
      <c r="AD186">
        <v>0</v>
      </c>
      <c r="AE186">
        <v>0</v>
      </c>
    </row>
    <row r="187" spans="1:31" x14ac:dyDescent="0.35">
      <c r="A187" t="s">
        <v>427</v>
      </c>
      <c r="B187" t="s">
        <v>952</v>
      </c>
      <c r="C187" t="s">
        <v>428</v>
      </c>
      <c r="D187" t="s">
        <v>8</v>
      </c>
      <c r="E187" t="s">
        <v>122</v>
      </c>
      <c r="F187">
        <v>0.49</v>
      </c>
      <c r="G187" s="50">
        <f>O187*Calculator!$D$9+P187*Calculator!$D$10</f>
        <v>147242042.11199999</v>
      </c>
      <c r="H187" s="50">
        <f>G187*Calculator!$D$11</f>
        <v>5521576.5791999996</v>
      </c>
      <c r="I187" s="50">
        <f>G187*Calculator!$D$12</f>
        <v>883452.25267199997</v>
      </c>
      <c r="J187" s="50">
        <f t="shared" si="6"/>
        <v>267602</v>
      </c>
      <c r="K187" s="50" cm="1">
        <f t="array" ref="K187">MAX(SUM(T187:AB187,-AC187:AD187),0)</f>
        <v>0</v>
      </c>
      <c r="L187" s="50">
        <f t="shared" si="7"/>
        <v>0</v>
      </c>
      <c r="M187">
        <f t="shared" si="8"/>
        <v>0</v>
      </c>
      <c r="N187">
        <v>313514541</v>
      </c>
      <c r="O187">
        <v>67602866</v>
      </c>
      <c r="P187">
        <v>245911675</v>
      </c>
      <c r="Q187">
        <v>6282</v>
      </c>
      <c r="R187" s="56">
        <v>0.98153198799999997</v>
      </c>
      <c r="S187">
        <v>0</v>
      </c>
      <c r="T187">
        <v>0</v>
      </c>
      <c r="U187">
        <v>0</v>
      </c>
      <c r="V187">
        <v>0</v>
      </c>
      <c r="W187">
        <v>0</v>
      </c>
      <c r="X187">
        <v>0</v>
      </c>
      <c r="Y187">
        <v>0</v>
      </c>
      <c r="Z187">
        <v>0</v>
      </c>
      <c r="AA187">
        <v>0</v>
      </c>
      <c r="AB187">
        <v>0</v>
      </c>
      <c r="AC187">
        <v>0</v>
      </c>
      <c r="AD187">
        <v>0</v>
      </c>
      <c r="AE187">
        <v>0</v>
      </c>
    </row>
    <row r="188" spans="1:31" x14ac:dyDescent="0.35">
      <c r="A188" t="s">
        <v>429</v>
      </c>
      <c r="B188" t="s">
        <v>953</v>
      </c>
      <c r="C188" t="s">
        <v>430</v>
      </c>
      <c r="D188" t="s">
        <v>8</v>
      </c>
      <c r="E188" t="s">
        <v>201</v>
      </c>
      <c r="F188">
        <v>0.49</v>
      </c>
      <c r="G188" s="50">
        <f>O188*Calculator!$D$9+P188*Calculator!$D$10</f>
        <v>129289324.656</v>
      </c>
      <c r="H188" s="50">
        <f>G188*Calculator!$D$11</f>
        <v>4848349.6745999996</v>
      </c>
      <c r="I188" s="50">
        <f>G188*Calculator!$D$12</f>
        <v>775735.94793600007</v>
      </c>
      <c r="J188" s="50">
        <f t="shared" si="6"/>
        <v>305408</v>
      </c>
      <c r="K188" s="50" cm="1">
        <f t="array" ref="K188">MAX(SUM(T188:AB188,-AC188:AD188),0)</f>
        <v>196112</v>
      </c>
      <c r="L188" s="50">
        <f t="shared" si="7"/>
        <v>244754</v>
      </c>
      <c r="M188">
        <f t="shared" si="8"/>
        <v>0</v>
      </c>
      <c r="N188">
        <v>277653233</v>
      </c>
      <c r="O188">
        <v>83004733</v>
      </c>
      <c r="P188">
        <v>194648500</v>
      </c>
      <c r="Q188">
        <v>7879</v>
      </c>
      <c r="R188" s="56">
        <v>0.97009158200000001</v>
      </c>
      <c r="S188">
        <v>244754</v>
      </c>
      <c r="T188">
        <v>746463</v>
      </c>
      <c r="U188">
        <v>0</v>
      </c>
      <c r="V188">
        <v>0</v>
      </c>
      <c r="W188">
        <v>0</v>
      </c>
      <c r="X188">
        <v>0</v>
      </c>
      <c r="Y188">
        <v>0</v>
      </c>
      <c r="Z188">
        <v>0</v>
      </c>
      <c r="AA188">
        <v>0</v>
      </c>
      <c r="AB188">
        <v>0</v>
      </c>
      <c r="AC188">
        <v>0</v>
      </c>
      <c r="AD188">
        <v>550351</v>
      </c>
      <c r="AE188">
        <v>0</v>
      </c>
    </row>
    <row r="189" spans="1:31" x14ac:dyDescent="0.35">
      <c r="A189" t="s">
        <v>431</v>
      </c>
      <c r="B189" t="s">
        <v>954</v>
      </c>
      <c r="C189" t="s">
        <v>432</v>
      </c>
      <c r="D189" t="s">
        <v>8</v>
      </c>
      <c r="E189" t="s">
        <v>41</v>
      </c>
      <c r="F189">
        <v>0.49</v>
      </c>
      <c r="G189" s="50">
        <f>O189*Calculator!$D$9+P189*Calculator!$D$10</f>
        <v>123690998.448</v>
      </c>
      <c r="H189" s="50">
        <f>G189*Calculator!$D$11</f>
        <v>4638412.4418000001</v>
      </c>
      <c r="I189" s="50">
        <f>G189*Calculator!$D$12</f>
        <v>742145.99068799999</v>
      </c>
      <c r="J189" s="50">
        <f t="shared" si="6"/>
        <v>270608</v>
      </c>
      <c r="K189" s="50" cm="1">
        <f t="array" ref="K189">MAX(SUM(T189:AB189,-AC189:AD189),0)</f>
        <v>0</v>
      </c>
      <c r="L189" s="50">
        <f t="shared" si="7"/>
        <v>0</v>
      </c>
      <c r="M189">
        <f t="shared" si="8"/>
        <v>0</v>
      </c>
      <c r="N189">
        <v>264112539</v>
      </c>
      <c r="O189">
        <v>64229589</v>
      </c>
      <c r="P189">
        <v>199882950</v>
      </c>
      <c r="Q189">
        <v>6684</v>
      </c>
      <c r="R189" s="56">
        <v>0.98841123900000005</v>
      </c>
      <c r="S189">
        <v>0</v>
      </c>
      <c r="T189">
        <v>0</v>
      </c>
      <c r="U189">
        <v>0</v>
      </c>
      <c r="V189">
        <v>0</v>
      </c>
      <c r="W189">
        <v>0</v>
      </c>
      <c r="X189">
        <v>0</v>
      </c>
      <c r="Y189">
        <v>0</v>
      </c>
      <c r="Z189">
        <v>0</v>
      </c>
      <c r="AA189">
        <v>0</v>
      </c>
      <c r="AB189">
        <v>0</v>
      </c>
      <c r="AC189">
        <v>0</v>
      </c>
      <c r="AD189">
        <v>0</v>
      </c>
      <c r="AE189">
        <v>0</v>
      </c>
    </row>
    <row r="190" spans="1:31" x14ac:dyDescent="0.35">
      <c r="A190" t="s">
        <v>433</v>
      </c>
      <c r="B190" t="s">
        <v>955</v>
      </c>
      <c r="C190" t="s">
        <v>434</v>
      </c>
      <c r="D190" t="s">
        <v>114</v>
      </c>
      <c r="E190" t="s">
        <v>62</v>
      </c>
      <c r="F190">
        <v>0.4</v>
      </c>
      <c r="G190" s="50">
        <f>O190*Calculator!$D$9+P190*Calculator!$D$10</f>
        <v>80505809.75999999</v>
      </c>
      <c r="H190" s="50">
        <f>G190*Calculator!$D$11</f>
        <v>3018967.8659999995</v>
      </c>
      <c r="I190" s="50">
        <f>G190*Calculator!$D$12</f>
        <v>483034.85855999996</v>
      </c>
      <c r="J190" s="50">
        <f t="shared" si="6"/>
        <v>230575</v>
      </c>
      <c r="K190" s="50" cm="1">
        <f t="array" ref="K190">MAX(SUM(T190:AB190,-AC190:AD190),0)</f>
        <v>0</v>
      </c>
      <c r="L190" s="50">
        <f t="shared" si="7"/>
        <v>24893</v>
      </c>
      <c r="M190">
        <f t="shared" si="8"/>
        <v>0</v>
      </c>
      <c r="N190">
        <v>173342130</v>
      </c>
      <c r="O190">
        <v>56216930</v>
      </c>
      <c r="P190">
        <v>117125200</v>
      </c>
      <c r="Q190">
        <v>6344</v>
      </c>
      <c r="R190" s="56">
        <v>0.95395777400000004</v>
      </c>
      <c r="S190">
        <v>24893</v>
      </c>
      <c r="T190">
        <v>0</v>
      </c>
      <c r="U190">
        <v>0</v>
      </c>
      <c r="V190">
        <v>0</v>
      </c>
      <c r="W190">
        <v>0</v>
      </c>
      <c r="X190">
        <v>0</v>
      </c>
      <c r="Y190">
        <v>0</v>
      </c>
      <c r="Z190">
        <v>0</v>
      </c>
      <c r="AA190">
        <v>0</v>
      </c>
      <c r="AB190">
        <v>0</v>
      </c>
      <c r="AC190">
        <v>0</v>
      </c>
      <c r="AD190">
        <v>0</v>
      </c>
      <c r="AE190">
        <v>0</v>
      </c>
    </row>
    <row r="191" spans="1:31" x14ac:dyDescent="0.35">
      <c r="A191" t="s">
        <v>435</v>
      </c>
      <c r="B191" t="s">
        <v>956</v>
      </c>
      <c r="C191" t="s">
        <v>436</v>
      </c>
      <c r="D191" t="s">
        <v>8</v>
      </c>
      <c r="E191" t="s">
        <v>78</v>
      </c>
      <c r="F191">
        <v>0.49</v>
      </c>
      <c r="G191" s="50">
        <f>O191*Calculator!$D$9+P191*Calculator!$D$10</f>
        <v>170848110.09600002</v>
      </c>
      <c r="H191" s="50">
        <f>G191*Calculator!$D$11</f>
        <v>6406804.1286000004</v>
      </c>
      <c r="I191" s="50">
        <f>G191*Calculator!$D$12</f>
        <v>1025088.6605760001</v>
      </c>
      <c r="J191" s="50">
        <f t="shared" si="6"/>
        <v>280967</v>
      </c>
      <c r="K191" s="50" cm="1">
        <f t="array" ref="K191">MAX(SUM(T191:AB191,-AC191:AD191),0)</f>
        <v>0</v>
      </c>
      <c r="L191" s="50">
        <f t="shared" si="7"/>
        <v>0</v>
      </c>
      <c r="M191">
        <f t="shared" si="8"/>
        <v>0</v>
      </c>
      <c r="N191">
        <v>361766153</v>
      </c>
      <c r="O191">
        <v>58325903</v>
      </c>
      <c r="P191">
        <v>303440250</v>
      </c>
      <c r="Q191">
        <v>5596</v>
      </c>
      <c r="R191" s="56">
        <v>1.0714748329999999</v>
      </c>
      <c r="S191">
        <v>0</v>
      </c>
      <c r="T191">
        <v>0</v>
      </c>
      <c r="U191">
        <v>0</v>
      </c>
      <c r="V191">
        <v>0</v>
      </c>
      <c r="W191">
        <v>0</v>
      </c>
      <c r="X191">
        <v>0</v>
      </c>
      <c r="Y191">
        <v>0</v>
      </c>
      <c r="Z191">
        <v>0</v>
      </c>
      <c r="AA191">
        <v>0</v>
      </c>
      <c r="AB191">
        <v>0</v>
      </c>
      <c r="AC191">
        <v>0</v>
      </c>
      <c r="AD191">
        <v>0</v>
      </c>
      <c r="AE191">
        <v>0</v>
      </c>
    </row>
    <row r="192" spans="1:31" x14ac:dyDescent="0.35">
      <c r="A192" t="s">
        <v>437</v>
      </c>
      <c r="B192" t="s">
        <v>957</v>
      </c>
      <c r="C192" t="s">
        <v>438</v>
      </c>
      <c r="D192" t="s">
        <v>28</v>
      </c>
      <c r="E192" t="s">
        <v>8</v>
      </c>
      <c r="F192">
        <v>0.3</v>
      </c>
      <c r="G192" s="50">
        <f>O192*Calculator!$D$9+P192*Calculator!$D$10</f>
        <v>91671458.928000003</v>
      </c>
      <c r="H192" s="50">
        <f>G192*Calculator!$D$11</f>
        <v>3437679.7097999998</v>
      </c>
      <c r="I192" s="50">
        <f>G192*Calculator!$D$12</f>
        <v>550028.75356800004</v>
      </c>
      <c r="J192" s="50">
        <f t="shared" si="6"/>
        <v>260819</v>
      </c>
      <c r="K192" s="50" cm="1">
        <f t="array" ref="K192">MAX(SUM(T192:AB192,-AC192:AD192),0)</f>
        <v>0</v>
      </c>
      <c r="L192" s="50">
        <f t="shared" si="7"/>
        <v>0</v>
      </c>
      <c r="M192">
        <f t="shared" si="8"/>
        <v>0</v>
      </c>
      <c r="N192">
        <v>199602979</v>
      </c>
      <c r="O192">
        <v>86207729</v>
      </c>
      <c r="P192">
        <v>113395250</v>
      </c>
      <c r="Q192">
        <v>6691</v>
      </c>
      <c r="R192" s="56">
        <v>1.0075602560000001</v>
      </c>
      <c r="S192">
        <v>0</v>
      </c>
      <c r="T192">
        <v>0</v>
      </c>
      <c r="U192">
        <v>0</v>
      </c>
      <c r="V192">
        <v>0</v>
      </c>
      <c r="W192">
        <v>0</v>
      </c>
      <c r="X192">
        <v>0</v>
      </c>
      <c r="Y192">
        <v>0</v>
      </c>
      <c r="Z192">
        <v>0</v>
      </c>
      <c r="AA192">
        <v>0</v>
      </c>
      <c r="AB192">
        <v>0</v>
      </c>
      <c r="AC192">
        <v>0</v>
      </c>
      <c r="AD192">
        <v>0</v>
      </c>
      <c r="AE192">
        <v>0</v>
      </c>
    </row>
    <row r="193" spans="1:31" x14ac:dyDescent="0.35">
      <c r="A193" t="s">
        <v>439</v>
      </c>
      <c r="B193" t="s">
        <v>958</v>
      </c>
      <c r="C193" t="s">
        <v>440</v>
      </c>
      <c r="D193" t="s">
        <v>8</v>
      </c>
      <c r="E193" t="s">
        <v>278</v>
      </c>
      <c r="F193">
        <v>0.49</v>
      </c>
      <c r="G193" s="50">
        <f>O193*Calculator!$D$9+P193*Calculator!$D$10</f>
        <v>60137744.063999996</v>
      </c>
      <c r="H193" s="50">
        <f>G193*Calculator!$D$11</f>
        <v>2255165.4023999996</v>
      </c>
      <c r="I193" s="50">
        <f>G193*Calculator!$D$12</f>
        <v>360826.46438399999</v>
      </c>
      <c r="J193" s="50">
        <f t="shared" si="6"/>
        <v>155651</v>
      </c>
      <c r="K193" s="50" cm="1">
        <f t="array" ref="K193">MAX(SUM(T193:AB193,-AC193:AD193),0)</f>
        <v>3994896</v>
      </c>
      <c r="L193" s="50">
        <f t="shared" si="7"/>
        <v>286650</v>
      </c>
      <c r="M193">
        <f t="shared" si="8"/>
        <v>0</v>
      </c>
      <c r="N193">
        <v>128686102</v>
      </c>
      <c r="O193">
        <v>33991352</v>
      </c>
      <c r="P193">
        <v>94694750</v>
      </c>
      <c r="Q193">
        <v>4335</v>
      </c>
      <c r="R193" s="56">
        <v>0.92890208200000002</v>
      </c>
      <c r="S193">
        <v>286650</v>
      </c>
      <c r="T193">
        <v>13231198</v>
      </c>
      <c r="U193">
        <v>0</v>
      </c>
      <c r="V193">
        <v>0</v>
      </c>
      <c r="W193">
        <v>0</v>
      </c>
      <c r="X193">
        <v>0</v>
      </c>
      <c r="Y193">
        <v>161303</v>
      </c>
      <c r="Z193">
        <v>0</v>
      </c>
      <c r="AA193">
        <v>245566</v>
      </c>
      <c r="AB193">
        <v>-464280</v>
      </c>
      <c r="AC193">
        <v>0</v>
      </c>
      <c r="AD193">
        <v>9178891</v>
      </c>
      <c r="AE193">
        <v>0</v>
      </c>
    </row>
    <row r="194" spans="1:31" x14ac:dyDescent="0.35">
      <c r="A194" t="s">
        <v>441</v>
      </c>
      <c r="B194" t="s">
        <v>959</v>
      </c>
      <c r="C194" t="s">
        <v>442</v>
      </c>
      <c r="D194" t="s">
        <v>102</v>
      </c>
      <c r="E194" t="s">
        <v>103</v>
      </c>
      <c r="F194">
        <v>0.4</v>
      </c>
      <c r="G194" s="50">
        <f>O194*Calculator!$D$9+P194*Calculator!$D$10</f>
        <v>49072920.623999998</v>
      </c>
      <c r="H194" s="50">
        <f>G194*Calculator!$D$11</f>
        <v>1840234.5233999998</v>
      </c>
      <c r="I194" s="50">
        <f>G194*Calculator!$D$12</f>
        <v>294437.52374400001</v>
      </c>
      <c r="J194" s="50">
        <f t="shared" si="6"/>
        <v>104153</v>
      </c>
      <c r="K194" s="50" cm="1">
        <f t="array" ref="K194">MAX(SUM(T194:AB194,-AC194:AD194),0)</f>
        <v>0</v>
      </c>
      <c r="L194" s="50">
        <f t="shared" si="7"/>
        <v>-2685</v>
      </c>
      <c r="M194">
        <f t="shared" si="8"/>
        <v>0</v>
      </c>
      <c r="N194">
        <v>105239557</v>
      </c>
      <c r="O194">
        <v>30043057</v>
      </c>
      <c r="P194">
        <v>75196500</v>
      </c>
      <c r="Q194">
        <v>2595</v>
      </c>
      <c r="R194" s="56">
        <v>0.974065034</v>
      </c>
      <c r="S194">
        <v>-2685</v>
      </c>
      <c r="T194">
        <v>0</v>
      </c>
      <c r="U194">
        <v>0</v>
      </c>
      <c r="V194">
        <v>0</v>
      </c>
      <c r="W194">
        <v>0</v>
      </c>
      <c r="X194">
        <v>0</v>
      </c>
      <c r="Y194">
        <v>0</v>
      </c>
      <c r="Z194">
        <v>0</v>
      </c>
      <c r="AA194">
        <v>0</v>
      </c>
      <c r="AB194">
        <v>0</v>
      </c>
      <c r="AC194">
        <v>0</v>
      </c>
      <c r="AD194">
        <v>0</v>
      </c>
      <c r="AE194">
        <v>0</v>
      </c>
    </row>
    <row r="195" spans="1:31" x14ac:dyDescent="0.35">
      <c r="A195" t="s">
        <v>443</v>
      </c>
      <c r="B195" t="s">
        <v>960</v>
      </c>
      <c r="C195" t="s">
        <v>444</v>
      </c>
      <c r="D195" t="s">
        <v>222</v>
      </c>
      <c r="E195" t="s">
        <v>8</v>
      </c>
      <c r="F195">
        <v>0.4</v>
      </c>
      <c r="G195" s="50">
        <f>O195*Calculator!$D$9+P195*Calculator!$D$10</f>
        <v>76444317.312000006</v>
      </c>
      <c r="H195" s="50">
        <f>G195*Calculator!$D$11</f>
        <v>2866661.8992000003</v>
      </c>
      <c r="I195" s="50">
        <f>G195*Calculator!$D$12</f>
        <v>458665.90387200005</v>
      </c>
      <c r="J195" s="50">
        <f t="shared" ref="J195:J258" si="9">ROUND(84000000*0.76*Q195*R195/SUMPRODUCT($Q$3:$Q$356,$R$3:$R$356)+84000000*0.24*N195*R195/SUMPRODUCT($N$3:$N$356,$R$3:$R$356),0)</f>
        <v>161592</v>
      </c>
      <c r="K195" s="50" cm="1">
        <f t="array" ref="K195">MAX(SUM(T195:AB195,-AC195:AD195),0)</f>
        <v>0</v>
      </c>
      <c r="L195" s="50">
        <f t="shared" ref="L195:L258" si="10">S195</f>
        <v>0</v>
      </c>
      <c r="M195">
        <f t="shared" ref="M195:M258" si="11">ROUND(AE195*139.3/134.2,-3)</f>
        <v>0</v>
      </c>
      <c r="N195">
        <v>163577716</v>
      </c>
      <c r="O195">
        <v>43187216</v>
      </c>
      <c r="P195">
        <v>120390500</v>
      </c>
      <c r="Q195">
        <v>3673</v>
      </c>
      <c r="R195" s="56">
        <v>1.044031301</v>
      </c>
      <c r="S195">
        <v>0</v>
      </c>
      <c r="T195">
        <v>0</v>
      </c>
      <c r="U195">
        <v>0</v>
      </c>
      <c r="V195">
        <v>0</v>
      </c>
      <c r="W195">
        <v>0</v>
      </c>
      <c r="X195">
        <v>0</v>
      </c>
      <c r="Y195">
        <v>0</v>
      </c>
      <c r="Z195">
        <v>0</v>
      </c>
      <c r="AA195">
        <v>0</v>
      </c>
      <c r="AB195">
        <v>0</v>
      </c>
      <c r="AC195">
        <v>0</v>
      </c>
      <c r="AD195">
        <v>0</v>
      </c>
      <c r="AE195">
        <v>0</v>
      </c>
    </row>
    <row r="196" spans="1:31" x14ac:dyDescent="0.35">
      <c r="A196" t="s">
        <v>445</v>
      </c>
      <c r="B196" t="s">
        <v>961</v>
      </c>
      <c r="C196" t="s">
        <v>446</v>
      </c>
      <c r="D196" t="s">
        <v>114</v>
      </c>
      <c r="E196" t="s">
        <v>62</v>
      </c>
      <c r="F196">
        <v>0.4</v>
      </c>
      <c r="G196" s="50">
        <f>O196*Calculator!$D$9+P196*Calculator!$D$10</f>
        <v>27063648.096000001</v>
      </c>
      <c r="H196" s="50">
        <f>G196*Calculator!$D$11</f>
        <v>1014886.8036</v>
      </c>
      <c r="I196" s="50">
        <f>G196*Calculator!$D$12</f>
        <v>162381.888576</v>
      </c>
      <c r="J196" s="50">
        <f t="shared" si="9"/>
        <v>103472</v>
      </c>
      <c r="K196" s="50" cm="1">
        <f t="array" ref="K196">MAX(SUM(T196:AB196,-AC196:AD196),0)</f>
        <v>492708</v>
      </c>
      <c r="L196" s="50">
        <f t="shared" si="10"/>
        <v>79889</v>
      </c>
      <c r="M196">
        <f t="shared" si="11"/>
        <v>0</v>
      </c>
      <c r="N196">
        <v>58949928</v>
      </c>
      <c r="O196">
        <v>25673278</v>
      </c>
      <c r="P196">
        <v>33276650</v>
      </c>
      <c r="Q196">
        <v>2733</v>
      </c>
      <c r="R196" s="56">
        <v>1.0302423629999999</v>
      </c>
      <c r="S196">
        <v>79889</v>
      </c>
      <c r="T196">
        <v>2623530</v>
      </c>
      <c r="U196">
        <v>0</v>
      </c>
      <c r="V196">
        <v>0</v>
      </c>
      <c r="W196">
        <v>0</v>
      </c>
      <c r="X196">
        <v>37650</v>
      </c>
      <c r="Y196">
        <v>0</v>
      </c>
      <c r="Z196">
        <v>0</v>
      </c>
      <c r="AA196">
        <v>0</v>
      </c>
      <c r="AB196">
        <v>0</v>
      </c>
      <c r="AC196">
        <v>0</v>
      </c>
      <c r="AD196">
        <v>2168472</v>
      </c>
      <c r="AE196">
        <v>0</v>
      </c>
    </row>
    <row r="197" spans="1:31" x14ac:dyDescent="0.35">
      <c r="A197" t="s">
        <v>447</v>
      </c>
      <c r="B197" t="s">
        <v>962</v>
      </c>
      <c r="C197" t="s">
        <v>448</v>
      </c>
      <c r="D197" t="s">
        <v>28</v>
      </c>
      <c r="E197" t="s">
        <v>8</v>
      </c>
      <c r="F197">
        <v>0.3</v>
      </c>
      <c r="G197" s="50">
        <f>O197*Calculator!$D$9+P197*Calculator!$D$10</f>
        <v>119724242.736</v>
      </c>
      <c r="H197" s="50">
        <f>G197*Calculator!$D$11</f>
        <v>4489659.1025999999</v>
      </c>
      <c r="I197" s="50">
        <f>G197*Calculator!$D$12</f>
        <v>718345.45641600003</v>
      </c>
      <c r="J197" s="50">
        <f t="shared" si="9"/>
        <v>259516</v>
      </c>
      <c r="K197" s="50" cm="1">
        <f t="array" ref="K197">MAX(SUM(T197:AB197,-AC197:AD197),0)</f>
        <v>0</v>
      </c>
      <c r="L197" s="50">
        <f t="shared" si="10"/>
        <v>0</v>
      </c>
      <c r="M197">
        <f t="shared" si="11"/>
        <v>0</v>
      </c>
      <c r="N197">
        <v>257293323</v>
      </c>
      <c r="O197">
        <v>78678173</v>
      </c>
      <c r="P197">
        <v>178615150</v>
      </c>
      <c r="Q197">
        <v>5688</v>
      </c>
      <c r="R197" s="56">
        <v>1.0785293600000001</v>
      </c>
      <c r="S197">
        <v>0</v>
      </c>
      <c r="T197">
        <v>0</v>
      </c>
      <c r="U197">
        <v>0</v>
      </c>
      <c r="V197">
        <v>0</v>
      </c>
      <c r="W197">
        <v>0</v>
      </c>
      <c r="X197">
        <v>0</v>
      </c>
      <c r="Y197">
        <v>0</v>
      </c>
      <c r="Z197">
        <v>0</v>
      </c>
      <c r="AA197">
        <v>0</v>
      </c>
      <c r="AB197">
        <v>0</v>
      </c>
      <c r="AC197">
        <v>0</v>
      </c>
      <c r="AD197">
        <v>0</v>
      </c>
      <c r="AE197">
        <v>0</v>
      </c>
    </row>
    <row r="198" spans="1:31" x14ac:dyDescent="0.35">
      <c r="A198" t="s">
        <v>449</v>
      </c>
      <c r="B198" t="s">
        <v>963</v>
      </c>
      <c r="C198" t="s">
        <v>450</v>
      </c>
      <c r="D198" t="s">
        <v>8</v>
      </c>
      <c r="E198" t="s">
        <v>69</v>
      </c>
      <c r="F198">
        <v>0.49</v>
      </c>
      <c r="G198" s="50">
        <f>O198*Calculator!$D$9+P198*Calculator!$D$10</f>
        <v>113455926.67199999</v>
      </c>
      <c r="H198" s="50">
        <f>G198*Calculator!$D$11</f>
        <v>4254597.2501999997</v>
      </c>
      <c r="I198" s="50">
        <f>G198*Calculator!$D$12</f>
        <v>680735.56003199995</v>
      </c>
      <c r="J198" s="50">
        <f t="shared" si="9"/>
        <v>326655</v>
      </c>
      <c r="K198" s="50" cm="1">
        <f t="array" ref="K198">MAX(SUM(T198:AB198,-AC198:AD198),0)</f>
        <v>0</v>
      </c>
      <c r="L198" s="50">
        <f t="shared" si="10"/>
        <v>827740</v>
      </c>
      <c r="M198">
        <f t="shared" si="11"/>
        <v>0</v>
      </c>
      <c r="N198">
        <v>243564571</v>
      </c>
      <c r="O198">
        <v>71980571</v>
      </c>
      <c r="P198">
        <v>171584000</v>
      </c>
      <c r="Q198">
        <v>9066</v>
      </c>
      <c r="R198" s="56">
        <v>0.94837780500000002</v>
      </c>
      <c r="S198">
        <v>827740</v>
      </c>
      <c r="T198">
        <v>0</v>
      </c>
      <c r="U198">
        <v>0</v>
      </c>
      <c r="V198">
        <v>0</v>
      </c>
      <c r="W198">
        <v>0</v>
      </c>
      <c r="X198">
        <v>0</v>
      </c>
      <c r="Y198">
        <v>0</v>
      </c>
      <c r="Z198">
        <v>0</v>
      </c>
      <c r="AA198">
        <v>0</v>
      </c>
      <c r="AB198">
        <v>0</v>
      </c>
      <c r="AC198">
        <v>0</v>
      </c>
      <c r="AD198">
        <v>0</v>
      </c>
      <c r="AE198">
        <v>0</v>
      </c>
    </row>
    <row r="199" spans="1:31" x14ac:dyDescent="0.35">
      <c r="A199" t="s">
        <v>451</v>
      </c>
      <c r="B199" t="s">
        <v>964</v>
      </c>
      <c r="C199" t="s">
        <v>452</v>
      </c>
      <c r="D199" t="s">
        <v>36</v>
      </c>
      <c r="E199" t="s">
        <v>37</v>
      </c>
      <c r="F199">
        <v>0.4</v>
      </c>
      <c r="G199" s="50">
        <f>O199*Calculator!$D$9+P199*Calculator!$D$10</f>
        <v>32885505.119999997</v>
      </c>
      <c r="H199" s="50">
        <f>G199*Calculator!$D$11</f>
        <v>1233206.4419999998</v>
      </c>
      <c r="I199" s="50">
        <f>G199*Calculator!$D$12</f>
        <v>197313.03071999998</v>
      </c>
      <c r="J199" s="50">
        <f t="shared" si="9"/>
        <v>111666</v>
      </c>
      <c r="K199" s="50" cm="1">
        <f t="array" ref="K199">MAX(SUM(T199:AB199,-AC199:AD199),0)</f>
        <v>0</v>
      </c>
      <c r="L199" s="50">
        <f t="shared" si="10"/>
        <v>26861</v>
      </c>
      <c r="M199">
        <f t="shared" si="11"/>
        <v>0</v>
      </c>
      <c r="N199">
        <v>71719910</v>
      </c>
      <c r="O199">
        <v>32084410</v>
      </c>
      <c r="P199">
        <v>39635500</v>
      </c>
      <c r="Q199">
        <v>3033</v>
      </c>
      <c r="R199" s="56">
        <v>0.98873876999999999</v>
      </c>
      <c r="S199">
        <v>26861</v>
      </c>
      <c r="T199">
        <v>0</v>
      </c>
      <c r="U199">
        <v>0</v>
      </c>
      <c r="V199">
        <v>0</v>
      </c>
      <c r="W199">
        <v>0</v>
      </c>
      <c r="X199">
        <v>0</v>
      </c>
      <c r="Y199">
        <v>0</v>
      </c>
      <c r="Z199">
        <v>0</v>
      </c>
      <c r="AA199">
        <v>0</v>
      </c>
      <c r="AB199">
        <v>0</v>
      </c>
      <c r="AC199">
        <v>0</v>
      </c>
      <c r="AD199">
        <v>0</v>
      </c>
      <c r="AE199">
        <v>0</v>
      </c>
    </row>
    <row r="200" spans="1:31" x14ac:dyDescent="0.35">
      <c r="A200" t="s">
        <v>453</v>
      </c>
      <c r="B200" t="s">
        <v>965</v>
      </c>
      <c r="C200" t="s">
        <v>454</v>
      </c>
      <c r="D200" t="s">
        <v>114</v>
      </c>
      <c r="E200" t="s">
        <v>62</v>
      </c>
      <c r="F200">
        <v>0.4</v>
      </c>
      <c r="G200" s="50">
        <f>O200*Calculator!$D$9+P200*Calculator!$D$10</f>
        <v>22871920.464000002</v>
      </c>
      <c r="H200" s="50">
        <f>G200*Calculator!$D$11</f>
        <v>857697.01740000001</v>
      </c>
      <c r="I200" s="50">
        <f>G200*Calculator!$D$12</f>
        <v>137231.522784</v>
      </c>
      <c r="J200" s="50">
        <f t="shared" si="9"/>
        <v>94941</v>
      </c>
      <c r="K200" s="50" cm="1">
        <f t="array" ref="K200">MAX(SUM(T200:AB200,-AC200:AD200),0)</f>
        <v>0</v>
      </c>
      <c r="L200" s="50">
        <f t="shared" si="10"/>
        <v>279479</v>
      </c>
      <c r="M200">
        <f t="shared" si="11"/>
        <v>0</v>
      </c>
      <c r="N200">
        <v>50096427</v>
      </c>
      <c r="O200">
        <v>24465927</v>
      </c>
      <c r="P200">
        <v>25630500</v>
      </c>
      <c r="Q200">
        <v>2807</v>
      </c>
      <c r="R200" s="56">
        <v>0.94279691700000001</v>
      </c>
      <c r="S200">
        <v>279479</v>
      </c>
      <c r="T200">
        <v>0</v>
      </c>
      <c r="U200">
        <v>0</v>
      </c>
      <c r="V200">
        <v>0</v>
      </c>
      <c r="W200">
        <v>0</v>
      </c>
      <c r="X200">
        <v>0</v>
      </c>
      <c r="Y200">
        <v>0</v>
      </c>
      <c r="Z200">
        <v>0</v>
      </c>
      <c r="AA200">
        <v>0</v>
      </c>
      <c r="AB200">
        <v>0</v>
      </c>
      <c r="AC200">
        <v>0</v>
      </c>
      <c r="AD200">
        <v>0</v>
      </c>
      <c r="AE200">
        <v>0</v>
      </c>
    </row>
    <row r="201" spans="1:31" x14ac:dyDescent="0.35">
      <c r="A201" t="s">
        <v>455</v>
      </c>
      <c r="B201" t="s">
        <v>966</v>
      </c>
      <c r="C201" t="s">
        <v>456</v>
      </c>
      <c r="D201" t="s">
        <v>217</v>
      </c>
      <c r="E201" t="s">
        <v>93</v>
      </c>
      <c r="F201">
        <v>0.4</v>
      </c>
      <c r="G201" s="50">
        <f>O201*Calculator!$D$9+P201*Calculator!$D$10</f>
        <v>32737828.847999997</v>
      </c>
      <c r="H201" s="50">
        <f>G201*Calculator!$D$11</f>
        <v>1227668.5817999998</v>
      </c>
      <c r="I201" s="50">
        <f>G201*Calculator!$D$12</f>
        <v>196426.973088</v>
      </c>
      <c r="J201" s="50">
        <f t="shared" si="9"/>
        <v>158899</v>
      </c>
      <c r="K201" s="50" cm="1">
        <f t="array" ref="K201">MAX(SUM(T201:AB201,-AC201:AD201),0)</f>
        <v>0</v>
      </c>
      <c r="L201" s="50">
        <f t="shared" si="10"/>
        <v>0</v>
      </c>
      <c r="M201">
        <f t="shared" si="11"/>
        <v>0</v>
      </c>
      <c r="N201">
        <v>71846964</v>
      </c>
      <c r="O201">
        <v>36431539</v>
      </c>
      <c r="P201">
        <v>35415425</v>
      </c>
      <c r="Q201">
        <v>4611</v>
      </c>
      <c r="R201" s="56">
        <v>0.97502471099999999</v>
      </c>
      <c r="S201">
        <v>0</v>
      </c>
      <c r="T201">
        <v>0</v>
      </c>
      <c r="U201">
        <v>0</v>
      </c>
      <c r="V201">
        <v>0</v>
      </c>
      <c r="W201">
        <v>0</v>
      </c>
      <c r="X201">
        <v>0</v>
      </c>
      <c r="Y201">
        <v>0</v>
      </c>
      <c r="Z201">
        <v>0</v>
      </c>
      <c r="AA201">
        <v>0</v>
      </c>
      <c r="AB201">
        <v>0</v>
      </c>
      <c r="AC201">
        <v>0</v>
      </c>
      <c r="AD201">
        <v>0</v>
      </c>
      <c r="AE201">
        <v>0</v>
      </c>
    </row>
    <row r="202" spans="1:31" x14ac:dyDescent="0.35">
      <c r="A202" t="s">
        <v>457</v>
      </c>
      <c r="B202" t="s">
        <v>967</v>
      </c>
      <c r="C202" t="s">
        <v>458</v>
      </c>
      <c r="D202" t="s">
        <v>8</v>
      </c>
      <c r="E202" t="s">
        <v>33</v>
      </c>
      <c r="F202">
        <v>0.49</v>
      </c>
      <c r="G202" s="50">
        <f>O202*Calculator!$D$9+P202*Calculator!$D$10</f>
        <v>118007532.432</v>
      </c>
      <c r="H202" s="50">
        <f>G202*Calculator!$D$11</f>
        <v>4425282.4661999997</v>
      </c>
      <c r="I202" s="50">
        <f>G202*Calculator!$D$12</f>
        <v>708045.19459199999</v>
      </c>
      <c r="J202" s="50">
        <f t="shared" si="9"/>
        <v>289689</v>
      </c>
      <c r="K202" s="50" cm="1">
        <f t="array" ref="K202">MAX(SUM(T202:AB202,-AC202:AD202),0)</f>
        <v>1211277</v>
      </c>
      <c r="L202" s="50">
        <f t="shared" si="10"/>
        <v>2657405</v>
      </c>
      <c r="M202">
        <f t="shared" si="11"/>
        <v>0</v>
      </c>
      <c r="N202">
        <v>253224751</v>
      </c>
      <c r="O202">
        <v>73757251</v>
      </c>
      <c r="P202">
        <v>179467500</v>
      </c>
      <c r="Q202">
        <v>7848</v>
      </c>
      <c r="R202" s="56">
        <v>0.94021876000000004</v>
      </c>
      <c r="S202">
        <v>2657405</v>
      </c>
      <c r="T202">
        <v>1637030</v>
      </c>
      <c r="U202">
        <v>0</v>
      </c>
      <c r="V202">
        <v>0</v>
      </c>
      <c r="W202">
        <v>0</v>
      </c>
      <c r="X202">
        <v>0</v>
      </c>
      <c r="Y202">
        <v>0</v>
      </c>
      <c r="Z202">
        <v>0</v>
      </c>
      <c r="AA202">
        <v>0</v>
      </c>
      <c r="AB202">
        <v>0</v>
      </c>
      <c r="AC202">
        <v>11477</v>
      </c>
      <c r="AD202">
        <v>414276</v>
      </c>
      <c r="AE202">
        <v>0</v>
      </c>
    </row>
    <row r="203" spans="1:31" x14ac:dyDescent="0.35">
      <c r="A203" t="s">
        <v>459</v>
      </c>
      <c r="B203" t="s">
        <v>968</v>
      </c>
      <c r="C203" t="s">
        <v>460</v>
      </c>
      <c r="D203" t="s">
        <v>405</v>
      </c>
      <c r="E203" t="s">
        <v>8</v>
      </c>
      <c r="F203">
        <v>0.4</v>
      </c>
      <c r="G203" s="50">
        <f>O203*Calculator!$D$9+P203*Calculator!$D$10</f>
        <v>84765363.983999997</v>
      </c>
      <c r="H203" s="50">
        <f>G203*Calculator!$D$11</f>
        <v>3178701.1494</v>
      </c>
      <c r="I203" s="50">
        <f>G203*Calculator!$D$12</f>
        <v>508592.18390399998</v>
      </c>
      <c r="J203" s="50">
        <f t="shared" si="9"/>
        <v>137514</v>
      </c>
      <c r="K203" s="50" cm="1">
        <f t="array" ref="K203">MAX(SUM(T203:AB203,-AC203:AD203),0)</f>
        <v>0</v>
      </c>
      <c r="L203" s="50">
        <f t="shared" si="10"/>
        <v>22575</v>
      </c>
      <c r="M203">
        <f t="shared" si="11"/>
        <v>0</v>
      </c>
      <c r="N203">
        <v>180053287</v>
      </c>
      <c r="O203">
        <v>34587787</v>
      </c>
      <c r="P203">
        <v>145465500</v>
      </c>
      <c r="Q203">
        <v>3040</v>
      </c>
      <c r="R203" s="56">
        <v>0.99226764999999995</v>
      </c>
      <c r="S203">
        <v>22575</v>
      </c>
      <c r="T203">
        <v>0</v>
      </c>
      <c r="U203">
        <v>0</v>
      </c>
      <c r="V203">
        <v>0</v>
      </c>
      <c r="W203">
        <v>0</v>
      </c>
      <c r="X203">
        <v>0</v>
      </c>
      <c r="Y203">
        <v>0</v>
      </c>
      <c r="Z203">
        <v>0</v>
      </c>
      <c r="AA203">
        <v>0</v>
      </c>
      <c r="AB203">
        <v>0</v>
      </c>
      <c r="AC203">
        <v>0</v>
      </c>
      <c r="AD203">
        <v>0</v>
      </c>
      <c r="AE203">
        <v>0</v>
      </c>
    </row>
    <row r="204" spans="1:31" x14ac:dyDescent="0.35">
      <c r="A204" t="s">
        <v>461</v>
      </c>
      <c r="B204" t="s">
        <v>969</v>
      </c>
      <c r="C204" t="s">
        <v>462</v>
      </c>
      <c r="D204" t="s">
        <v>222</v>
      </c>
      <c r="E204" t="s">
        <v>8</v>
      </c>
      <c r="F204">
        <v>0.4</v>
      </c>
      <c r="G204" s="50">
        <f>O204*Calculator!$D$9+P204*Calculator!$D$10</f>
        <v>77323885.104000002</v>
      </c>
      <c r="H204" s="50">
        <f>G204*Calculator!$D$11</f>
        <v>2899645.6913999999</v>
      </c>
      <c r="I204" s="50">
        <f>G204*Calculator!$D$12</f>
        <v>463943.31062400003</v>
      </c>
      <c r="J204" s="50">
        <f t="shared" si="9"/>
        <v>136226</v>
      </c>
      <c r="K204" s="50" cm="1">
        <f t="array" ref="K204">MAX(SUM(T204:AB204,-AC204:AD204),0)</f>
        <v>303996</v>
      </c>
      <c r="L204" s="50">
        <f t="shared" si="10"/>
        <v>0</v>
      </c>
      <c r="M204">
        <f t="shared" si="11"/>
        <v>0</v>
      </c>
      <c r="N204">
        <v>164066447</v>
      </c>
      <c r="O204">
        <v>29750197</v>
      </c>
      <c r="P204">
        <v>134316250</v>
      </c>
      <c r="Q204">
        <v>2757</v>
      </c>
      <c r="R204" s="56">
        <v>1.0823059719999999</v>
      </c>
      <c r="S204">
        <v>0</v>
      </c>
      <c r="T204">
        <v>1099112</v>
      </c>
      <c r="U204">
        <v>0</v>
      </c>
      <c r="V204">
        <v>0</v>
      </c>
      <c r="W204">
        <v>0</v>
      </c>
      <c r="X204">
        <v>0</v>
      </c>
      <c r="Y204">
        <v>0</v>
      </c>
      <c r="Z204">
        <v>0</v>
      </c>
      <c r="AA204">
        <v>0</v>
      </c>
      <c r="AB204">
        <v>0</v>
      </c>
      <c r="AC204">
        <v>0</v>
      </c>
      <c r="AD204">
        <v>795116</v>
      </c>
      <c r="AE204">
        <v>0</v>
      </c>
    </row>
    <row r="205" spans="1:31" x14ac:dyDescent="0.35">
      <c r="A205" t="s">
        <v>463</v>
      </c>
      <c r="B205" t="s">
        <v>970</v>
      </c>
      <c r="C205" t="s">
        <v>464</v>
      </c>
      <c r="D205" t="s">
        <v>17</v>
      </c>
      <c r="E205" t="s">
        <v>18</v>
      </c>
      <c r="F205">
        <v>0.4</v>
      </c>
      <c r="G205" s="50">
        <f>O205*Calculator!$D$9+P205*Calculator!$D$10</f>
        <v>45144665.711999997</v>
      </c>
      <c r="H205" s="50">
        <f>G205*Calculator!$D$11</f>
        <v>1692924.9641999998</v>
      </c>
      <c r="I205" s="50">
        <f>G205*Calculator!$D$12</f>
        <v>270867.99427199998</v>
      </c>
      <c r="J205" s="50">
        <f t="shared" si="9"/>
        <v>121550</v>
      </c>
      <c r="K205" s="50" cm="1">
        <f t="array" ref="K205">MAX(SUM(T205:AB205,-AC205:AD205),0)</f>
        <v>0</v>
      </c>
      <c r="L205" s="50">
        <f t="shared" si="10"/>
        <v>926320</v>
      </c>
      <c r="M205">
        <f t="shared" si="11"/>
        <v>0</v>
      </c>
      <c r="N205">
        <v>97365291</v>
      </c>
      <c r="O205">
        <v>33139041</v>
      </c>
      <c r="P205">
        <v>64226250</v>
      </c>
      <c r="Q205">
        <v>3154</v>
      </c>
      <c r="R205" s="56">
        <v>0.98989344400000001</v>
      </c>
      <c r="S205">
        <v>926320</v>
      </c>
      <c r="T205">
        <v>0</v>
      </c>
      <c r="U205">
        <v>0</v>
      </c>
      <c r="V205">
        <v>0</v>
      </c>
      <c r="W205">
        <v>0</v>
      </c>
      <c r="X205">
        <v>0</v>
      </c>
      <c r="Y205">
        <v>0</v>
      </c>
      <c r="Z205">
        <v>0</v>
      </c>
      <c r="AA205">
        <v>0</v>
      </c>
      <c r="AB205">
        <v>0</v>
      </c>
      <c r="AC205">
        <v>0</v>
      </c>
      <c r="AD205">
        <v>0</v>
      </c>
      <c r="AE205">
        <v>0</v>
      </c>
    </row>
    <row r="206" spans="1:31" x14ac:dyDescent="0.35">
      <c r="A206" t="s">
        <v>465</v>
      </c>
      <c r="B206" t="s">
        <v>971</v>
      </c>
      <c r="C206" t="s">
        <v>466</v>
      </c>
      <c r="D206" t="s">
        <v>40</v>
      </c>
      <c r="E206" t="s">
        <v>41</v>
      </c>
      <c r="F206">
        <v>0.4</v>
      </c>
      <c r="G206" s="50">
        <f>O206*Calculator!$D$9+P206*Calculator!$D$10</f>
        <v>75461554.656000003</v>
      </c>
      <c r="H206" s="50">
        <f>G206*Calculator!$D$11</f>
        <v>2829808.2996</v>
      </c>
      <c r="I206" s="50">
        <f>G206*Calculator!$D$12</f>
        <v>452769.32793600002</v>
      </c>
      <c r="J206" s="50">
        <f t="shared" si="9"/>
        <v>121732</v>
      </c>
      <c r="K206" s="50" cm="1">
        <f t="array" ref="K206">MAX(SUM(T206:AB206,-AC206:AD206),0)</f>
        <v>0</v>
      </c>
      <c r="L206" s="50">
        <f t="shared" si="10"/>
        <v>0</v>
      </c>
      <c r="M206">
        <f t="shared" si="11"/>
        <v>0</v>
      </c>
      <c r="N206">
        <v>160098358</v>
      </c>
      <c r="O206">
        <v>28867858</v>
      </c>
      <c r="P206">
        <v>131230500</v>
      </c>
      <c r="Q206">
        <v>2656</v>
      </c>
      <c r="R206" s="56">
        <v>0.99997608299999996</v>
      </c>
      <c r="S206">
        <v>0</v>
      </c>
      <c r="T206">
        <v>0</v>
      </c>
      <c r="U206">
        <v>0</v>
      </c>
      <c r="V206">
        <v>0</v>
      </c>
      <c r="W206">
        <v>0</v>
      </c>
      <c r="X206">
        <v>0</v>
      </c>
      <c r="Y206">
        <v>0</v>
      </c>
      <c r="Z206">
        <v>0</v>
      </c>
      <c r="AA206">
        <v>0</v>
      </c>
      <c r="AB206">
        <v>0</v>
      </c>
      <c r="AC206">
        <v>0</v>
      </c>
      <c r="AD206">
        <v>0</v>
      </c>
      <c r="AE206">
        <v>0</v>
      </c>
    </row>
    <row r="207" spans="1:31" x14ac:dyDescent="0.35">
      <c r="A207" t="s">
        <v>467</v>
      </c>
      <c r="B207" t="s">
        <v>972</v>
      </c>
      <c r="C207" t="s">
        <v>468</v>
      </c>
      <c r="D207" t="s">
        <v>8</v>
      </c>
      <c r="E207" t="s">
        <v>59</v>
      </c>
      <c r="F207">
        <v>0.49</v>
      </c>
      <c r="G207" s="50">
        <f>O207*Calculator!$D$9+P207*Calculator!$D$10</f>
        <v>20203591.344000001</v>
      </c>
      <c r="H207" s="50">
        <f>G207*Calculator!$D$11</f>
        <v>757634.67539999995</v>
      </c>
      <c r="I207" s="50">
        <f>G207*Calculator!$D$12</f>
        <v>121221.548064</v>
      </c>
      <c r="J207" s="50">
        <f t="shared" si="9"/>
        <v>65807</v>
      </c>
      <c r="K207" s="50" cm="1">
        <f t="array" ref="K207">MAX(SUM(T207:AB207,-AC207:AD207),0)</f>
        <v>0</v>
      </c>
      <c r="L207" s="50">
        <f t="shared" si="10"/>
        <v>46946</v>
      </c>
      <c r="M207">
        <f t="shared" si="11"/>
        <v>0</v>
      </c>
      <c r="N207">
        <v>43789767</v>
      </c>
      <c r="O207">
        <v>16989517</v>
      </c>
      <c r="P207">
        <v>26800250</v>
      </c>
      <c r="Q207">
        <v>1747</v>
      </c>
      <c r="R207" s="56">
        <v>1.0026370490000001</v>
      </c>
      <c r="S207">
        <v>46946</v>
      </c>
      <c r="T207">
        <v>0</v>
      </c>
      <c r="U207">
        <v>0</v>
      </c>
      <c r="V207">
        <v>0</v>
      </c>
      <c r="W207">
        <v>0</v>
      </c>
      <c r="X207">
        <v>0</v>
      </c>
      <c r="Y207">
        <v>0</v>
      </c>
      <c r="Z207">
        <v>0</v>
      </c>
      <c r="AA207">
        <v>0</v>
      </c>
      <c r="AB207">
        <v>0</v>
      </c>
      <c r="AC207">
        <v>0</v>
      </c>
      <c r="AD207">
        <v>0</v>
      </c>
      <c r="AE207">
        <v>0</v>
      </c>
    </row>
    <row r="208" spans="1:31" x14ac:dyDescent="0.35">
      <c r="A208" t="s">
        <v>469</v>
      </c>
      <c r="B208" t="s">
        <v>973</v>
      </c>
      <c r="C208" t="s">
        <v>470</v>
      </c>
      <c r="D208" t="s">
        <v>8</v>
      </c>
      <c r="E208" t="s">
        <v>69</v>
      </c>
      <c r="F208">
        <v>0.49</v>
      </c>
      <c r="G208" s="50">
        <f>O208*Calculator!$D$9+P208*Calculator!$D$10</f>
        <v>164204496.47999999</v>
      </c>
      <c r="H208" s="50">
        <f>G208*Calculator!$D$11</f>
        <v>6157668.6179999998</v>
      </c>
      <c r="I208" s="50">
        <f>G208*Calculator!$D$12</f>
        <v>985226.97887999995</v>
      </c>
      <c r="J208" s="50">
        <f t="shared" si="9"/>
        <v>451485</v>
      </c>
      <c r="K208" s="50" cm="1">
        <f t="array" ref="K208">MAX(SUM(T208:AB208,-AC208:AD208),0)</f>
        <v>7649706</v>
      </c>
      <c r="L208" s="50">
        <f t="shared" si="10"/>
        <v>165303</v>
      </c>
      <c r="M208">
        <f t="shared" si="11"/>
        <v>0</v>
      </c>
      <c r="N208">
        <v>351655640</v>
      </c>
      <c r="O208">
        <v>95629390</v>
      </c>
      <c r="P208">
        <v>256026250</v>
      </c>
      <c r="Q208">
        <v>11806</v>
      </c>
      <c r="R208" s="56">
        <v>0.98874182399999999</v>
      </c>
      <c r="S208">
        <v>165303</v>
      </c>
      <c r="T208">
        <v>41320500</v>
      </c>
      <c r="U208">
        <v>2131</v>
      </c>
      <c r="V208">
        <v>-835466</v>
      </c>
      <c r="W208">
        <v>0</v>
      </c>
      <c r="X208">
        <v>0</v>
      </c>
      <c r="Y208">
        <v>0</v>
      </c>
      <c r="Z208">
        <v>0</v>
      </c>
      <c r="AA208">
        <v>0</v>
      </c>
      <c r="AB208">
        <v>-1632781</v>
      </c>
      <c r="AC208">
        <v>0</v>
      </c>
      <c r="AD208">
        <v>31204678</v>
      </c>
      <c r="AE208">
        <v>0</v>
      </c>
    </row>
    <row r="209" spans="1:31" x14ac:dyDescent="0.35">
      <c r="A209" t="s">
        <v>471</v>
      </c>
      <c r="B209" t="s">
        <v>974</v>
      </c>
      <c r="C209" t="s">
        <v>472</v>
      </c>
      <c r="D209" t="s">
        <v>8</v>
      </c>
      <c r="E209" t="s">
        <v>55</v>
      </c>
      <c r="F209">
        <v>0.49</v>
      </c>
      <c r="G209" s="50">
        <f>O209*Calculator!$D$9+P209*Calculator!$D$10</f>
        <v>175228483.632</v>
      </c>
      <c r="H209" s="50">
        <f>G209*Calculator!$D$11</f>
        <v>6571068.1361999996</v>
      </c>
      <c r="I209" s="50">
        <f>G209*Calculator!$D$12</f>
        <v>1051370.901792</v>
      </c>
      <c r="J209" s="50">
        <f t="shared" si="9"/>
        <v>408032</v>
      </c>
      <c r="K209" s="50" cm="1">
        <f t="array" ref="K209">MAX(SUM(T209:AB209,-AC209:AD209),0)</f>
        <v>427397</v>
      </c>
      <c r="L209" s="50">
        <f t="shared" si="10"/>
        <v>0</v>
      </c>
      <c r="M209">
        <f t="shared" si="11"/>
        <v>0</v>
      </c>
      <c r="N209">
        <v>376447851</v>
      </c>
      <c r="O209">
        <v>113885101</v>
      </c>
      <c r="P209">
        <v>262562750</v>
      </c>
      <c r="Q209">
        <v>10896</v>
      </c>
      <c r="R209" s="56">
        <v>0.94101116699999998</v>
      </c>
      <c r="S209">
        <v>0</v>
      </c>
      <c r="T209">
        <v>897031</v>
      </c>
      <c r="U209">
        <v>0</v>
      </c>
      <c r="V209">
        <v>0</v>
      </c>
      <c r="W209">
        <v>0</v>
      </c>
      <c r="X209">
        <v>0</v>
      </c>
      <c r="Y209">
        <v>0</v>
      </c>
      <c r="Z209">
        <v>0</v>
      </c>
      <c r="AA209">
        <v>0</v>
      </c>
      <c r="AB209">
        <v>0</v>
      </c>
      <c r="AC209">
        <v>0</v>
      </c>
      <c r="AD209">
        <v>469634</v>
      </c>
      <c r="AE209">
        <v>0</v>
      </c>
    </row>
    <row r="210" spans="1:31" x14ac:dyDescent="0.35">
      <c r="A210" t="s">
        <v>473</v>
      </c>
      <c r="B210" t="s">
        <v>975</v>
      </c>
      <c r="C210" t="s">
        <v>474</v>
      </c>
      <c r="D210" t="s">
        <v>8</v>
      </c>
      <c r="E210" t="s">
        <v>323</v>
      </c>
      <c r="F210">
        <v>0.49</v>
      </c>
      <c r="G210" s="50">
        <f>O210*Calculator!$D$9+P210*Calculator!$D$10</f>
        <v>99021709.247999996</v>
      </c>
      <c r="H210" s="50">
        <f>G210*Calculator!$D$11</f>
        <v>3713314.0967999999</v>
      </c>
      <c r="I210" s="50">
        <f>G210*Calculator!$D$12</f>
        <v>594130.255488</v>
      </c>
      <c r="J210" s="50">
        <f t="shared" si="9"/>
        <v>288414</v>
      </c>
      <c r="K210" s="50" cm="1">
        <f t="array" ref="K210">MAX(SUM(T210:AB210,-AC210:AD210),0)</f>
        <v>0</v>
      </c>
      <c r="L210" s="50">
        <f t="shared" si="10"/>
        <v>0</v>
      </c>
      <c r="M210">
        <f t="shared" si="11"/>
        <v>0</v>
      </c>
      <c r="N210">
        <v>213961514</v>
      </c>
      <c r="O210">
        <v>76662864</v>
      </c>
      <c r="P210">
        <v>137298650</v>
      </c>
      <c r="Q210">
        <v>7970</v>
      </c>
      <c r="R210" s="56">
        <v>0.95261931</v>
      </c>
      <c r="S210">
        <v>0</v>
      </c>
      <c r="T210">
        <v>0</v>
      </c>
      <c r="U210">
        <v>0</v>
      </c>
      <c r="V210">
        <v>0</v>
      </c>
      <c r="W210">
        <v>0</v>
      </c>
      <c r="X210">
        <v>0</v>
      </c>
      <c r="Y210">
        <v>0</v>
      </c>
      <c r="Z210">
        <v>0</v>
      </c>
      <c r="AA210">
        <v>0</v>
      </c>
      <c r="AB210">
        <v>0</v>
      </c>
      <c r="AC210">
        <v>0</v>
      </c>
      <c r="AD210">
        <v>0</v>
      </c>
      <c r="AE210">
        <v>0</v>
      </c>
    </row>
    <row r="211" spans="1:31" x14ac:dyDescent="0.35">
      <c r="A211" t="s">
        <v>475</v>
      </c>
      <c r="B211" t="s">
        <v>976</v>
      </c>
      <c r="C211" t="s">
        <v>476</v>
      </c>
      <c r="D211" t="s">
        <v>21</v>
      </c>
      <c r="E211" t="s">
        <v>22</v>
      </c>
      <c r="F211">
        <v>0.4</v>
      </c>
      <c r="G211" s="50">
        <f>O211*Calculator!$D$9+P211*Calculator!$D$10</f>
        <v>56513016.960000001</v>
      </c>
      <c r="H211" s="50">
        <f>G211*Calculator!$D$11</f>
        <v>2119238.1359999999</v>
      </c>
      <c r="I211" s="50">
        <f>G211*Calculator!$D$12</f>
        <v>339078.10175999999</v>
      </c>
      <c r="J211" s="50">
        <f t="shared" si="9"/>
        <v>168907</v>
      </c>
      <c r="K211" s="50" cm="1">
        <f t="array" ref="K211">MAX(SUM(T211:AB211,-AC211:AD211),0)</f>
        <v>0</v>
      </c>
      <c r="L211" s="50">
        <f t="shared" si="10"/>
        <v>0</v>
      </c>
      <c r="M211">
        <f t="shared" si="11"/>
        <v>0</v>
      </c>
      <c r="N211">
        <v>122523280</v>
      </c>
      <c r="O211">
        <v>47878280</v>
      </c>
      <c r="P211">
        <v>74645000</v>
      </c>
      <c r="Q211">
        <v>4312</v>
      </c>
      <c r="R211" s="56">
        <v>1.02126914</v>
      </c>
      <c r="S211">
        <v>0</v>
      </c>
      <c r="T211">
        <v>0</v>
      </c>
      <c r="U211">
        <v>0</v>
      </c>
      <c r="V211">
        <v>0</v>
      </c>
      <c r="W211">
        <v>0</v>
      </c>
      <c r="X211">
        <v>0</v>
      </c>
      <c r="Y211">
        <v>0</v>
      </c>
      <c r="Z211">
        <v>0</v>
      </c>
      <c r="AA211">
        <v>0</v>
      </c>
      <c r="AB211">
        <v>0</v>
      </c>
      <c r="AC211">
        <v>0</v>
      </c>
      <c r="AD211">
        <v>0</v>
      </c>
      <c r="AE211">
        <v>0</v>
      </c>
    </row>
    <row r="212" spans="1:31" x14ac:dyDescent="0.35">
      <c r="A212" t="s">
        <v>477</v>
      </c>
      <c r="B212" t="s">
        <v>1099</v>
      </c>
      <c r="C212" t="s">
        <v>478</v>
      </c>
      <c r="D212" t="s">
        <v>8</v>
      </c>
      <c r="E212" t="s">
        <v>33</v>
      </c>
      <c r="F212">
        <v>0.49</v>
      </c>
      <c r="G212" s="50">
        <f>O212*Calculator!$D$9+P212*Calculator!$D$10</f>
        <v>291352186.12800002</v>
      </c>
      <c r="H212" s="50">
        <f>G212*Calculator!$D$11</f>
        <v>10925706.979800001</v>
      </c>
      <c r="I212" s="50">
        <f>G212*Calculator!$D$12</f>
        <v>1748113.1167680002</v>
      </c>
      <c r="J212" s="50">
        <f t="shared" si="9"/>
        <v>725482</v>
      </c>
      <c r="K212" s="50" cm="1">
        <f t="array" ref="K212">MAX(SUM(T212:AB212,-AC212:AD212),0)</f>
        <v>8019379</v>
      </c>
      <c r="L212" s="50">
        <f t="shared" si="10"/>
        <v>1809444</v>
      </c>
      <c r="M212">
        <f t="shared" si="11"/>
        <v>0</v>
      </c>
      <c r="N212">
        <v>625701829</v>
      </c>
      <c r="O212">
        <v>187181079</v>
      </c>
      <c r="P212">
        <v>438520750</v>
      </c>
      <c r="Q212">
        <v>18746</v>
      </c>
      <c r="R212" s="56">
        <v>0.97925669100000001</v>
      </c>
      <c r="S212">
        <v>1809444</v>
      </c>
      <c r="T212">
        <v>16258428</v>
      </c>
      <c r="U212">
        <v>0</v>
      </c>
      <c r="V212">
        <v>-554813</v>
      </c>
      <c r="W212">
        <v>0</v>
      </c>
      <c r="X212">
        <v>0</v>
      </c>
      <c r="Y212">
        <v>0</v>
      </c>
      <c r="Z212">
        <v>0</v>
      </c>
      <c r="AA212">
        <v>0</v>
      </c>
      <c r="AB212">
        <v>0</v>
      </c>
      <c r="AC212">
        <v>0</v>
      </c>
      <c r="AD212">
        <v>7684236</v>
      </c>
      <c r="AE212">
        <v>0</v>
      </c>
    </row>
    <row r="213" spans="1:31" x14ac:dyDescent="0.35">
      <c r="A213" t="s">
        <v>479</v>
      </c>
      <c r="B213" t="s">
        <v>977</v>
      </c>
      <c r="C213" t="s">
        <v>480</v>
      </c>
      <c r="D213" t="s">
        <v>8</v>
      </c>
      <c r="E213" t="s">
        <v>481</v>
      </c>
      <c r="F213">
        <v>0.49</v>
      </c>
      <c r="G213" s="50">
        <f>O213*Calculator!$D$9+P213*Calculator!$D$10</f>
        <v>133009502.976</v>
      </c>
      <c r="H213" s="50">
        <f>G213*Calculator!$D$11</f>
        <v>4987856.3615999995</v>
      </c>
      <c r="I213" s="50">
        <f>G213*Calculator!$D$12</f>
        <v>798057.01785599999</v>
      </c>
      <c r="J213" s="50">
        <f t="shared" si="9"/>
        <v>466996</v>
      </c>
      <c r="K213" s="50" cm="1">
        <f t="array" ref="K213">MAX(SUM(T213:AB213,-AC213:AD213),0)</f>
        <v>0</v>
      </c>
      <c r="L213" s="50">
        <f t="shared" si="10"/>
        <v>1851826</v>
      </c>
      <c r="M213">
        <f t="shared" si="11"/>
        <v>0</v>
      </c>
      <c r="N213">
        <v>289583893</v>
      </c>
      <c r="O213">
        <v>124807618</v>
      </c>
      <c r="P213">
        <v>164776275</v>
      </c>
      <c r="Q213">
        <v>12798</v>
      </c>
      <c r="R213" s="56">
        <v>0.98628399099999997</v>
      </c>
      <c r="S213">
        <v>1851826</v>
      </c>
      <c r="T213">
        <v>0</v>
      </c>
      <c r="U213">
        <v>0</v>
      </c>
      <c r="V213">
        <v>0</v>
      </c>
      <c r="W213">
        <v>0</v>
      </c>
      <c r="X213">
        <v>0</v>
      </c>
      <c r="Y213">
        <v>0</v>
      </c>
      <c r="Z213">
        <v>0</v>
      </c>
      <c r="AA213">
        <v>0</v>
      </c>
      <c r="AB213">
        <v>0</v>
      </c>
      <c r="AC213">
        <v>0</v>
      </c>
      <c r="AD213">
        <v>0</v>
      </c>
      <c r="AE213">
        <v>0</v>
      </c>
    </row>
    <row r="214" spans="1:31" x14ac:dyDescent="0.35">
      <c r="A214" t="s">
        <v>482</v>
      </c>
      <c r="B214" t="s">
        <v>979</v>
      </c>
      <c r="C214" t="s">
        <v>483</v>
      </c>
      <c r="D214" t="s">
        <v>8</v>
      </c>
      <c r="E214" t="s">
        <v>78</v>
      </c>
      <c r="F214">
        <v>0.49</v>
      </c>
      <c r="G214" s="50">
        <f>O214*Calculator!$D$9+P214*Calculator!$D$10</f>
        <v>157569596.49599999</v>
      </c>
      <c r="H214" s="50">
        <f>G214*Calculator!$D$11</f>
        <v>5908859.8685999997</v>
      </c>
      <c r="I214" s="50">
        <f>G214*Calculator!$D$12</f>
        <v>945417.57897599996</v>
      </c>
      <c r="J214" s="50">
        <f t="shared" si="9"/>
        <v>198387</v>
      </c>
      <c r="K214" s="50" cm="1">
        <f t="array" ref="K214">MAX(SUM(T214:AB214,-AC214:AD214),0)</f>
        <v>0</v>
      </c>
      <c r="L214" s="50">
        <f t="shared" si="10"/>
        <v>0</v>
      </c>
      <c r="M214">
        <f t="shared" si="11"/>
        <v>0</v>
      </c>
      <c r="N214">
        <v>331983153</v>
      </c>
      <c r="O214">
        <v>37131603</v>
      </c>
      <c r="P214">
        <v>294851550</v>
      </c>
      <c r="Q214">
        <v>3428</v>
      </c>
      <c r="R214" s="56">
        <v>1.0635176639999999</v>
      </c>
      <c r="S214">
        <v>0</v>
      </c>
      <c r="T214">
        <v>0</v>
      </c>
      <c r="U214">
        <v>0</v>
      </c>
      <c r="V214">
        <v>0</v>
      </c>
      <c r="W214">
        <v>0</v>
      </c>
      <c r="X214">
        <v>0</v>
      </c>
      <c r="Y214">
        <v>0</v>
      </c>
      <c r="Z214">
        <v>0</v>
      </c>
      <c r="AA214">
        <v>0</v>
      </c>
      <c r="AB214">
        <v>0</v>
      </c>
      <c r="AC214">
        <v>0</v>
      </c>
      <c r="AD214">
        <v>0</v>
      </c>
      <c r="AE214">
        <v>0</v>
      </c>
    </row>
    <row r="215" spans="1:31" x14ac:dyDescent="0.35">
      <c r="A215" t="s">
        <v>484</v>
      </c>
      <c r="B215" t="s">
        <v>980</v>
      </c>
      <c r="C215" t="s">
        <v>485</v>
      </c>
      <c r="D215" t="s">
        <v>8</v>
      </c>
      <c r="E215" t="s">
        <v>55</v>
      </c>
      <c r="F215">
        <v>0.49</v>
      </c>
      <c r="G215" s="50">
        <f>O215*Calculator!$D$9+P215*Calculator!$D$10</f>
        <v>157222550.25600001</v>
      </c>
      <c r="H215" s="50">
        <f>G215*Calculator!$D$11</f>
        <v>5895845.6346000005</v>
      </c>
      <c r="I215" s="50">
        <f>G215*Calculator!$D$12</f>
        <v>943335.3015360001</v>
      </c>
      <c r="J215" s="50">
        <f t="shared" si="9"/>
        <v>257352</v>
      </c>
      <c r="K215" s="50" cm="1">
        <f t="array" ref="K215">MAX(SUM(T215:AB215,-AC215:AD215),0)</f>
        <v>6221</v>
      </c>
      <c r="L215" s="50">
        <f t="shared" si="10"/>
        <v>0</v>
      </c>
      <c r="M215">
        <f t="shared" si="11"/>
        <v>0</v>
      </c>
      <c r="N215">
        <v>333399033</v>
      </c>
      <c r="O215">
        <v>58520533</v>
      </c>
      <c r="P215">
        <v>274878500</v>
      </c>
      <c r="Q215">
        <v>5324</v>
      </c>
      <c r="R215" s="56">
        <v>1.0421286869999999</v>
      </c>
      <c r="S215">
        <v>0</v>
      </c>
      <c r="T215">
        <v>295504</v>
      </c>
      <c r="U215">
        <v>0</v>
      </c>
      <c r="V215">
        <v>-6109</v>
      </c>
      <c r="W215">
        <v>0</v>
      </c>
      <c r="X215">
        <v>0</v>
      </c>
      <c r="Y215">
        <v>0</v>
      </c>
      <c r="Z215">
        <v>0</v>
      </c>
      <c r="AA215">
        <v>0</v>
      </c>
      <c r="AB215">
        <v>-16022</v>
      </c>
      <c r="AC215">
        <v>0</v>
      </c>
      <c r="AD215">
        <v>267152</v>
      </c>
      <c r="AE215">
        <v>0</v>
      </c>
    </row>
    <row r="216" spans="1:31" x14ac:dyDescent="0.35">
      <c r="A216" t="s">
        <v>486</v>
      </c>
      <c r="B216" t="s">
        <v>981</v>
      </c>
      <c r="C216" t="s">
        <v>487</v>
      </c>
      <c r="D216" t="s">
        <v>8</v>
      </c>
      <c r="E216" t="s">
        <v>201</v>
      </c>
      <c r="F216">
        <v>0.49</v>
      </c>
      <c r="G216" s="50">
        <f>O216*Calculator!$D$9+P216*Calculator!$D$10</f>
        <v>272532594.09600002</v>
      </c>
      <c r="H216" s="50">
        <f>G216*Calculator!$D$11</f>
        <v>10219972.2786</v>
      </c>
      <c r="I216" s="50">
        <f>G216*Calculator!$D$12</f>
        <v>1635195.5645760002</v>
      </c>
      <c r="J216" s="50">
        <f t="shared" si="9"/>
        <v>842523</v>
      </c>
      <c r="K216" s="50" cm="1">
        <f t="array" ref="K216">MAX(SUM(T216:AB216,-AC216:AD216),0)</f>
        <v>6725</v>
      </c>
      <c r="L216" s="50">
        <f t="shared" si="10"/>
        <v>1959532</v>
      </c>
      <c r="M216">
        <f t="shared" si="11"/>
        <v>0</v>
      </c>
      <c r="N216">
        <v>590452603</v>
      </c>
      <c r="O216">
        <v>226763653</v>
      </c>
      <c r="P216">
        <v>363688950</v>
      </c>
      <c r="Q216">
        <v>22857</v>
      </c>
      <c r="R216" s="56">
        <v>0.97645338999999998</v>
      </c>
      <c r="S216">
        <v>1959532</v>
      </c>
      <c r="T216">
        <v>33605</v>
      </c>
      <c r="U216">
        <v>0</v>
      </c>
      <c r="V216">
        <v>0</v>
      </c>
      <c r="W216">
        <v>0</v>
      </c>
      <c r="X216">
        <v>0</v>
      </c>
      <c r="Y216">
        <v>0</v>
      </c>
      <c r="Z216">
        <v>0</v>
      </c>
      <c r="AA216">
        <v>0</v>
      </c>
      <c r="AB216">
        <v>0</v>
      </c>
      <c r="AC216">
        <v>0</v>
      </c>
      <c r="AD216">
        <v>26880</v>
      </c>
      <c r="AE216">
        <v>0</v>
      </c>
    </row>
    <row r="217" spans="1:31" x14ac:dyDescent="0.35">
      <c r="A217" t="s">
        <v>488</v>
      </c>
      <c r="B217" t="s">
        <v>982</v>
      </c>
      <c r="C217" t="s">
        <v>489</v>
      </c>
      <c r="D217" t="s">
        <v>121</v>
      </c>
      <c r="E217" t="s">
        <v>122</v>
      </c>
      <c r="F217">
        <v>0.4</v>
      </c>
      <c r="G217" s="50">
        <f>O217*Calculator!$D$9+P217*Calculator!$D$10</f>
        <v>157697955.984</v>
      </c>
      <c r="H217" s="50">
        <f>G217*Calculator!$D$11</f>
        <v>5913673.3493999997</v>
      </c>
      <c r="I217" s="50">
        <f>G217*Calculator!$D$12</f>
        <v>946187.735904</v>
      </c>
      <c r="J217" s="50">
        <f t="shared" si="9"/>
        <v>283282</v>
      </c>
      <c r="K217" s="50" cm="1">
        <f t="array" ref="K217">MAX(SUM(T217:AB217,-AC217:AD217),0)</f>
        <v>1563471</v>
      </c>
      <c r="L217" s="50">
        <f t="shared" si="10"/>
        <v>1064339</v>
      </c>
      <c r="M217">
        <f t="shared" si="11"/>
        <v>0</v>
      </c>
      <c r="N217">
        <v>334691857</v>
      </c>
      <c r="O217">
        <v>61544487</v>
      </c>
      <c r="P217">
        <v>273147370</v>
      </c>
      <c r="Q217">
        <v>5552</v>
      </c>
      <c r="R217" s="56">
        <v>1.113194086</v>
      </c>
      <c r="S217">
        <v>1064339</v>
      </c>
      <c r="T217">
        <v>1563471</v>
      </c>
      <c r="U217">
        <v>0</v>
      </c>
      <c r="V217">
        <v>0</v>
      </c>
      <c r="W217">
        <v>0</v>
      </c>
      <c r="X217">
        <v>0</v>
      </c>
      <c r="Y217">
        <v>0</v>
      </c>
      <c r="Z217">
        <v>0</v>
      </c>
      <c r="AA217">
        <v>0</v>
      </c>
      <c r="AB217">
        <v>0</v>
      </c>
      <c r="AC217">
        <v>0</v>
      </c>
      <c r="AD217">
        <v>0</v>
      </c>
      <c r="AE217">
        <v>0</v>
      </c>
    </row>
    <row r="218" spans="1:31" x14ac:dyDescent="0.35">
      <c r="A218" t="s">
        <v>490</v>
      </c>
      <c r="B218" t="s">
        <v>983</v>
      </c>
      <c r="C218" t="s">
        <v>491</v>
      </c>
      <c r="D218" t="s">
        <v>11</v>
      </c>
      <c r="E218" t="s">
        <v>12</v>
      </c>
      <c r="F218">
        <v>0.4</v>
      </c>
      <c r="G218" s="50">
        <f>O218*Calculator!$D$9+P218*Calculator!$D$10</f>
        <v>42916511.615999997</v>
      </c>
      <c r="H218" s="50">
        <f>G218*Calculator!$D$11</f>
        <v>1609369.1855999997</v>
      </c>
      <c r="I218" s="50">
        <f>G218*Calculator!$D$12</f>
        <v>257499.06969599999</v>
      </c>
      <c r="J218" s="50">
        <f t="shared" si="9"/>
        <v>96085</v>
      </c>
      <c r="K218" s="50" cm="1">
        <f t="array" ref="K218">MAX(SUM(T218:AB218,-AC218:AD218),0)</f>
        <v>0</v>
      </c>
      <c r="L218" s="50">
        <f t="shared" si="10"/>
        <v>0</v>
      </c>
      <c r="M218">
        <f t="shared" si="11"/>
        <v>0</v>
      </c>
      <c r="N218">
        <v>91919388</v>
      </c>
      <c r="O218">
        <v>25099888</v>
      </c>
      <c r="P218">
        <v>66819500</v>
      </c>
      <c r="Q218">
        <v>2476</v>
      </c>
      <c r="R218" s="56">
        <v>0.96056410299999995</v>
      </c>
      <c r="S218">
        <v>0</v>
      </c>
      <c r="T218">
        <v>22330</v>
      </c>
      <c r="U218">
        <v>0</v>
      </c>
      <c r="V218">
        <v>0</v>
      </c>
      <c r="W218">
        <v>0</v>
      </c>
      <c r="X218">
        <v>0</v>
      </c>
      <c r="Y218">
        <v>0</v>
      </c>
      <c r="Z218">
        <v>0</v>
      </c>
      <c r="AA218">
        <v>0</v>
      </c>
      <c r="AB218">
        <v>0</v>
      </c>
      <c r="AC218">
        <v>0</v>
      </c>
      <c r="AD218">
        <v>22330</v>
      </c>
      <c r="AE218">
        <v>0</v>
      </c>
    </row>
    <row r="219" spans="1:31" x14ac:dyDescent="0.35">
      <c r="A219" t="s">
        <v>492</v>
      </c>
      <c r="B219" t="s">
        <v>984</v>
      </c>
      <c r="C219" t="s">
        <v>493</v>
      </c>
      <c r="D219" t="s">
        <v>46</v>
      </c>
      <c r="E219" t="s">
        <v>47</v>
      </c>
      <c r="F219">
        <v>0.49</v>
      </c>
      <c r="G219" s="50">
        <f>O219*Calculator!$D$9+P219*Calculator!$D$10</f>
        <v>206454138.62400001</v>
      </c>
      <c r="H219" s="50">
        <f>G219*Calculator!$D$11</f>
        <v>7742030.1984000001</v>
      </c>
      <c r="I219" s="50">
        <f>G219*Calculator!$D$12</f>
        <v>1238724.8317440001</v>
      </c>
      <c r="J219" s="50">
        <f t="shared" si="9"/>
        <v>357456</v>
      </c>
      <c r="K219" s="50" cm="1">
        <f t="array" ref="K219">MAX(SUM(T219:AB219,-AC219:AD219),0)</f>
        <v>29242549</v>
      </c>
      <c r="L219" s="50">
        <f t="shared" si="10"/>
        <v>794855</v>
      </c>
      <c r="M219">
        <f t="shared" si="11"/>
        <v>0</v>
      </c>
      <c r="N219">
        <v>437941882</v>
      </c>
      <c r="O219">
        <v>78290932</v>
      </c>
      <c r="P219">
        <v>359650950</v>
      </c>
      <c r="Q219">
        <v>7784</v>
      </c>
      <c r="R219" s="56">
        <v>1.0229576440000001</v>
      </c>
      <c r="S219">
        <v>794855</v>
      </c>
      <c r="T219">
        <v>30589449</v>
      </c>
      <c r="U219">
        <v>0</v>
      </c>
      <c r="V219">
        <v>-100000</v>
      </c>
      <c r="W219">
        <v>0</v>
      </c>
      <c r="X219">
        <v>595124</v>
      </c>
      <c r="Y219">
        <v>154751</v>
      </c>
      <c r="Z219">
        <v>0</v>
      </c>
      <c r="AA219">
        <v>930631</v>
      </c>
      <c r="AB219">
        <v>-1763289</v>
      </c>
      <c r="AC219">
        <v>276480</v>
      </c>
      <c r="AD219">
        <v>887637</v>
      </c>
      <c r="AE219">
        <v>0</v>
      </c>
    </row>
    <row r="220" spans="1:31" x14ac:dyDescent="0.35">
      <c r="A220" t="s">
        <v>494</v>
      </c>
      <c r="B220" t="s">
        <v>985</v>
      </c>
      <c r="C220" t="s">
        <v>495</v>
      </c>
      <c r="D220" t="s">
        <v>200</v>
      </c>
      <c r="E220" t="s">
        <v>201</v>
      </c>
      <c r="F220">
        <v>0.4</v>
      </c>
      <c r="G220" s="50">
        <f>O220*Calculator!$D$9+P220*Calculator!$D$10</f>
        <v>51862882.752000004</v>
      </c>
      <c r="H220" s="50">
        <f>G220*Calculator!$D$11</f>
        <v>1944858.1032</v>
      </c>
      <c r="I220" s="50">
        <f>G220*Calculator!$D$12</f>
        <v>311177.29651200003</v>
      </c>
      <c r="J220" s="50">
        <f t="shared" si="9"/>
        <v>225828</v>
      </c>
      <c r="K220" s="50" cm="1">
        <f t="array" ref="K220">MAX(SUM(T220:AB220,-AC220:AD220),0)</f>
        <v>0</v>
      </c>
      <c r="L220" s="50">
        <f t="shared" si="10"/>
        <v>299178</v>
      </c>
      <c r="M220">
        <f t="shared" si="11"/>
        <v>0</v>
      </c>
      <c r="N220">
        <v>113541536</v>
      </c>
      <c r="O220">
        <v>54938636</v>
      </c>
      <c r="P220">
        <v>58602900</v>
      </c>
      <c r="Q220">
        <v>6284</v>
      </c>
      <c r="R220" s="56">
        <v>1.0002727899999999</v>
      </c>
      <c r="S220">
        <v>299178</v>
      </c>
      <c r="T220">
        <v>0</v>
      </c>
      <c r="U220">
        <v>0</v>
      </c>
      <c r="V220">
        <v>0</v>
      </c>
      <c r="W220">
        <v>0</v>
      </c>
      <c r="X220">
        <v>0</v>
      </c>
      <c r="Y220">
        <v>0</v>
      </c>
      <c r="Z220">
        <v>0</v>
      </c>
      <c r="AA220">
        <v>0</v>
      </c>
      <c r="AB220">
        <v>0</v>
      </c>
      <c r="AC220">
        <v>0</v>
      </c>
      <c r="AD220">
        <v>0</v>
      </c>
      <c r="AE220">
        <v>0</v>
      </c>
    </row>
    <row r="221" spans="1:31" x14ac:dyDescent="0.35">
      <c r="A221" t="s">
        <v>496</v>
      </c>
      <c r="B221" t="s">
        <v>986</v>
      </c>
      <c r="C221" t="s">
        <v>497</v>
      </c>
      <c r="D221" t="s">
        <v>72</v>
      </c>
      <c r="E221" t="s">
        <v>8</v>
      </c>
      <c r="F221">
        <v>0.4</v>
      </c>
      <c r="G221" s="50">
        <f>O221*Calculator!$D$9+P221*Calculator!$D$10</f>
        <v>34167220.32</v>
      </c>
      <c r="H221" s="50">
        <f>G221*Calculator!$D$11</f>
        <v>1281270.7619999999</v>
      </c>
      <c r="I221" s="50">
        <f>G221*Calculator!$D$12</f>
        <v>205003.32192000002</v>
      </c>
      <c r="J221" s="50">
        <f t="shared" si="9"/>
        <v>107672</v>
      </c>
      <c r="K221" s="50" cm="1">
        <f t="array" ref="K221">MAX(SUM(T221:AB221,-AC221:AD221),0)</f>
        <v>0</v>
      </c>
      <c r="L221" s="50">
        <f t="shared" si="10"/>
        <v>428135</v>
      </c>
      <c r="M221">
        <f t="shared" si="11"/>
        <v>0</v>
      </c>
      <c r="N221">
        <v>73858760</v>
      </c>
      <c r="O221">
        <v>26770510</v>
      </c>
      <c r="P221">
        <v>47088250</v>
      </c>
      <c r="Q221">
        <v>2988</v>
      </c>
      <c r="R221" s="56">
        <v>0.96123091999999999</v>
      </c>
      <c r="S221">
        <v>428135</v>
      </c>
      <c r="T221">
        <v>0</v>
      </c>
      <c r="U221">
        <v>0</v>
      </c>
      <c r="V221">
        <v>0</v>
      </c>
      <c r="W221">
        <v>0</v>
      </c>
      <c r="X221">
        <v>0</v>
      </c>
      <c r="Y221">
        <v>0</v>
      </c>
      <c r="Z221">
        <v>0</v>
      </c>
      <c r="AA221">
        <v>0</v>
      </c>
      <c r="AB221">
        <v>0</v>
      </c>
      <c r="AC221">
        <v>0</v>
      </c>
      <c r="AD221">
        <v>0</v>
      </c>
      <c r="AE221">
        <v>0</v>
      </c>
    </row>
    <row r="222" spans="1:31" x14ac:dyDescent="0.35">
      <c r="A222" t="s">
        <v>498</v>
      </c>
      <c r="B222" t="s">
        <v>987</v>
      </c>
      <c r="C222" t="s">
        <v>499</v>
      </c>
      <c r="D222" t="s">
        <v>72</v>
      </c>
      <c r="E222" t="s">
        <v>8</v>
      </c>
      <c r="F222">
        <v>0.4</v>
      </c>
      <c r="G222" s="50">
        <f>O222*Calculator!$D$9+P222*Calculator!$D$10</f>
        <v>61143204.048</v>
      </c>
      <c r="H222" s="50">
        <f>G222*Calculator!$D$11</f>
        <v>2292870.1518000001</v>
      </c>
      <c r="I222" s="50">
        <f>G222*Calculator!$D$12</f>
        <v>366859.22428800003</v>
      </c>
      <c r="J222" s="50">
        <f t="shared" si="9"/>
        <v>172017</v>
      </c>
      <c r="K222" s="50" cm="1">
        <f t="array" ref="K222">MAX(SUM(T222:AB222,-AC222:AD222),0)</f>
        <v>0</v>
      </c>
      <c r="L222" s="50">
        <f t="shared" si="10"/>
        <v>420962</v>
      </c>
      <c r="M222">
        <f t="shared" si="11"/>
        <v>0</v>
      </c>
      <c r="N222">
        <v>132391139</v>
      </c>
      <c r="O222">
        <v>50094639</v>
      </c>
      <c r="P222">
        <v>82296500</v>
      </c>
      <c r="Q222">
        <v>4679</v>
      </c>
      <c r="R222" s="56">
        <v>0.95920085200000005</v>
      </c>
      <c r="S222">
        <v>420962</v>
      </c>
      <c r="T222">
        <v>0</v>
      </c>
      <c r="U222">
        <v>0</v>
      </c>
      <c r="V222">
        <v>0</v>
      </c>
      <c r="W222">
        <v>0</v>
      </c>
      <c r="X222">
        <v>0</v>
      </c>
      <c r="Y222">
        <v>0</v>
      </c>
      <c r="Z222">
        <v>0</v>
      </c>
      <c r="AA222">
        <v>0</v>
      </c>
      <c r="AB222">
        <v>0</v>
      </c>
      <c r="AC222">
        <v>0</v>
      </c>
      <c r="AD222">
        <v>0</v>
      </c>
      <c r="AE222">
        <v>0</v>
      </c>
    </row>
    <row r="223" spans="1:31" x14ac:dyDescent="0.35">
      <c r="A223" t="s">
        <v>500</v>
      </c>
      <c r="B223" t="s">
        <v>988</v>
      </c>
      <c r="C223" t="s">
        <v>501</v>
      </c>
      <c r="D223" t="s">
        <v>86</v>
      </c>
      <c r="E223" t="s">
        <v>8</v>
      </c>
      <c r="F223">
        <v>0.4</v>
      </c>
      <c r="G223" s="50">
        <f>O223*Calculator!$D$9+P223*Calculator!$D$10</f>
        <v>53616252.288000003</v>
      </c>
      <c r="H223" s="50">
        <f>G223*Calculator!$D$11</f>
        <v>2010609.4608</v>
      </c>
      <c r="I223" s="50">
        <f>G223*Calculator!$D$12</f>
        <v>321697.51372800005</v>
      </c>
      <c r="J223" s="50">
        <f t="shared" si="9"/>
        <v>184383</v>
      </c>
      <c r="K223" s="50" cm="1">
        <f t="array" ref="K223">MAX(SUM(T223:AB223,-AC223:AD223),0)</f>
        <v>1256996</v>
      </c>
      <c r="L223" s="50">
        <f t="shared" si="10"/>
        <v>634686</v>
      </c>
      <c r="M223">
        <f t="shared" si="11"/>
        <v>0</v>
      </c>
      <c r="N223">
        <v>116048584</v>
      </c>
      <c r="O223">
        <v>43480584</v>
      </c>
      <c r="P223">
        <v>72568000</v>
      </c>
      <c r="Q223">
        <v>4979</v>
      </c>
      <c r="R223" s="56">
        <v>0.99664156500000001</v>
      </c>
      <c r="S223">
        <v>634686</v>
      </c>
      <c r="T223">
        <v>1460020</v>
      </c>
      <c r="U223">
        <v>0</v>
      </c>
      <c r="V223">
        <v>0</v>
      </c>
      <c r="W223">
        <v>0</v>
      </c>
      <c r="X223">
        <v>0</v>
      </c>
      <c r="Y223">
        <v>0</v>
      </c>
      <c r="Z223">
        <v>0</v>
      </c>
      <c r="AA223">
        <v>0</v>
      </c>
      <c r="AB223">
        <v>0</v>
      </c>
      <c r="AC223">
        <v>57</v>
      </c>
      <c r="AD223">
        <v>202967</v>
      </c>
      <c r="AE223">
        <v>0</v>
      </c>
    </row>
    <row r="224" spans="1:31" x14ac:dyDescent="0.35">
      <c r="A224" t="s">
        <v>502</v>
      </c>
      <c r="B224" t="s">
        <v>989</v>
      </c>
      <c r="C224" t="s">
        <v>503</v>
      </c>
      <c r="D224" t="s">
        <v>144</v>
      </c>
      <c r="E224" t="s">
        <v>8</v>
      </c>
      <c r="F224">
        <v>0.4</v>
      </c>
      <c r="G224" s="50">
        <f>O224*Calculator!$D$9+P224*Calculator!$D$10</f>
        <v>78831914.736000001</v>
      </c>
      <c r="H224" s="50">
        <f>G224*Calculator!$D$11</f>
        <v>2956196.8026000001</v>
      </c>
      <c r="I224" s="50">
        <f>G224*Calculator!$D$12</f>
        <v>472991.48841600004</v>
      </c>
      <c r="J224" s="50">
        <f t="shared" si="9"/>
        <v>194164</v>
      </c>
      <c r="K224" s="50" cm="1">
        <f t="array" ref="K224">MAX(SUM(T224:AB224,-AC224:AD224),0)</f>
        <v>24049</v>
      </c>
      <c r="L224" s="50">
        <f t="shared" si="10"/>
        <v>167149</v>
      </c>
      <c r="M224">
        <f t="shared" si="11"/>
        <v>0</v>
      </c>
      <c r="N224">
        <v>169919668</v>
      </c>
      <c r="O224">
        <v>56865123</v>
      </c>
      <c r="P224">
        <v>113054545</v>
      </c>
      <c r="Q224">
        <v>4745</v>
      </c>
      <c r="R224" s="56">
        <v>1.0206631370000001</v>
      </c>
      <c r="S224">
        <v>167149</v>
      </c>
      <c r="T224">
        <v>328419</v>
      </c>
      <c r="U224">
        <v>0</v>
      </c>
      <c r="V224">
        <v>-56616</v>
      </c>
      <c r="W224">
        <v>0</v>
      </c>
      <c r="X224">
        <v>0</v>
      </c>
      <c r="Y224">
        <v>0</v>
      </c>
      <c r="Z224">
        <v>0</v>
      </c>
      <c r="AA224">
        <v>0</v>
      </c>
      <c r="AB224">
        <v>0</v>
      </c>
      <c r="AC224">
        <v>0</v>
      </c>
      <c r="AD224">
        <v>247754</v>
      </c>
      <c r="AE224">
        <v>0</v>
      </c>
    </row>
    <row r="225" spans="1:31" x14ac:dyDescent="0.35">
      <c r="A225" t="s">
        <v>504</v>
      </c>
      <c r="B225" t="s">
        <v>990</v>
      </c>
      <c r="C225" t="s">
        <v>505</v>
      </c>
      <c r="D225" t="s">
        <v>114</v>
      </c>
      <c r="E225" t="s">
        <v>62</v>
      </c>
      <c r="F225">
        <v>0.4</v>
      </c>
      <c r="G225" s="50">
        <f>O225*Calculator!$D$9+P225*Calculator!$D$10</f>
        <v>56593455.071999997</v>
      </c>
      <c r="H225" s="50">
        <f>G225*Calculator!$D$11</f>
        <v>2122254.5651999996</v>
      </c>
      <c r="I225" s="50">
        <f>G225*Calculator!$D$12</f>
        <v>339560.73043200001</v>
      </c>
      <c r="J225" s="50">
        <f t="shared" si="9"/>
        <v>130882</v>
      </c>
      <c r="K225" s="50" cm="1">
        <f t="array" ref="K225">MAX(SUM(T225:AB225,-AC225:AD225),0)</f>
        <v>211575</v>
      </c>
      <c r="L225" s="50">
        <f t="shared" si="10"/>
        <v>0</v>
      </c>
      <c r="M225">
        <f t="shared" si="11"/>
        <v>0</v>
      </c>
      <c r="N225">
        <v>121449096</v>
      </c>
      <c r="O225">
        <v>35460646</v>
      </c>
      <c r="P225">
        <v>85988450</v>
      </c>
      <c r="Q225">
        <v>3398</v>
      </c>
      <c r="R225" s="56">
        <v>0.96113210400000004</v>
      </c>
      <c r="S225">
        <v>0</v>
      </c>
      <c r="T225">
        <v>211575</v>
      </c>
      <c r="U225">
        <v>0</v>
      </c>
      <c r="V225">
        <v>0</v>
      </c>
      <c r="W225">
        <v>0</v>
      </c>
      <c r="X225">
        <v>0</v>
      </c>
      <c r="Y225">
        <v>0</v>
      </c>
      <c r="Z225">
        <v>0</v>
      </c>
      <c r="AA225">
        <v>0</v>
      </c>
      <c r="AB225">
        <v>0</v>
      </c>
      <c r="AC225">
        <v>0</v>
      </c>
      <c r="AD225">
        <v>0</v>
      </c>
      <c r="AE225">
        <v>0</v>
      </c>
    </row>
    <row r="226" spans="1:31" x14ac:dyDescent="0.35">
      <c r="A226" t="s">
        <v>506</v>
      </c>
      <c r="B226" t="s">
        <v>991</v>
      </c>
      <c r="C226" t="s">
        <v>507</v>
      </c>
      <c r="D226" t="s">
        <v>127</v>
      </c>
      <c r="E226" t="s">
        <v>128</v>
      </c>
      <c r="F226">
        <v>0.4</v>
      </c>
      <c r="G226" s="50">
        <f>O226*Calculator!$D$9+P226*Calculator!$D$10</f>
        <v>49677871.68</v>
      </c>
      <c r="H226" s="50">
        <f>G226*Calculator!$D$11</f>
        <v>1862920.1879999998</v>
      </c>
      <c r="I226" s="50">
        <f>G226*Calculator!$D$12</f>
        <v>298067.23008000001</v>
      </c>
      <c r="J226" s="50">
        <f t="shared" si="9"/>
        <v>111405</v>
      </c>
      <c r="K226" s="50" cm="1">
        <f t="array" ref="K226">MAX(SUM(T226:AB226,-AC226:AD226),0)</f>
        <v>6608238</v>
      </c>
      <c r="L226" s="50">
        <f t="shared" si="10"/>
        <v>280953</v>
      </c>
      <c r="M226">
        <f t="shared" si="11"/>
        <v>0</v>
      </c>
      <c r="N226">
        <v>106406940</v>
      </c>
      <c r="O226">
        <v>29113740</v>
      </c>
      <c r="P226">
        <v>77293200</v>
      </c>
      <c r="Q226">
        <v>2865</v>
      </c>
      <c r="R226" s="56">
        <v>0.96241548600000004</v>
      </c>
      <c r="S226">
        <v>280953</v>
      </c>
      <c r="T226">
        <v>6608238</v>
      </c>
      <c r="U226">
        <v>0</v>
      </c>
      <c r="V226">
        <v>0</v>
      </c>
      <c r="W226">
        <v>0</v>
      </c>
      <c r="X226">
        <v>0</v>
      </c>
      <c r="Y226">
        <v>0</v>
      </c>
      <c r="Z226">
        <v>0</v>
      </c>
      <c r="AA226">
        <v>0</v>
      </c>
      <c r="AB226">
        <v>0</v>
      </c>
      <c r="AC226">
        <v>0</v>
      </c>
      <c r="AD226">
        <v>0</v>
      </c>
      <c r="AE226">
        <v>0</v>
      </c>
    </row>
    <row r="227" spans="1:31" x14ac:dyDescent="0.35">
      <c r="A227" t="s">
        <v>508</v>
      </c>
      <c r="B227" t="s">
        <v>992</v>
      </c>
      <c r="C227" t="s">
        <v>509</v>
      </c>
      <c r="D227" t="s">
        <v>8</v>
      </c>
      <c r="E227" t="s">
        <v>245</v>
      </c>
      <c r="F227">
        <v>0.49</v>
      </c>
      <c r="G227" s="50">
        <f>O227*Calculator!$D$9+P227*Calculator!$D$10</f>
        <v>43452681.456</v>
      </c>
      <c r="H227" s="50">
        <f>G227*Calculator!$D$11</f>
        <v>1629475.5545999999</v>
      </c>
      <c r="I227" s="50">
        <f>G227*Calculator!$D$12</f>
        <v>260716.08873600001</v>
      </c>
      <c r="J227" s="50">
        <f t="shared" si="9"/>
        <v>132967</v>
      </c>
      <c r="K227" s="50" cm="1">
        <f t="array" ref="K227">MAX(SUM(T227:AB227,-AC227:AD227),0)</f>
        <v>183539</v>
      </c>
      <c r="L227" s="50">
        <f t="shared" si="10"/>
        <v>0</v>
      </c>
      <c r="M227">
        <f t="shared" si="11"/>
        <v>0</v>
      </c>
      <c r="N227">
        <v>93956633</v>
      </c>
      <c r="O227">
        <v>34302133</v>
      </c>
      <c r="P227">
        <v>59654500</v>
      </c>
      <c r="Q227">
        <v>3831</v>
      </c>
      <c r="R227" s="56">
        <v>0.92696776299999994</v>
      </c>
      <c r="S227">
        <v>0</v>
      </c>
      <c r="T227">
        <v>183539</v>
      </c>
      <c r="U227">
        <v>0</v>
      </c>
      <c r="V227">
        <v>0</v>
      </c>
      <c r="W227">
        <v>0</v>
      </c>
      <c r="X227">
        <v>0</v>
      </c>
      <c r="Y227">
        <v>0</v>
      </c>
      <c r="Z227">
        <v>0</v>
      </c>
      <c r="AA227">
        <v>0</v>
      </c>
      <c r="AB227">
        <v>0</v>
      </c>
      <c r="AC227">
        <v>0</v>
      </c>
      <c r="AD227">
        <v>0</v>
      </c>
      <c r="AE227">
        <v>0</v>
      </c>
    </row>
    <row r="228" spans="1:31" x14ac:dyDescent="0.35">
      <c r="A228" t="s">
        <v>510</v>
      </c>
      <c r="B228" t="s">
        <v>994</v>
      </c>
      <c r="C228" t="s">
        <v>511</v>
      </c>
      <c r="D228" t="s">
        <v>8</v>
      </c>
      <c r="E228" t="s">
        <v>41</v>
      </c>
      <c r="F228">
        <v>0.49</v>
      </c>
      <c r="G228" s="50">
        <f>O228*Calculator!$D$9+P228*Calculator!$D$10</f>
        <v>143755423.19999999</v>
      </c>
      <c r="H228" s="50">
        <f>G228*Calculator!$D$11</f>
        <v>5390828.3699999992</v>
      </c>
      <c r="I228" s="50">
        <f>G228*Calculator!$D$12</f>
        <v>862532.5392</v>
      </c>
      <c r="J228" s="50">
        <f t="shared" si="9"/>
        <v>284385</v>
      </c>
      <c r="K228" s="50" cm="1">
        <f t="array" ref="K228">MAX(SUM(T228:AB228,-AC228:AD228),0)</f>
        <v>94080</v>
      </c>
      <c r="L228" s="50">
        <f t="shared" si="10"/>
        <v>0</v>
      </c>
      <c r="M228">
        <f t="shared" si="11"/>
        <v>0</v>
      </c>
      <c r="N228">
        <v>306688600</v>
      </c>
      <c r="O228">
        <v>71981350</v>
      </c>
      <c r="P228">
        <v>234707250</v>
      </c>
      <c r="Q228">
        <v>6688</v>
      </c>
      <c r="R228" s="56">
        <v>1.0017091380000001</v>
      </c>
      <c r="S228">
        <v>0</v>
      </c>
      <c r="T228">
        <v>918418</v>
      </c>
      <c r="U228">
        <v>0</v>
      </c>
      <c r="V228">
        <v>-16385</v>
      </c>
      <c r="W228">
        <v>0</v>
      </c>
      <c r="X228">
        <v>0</v>
      </c>
      <c r="Y228">
        <v>0</v>
      </c>
      <c r="Z228">
        <v>0</v>
      </c>
      <c r="AA228">
        <v>0</v>
      </c>
      <c r="AB228">
        <v>-37795</v>
      </c>
      <c r="AC228">
        <v>0</v>
      </c>
      <c r="AD228">
        <v>770158</v>
      </c>
      <c r="AE228">
        <v>0</v>
      </c>
    </row>
    <row r="229" spans="1:31" x14ac:dyDescent="0.35">
      <c r="A229" t="s">
        <v>512</v>
      </c>
      <c r="B229" t="s">
        <v>995</v>
      </c>
      <c r="C229" t="s">
        <v>513</v>
      </c>
      <c r="D229" t="s">
        <v>8</v>
      </c>
      <c r="E229" t="s">
        <v>37</v>
      </c>
      <c r="F229">
        <v>0.49</v>
      </c>
      <c r="G229" s="50">
        <f>O229*Calculator!$D$9+P229*Calculator!$D$10</f>
        <v>64766274.623999998</v>
      </c>
      <c r="H229" s="50">
        <f>G229*Calculator!$D$11</f>
        <v>2428735.2983999997</v>
      </c>
      <c r="I229" s="50">
        <f>G229*Calculator!$D$12</f>
        <v>388597.64774400002</v>
      </c>
      <c r="J229" s="50">
        <f t="shared" si="9"/>
        <v>207209</v>
      </c>
      <c r="K229" s="50" cm="1">
        <f t="array" ref="K229">MAX(SUM(T229:AB229,-AC229:AD229),0)</f>
        <v>0</v>
      </c>
      <c r="L229" s="50">
        <f t="shared" si="10"/>
        <v>0</v>
      </c>
      <c r="M229">
        <f t="shared" si="11"/>
        <v>0</v>
      </c>
      <c r="N229">
        <v>140966882</v>
      </c>
      <c r="O229">
        <v>60371432</v>
      </c>
      <c r="P229">
        <v>80595450</v>
      </c>
      <c r="Q229">
        <v>5670</v>
      </c>
      <c r="R229" s="56">
        <v>0.97396319600000003</v>
      </c>
      <c r="S229">
        <v>0</v>
      </c>
      <c r="T229">
        <v>0</v>
      </c>
      <c r="U229">
        <v>0</v>
      </c>
      <c r="V229">
        <v>0</v>
      </c>
      <c r="W229">
        <v>0</v>
      </c>
      <c r="X229">
        <v>0</v>
      </c>
      <c r="Y229">
        <v>0</v>
      </c>
      <c r="Z229">
        <v>0</v>
      </c>
      <c r="AA229">
        <v>0</v>
      </c>
      <c r="AB229">
        <v>0</v>
      </c>
      <c r="AC229">
        <v>0</v>
      </c>
      <c r="AD229">
        <v>0</v>
      </c>
      <c r="AE229">
        <v>0</v>
      </c>
    </row>
    <row r="230" spans="1:31" x14ac:dyDescent="0.35">
      <c r="A230" t="s">
        <v>514</v>
      </c>
      <c r="B230" t="s">
        <v>996</v>
      </c>
      <c r="C230" t="s">
        <v>515</v>
      </c>
      <c r="D230" t="s">
        <v>28</v>
      </c>
      <c r="E230" t="s">
        <v>8</v>
      </c>
      <c r="F230">
        <v>0.3</v>
      </c>
      <c r="G230" s="50">
        <f>O230*Calculator!$D$9+P230*Calculator!$D$10</f>
        <v>444126336.33599997</v>
      </c>
      <c r="H230" s="50">
        <f>G230*Calculator!$D$11</f>
        <v>16654737.612599999</v>
      </c>
      <c r="I230" s="50">
        <f>G230*Calculator!$D$12</f>
        <v>2664758.0180159998</v>
      </c>
      <c r="J230" s="50">
        <f t="shared" si="9"/>
        <v>726030</v>
      </c>
      <c r="K230" s="50" cm="1">
        <f t="array" ref="K230">MAX(SUM(T230:AB230,-AC230:AD230),0)</f>
        <v>0</v>
      </c>
      <c r="L230" s="50">
        <f t="shared" si="10"/>
        <v>0</v>
      </c>
      <c r="M230">
        <f t="shared" si="11"/>
        <v>0</v>
      </c>
      <c r="N230">
        <v>941373723</v>
      </c>
      <c r="O230">
        <v>161105223</v>
      </c>
      <c r="P230">
        <v>780268500</v>
      </c>
      <c r="Q230">
        <v>12766</v>
      </c>
      <c r="R230" s="56">
        <v>1.160809277</v>
      </c>
      <c r="S230">
        <v>0</v>
      </c>
      <c r="T230">
        <v>0</v>
      </c>
      <c r="U230">
        <v>0</v>
      </c>
      <c r="V230">
        <v>0</v>
      </c>
      <c r="W230">
        <v>0</v>
      </c>
      <c r="X230">
        <v>0</v>
      </c>
      <c r="Y230">
        <v>0</v>
      </c>
      <c r="Z230">
        <v>0</v>
      </c>
      <c r="AA230">
        <v>0</v>
      </c>
      <c r="AB230">
        <v>0</v>
      </c>
      <c r="AC230">
        <v>0</v>
      </c>
      <c r="AD230">
        <v>0</v>
      </c>
      <c r="AE230">
        <v>0</v>
      </c>
    </row>
    <row r="231" spans="1:31" x14ac:dyDescent="0.35">
      <c r="A231" t="s">
        <v>516</v>
      </c>
      <c r="B231" t="s">
        <v>997</v>
      </c>
      <c r="C231" t="s">
        <v>517</v>
      </c>
      <c r="D231" t="s">
        <v>222</v>
      </c>
      <c r="E231" t="s">
        <v>8</v>
      </c>
      <c r="F231">
        <v>0.4</v>
      </c>
      <c r="G231" s="50">
        <f>O231*Calculator!$D$9+P231*Calculator!$D$10</f>
        <v>68528988.480000004</v>
      </c>
      <c r="H231" s="50">
        <f>G231*Calculator!$D$11</f>
        <v>2569837.068</v>
      </c>
      <c r="I231" s="50">
        <f>G231*Calculator!$D$12</f>
        <v>411173.93088000006</v>
      </c>
      <c r="J231" s="50">
        <f t="shared" si="9"/>
        <v>115456</v>
      </c>
      <c r="K231" s="50" cm="1">
        <f t="array" ref="K231">MAX(SUM(T231:AB231,-AC231:AD231),0)</f>
        <v>0</v>
      </c>
      <c r="L231" s="50">
        <f t="shared" si="10"/>
        <v>0</v>
      </c>
      <c r="M231">
        <f t="shared" si="11"/>
        <v>0</v>
      </c>
      <c r="N231">
        <v>145580740</v>
      </c>
      <c r="O231">
        <v>28120140</v>
      </c>
      <c r="P231">
        <v>117460600</v>
      </c>
      <c r="Q231">
        <v>2431</v>
      </c>
      <c r="R231" s="56">
        <v>1.038292107</v>
      </c>
      <c r="S231">
        <v>0</v>
      </c>
      <c r="T231">
        <v>0</v>
      </c>
      <c r="U231">
        <v>0</v>
      </c>
      <c r="V231">
        <v>0</v>
      </c>
      <c r="W231">
        <v>0</v>
      </c>
      <c r="X231">
        <v>0</v>
      </c>
      <c r="Y231">
        <v>0</v>
      </c>
      <c r="Z231">
        <v>0</v>
      </c>
      <c r="AA231">
        <v>0</v>
      </c>
      <c r="AB231">
        <v>0</v>
      </c>
      <c r="AC231">
        <v>0</v>
      </c>
      <c r="AD231">
        <v>0</v>
      </c>
      <c r="AE231">
        <v>0</v>
      </c>
    </row>
    <row r="232" spans="1:31" x14ac:dyDescent="0.35">
      <c r="A232" t="s">
        <v>518</v>
      </c>
      <c r="B232" t="s">
        <v>998</v>
      </c>
      <c r="C232" t="s">
        <v>519</v>
      </c>
      <c r="D232" t="s">
        <v>106</v>
      </c>
      <c r="E232" t="s">
        <v>8</v>
      </c>
      <c r="F232">
        <v>0.4</v>
      </c>
      <c r="G232" s="50">
        <f>O232*Calculator!$D$9+P232*Calculator!$D$10</f>
        <v>95752759.920000002</v>
      </c>
      <c r="H232" s="50">
        <f>G232*Calculator!$D$11</f>
        <v>3590728.497</v>
      </c>
      <c r="I232" s="50">
        <f>G232*Calculator!$D$12</f>
        <v>574516.55952000001</v>
      </c>
      <c r="J232" s="50">
        <f t="shared" si="9"/>
        <v>185095</v>
      </c>
      <c r="K232" s="50" cm="1">
        <f t="array" ref="K232">MAX(SUM(T232:AB232,-AC232:AD232),0)</f>
        <v>2144658</v>
      </c>
      <c r="L232" s="50">
        <f t="shared" si="10"/>
        <v>0</v>
      </c>
      <c r="M232">
        <f t="shared" si="11"/>
        <v>0</v>
      </c>
      <c r="N232">
        <v>204583935</v>
      </c>
      <c r="O232">
        <v>50990185</v>
      </c>
      <c r="P232">
        <v>153593750</v>
      </c>
      <c r="Q232">
        <v>3938</v>
      </c>
      <c r="R232" s="56">
        <v>1.07116601</v>
      </c>
      <c r="S232">
        <v>0</v>
      </c>
      <c r="T232">
        <v>3344658</v>
      </c>
      <c r="U232">
        <v>0</v>
      </c>
      <c r="V232">
        <v>0</v>
      </c>
      <c r="W232">
        <v>0</v>
      </c>
      <c r="X232">
        <v>0</v>
      </c>
      <c r="Y232">
        <v>0</v>
      </c>
      <c r="Z232">
        <v>0</v>
      </c>
      <c r="AA232">
        <v>0</v>
      </c>
      <c r="AB232">
        <v>0</v>
      </c>
      <c r="AC232">
        <v>0</v>
      </c>
      <c r="AD232">
        <v>1200000</v>
      </c>
      <c r="AE232">
        <v>0</v>
      </c>
    </row>
    <row r="233" spans="1:31" x14ac:dyDescent="0.35">
      <c r="A233" t="s">
        <v>520</v>
      </c>
      <c r="B233" t="s">
        <v>999</v>
      </c>
      <c r="C233" t="s">
        <v>521</v>
      </c>
      <c r="D233" t="s">
        <v>8</v>
      </c>
      <c r="E233" t="s">
        <v>323</v>
      </c>
      <c r="F233">
        <v>0.49</v>
      </c>
      <c r="G233" s="50">
        <f>O233*Calculator!$D$9+P233*Calculator!$D$10</f>
        <v>82714735.872000009</v>
      </c>
      <c r="H233" s="50">
        <f>G233*Calculator!$D$11</f>
        <v>3101802.5952000003</v>
      </c>
      <c r="I233" s="50">
        <f>G233*Calculator!$D$12</f>
        <v>496288.41523200006</v>
      </c>
      <c r="J233" s="50">
        <f t="shared" si="9"/>
        <v>183924</v>
      </c>
      <c r="K233" s="50" cm="1">
        <f t="array" ref="K233">MAX(SUM(T233:AB233,-AC233:AD233),0)</f>
        <v>17772</v>
      </c>
      <c r="L233" s="50">
        <f t="shared" si="10"/>
        <v>0</v>
      </c>
      <c r="M233">
        <f t="shared" si="11"/>
        <v>0</v>
      </c>
      <c r="N233">
        <v>177038096</v>
      </c>
      <c r="O233">
        <v>47157296</v>
      </c>
      <c r="P233">
        <v>129880800</v>
      </c>
      <c r="Q233">
        <v>4767</v>
      </c>
      <c r="R233" s="56">
        <v>0.95494899499999997</v>
      </c>
      <c r="S233">
        <v>0</v>
      </c>
      <c r="T233">
        <v>592410</v>
      </c>
      <c r="U233">
        <v>0</v>
      </c>
      <c r="V233">
        <v>0</v>
      </c>
      <c r="W233">
        <v>0</v>
      </c>
      <c r="X233">
        <v>0</v>
      </c>
      <c r="Y233">
        <v>0</v>
      </c>
      <c r="Z233">
        <v>0</v>
      </c>
      <c r="AA233">
        <v>0</v>
      </c>
      <c r="AB233">
        <v>-18957</v>
      </c>
      <c r="AC233">
        <v>0</v>
      </c>
      <c r="AD233">
        <v>555681</v>
      </c>
      <c r="AE233">
        <v>0</v>
      </c>
    </row>
    <row r="234" spans="1:31" x14ac:dyDescent="0.35">
      <c r="A234" t="s">
        <v>522</v>
      </c>
      <c r="B234" t="s">
        <v>1000</v>
      </c>
      <c r="C234" t="s">
        <v>523</v>
      </c>
      <c r="D234" t="s">
        <v>127</v>
      </c>
      <c r="E234" t="s">
        <v>128</v>
      </c>
      <c r="F234">
        <v>0.4</v>
      </c>
      <c r="G234" s="50">
        <f>O234*Calculator!$D$9+P234*Calculator!$D$10</f>
        <v>72285039.071999997</v>
      </c>
      <c r="H234" s="50">
        <f>G234*Calculator!$D$11</f>
        <v>2710688.9652</v>
      </c>
      <c r="I234" s="50">
        <f>G234*Calculator!$D$12</f>
        <v>433710.23443199997</v>
      </c>
      <c r="J234" s="50">
        <f t="shared" si="9"/>
        <v>174456</v>
      </c>
      <c r="K234" s="50" cm="1">
        <f t="array" ref="K234">MAX(SUM(T234:AB234,-AC234:AD234),0)</f>
        <v>0</v>
      </c>
      <c r="L234" s="50">
        <f t="shared" si="10"/>
        <v>0</v>
      </c>
      <c r="M234">
        <f t="shared" si="11"/>
        <v>0</v>
      </c>
      <c r="N234">
        <v>155239646</v>
      </c>
      <c r="O234">
        <v>46458146</v>
      </c>
      <c r="P234">
        <v>108781500</v>
      </c>
      <c r="Q234">
        <v>4470</v>
      </c>
      <c r="R234" s="56">
        <v>0.97968023500000001</v>
      </c>
      <c r="S234">
        <v>0</v>
      </c>
      <c r="T234">
        <v>0</v>
      </c>
      <c r="U234">
        <v>0</v>
      </c>
      <c r="V234">
        <v>0</v>
      </c>
      <c r="W234">
        <v>0</v>
      </c>
      <c r="X234">
        <v>0</v>
      </c>
      <c r="Y234">
        <v>0</v>
      </c>
      <c r="Z234">
        <v>0</v>
      </c>
      <c r="AA234">
        <v>0</v>
      </c>
      <c r="AB234">
        <v>0</v>
      </c>
      <c r="AC234">
        <v>0</v>
      </c>
      <c r="AD234">
        <v>0</v>
      </c>
      <c r="AE234">
        <v>0</v>
      </c>
    </row>
    <row r="235" spans="1:31" x14ac:dyDescent="0.35">
      <c r="A235" t="s">
        <v>524</v>
      </c>
      <c r="B235" t="s">
        <v>1002</v>
      </c>
      <c r="C235" t="s">
        <v>525</v>
      </c>
      <c r="D235" t="s">
        <v>127</v>
      </c>
      <c r="E235" t="s">
        <v>128</v>
      </c>
      <c r="F235">
        <v>0.4</v>
      </c>
      <c r="G235" s="50">
        <f>O235*Calculator!$D$9+P235*Calculator!$D$10</f>
        <v>32724606.767999999</v>
      </c>
      <c r="H235" s="50">
        <f>G235*Calculator!$D$11</f>
        <v>1227172.7537999998</v>
      </c>
      <c r="I235" s="50">
        <f>G235*Calculator!$D$12</f>
        <v>196347.64060799999</v>
      </c>
      <c r="J235" s="50">
        <f t="shared" si="9"/>
        <v>110978</v>
      </c>
      <c r="K235" s="50" cm="1">
        <f t="array" ref="K235">MAX(SUM(T235:AB235,-AC235:AD235),0)</f>
        <v>0</v>
      </c>
      <c r="L235" s="50">
        <f t="shared" si="10"/>
        <v>0</v>
      </c>
      <c r="M235">
        <f t="shared" si="11"/>
        <v>0</v>
      </c>
      <c r="N235">
        <v>71116149</v>
      </c>
      <c r="O235">
        <v>29398849</v>
      </c>
      <c r="P235">
        <v>41717300</v>
      </c>
      <c r="Q235">
        <v>3117</v>
      </c>
      <c r="R235" s="56">
        <v>0.96119471300000003</v>
      </c>
      <c r="S235">
        <v>0</v>
      </c>
      <c r="T235">
        <v>0</v>
      </c>
      <c r="U235">
        <v>0</v>
      </c>
      <c r="V235">
        <v>0</v>
      </c>
      <c r="W235">
        <v>0</v>
      </c>
      <c r="X235">
        <v>0</v>
      </c>
      <c r="Y235">
        <v>0</v>
      </c>
      <c r="Z235">
        <v>0</v>
      </c>
      <c r="AA235">
        <v>0</v>
      </c>
      <c r="AB235">
        <v>0</v>
      </c>
      <c r="AC235">
        <v>0</v>
      </c>
      <c r="AD235">
        <v>0</v>
      </c>
      <c r="AE235">
        <v>0</v>
      </c>
    </row>
    <row r="236" spans="1:31" x14ac:dyDescent="0.35">
      <c r="A236" t="s">
        <v>526</v>
      </c>
      <c r="B236" t="s">
        <v>1004</v>
      </c>
      <c r="C236" t="s">
        <v>527</v>
      </c>
      <c r="D236" t="s">
        <v>106</v>
      </c>
      <c r="E236" t="s">
        <v>8</v>
      </c>
      <c r="F236">
        <v>0.4</v>
      </c>
      <c r="G236" s="50">
        <f>O236*Calculator!$D$9+P236*Calculator!$D$10</f>
        <v>69107885.807999998</v>
      </c>
      <c r="H236" s="50">
        <f>G236*Calculator!$D$11</f>
        <v>2591545.7177999998</v>
      </c>
      <c r="I236" s="50">
        <f>G236*Calculator!$D$12</f>
        <v>414647.31484800001</v>
      </c>
      <c r="J236" s="50">
        <f t="shared" si="9"/>
        <v>110164</v>
      </c>
      <c r="K236" s="50" cm="1">
        <f t="array" ref="K236">MAX(SUM(T236:AB236,-AC236:AD236),0)</f>
        <v>0</v>
      </c>
      <c r="L236" s="50">
        <f t="shared" si="10"/>
        <v>1518</v>
      </c>
      <c r="M236">
        <f t="shared" si="11"/>
        <v>0</v>
      </c>
      <c r="N236">
        <v>146536319</v>
      </c>
      <c r="O236">
        <v>25615569</v>
      </c>
      <c r="P236">
        <v>120920750</v>
      </c>
      <c r="Q236">
        <v>2259</v>
      </c>
      <c r="R236" s="56">
        <v>1.0395514109999999</v>
      </c>
      <c r="S236">
        <v>1518</v>
      </c>
      <c r="T236">
        <v>0</v>
      </c>
      <c r="U236">
        <v>0</v>
      </c>
      <c r="V236">
        <v>0</v>
      </c>
      <c r="W236">
        <v>0</v>
      </c>
      <c r="X236">
        <v>0</v>
      </c>
      <c r="Y236">
        <v>0</v>
      </c>
      <c r="Z236">
        <v>0</v>
      </c>
      <c r="AA236">
        <v>0</v>
      </c>
      <c r="AB236">
        <v>0</v>
      </c>
      <c r="AC236">
        <v>0</v>
      </c>
      <c r="AD236">
        <v>0</v>
      </c>
      <c r="AE236">
        <v>0</v>
      </c>
    </row>
    <row r="237" spans="1:31" x14ac:dyDescent="0.35">
      <c r="A237" t="s">
        <v>528</v>
      </c>
      <c r="B237" t="s">
        <v>1005</v>
      </c>
      <c r="C237" t="s">
        <v>529</v>
      </c>
      <c r="D237" t="s">
        <v>8</v>
      </c>
      <c r="E237" t="s">
        <v>69</v>
      </c>
      <c r="F237">
        <v>0.49</v>
      </c>
      <c r="G237" s="50">
        <f>O237*Calculator!$D$9+P237*Calculator!$D$10</f>
        <v>128981121.59999999</v>
      </c>
      <c r="H237" s="50">
        <f>G237*Calculator!$D$11</f>
        <v>4836792.0599999996</v>
      </c>
      <c r="I237" s="50">
        <f>G237*Calculator!$D$12</f>
        <v>773886.72959999996</v>
      </c>
      <c r="J237" s="50">
        <f t="shared" si="9"/>
        <v>412402</v>
      </c>
      <c r="K237" s="50" cm="1">
        <f t="array" ref="K237">MAX(SUM(T237:AB237,-AC237:AD237),0)</f>
        <v>0</v>
      </c>
      <c r="L237" s="50">
        <f t="shared" si="10"/>
        <v>46699</v>
      </c>
      <c r="M237">
        <f t="shared" si="11"/>
        <v>0</v>
      </c>
      <c r="N237">
        <v>279366050</v>
      </c>
      <c r="O237">
        <v>106553800</v>
      </c>
      <c r="P237">
        <v>172812250</v>
      </c>
      <c r="Q237">
        <v>11332</v>
      </c>
      <c r="R237" s="56">
        <v>0.97118103700000002</v>
      </c>
      <c r="S237">
        <v>46699</v>
      </c>
      <c r="T237">
        <v>0</v>
      </c>
      <c r="U237">
        <v>0</v>
      </c>
      <c r="V237">
        <v>0</v>
      </c>
      <c r="W237">
        <v>0</v>
      </c>
      <c r="X237">
        <v>0</v>
      </c>
      <c r="Y237">
        <v>0</v>
      </c>
      <c r="Z237">
        <v>0</v>
      </c>
      <c r="AA237">
        <v>0</v>
      </c>
      <c r="AB237">
        <v>0</v>
      </c>
      <c r="AC237">
        <v>0</v>
      </c>
      <c r="AD237">
        <v>0</v>
      </c>
      <c r="AE237">
        <v>0</v>
      </c>
    </row>
    <row r="238" spans="1:31" x14ac:dyDescent="0.35">
      <c r="A238" t="s">
        <v>530</v>
      </c>
      <c r="B238" t="s">
        <v>1006</v>
      </c>
      <c r="C238" t="s">
        <v>531</v>
      </c>
      <c r="D238" t="s">
        <v>8</v>
      </c>
      <c r="E238" t="s">
        <v>278</v>
      </c>
      <c r="F238">
        <v>0.49</v>
      </c>
      <c r="G238" s="50">
        <f>O238*Calculator!$D$9+P238*Calculator!$D$10</f>
        <v>110981527.824</v>
      </c>
      <c r="H238" s="50">
        <f>G238*Calculator!$D$11</f>
        <v>4161807.2933999998</v>
      </c>
      <c r="I238" s="50">
        <f>G238*Calculator!$D$12</f>
        <v>665889.16694400006</v>
      </c>
      <c r="J238" s="50">
        <f t="shared" si="9"/>
        <v>226156</v>
      </c>
      <c r="K238" s="50" cm="1">
        <f t="array" ref="K238">MAX(SUM(T238:AB238,-AC238:AD238),0)</f>
        <v>383672</v>
      </c>
      <c r="L238" s="50">
        <f t="shared" si="10"/>
        <v>139679</v>
      </c>
      <c r="M238">
        <f t="shared" si="11"/>
        <v>0</v>
      </c>
      <c r="N238">
        <v>236809957</v>
      </c>
      <c r="O238">
        <v>55984407</v>
      </c>
      <c r="P238">
        <v>180825550</v>
      </c>
      <c r="Q238">
        <v>5844</v>
      </c>
      <c r="R238" s="56">
        <v>0.93935726100000005</v>
      </c>
      <c r="S238">
        <v>139679</v>
      </c>
      <c r="T238">
        <v>464987</v>
      </c>
      <c r="U238">
        <v>0</v>
      </c>
      <c r="V238">
        <v>0</v>
      </c>
      <c r="W238">
        <v>0</v>
      </c>
      <c r="X238">
        <v>0</v>
      </c>
      <c r="Y238">
        <v>0</v>
      </c>
      <c r="Z238">
        <v>0</v>
      </c>
      <c r="AA238">
        <v>0</v>
      </c>
      <c r="AB238">
        <v>0</v>
      </c>
      <c r="AC238">
        <v>0</v>
      </c>
      <c r="AD238">
        <v>81315</v>
      </c>
      <c r="AE238">
        <v>0</v>
      </c>
    </row>
    <row r="239" spans="1:31" x14ac:dyDescent="0.35">
      <c r="A239" t="s">
        <v>532</v>
      </c>
      <c r="B239" t="s">
        <v>1007</v>
      </c>
      <c r="C239" t="s">
        <v>533</v>
      </c>
      <c r="D239" t="s">
        <v>8</v>
      </c>
      <c r="E239" t="s">
        <v>128</v>
      </c>
      <c r="F239">
        <v>0.49</v>
      </c>
      <c r="G239" s="50">
        <f>O239*Calculator!$D$9+P239*Calculator!$D$10</f>
        <v>130108374.72</v>
      </c>
      <c r="H239" s="50">
        <f>G239*Calculator!$D$11</f>
        <v>4879064.0520000001</v>
      </c>
      <c r="I239" s="50">
        <f>G239*Calculator!$D$12</f>
        <v>780650.24832000001</v>
      </c>
      <c r="J239" s="50">
        <f t="shared" si="9"/>
        <v>341247</v>
      </c>
      <c r="K239" s="50" cm="1">
        <f t="array" ref="K239">MAX(SUM(T239:AB239,-AC239:AD239),0)</f>
        <v>3911893</v>
      </c>
      <c r="L239" s="50">
        <f t="shared" si="10"/>
        <v>0</v>
      </c>
      <c r="M239">
        <f t="shared" si="11"/>
        <v>0</v>
      </c>
      <c r="N239">
        <v>279730760</v>
      </c>
      <c r="O239">
        <v>86716460</v>
      </c>
      <c r="P239">
        <v>193014300</v>
      </c>
      <c r="Q239">
        <v>9290</v>
      </c>
      <c r="R239" s="56">
        <v>0.94785150299999998</v>
      </c>
      <c r="S239">
        <v>0</v>
      </c>
      <c r="T239">
        <v>4307815</v>
      </c>
      <c r="U239">
        <v>0</v>
      </c>
      <c r="V239">
        <v>0</v>
      </c>
      <c r="W239">
        <v>0</v>
      </c>
      <c r="X239">
        <v>0</v>
      </c>
      <c r="Y239">
        <v>0</v>
      </c>
      <c r="Z239">
        <v>0</v>
      </c>
      <c r="AA239">
        <v>0</v>
      </c>
      <c r="AB239">
        <v>0</v>
      </c>
      <c r="AC239">
        <v>0</v>
      </c>
      <c r="AD239">
        <v>395922</v>
      </c>
      <c r="AE239">
        <v>0</v>
      </c>
    </row>
    <row r="240" spans="1:31" x14ac:dyDescent="0.35">
      <c r="A240" t="s">
        <v>534</v>
      </c>
      <c r="B240" t="s">
        <v>1008</v>
      </c>
      <c r="C240" t="s">
        <v>535</v>
      </c>
      <c r="D240" t="s">
        <v>405</v>
      </c>
      <c r="E240" t="s">
        <v>8</v>
      </c>
      <c r="F240">
        <v>0.4</v>
      </c>
      <c r="G240" s="50">
        <f>O240*Calculator!$D$9+P240*Calculator!$D$10</f>
        <v>88161298.703999996</v>
      </c>
      <c r="H240" s="50">
        <f>G240*Calculator!$D$11</f>
        <v>3306048.7013999997</v>
      </c>
      <c r="I240" s="50">
        <f>G240*Calculator!$D$12</f>
        <v>528967.79222399998</v>
      </c>
      <c r="J240" s="50">
        <f t="shared" si="9"/>
        <v>239478</v>
      </c>
      <c r="K240" s="50" cm="1">
        <f t="array" ref="K240">MAX(SUM(T240:AB240,-AC240:AD240),0)</f>
        <v>0</v>
      </c>
      <c r="L240" s="50">
        <f t="shared" si="10"/>
        <v>586967</v>
      </c>
      <c r="M240">
        <f t="shared" si="11"/>
        <v>0</v>
      </c>
      <c r="N240">
        <v>190085547</v>
      </c>
      <c r="O240">
        <v>64161747</v>
      </c>
      <c r="P240">
        <v>125923800</v>
      </c>
      <c r="Q240">
        <v>6056</v>
      </c>
      <c r="R240" s="56">
        <v>1.0125628390000001</v>
      </c>
      <c r="S240">
        <v>586967</v>
      </c>
      <c r="T240">
        <v>0</v>
      </c>
      <c r="U240">
        <v>0</v>
      </c>
      <c r="V240">
        <v>0</v>
      </c>
      <c r="W240">
        <v>0</v>
      </c>
      <c r="X240">
        <v>0</v>
      </c>
      <c r="Y240">
        <v>0</v>
      </c>
      <c r="Z240">
        <v>0</v>
      </c>
      <c r="AA240">
        <v>0</v>
      </c>
      <c r="AB240">
        <v>0</v>
      </c>
      <c r="AC240">
        <v>0</v>
      </c>
      <c r="AD240">
        <v>0</v>
      </c>
      <c r="AE240">
        <v>0</v>
      </c>
    </row>
    <row r="241" spans="1:31" x14ac:dyDescent="0.35">
      <c r="A241" t="s">
        <v>536</v>
      </c>
      <c r="B241" t="s">
        <v>1009</v>
      </c>
      <c r="C241" t="s">
        <v>537</v>
      </c>
      <c r="D241" t="s">
        <v>141</v>
      </c>
      <c r="E241" t="s">
        <v>8</v>
      </c>
      <c r="F241">
        <v>0.4</v>
      </c>
      <c r="G241" s="50">
        <f>O241*Calculator!$D$9+P241*Calculator!$D$10</f>
        <v>55603358.879999995</v>
      </c>
      <c r="H241" s="50">
        <f>G241*Calculator!$D$11</f>
        <v>2085125.9579999996</v>
      </c>
      <c r="I241" s="50">
        <f>G241*Calculator!$D$12</f>
        <v>333620.15327999997</v>
      </c>
      <c r="J241" s="50">
        <f t="shared" si="9"/>
        <v>161976</v>
      </c>
      <c r="K241" s="50" cm="1">
        <f t="array" ref="K241">MAX(SUM(T241:AB241,-AC241:AD241),0)</f>
        <v>0</v>
      </c>
      <c r="L241" s="50">
        <f t="shared" si="10"/>
        <v>1608660</v>
      </c>
      <c r="M241">
        <f t="shared" si="11"/>
        <v>0</v>
      </c>
      <c r="N241">
        <v>120361340</v>
      </c>
      <c r="O241">
        <v>45210090</v>
      </c>
      <c r="P241">
        <v>75151250</v>
      </c>
      <c r="Q241">
        <v>4328</v>
      </c>
      <c r="R241" s="56">
        <v>0.97936531299999996</v>
      </c>
      <c r="S241">
        <v>1608660</v>
      </c>
      <c r="T241">
        <v>0</v>
      </c>
      <c r="U241">
        <v>0</v>
      </c>
      <c r="V241">
        <v>0</v>
      </c>
      <c r="W241">
        <v>0</v>
      </c>
      <c r="X241">
        <v>0</v>
      </c>
      <c r="Y241">
        <v>0</v>
      </c>
      <c r="Z241">
        <v>0</v>
      </c>
      <c r="AA241">
        <v>0</v>
      </c>
      <c r="AB241">
        <v>0</v>
      </c>
      <c r="AC241">
        <v>0</v>
      </c>
      <c r="AD241">
        <v>0</v>
      </c>
      <c r="AE241">
        <v>0</v>
      </c>
    </row>
    <row r="242" spans="1:31" x14ac:dyDescent="0.35">
      <c r="A242" t="s">
        <v>538</v>
      </c>
      <c r="B242" t="s">
        <v>1011</v>
      </c>
      <c r="C242" t="s">
        <v>539</v>
      </c>
      <c r="D242" t="s">
        <v>8</v>
      </c>
      <c r="E242" t="s">
        <v>245</v>
      </c>
      <c r="F242">
        <v>0.49</v>
      </c>
      <c r="G242" s="50">
        <f>O242*Calculator!$D$9+P242*Calculator!$D$10</f>
        <v>125281759.77599999</v>
      </c>
      <c r="H242" s="50">
        <f>G242*Calculator!$D$11</f>
        <v>4698065.9915999994</v>
      </c>
      <c r="I242" s="50">
        <f>G242*Calculator!$D$12</f>
        <v>751690.55865599995</v>
      </c>
      <c r="J242" s="50">
        <f t="shared" si="9"/>
        <v>307269</v>
      </c>
      <c r="K242" s="50" cm="1">
        <f t="array" ref="K242">MAX(SUM(T242:AB242,-AC242:AD242),0)</f>
        <v>2014367</v>
      </c>
      <c r="L242" s="50">
        <f t="shared" si="10"/>
        <v>20334</v>
      </c>
      <c r="M242">
        <f t="shared" si="11"/>
        <v>0</v>
      </c>
      <c r="N242">
        <v>268802118</v>
      </c>
      <c r="O242">
        <v>77984518</v>
      </c>
      <c r="P242">
        <v>190817600</v>
      </c>
      <c r="Q242">
        <v>8315</v>
      </c>
      <c r="R242" s="56">
        <v>0.94092097900000005</v>
      </c>
      <c r="S242">
        <v>20334</v>
      </c>
      <c r="T242">
        <v>2141873</v>
      </c>
      <c r="U242">
        <v>0</v>
      </c>
      <c r="V242">
        <v>0</v>
      </c>
      <c r="W242">
        <v>0</v>
      </c>
      <c r="X242">
        <v>0</v>
      </c>
      <c r="Y242">
        <v>0</v>
      </c>
      <c r="Z242">
        <v>0</v>
      </c>
      <c r="AA242">
        <v>0</v>
      </c>
      <c r="AB242">
        <v>0</v>
      </c>
      <c r="AC242">
        <v>0</v>
      </c>
      <c r="AD242">
        <v>127506</v>
      </c>
      <c r="AE242">
        <v>0</v>
      </c>
    </row>
    <row r="243" spans="1:31" x14ac:dyDescent="0.35">
      <c r="A243" t="s">
        <v>540</v>
      </c>
      <c r="B243" t="s">
        <v>1013</v>
      </c>
      <c r="C243" t="s">
        <v>541</v>
      </c>
      <c r="D243" t="s">
        <v>222</v>
      </c>
      <c r="E243" t="s">
        <v>8</v>
      </c>
      <c r="F243">
        <v>0.4</v>
      </c>
      <c r="G243" s="50">
        <f>O243*Calculator!$D$9+P243*Calculator!$D$10</f>
        <v>51315614.208000004</v>
      </c>
      <c r="H243" s="50">
        <f>G243*Calculator!$D$11</f>
        <v>1924335.5328000002</v>
      </c>
      <c r="I243" s="50">
        <f>G243*Calculator!$D$12</f>
        <v>307893.68524800002</v>
      </c>
      <c r="J243" s="50">
        <f t="shared" si="9"/>
        <v>126732</v>
      </c>
      <c r="K243" s="50" cm="1">
        <f t="array" ref="K243">MAX(SUM(T243:AB243,-AC243:AD243),0)</f>
        <v>0</v>
      </c>
      <c r="L243" s="50">
        <f t="shared" si="10"/>
        <v>0</v>
      </c>
      <c r="M243">
        <f t="shared" si="11"/>
        <v>0</v>
      </c>
      <c r="N243">
        <v>109980644</v>
      </c>
      <c r="O243">
        <v>30731144</v>
      </c>
      <c r="P243">
        <v>79249500</v>
      </c>
      <c r="Q243">
        <v>2937</v>
      </c>
      <c r="R243" s="56">
        <v>1.0660869479999999</v>
      </c>
      <c r="S243">
        <v>0</v>
      </c>
      <c r="T243">
        <v>0</v>
      </c>
      <c r="U243">
        <v>0</v>
      </c>
      <c r="V243">
        <v>0</v>
      </c>
      <c r="W243">
        <v>0</v>
      </c>
      <c r="X243">
        <v>0</v>
      </c>
      <c r="Y243">
        <v>0</v>
      </c>
      <c r="Z243">
        <v>0</v>
      </c>
      <c r="AA243">
        <v>0</v>
      </c>
      <c r="AB243">
        <v>0</v>
      </c>
      <c r="AC243">
        <v>0</v>
      </c>
      <c r="AD243">
        <v>0</v>
      </c>
      <c r="AE243">
        <v>0</v>
      </c>
    </row>
    <row r="244" spans="1:31" x14ac:dyDescent="0.35">
      <c r="A244" t="s">
        <v>542</v>
      </c>
      <c r="B244" t="s">
        <v>1014</v>
      </c>
      <c r="C244" t="s">
        <v>543</v>
      </c>
      <c r="D244" t="s">
        <v>28</v>
      </c>
      <c r="E244" t="s">
        <v>8</v>
      </c>
      <c r="F244">
        <v>0.3</v>
      </c>
      <c r="G244" s="50">
        <f>O244*Calculator!$D$9+P244*Calculator!$D$10</f>
        <v>95292738.912</v>
      </c>
      <c r="H244" s="50">
        <f>G244*Calculator!$D$11</f>
        <v>3573477.7091999999</v>
      </c>
      <c r="I244" s="50">
        <f>G244*Calculator!$D$12</f>
        <v>571756.43347200006</v>
      </c>
      <c r="J244" s="50">
        <f t="shared" si="9"/>
        <v>178378</v>
      </c>
      <c r="K244" s="50" cm="1">
        <f t="array" ref="K244">MAX(SUM(T244:AB244,-AC244:AD244),0)</f>
        <v>0</v>
      </c>
      <c r="L244" s="50">
        <f t="shared" si="10"/>
        <v>281190</v>
      </c>
      <c r="M244">
        <f t="shared" si="11"/>
        <v>0</v>
      </c>
      <c r="N244">
        <v>203423766</v>
      </c>
      <c r="O244">
        <v>48972266</v>
      </c>
      <c r="P244">
        <v>154451500</v>
      </c>
      <c r="Q244">
        <v>3975</v>
      </c>
      <c r="R244" s="56">
        <v>1.02694671</v>
      </c>
      <c r="S244">
        <v>281190</v>
      </c>
      <c r="T244">
        <v>0</v>
      </c>
      <c r="U244">
        <v>0</v>
      </c>
      <c r="V244">
        <v>0</v>
      </c>
      <c r="W244">
        <v>0</v>
      </c>
      <c r="X244">
        <v>0</v>
      </c>
      <c r="Y244">
        <v>0</v>
      </c>
      <c r="Z244">
        <v>0</v>
      </c>
      <c r="AA244">
        <v>0</v>
      </c>
      <c r="AB244">
        <v>0</v>
      </c>
      <c r="AC244">
        <v>0</v>
      </c>
      <c r="AD244">
        <v>0</v>
      </c>
      <c r="AE244">
        <v>0</v>
      </c>
    </row>
    <row r="245" spans="1:31" x14ac:dyDescent="0.35">
      <c r="A245" t="s">
        <v>544</v>
      </c>
      <c r="B245" t="s">
        <v>1015</v>
      </c>
      <c r="C245" t="s">
        <v>545</v>
      </c>
      <c r="D245" t="s">
        <v>21</v>
      </c>
      <c r="E245" t="s">
        <v>22</v>
      </c>
      <c r="F245">
        <v>0.4</v>
      </c>
      <c r="G245" s="50">
        <f>O245*Calculator!$D$9+P245*Calculator!$D$10</f>
        <v>89490933.647999987</v>
      </c>
      <c r="H245" s="50">
        <f>G245*Calculator!$D$11</f>
        <v>3355910.0117999995</v>
      </c>
      <c r="I245" s="50">
        <f>G245*Calculator!$D$12</f>
        <v>536945.60188799992</v>
      </c>
      <c r="J245" s="50">
        <f t="shared" si="9"/>
        <v>193572</v>
      </c>
      <c r="K245" s="50" cm="1">
        <f t="array" ref="K245">MAX(SUM(T245:AB245,-AC245:AD245),0)</f>
        <v>0</v>
      </c>
      <c r="L245" s="50">
        <f t="shared" si="10"/>
        <v>4446149</v>
      </c>
      <c r="M245">
        <f t="shared" si="11"/>
        <v>0</v>
      </c>
      <c r="N245">
        <v>191604094</v>
      </c>
      <c r="O245">
        <v>51646489</v>
      </c>
      <c r="P245">
        <v>139957605</v>
      </c>
      <c r="Q245">
        <v>4865</v>
      </c>
      <c r="R245" s="56">
        <v>0.972112062</v>
      </c>
      <c r="S245">
        <v>4446149</v>
      </c>
      <c r="T245">
        <v>0</v>
      </c>
      <c r="U245">
        <v>0</v>
      </c>
      <c r="V245">
        <v>0</v>
      </c>
      <c r="W245">
        <v>0</v>
      </c>
      <c r="X245">
        <v>0</v>
      </c>
      <c r="Y245">
        <v>0</v>
      </c>
      <c r="Z245">
        <v>0</v>
      </c>
      <c r="AA245">
        <v>0</v>
      </c>
      <c r="AB245">
        <v>0</v>
      </c>
      <c r="AC245">
        <v>0</v>
      </c>
      <c r="AD245">
        <v>0</v>
      </c>
      <c r="AE245">
        <v>0</v>
      </c>
    </row>
    <row r="246" spans="1:31" x14ac:dyDescent="0.35">
      <c r="A246" t="s">
        <v>546</v>
      </c>
      <c r="B246" t="s">
        <v>1016</v>
      </c>
      <c r="C246" t="s">
        <v>547</v>
      </c>
      <c r="D246" t="s">
        <v>8</v>
      </c>
      <c r="E246" t="s">
        <v>75</v>
      </c>
      <c r="F246">
        <v>0.49</v>
      </c>
      <c r="G246" s="50">
        <f>O246*Calculator!$D$9+P246*Calculator!$D$10</f>
        <v>149320550.736</v>
      </c>
      <c r="H246" s="50">
        <f>G246*Calculator!$D$11</f>
        <v>5599520.6525999997</v>
      </c>
      <c r="I246" s="50">
        <f>G246*Calculator!$D$12</f>
        <v>895923.30441600003</v>
      </c>
      <c r="J246" s="50">
        <f t="shared" si="9"/>
        <v>253335</v>
      </c>
      <c r="K246" s="50" cm="1">
        <f t="array" ref="K246">MAX(SUM(T246:AB246,-AC246:AD246),0)</f>
        <v>0</v>
      </c>
      <c r="L246" s="50">
        <f t="shared" si="10"/>
        <v>864235</v>
      </c>
      <c r="M246">
        <f t="shared" si="11"/>
        <v>0</v>
      </c>
      <c r="N246">
        <v>317144673</v>
      </c>
      <c r="O246">
        <v>60601923</v>
      </c>
      <c r="P246">
        <v>256542750</v>
      </c>
      <c r="Q246">
        <v>5661</v>
      </c>
      <c r="R246" s="56">
        <v>0.99812155599999997</v>
      </c>
      <c r="S246">
        <v>864235</v>
      </c>
      <c r="T246">
        <v>0</v>
      </c>
      <c r="U246">
        <v>0</v>
      </c>
      <c r="V246">
        <v>0</v>
      </c>
      <c r="W246">
        <v>0</v>
      </c>
      <c r="X246">
        <v>0</v>
      </c>
      <c r="Y246">
        <v>0</v>
      </c>
      <c r="Z246">
        <v>0</v>
      </c>
      <c r="AA246">
        <v>0</v>
      </c>
      <c r="AB246">
        <v>0</v>
      </c>
      <c r="AC246">
        <v>0</v>
      </c>
      <c r="AD246">
        <v>0</v>
      </c>
      <c r="AE246">
        <v>0</v>
      </c>
    </row>
    <row r="247" spans="1:31" x14ac:dyDescent="0.35">
      <c r="A247" t="s">
        <v>548</v>
      </c>
      <c r="B247" t="s">
        <v>1017</v>
      </c>
      <c r="C247" t="s">
        <v>549</v>
      </c>
      <c r="D247" t="s">
        <v>8</v>
      </c>
      <c r="E247" t="s">
        <v>69</v>
      </c>
      <c r="F247">
        <v>0.49</v>
      </c>
      <c r="G247" s="50">
        <f>O247*Calculator!$D$9+P247*Calculator!$D$10</f>
        <v>83841900.912</v>
      </c>
      <c r="H247" s="50">
        <f>G247*Calculator!$D$11</f>
        <v>3144071.2842000001</v>
      </c>
      <c r="I247" s="50">
        <f>G247*Calculator!$D$12</f>
        <v>503051.40547200001</v>
      </c>
      <c r="J247" s="50">
        <f t="shared" si="9"/>
        <v>269770</v>
      </c>
      <c r="K247" s="50" cm="1">
        <f t="array" ref="K247">MAX(SUM(T247:AB247,-AC247:AD247),0)</f>
        <v>0</v>
      </c>
      <c r="L247" s="50">
        <f t="shared" si="10"/>
        <v>0</v>
      </c>
      <c r="M247">
        <f t="shared" si="11"/>
        <v>0</v>
      </c>
      <c r="N247">
        <v>181542141</v>
      </c>
      <c r="O247">
        <v>68715141</v>
      </c>
      <c r="P247">
        <v>112827000</v>
      </c>
      <c r="Q247">
        <v>7683</v>
      </c>
      <c r="R247" s="56">
        <v>0.94306765800000003</v>
      </c>
      <c r="S247">
        <v>0</v>
      </c>
      <c r="T247">
        <v>0</v>
      </c>
      <c r="U247">
        <v>0</v>
      </c>
      <c r="V247">
        <v>0</v>
      </c>
      <c r="W247">
        <v>0</v>
      </c>
      <c r="X247">
        <v>0</v>
      </c>
      <c r="Y247">
        <v>0</v>
      </c>
      <c r="Z247">
        <v>0</v>
      </c>
      <c r="AA247">
        <v>0</v>
      </c>
      <c r="AB247">
        <v>0</v>
      </c>
      <c r="AC247">
        <v>0</v>
      </c>
      <c r="AD247">
        <v>0</v>
      </c>
      <c r="AE247">
        <v>0</v>
      </c>
    </row>
    <row r="248" spans="1:31" x14ac:dyDescent="0.35">
      <c r="A248" t="s">
        <v>550</v>
      </c>
      <c r="B248" t="s">
        <v>1018</v>
      </c>
      <c r="C248" t="s">
        <v>551</v>
      </c>
      <c r="D248" t="s">
        <v>127</v>
      </c>
      <c r="E248" t="s">
        <v>128</v>
      </c>
      <c r="F248">
        <v>0.4</v>
      </c>
      <c r="G248" s="50">
        <f>O248*Calculator!$D$9+P248*Calculator!$D$10</f>
        <v>44378528.063999996</v>
      </c>
      <c r="H248" s="50">
        <f>G248*Calculator!$D$11</f>
        <v>1664194.8023999997</v>
      </c>
      <c r="I248" s="50">
        <f>G248*Calculator!$D$12</f>
        <v>266271.16838399996</v>
      </c>
      <c r="J248" s="50">
        <f t="shared" si="9"/>
        <v>86637</v>
      </c>
      <c r="K248" s="50" cm="1">
        <f t="array" ref="K248">MAX(SUM(T248:AB248,-AC248:AD248),0)</f>
        <v>0</v>
      </c>
      <c r="L248" s="50">
        <f t="shared" si="10"/>
        <v>2826</v>
      </c>
      <c r="M248">
        <f t="shared" si="11"/>
        <v>0</v>
      </c>
      <c r="N248">
        <v>94851852</v>
      </c>
      <c r="O248">
        <v>23965852</v>
      </c>
      <c r="P248">
        <v>70886000</v>
      </c>
      <c r="Q248">
        <v>2119</v>
      </c>
      <c r="R248" s="56">
        <v>0.96903171499999996</v>
      </c>
      <c r="S248">
        <v>2826</v>
      </c>
      <c r="T248">
        <v>0</v>
      </c>
      <c r="U248">
        <v>0</v>
      </c>
      <c r="V248">
        <v>0</v>
      </c>
      <c r="W248">
        <v>0</v>
      </c>
      <c r="X248">
        <v>0</v>
      </c>
      <c r="Y248">
        <v>0</v>
      </c>
      <c r="Z248">
        <v>0</v>
      </c>
      <c r="AA248">
        <v>0</v>
      </c>
      <c r="AB248">
        <v>0</v>
      </c>
      <c r="AC248">
        <v>0</v>
      </c>
      <c r="AD248">
        <v>0</v>
      </c>
      <c r="AE248">
        <v>0</v>
      </c>
    </row>
    <row r="249" spans="1:31" x14ac:dyDescent="0.35">
      <c r="A249" t="s">
        <v>552</v>
      </c>
      <c r="B249" t="s">
        <v>1019</v>
      </c>
      <c r="C249" t="s">
        <v>553</v>
      </c>
      <c r="D249" t="s">
        <v>222</v>
      </c>
      <c r="E249" t="s">
        <v>8</v>
      </c>
      <c r="F249">
        <v>0.4</v>
      </c>
      <c r="G249" s="50">
        <f>O249*Calculator!$D$9+P249*Calculator!$D$10</f>
        <v>34990731.552000001</v>
      </c>
      <c r="H249" s="50">
        <f>G249*Calculator!$D$11</f>
        <v>1312152.4332000001</v>
      </c>
      <c r="I249" s="50">
        <f>G249*Calculator!$D$12</f>
        <v>209944.38931200001</v>
      </c>
      <c r="J249" s="50">
        <f t="shared" si="9"/>
        <v>112368</v>
      </c>
      <c r="K249" s="50" cm="1">
        <f t="array" ref="K249">MAX(SUM(T249:AB249,-AC249:AD249),0)</f>
        <v>0</v>
      </c>
      <c r="L249" s="50">
        <f t="shared" si="10"/>
        <v>0</v>
      </c>
      <c r="M249">
        <f t="shared" si="11"/>
        <v>0</v>
      </c>
      <c r="N249">
        <v>76286786</v>
      </c>
      <c r="O249">
        <v>33894286</v>
      </c>
      <c r="P249">
        <v>42392500</v>
      </c>
      <c r="Q249">
        <v>2903</v>
      </c>
      <c r="R249" s="56">
        <v>1.0225403550000001</v>
      </c>
      <c r="S249">
        <v>0</v>
      </c>
      <c r="T249">
        <v>0</v>
      </c>
      <c r="U249">
        <v>0</v>
      </c>
      <c r="V249">
        <v>0</v>
      </c>
      <c r="W249">
        <v>0</v>
      </c>
      <c r="X249">
        <v>0</v>
      </c>
      <c r="Y249">
        <v>0</v>
      </c>
      <c r="Z249">
        <v>0</v>
      </c>
      <c r="AA249">
        <v>0</v>
      </c>
      <c r="AB249">
        <v>0</v>
      </c>
      <c r="AC249">
        <v>0</v>
      </c>
      <c r="AD249">
        <v>0</v>
      </c>
      <c r="AE249">
        <v>0</v>
      </c>
    </row>
    <row r="250" spans="1:31" x14ac:dyDescent="0.35">
      <c r="A250" t="s">
        <v>554</v>
      </c>
      <c r="B250" t="s">
        <v>1020</v>
      </c>
      <c r="C250" t="s">
        <v>555</v>
      </c>
      <c r="D250" t="s">
        <v>200</v>
      </c>
      <c r="E250" t="s">
        <v>201</v>
      </c>
      <c r="F250">
        <v>0.4</v>
      </c>
      <c r="G250" s="50">
        <f>O250*Calculator!$D$9+P250*Calculator!$D$10</f>
        <v>50972214.288000003</v>
      </c>
      <c r="H250" s="50">
        <f>G250*Calculator!$D$11</f>
        <v>1911458.0358</v>
      </c>
      <c r="I250" s="50">
        <f>G250*Calculator!$D$12</f>
        <v>305833.28572800005</v>
      </c>
      <c r="J250" s="50">
        <f t="shared" si="9"/>
        <v>196992</v>
      </c>
      <c r="K250" s="50" cm="1">
        <f t="array" ref="K250">MAX(SUM(T250:AB250,-AC250:AD250),0)</f>
        <v>0</v>
      </c>
      <c r="L250" s="50">
        <f t="shared" si="10"/>
        <v>94366</v>
      </c>
      <c r="M250">
        <f t="shared" si="11"/>
        <v>0</v>
      </c>
      <c r="N250">
        <v>111560084</v>
      </c>
      <c r="O250">
        <v>53679709</v>
      </c>
      <c r="P250">
        <v>57880375</v>
      </c>
      <c r="Q250">
        <v>5573</v>
      </c>
      <c r="R250" s="56">
        <v>0.97149408199999998</v>
      </c>
      <c r="S250">
        <v>94366</v>
      </c>
      <c r="T250">
        <v>0</v>
      </c>
      <c r="U250">
        <v>0</v>
      </c>
      <c r="V250">
        <v>0</v>
      </c>
      <c r="W250">
        <v>0</v>
      </c>
      <c r="X250">
        <v>0</v>
      </c>
      <c r="Y250">
        <v>0</v>
      </c>
      <c r="Z250">
        <v>0</v>
      </c>
      <c r="AA250">
        <v>0</v>
      </c>
      <c r="AB250">
        <v>0</v>
      </c>
      <c r="AC250">
        <v>0</v>
      </c>
      <c r="AD250">
        <v>0</v>
      </c>
      <c r="AE250">
        <v>0</v>
      </c>
    </row>
    <row r="251" spans="1:31" x14ac:dyDescent="0.35">
      <c r="A251" t="s">
        <v>556</v>
      </c>
      <c r="B251" t="s">
        <v>1021</v>
      </c>
      <c r="C251" t="s">
        <v>557</v>
      </c>
      <c r="D251" t="s">
        <v>8</v>
      </c>
      <c r="E251" t="s">
        <v>481</v>
      </c>
      <c r="F251">
        <v>0.49</v>
      </c>
      <c r="G251" s="50">
        <f>O251*Calculator!$D$9+P251*Calculator!$D$10</f>
        <v>108613673.616</v>
      </c>
      <c r="H251" s="50">
        <f>G251*Calculator!$D$11</f>
        <v>4073012.7605999997</v>
      </c>
      <c r="I251" s="50">
        <f>G251*Calculator!$D$12</f>
        <v>651682.04169600003</v>
      </c>
      <c r="J251" s="50">
        <f t="shared" si="9"/>
        <v>221712</v>
      </c>
      <c r="K251" s="50" cm="1">
        <f t="array" ref="K251">MAX(SUM(T251:AB251,-AC251:AD251),0)</f>
        <v>0</v>
      </c>
      <c r="L251" s="50">
        <f t="shared" si="10"/>
        <v>166164</v>
      </c>
      <c r="M251">
        <f t="shared" si="11"/>
        <v>0</v>
      </c>
      <c r="N251">
        <v>231976263</v>
      </c>
      <c r="O251">
        <v>56977763</v>
      </c>
      <c r="P251">
        <v>174998500</v>
      </c>
      <c r="Q251">
        <v>5464</v>
      </c>
      <c r="R251" s="56">
        <v>0.97421247</v>
      </c>
      <c r="S251">
        <v>166164</v>
      </c>
      <c r="T251">
        <v>0</v>
      </c>
      <c r="U251">
        <v>0</v>
      </c>
      <c r="V251">
        <v>0</v>
      </c>
      <c r="W251">
        <v>0</v>
      </c>
      <c r="X251">
        <v>0</v>
      </c>
      <c r="Y251">
        <v>0</v>
      </c>
      <c r="Z251">
        <v>0</v>
      </c>
      <c r="AA251">
        <v>0</v>
      </c>
      <c r="AB251">
        <v>0</v>
      </c>
      <c r="AC251">
        <v>0</v>
      </c>
      <c r="AD251">
        <v>0</v>
      </c>
      <c r="AE251">
        <v>0</v>
      </c>
    </row>
    <row r="252" spans="1:31" x14ac:dyDescent="0.35">
      <c r="A252" t="s">
        <v>558</v>
      </c>
      <c r="B252" t="s">
        <v>1022</v>
      </c>
      <c r="C252" t="s">
        <v>559</v>
      </c>
      <c r="D252" t="s">
        <v>36</v>
      </c>
      <c r="E252" t="s">
        <v>37</v>
      </c>
      <c r="F252">
        <v>0.4</v>
      </c>
      <c r="G252" s="50">
        <f>O252*Calculator!$D$9+P252*Calculator!$D$10</f>
        <v>49270378.607999995</v>
      </c>
      <c r="H252" s="50">
        <f>G252*Calculator!$D$11</f>
        <v>1847639.1977999997</v>
      </c>
      <c r="I252" s="50">
        <f>G252*Calculator!$D$12</f>
        <v>295622.27164799999</v>
      </c>
      <c r="J252" s="50">
        <f t="shared" si="9"/>
        <v>286252</v>
      </c>
      <c r="K252" s="50" cm="1">
        <f t="array" ref="K252">MAX(SUM(T252:AB252,-AC252:AD252),0)</f>
        <v>300027</v>
      </c>
      <c r="L252" s="50">
        <f t="shared" si="10"/>
        <v>533564</v>
      </c>
      <c r="M252">
        <f t="shared" si="11"/>
        <v>0</v>
      </c>
      <c r="N252">
        <v>107476069</v>
      </c>
      <c r="O252">
        <v>48294469</v>
      </c>
      <c r="P252">
        <v>59181600</v>
      </c>
      <c r="Q252">
        <v>8671</v>
      </c>
      <c r="R252" s="56">
        <v>0.95423799499999995</v>
      </c>
      <c r="S252">
        <v>533564</v>
      </c>
      <c r="T252">
        <v>1481354</v>
      </c>
      <c r="U252">
        <v>0</v>
      </c>
      <c r="V252">
        <v>0</v>
      </c>
      <c r="W252">
        <v>0</v>
      </c>
      <c r="X252">
        <v>0</v>
      </c>
      <c r="Y252">
        <v>0</v>
      </c>
      <c r="Z252">
        <v>0</v>
      </c>
      <c r="AA252">
        <v>0</v>
      </c>
      <c r="AB252">
        <v>-45000</v>
      </c>
      <c r="AC252">
        <v>121758</v>
      </c>
      <c r="AD252">
        <v>1014569</v>
      </c>
      <c r="AE252">
        <v>0</v>
      </c>
    </row>
    <row r="253" spans="1:31" x14ac:dyDescent="0.35">
      <c r="A253" t="s">
        <v>560</v>
      </c>
      <c r="B253" t="s">
        <v>1023</v>
      </c>
      <c r="C253" t="s">
        <v>561</v>
      </c>
      <c r="D253" t="s">
        <v>40</v>
      </c>
      <c r="E253" t="s">
        <v>41</v>
      </c>
      <c r="F253">
        <v>0.4</v>
      </c>
      <c r="G253" s="50">
        <f>O253*Calculator!$D$9+P253*Calculator!$D$10</f>
        <v>93906317.231999993</v>
      </c>
      <c r="H253" s="50">
        <f>G253*Calculator!$D$11</f>
        <v>3521486.8961999998</v>
      </c>
      <c r="I253" s="50">
        <f>G253*Calculator!$D$12</f>
        <v>563437.90339200001</v>
      </c>
      <c r="J253" s="50">
        <f t="shared" si="9"/>
        <v>204532</v>
      </c>
      <c r="K253" s="50" cm="1">
        <f t="array" ref="K253">MAX(SUM(T253:AB253,-AC253:AD253),0)</f>
        <v>0</v>
      </c>
      <c r="L253" s="50">
        <f t="shared" si="10"/>
        <v>555337</v>
      </c>
      <c r="M253">
        <f t="shared" si="11"/>
        <v>0</v>
      </c>
      <c r="N253">
        <v>201112501</v>
      </c>
      <c r="O253">
        <v>54743401</v>
      </c>
      <c r="P253">
        <v>146369100</v>
      </c>
      <c r="Q253">
        <v>4900</v>
      </c>
      <c r="R253" s="56">
        <v>1.0102069069999999</v>
      </c>
      <c r="S253">
        <v>555337</v>
      </c>
      <c r="T253">
        <v>0</v>
      </c>
      <c r="U253">
        <v>0</v>
      </c>
      <c r="V253">
        <v>0</v>
      </c>
      <c r="W253">
        <v>0</v>
      </c>
      <c r="X253">
        <v>0</v>
      </c>
      <c r="Y253">
        <v>0</v>
      </c>
      <c r="Z253">
        <v>0</v>
      </c>
      <c r="AA253">
        <v>0</v>
      </c>
      <c r="AB253">
        <v>0</v>
      </c>
      <c r="AC253">
        <v>0</v>
      </c>
      <c r="AD253">
        <v>0</v>
      </c>
      <c r="AE253">
        <v>0</v>
      </c>
    </row>
    <row r="254" spans="1:31" x14ac:dyDescent="0.35">
      <c r="A254" t="s">
        <v>562</v>
      </c>
      <c r="B254" t="s">
        <v>1024</v>
      </c>
      <c r="C254" t="s">
        <v>563</v>
      </c>
      <c r="D254" t="s">
        <v>141</v>
      </c>
      <c r="E254" t="s">
        <v>8</v>
      </c>
      <c r="F254">
        <v>0.4</v>
      </c>
      <c r="G254" s="50">
        <f>O254*Calculator!$D$9+P254*Calculator!$D$10</f>
        <v>55200687.648000002</v>
      </c>
      <c r="H254" s="50">
        <f>G254*Calculator!$D$11</f>
        <v>2070025.7867999999</v>
      </c>
      <c r="I254" s="50">
        <f>G254*Calculator!$D$12</f>
        <v>331204.12588800001</v>
      </c>
      <c r="J254" s="50">
        <f t="shared" si="9"/>
        <v>128786</v>
      </c>
      <c r="K254" s="50" cm="1">
        <f t="array" ref="K254">MAX(SUM(T254:AB254,-AC254:AD254),0)</f>
        <v>0</v>
      </c>
      <c r="L254" s="50">
        <f t="shared" si="10"/>
        <v>274602</v>
      </c>
      <c r="M254">
        <f t="shared" si="11"/>
        <v>0</v>
      </c>
      <c r="N254">
        <v>118336364</v>
      </c>
      <c r="O254">
        <v>33349314</v>
      </c>
      <c r="P254">
        <v>84987050</v>
      </c>
      <c r="Q254">
        <v>3080</v>
      </c>
      <c r="R254" s="56">
        <v>1.027258486</v>
      </c>
      <c r="S254">
        <v>274602</v>
      </c>
      <c r="T254">
        <v>0</v>
      </c>
      <c r="U254">
        <v>0</v>
      </c>
      <c r="V254">
        <v>0</v>
      </c>
      <c r="W254">
        <v>0</v>
      </c>
      <c r="X254">
        <v>0</v>
      </c>
      <c r="Y254">
        <v>0</v>
      </c>
      <c r="Z254">
        <v>0</v>
      </c>
      <c r="AA254">
        <v>0</v>
      </c>
      <c r="AB254">
        <v>0</v>
      </c>
      <c r="AC254">
        <v>0</v>
      </c>
      <c r="AD254">
        <v>0</v>
      </c>
      <c r="AE254">
        <v>0</v>
      </c>
    </row>
    <row r="255" spans="1:31" x14ac:dyDescent="0.35">
      <c r="A255" t="s">
        <v>564</v>
      </c>
      <c r="B255" t="s">
        <v>1025</v>
      </c>
      <c r="C255" t="s">
        <v>565</v>
      </c>
      <c r="D255" t="s">
        <v>21</v>
      </c>
      <c r="E255" t="s">
        <v>22</v>
      </c>
      <c r="F255">
        <v>0.4</v>
      </c>
      <c r="G255" s="50">
        <f>O255*Calculator!$D$9+P255*Calculator!$D$10</f>
        <v>58150258.560000002</v>
      </c>
      <c r="H255" s="50">
        <f>G255*Calculator!$D$11</f>
        <v>2180634.696</v>
      </c>
      <c r="I255" s="50">
        <f>G255*Calculator!$D$12</f>
        <v>348901.55136000004</v>
      </c>
      <c r="J255" s="50">
        <f t="shared" si="9"/>
        <v>196151</v>
      </c>
      <c r="K255" s="50" cm="1">
        <f t="array" ref="K255">MAX(SUM(T255:AB255,-AC255:AD255),0)</f>
        <v>0</v>
      </c>
      <c r="L255" s="50">
        <f t="shared" si="10"/>
        <v>4144</v>
      </c>
      <c r="M255">
        <f t="shared" si="11"/>
        <v>0</v>
      </c>
      <c r="N255">
        <v>126282530</v>
      </c>
      <c r="O255">
        <v>51361580</v>
      </c>
      <c r="P255">
        <v>74920950</v>
      </c>
      <c r="Q255">
        <v>5661</v>
      </c>
      <c r="R255" s="56">
        <v>0.93844726700000003</v>
      </c>
      <c r="S255">
        <v>4144</v>
      </c>
      <c r="T255">
        <v>0</v>
      </c>
      <c r="U255">
        <v>0</v>
      </c>
      <c r="V255">
        <v>0</v>
      </c>
      <c r="W255">
        <v>0</v>
      </c>
      <c r="X255">
        <v>0</v>
      </c>
      <c r="Y255">
        <v>0</v>
      </c>
      <c r="Z255">
        <v>0</v>
      </c>
      <c r="AA255">
        <v>0</v>
      </c>
      <c r="AB255">
        <v>0</v>
      </c>
      <c r="AC255">
        <v>0</v>
      </c>
      <c r="AD255">
        <v>0</v>
      </c>
      <c r="AE255">
        <v>0</v>
      </c>
    </row>
    <row r="256" spans="1:31" x14ac:dyDescent="0.35">
      <c r="A256" t="s">
        <v>566</v>
      </c>
      <c r="B256" t="s">
        <v>1026</v>
      </c>
      <c r="C256" t="s">
        <v>567</v>
      </c>
      <c r="D256" t="s">
        <v>106</v>
      </c>
      <c r="E256" t="s">
        <v>8</v>
      </c>
      <c r="F256">
        <v>0.4</v>
      </c>
      <c r="G256" s="50">
        <f>O256*Calculator!$D$9+P256*Calculator!$D$10</f>
        <v>58094483.519999996</v>
      </c>
      <c r="H256" s="50">
        <f>G256*Calculator!$D$11</f>
        <v>2178543.1319999998</v>
      </c>
      <c r="I256" s="50">
        <f>G256*Calculator!$D$12</f>
        <v>348566.90111999999</v>
      </c>
      <c r="J256" s="50">
        <f t="shared" si="9"/>
        <v>109283</v>
      </c>
      <c r="K256" s="50" cm="1">
        <f t="array" ref="K256">MAX(SUM(T256:AB256,-AC256:AD256),0)</f>
        <v>0</v>
      </c>
      <c r="L256" s="50">
        <f t="shared" si="10"/>
        <v>0</v>
      </c>
      <c r="M256">
        <f t="shared" si="11"/>
        <v>0</v>
      </c>
      <c r="N256">
        <v>123700860</v>
      </c>
      <c r="O256">
        <v>26706860</v>
      </c>
      <c r="P256">
        <v>96994000</v>
      </c>
      <c r="Q256">
        <v>2089</v>
      </c>
      <c r="R256" s="56">
        <v>1.1476157490000001</v>
      </c>
      <c r="S256">
        <v>0</v>
      </c>
      <c r="T256">
        <v>0</v>
      </c>
      <c r="U256">
        <v>0</v>
      </c>
      <c r="V256">
        <v>0</v>
      </c>
      <c r="W256">
        <v>0</v>
      </c>
      <c r="X256">
        <v>0</v>
      </c>
      <c r="Y256">
        <v>0</v>
      </c>
      <c r="Z256">
        <v>0</v>
      </c>
      <c r="AA256">
        <v>0</v>
      </c>
      <c r="AB256">
        <v>0</v>
      </c>
      <c r="AC256">
        <v>0</v>
      </c>
      <c r="AD256">
        <v>0</v>
      </c>
      <c r="AE256">
        <v>0</v>
      </c>
    </row>
    <row r="257" spans="1:31" x14ac:dyDescent="0.35">
      <c r="A257" t="s">
        <v>568</v>
      </c>
      <c r="B257" t="s">
        <v>1027</v>
      </c>
      <c r="C257" t="s">
        <v>569</v>
      </c>
      <c r="D257" t="s">
        <v>8</v>
      </c>
      <c r="E257" t="s">
        <v>37</v>
      </c>
      <c r="F257">
        <v>0.49</v>
      </c>
      <c r="G257" s="50">
        <f>O257*Calculator!$D$9+P257*Calculator!$D$10</f>
        <v>188692480.368</v>
      </c>
      <c r="H257" s="50">
        <f>G257*Calculator!$D$11</f>
        <v>7075968.0137999998</v>
      </c>
      <c r="I257" s="50">
        <f>G257*Calculator!$D$12</f>
        <v>1132154.8822079999</v>
      </c>
      <c r="J257" s="50">
        <f t="shared" si="9"/>
        <v>236589</v>
      </c>
      <c r="K257" s="50" cm="1">
        <f t="array" ref="K257">MAX(SUM(T257:AB257,-AC257:AD257),0)</f>
        <v>7508483</v>
      </c>
      <c r="L257" s="50">
        <f t="shared" si="10"/>
        <v>0</v>
      </c>
      <c r="M257">
        <f t="shared" si="11"/>
        <v>0</v>
      </c>
      <c r="N257">
        <v>397820599</v>
      </c>
      <c r="O257">
        <v>47112649</v>
      </c>
      <c r="P257">
        <v>350707950</v>
      </c>
      <c r="Q257">
        <v>4441</v>
      </c>
      <c r="R257" s="56">
        <v>1.010682063</v>
      </c>
      <c r="S257">
        <v>0</v>
      </c>
      <c r="T257">
        <v>8351735</v>
      </c>
      <c r="U257">
        <v>0</v>
      </c>
      <c r="V257">
        <v>0</v>
      </c>
      <c r="W257">
        <v>0</v>
      </c>
      <c r="X257">
        <v>0</v>
      </c>
      <c r="Y257">
        <v>0</v>
      </c>
      <c r="Z257">
        <v>0</v>
      </c>
      <c r="AA257">
        <v>0</v>
      </c>
      <c r="AB257">
        <v>0</v>
      </c>
      <c r="AC257">
        <v>0</v>
      </c>
      <c r="AD257">
        <v>843252</v>
      </c>
      <c r="AE257">
        <v>0</v>
      </c>
    </row>
    <row r="258" spans="1:31" x14ac:dyDescent="0.35">
      <c r="A258" t="s">
        <v>570</v>
      </c>
      <c r="B258" t="s">
        <v>1028</v>
      </c>
      <c r="C258" t="s">
        <v>571</v>
      </c>
      <c r="D258" t="s">
        <v>21</v>
      </c>
      <c r="E258" t="s">
        <v>22</v>
      </c>
      <c r="F258">
        <v>0.4</v>
      </c>
      <c r="G258" s="50">
        <f>O258*Calculator!$D$9+P258*Calculator!$D$10</f>
        <v>91876243.679999992</v>
      </c>
      <c r="H258" s="50">
        <f>G258*Calculator!$D$11</f>
        <v>3445359.1379999998</v>
      </c>
      <c r="I258" s="50">
        <f>G258*Calculator!$D$12</f>
        <v>551257.46207999997</v>
      </c>
      <c r="J258" s="50">
        <f t="shared" si="9"/>
        <v>169631</v>
      </c>
      <c r="K258" s="50" cm="1">
        <f t="array" ref="K258">MAX(SUM(T258:AB258,-AC258:AD258),0)</f>
        <v>0</v>
      </c>
      <c r="L258" s="50">
        <f t="shared" si="10"/>
        <v>0</v>
      </c>
      <c r="M258">
        <f t="shared" si="11"/>
        <v>0</v>
      </c>
      <c r="N258">
        <v>195555750</v>
      </c>
      <c r="O258">
        <v>41469090</v>
      </c>
      <c r="P258">
        <v>154086660</v>
      </c>
      <c r="Q258">
        <v>3765</v>
      </c>
      <c r="R258" s="56">
        <v>1.0268421139999999</v>
      </c>
      <c r="S258">
        <v>0</v>
      </c>
      <c r="T258">
        <v>0</v>
      </c>
      <c r="U258">
        <v>0</v>
      </c>
      <c r="V258">
        <v>0</v>
      </c>
      <c r="W258">
        <v>0</v>
      </c>
      <c r="X258">
        <v>0</v>
      </c>
      <c r="Y258">
        <v>0</v>
      </c>
      <c r="Z258">
        <v>0</v>
      </c>
      <c r="AA258">
        <v>0</v>
      </c>
      <c r="AB258">
        <v>0</v>
      </c>
      <c r="AC258">
        <v>0</v>
      </c>
      <c r="AD258">
        <v>0</v>
      </c>
      <c r="AE258">
        <v>0</v>
      </c>
    </row>
    <row r="259" spans="1:31" x14ac:dyDescent="0.35">
      <c r="A259" t="s">
        <v>572</v>
      </c>
      <c r="B259" t="s">
        <v>1029</v>
      </c>
      <c r="C259" t="s">
        <v>573</v>
      </c>
      <c r="D259" t="s">
        <v>8</v>
      </c>
      <c r="E259" t="s">
        <v>201</v>
      </c>
      <c r="F259">
        <v>0.49</v>
      </c>
      <c r="G259" s="50">
        <f>O259*Calculator!$D$9+P259*Calculator!$D$10</f>
        <v>51674179.439999998</v>
      </c>
      <c r="H259" s="50">
        <f>G259*Calculator!$D$11</f>
        <v>1937781.7289999998</v>
      </c>
      <c r="I259" s="50">
        <f>G259*Calculator!$D$12</f>
        <v>310045.07663999998</v>
      </c>
      <c r="J259" s="50">
        <f t="shared" ref="J259:J298" si="12">ROUND(84000000*0.76*Q259*R259/SUMPRODUCT($Q$3:$Q$356,$R$3:$R$356)+84000000*0.24*N259*R259/SUMPRODUCT($N$3:$N$356,$R$3:$R$356),0)</f>
        <v>187510</v>
      </c>
      <c r="K259" s="50" cm="1">
        <f t="array" ref="K259">MAX(SUM(T259:AB259,-AC259:AD259),0)</f>
        <v>0</v>
      </c>
      <c r="L259" s="50">
        <f t="shared" ref="L259:L298" si="13">S259</f>
        <v>0</v>
      </c>
      <c r="M259">
        <f t="shared" ref="M259:M298" si="14">ROUND(AE259*139.3/134.2,-3)</f>
        <v>0</v>
      </c>
      <c r="N259">
        <v>112478445</v>
      </c>
      <c r="O259">
        <v>48239045</v>
      </c>
      <c r="P259">
        <v>64239400</v>
      </c>
      <c r="Q259">
        <v>5488</v>
      </c>
      <c r="R259" s="56">
        <v>0.936167796</v>
      </c>
      <c r="S259">
        <v>0</v>
      </c>
      <c r="T259">
        <v>0</v>
      </c>
      <c r="U259">
        <v>0</v>
      </c>
      <c r="V259">
        <v>0</v>
      </c>
      <c r="W259">
        <v>0</v>
      </c>
      <c r="X259">
        <v>0</v>
      </c>
      <c r="Y259">
        <v>0</v>
      </c>
      <c r="Z259">
        <v>0</v>
      </c>
      <c r="AA259">
        <v>0</v>
      </c>
      <c r="AB259">
        <v>0</v>
      </c>
      <c r="AC259">
        <v>0</v>
      </c>
      <c r="AD259">
        <v>0</v>
      </c>
      <c r="AE259">
        <v>0</v>
      </c>
    </row>
    <row r="260" spans="1:31" x14ac:dyDescent="0.35">
      <c r="A260" t="s">
        <v>574</v>
      </c>
      <c r="B260" t="s">
        <v>1030</v>
      </c>
      <c r="C260" t="s">
        <v>575</v>
      </c>
      <c r="D260" t="s">
        <v>200</v>
      </c>
      <c r="E260" t="s">
        <v>201</v>
      </c>
      <c r="F260">
        <v>0.4</v>
      </c>
      <c r="G260" s="50">
        <f>O260*Calculator!$D$9+P260*Calculator!$D$10</f>
        <v>24334216.32</v>
      </c>
      <c r="H260" s="50">
        <f>G260*Calculator!$D$11</f>
        <v>912533.11199999996</v>
      </c>
      <c r="I260" s="50">
        <f>G260*Calculator!$D$12</f>
        <v>146005.29792000001</v>
      </c>
      <c r="J260" s="50">
        <f t="shared" si="12"/>
        <v>131987</v>
      </c>
      <c r="K260" s="50" cm="1">
        <f t="array" ref="K260">MAX(SUM(T260:AB260,-AC260:AD260),0)</f>
        <v>0</v>
      </c>
      <c r="L260" s="50">
        <f t="shared" si="13"/>
        <v>837143</v>
      </c>
      <c r="M260">
        <f t="shared" si="14"/>
        <v>0</v>
      </c>
      <c r="N260">
        <v>53628146</v>
      </c>
      <c r="O260">
        <v>29318620</v>
      </c>
      <c r="P260">
        <v>24309526</v>
      </c>
      <c r="Q260">
        <v>3948</v>
      </c>
      <c r="R260" s="56">
        <v>0.95861311900000001</v>
      </c>
      <c r="S260">
        <v>837143</v>
      </c>
      <c r="T260">
        <v>0</v>
      </c>
      <c r="U260">
        <v>0</v>
      </c>
      <c r="V260">
        <v>0</v>
      </c>
      <c r="W260">
        <v>0</v>
      </c>
      <c r="X260">
        <v>0</v>
      </c>
      <c r="Y260">
        <v>0</v>
      </c>
      <c r="Z260">
        <v>0</v>
      </c>
      <c r="AA260">
        <v>0</v>
      </c>
      <c r="AB260">
        <v>0</v>
      </c>
      <c r="AC260">
        <v>0</v>
      </c>
      <c r="AD260">
        <v>0</v>
      </c>
      <c r="AE260">
        <v>0</v>
      </c>
    </row>
    <row r="261" spans="1:31" x14ac:dyDescent="0.35">
      <c r="A261" t="s">
        <v>576</v>
      </c>
      <c r="B261" t="s">
        <v>1031</v>
      </c>
      <c r="C261" t="s">
        <v>577</v>
      </c>
      <c r="D261" t="s">
        <v>28</v>
      </c>
      <c r="E261" t="s">
        <v>8</v>
      </c>
      <c r="F261">
        <v>0.3</v>
      </c>
      <c r="G261" s="50">
        <f>O261*Calculator!$D$9+P261*Calculator!$D$10</f>
        <v>555631606.60800004</v>
      </c>
      <c r="H261" s="50">
        <f>G261*Calculator!$D$11</f>
        <v>20836185.2478</v>
      </c>
      <c r="I261" s="50">
        <f>G261*Calculator!$D$12</f>
        <v>3333789.6396480002</v>
      </c>
      <c r="J261" s="50">
        <f t="shared" si="12"/>
        <v>1046435</v>
      </c>
      <c r="K261" s="50" cm="1">
        <f t="array" ref="K261">MAX(SUM(T261:AB261,-AC261:AD261),0)</f>
        <v>0</v>
      </c>
      <c r="L261" s="50">
        <f t="shared" si="13"/>
        <v>0</v>
      </c>
      <c r="M261">
        <f t="shared" si="14"/>
        <v>0</v>
      </c>
      <c r="N261">
        <v>1176167469</v>
      </c>
      <c r="O261">
        <v>186016219</v>
      </c>
      <c r="P261">
        <v>990151250</v>
      </c>
      <c r="Q261">
        <v>18087</v>
      </c>
      <c r="R261" s="56">
        <v>1.2323137150000001</v>
      </c>
      <c r="S261">
        <v>0</v>
      </c>
      <c r="T261">
        <v>0</v>
      </c>
      <c r="U261">
        <v>0</v>
      </c>
      <c r="V261">
        <v>0</v>
      </c>
      <c r="W261">
        <v>0</v>
      </c>
      <c r="X261">
        <v>0</v>
      </c>
      <c r="Y261">
        <v>0</v>
      </c>
      <c r="Z261">
        <v>0</v>
      </c>
      <c r="AA261">
        <v>0</v>
      </c>
      <c r="AB261">
        <v>0</v>
      </c>
      <c r="AC261">
        <v>0</v>
      </c>
      <c r="AD261">
        <v>0</v>
      </c>
      <c r="AE261">
        <v>0</v>
      </c>
    </row>
    <row r="262" spans="1:31" x14ac:dyDescent="0.35">
      <c r="A262" t="s">
        <v>578</v>
      </c>
      <c r="B262" t="s">
        <v>1032</v>
      </c>
      <c r="C262" t="s">
        <v>579</v>
      </c>
      <c r="D262" t="s">
        <v>8</v>
      </c>
      <c r="E262" t="s">
        <v>69</v>
      </c>
      <c r="F262">
        <v>0.49</v>
      </c>
      <c r="G262" s="50">
        <f>O262*Calculator!$D$9+P262*Calculator!$D$10</f>
        <v>205774301.28</v>
      </c>
      <c r="H262" s="50">
        <f>G262*Calculator!$D$11</f>
        <v>7716536.2979999995</v>
      </c>
      <c r="I262" s="50">
        <f>G262*Calculator!$D$12</f>
        <v>1234645.8076800001</v>
      </c>
      <c r="J262" s="50">
        <f t="shared" si="12"/>
        <v>437651</v>
      </c>
      <c r="K262" s="50" cm="1">
        <f t="array" ref="K262">MAX(SUM(T262:AB262,-AC262:AD262),0)</f>
        <v>3377334</v>
      </c>
      <c r="L262" s="50">
        <f t="shared" si="13"/>
        <v>82944</v>
      </c>
      <c r="M262">
        <f t="shared" si="14"/>
        <v>0</v>
      </c>
      <c r="N262">
        <v>437923740</v>
      </c>
      <c r="O262">
        <v>92272790</v>
      </c>
      <c r="P262">
        <v>345650950</v>
      </c>
      <c r="Q262">
        <v>10830</v>
      </c>
      <c r="R262" s="56">
        <v>0.98139820799999999</v>
      </c>
      <c r="S262">
        <v>82944</v>
      </c>
      <c r="T262">
        <v>33203894</v>
      </c>
      <c r="U262">
        <v>0</v>
      </c>
      <c r="V262">
        <v>-1822574</v>
      </c>
      <c r="W262">
        <v>0</v>
      </c>
      <c r="X262">
        <v>0</v>
      </c>
      <c r="Y262">
        <v>1522071</v>
      </c>
      <c r="Z262">
        <v>0</v>
      </c>
      <c r="AA262">
        <v>0</v>
      </c>
      <c r="AB262">
        <v>-3657805</v>
      </c>
      <c r="AC262">
        <v>0</v>
      </c>
      <c r="AD262">
        <v>25868252</v>
      </c>
      <c r="AE262">
        <v>0</v>
      </c>
    </row>
    <row r="263" spans="1:31" x14ac:dyDescent="0.35">
      <c r="A263" t="s">
        <v>580</v>
      </c>
      <c r="B263" t="s">
        <v>1033</v>
      </c>
      <c r="C263" t="s">
        <v>581</v>
      </c>
      <c r="D263" t="s">
        <v>21</v>
      </c>
      <c r="E263" t="s">
        <v>22</v>
      </c>
      <c r="F263">
        <v>0.4</v>
      </c>
      <c r="G263" s="50">
        <f>O263*Calculator!$D$9+P263*Calculator!$D$10</f>
        <v>73679545.247999996</v>
      </c>
      <c r="H263" s="50">
        <f>G263*Calculator!$D$11</f>
        <v>2762982.9467999996</v>
      </c>
      <c r="I263" s="50">
        <f>G263*Calculator!$D$12</f>
        <v>442077.271488</v>
      </c>
      <c r="J263" s="50">
        <f t="shared" si="12"/>
        <v>167827</v>
      </c>
      <c r="K263" s="50" cm="1">
        <f t="array" ref="K263">MAX(SUM(T263:AB263,-AC263:AD263),0)</f>
        <v>0</v>
      </c>
      <c r="L263" s="50">
        <f t="shared" si="13"/>
        <v>378309</v>
      </c>
      <c r="M263">
        <f t="shared" si="14"/>
        <v>0</v>
      </c>
      <c r="N263">
        <v>158271614</v>
      </c>
      <c r="O263">
        <v>47725614</v>
      </c>
      <c r="P263">
        <v>110546000</v>
      </c>
      <c r="Q263">
        <v>4031</v>
      </c>
      <c r="R263" s="56">
        <v>1.0179049609999999</v>
      </c>
      <c r="S263">
        <v>378309</v>
      </c>
      <c r="T263">
        <v>0</v>
      </c>
      <c r="U263">
        <v>0</v>
      </c>
      <c r="V263">
        <v>0</v>
      </c>
      <c r="W263">
        <v>0</v>
      </c>
      <c r="X263">
        <v>0</v>
      </c>
      <c r="Y263">
        <v>0</v>
      </c>
      <c r="Z263">
        <v>0</v>
      </c>
      <c r="AA263">
        <v>0</v>
      </c>
      <c r="AB263">
        <v>0</v>
      </c>
      <c r="AC263">
        <v>0</v>
      </c>
      <c r="AD263">
        <v>0</v>
      </c>
      <c r="AE263">
        <v>0</v>
      </c>
    </row>
    <row r="264" spans="1:31" x14ac:dyDescent="0.35">
      <c r="A264" t="s">
        <v>582</v>
      </c>
      <c r="B264" t="s">
        <v>1035</v>
      </c>
      <c r="C264" t="s">
        <v>583</v>
      </c>
      <c r="D264" t="s">
        <v>36</v>
      </c>
      <c r="E264" t="s">
        <v>37</v>
      </c>
      <c r="F264">
        <v>0.4</v>
      </c>
      <c r="G264" s="50">
        <f>O264*Calculator!$D$9+P264*Calculator!$D$10</f>
        <v>96423008.640000001</v>
      </c>
      <c r="H264" s="50">
        <f>G264*Calculator!$D$11</f>
        <v>3615862.824</v>
      </c>
      <c r="I264" s="50">
        <f>G264*Calculator!$D$12</f>
        <v>578538.05183999997</v>
      </c>
      <c r="J264" s="50">
        <f t="shared" si="12"/>
        <v>168164</v>
      </c>
      <c r="K264" s="50" cm="1">
        <f t="array" ref="K264">MAX(SUM(T264:AB264,-AC264:AD264),0)</f>
        <v>0</v>
      </c>
      <c r="L264" s="50">
        <f t="shared" si="13"/>
        <v>166480</v>
      </c>
      <c r="M264">
        <f t="shared" si="14"/>
        <v>0</v>
      </c>
      <c r="N264">
        <v>204737270</v>
      </c>
      <c r="O264">
        <v>38560020</v>
      </c>
      <c r="P264">
        <v>166177250</v>
      </c>
      <c r="Q264">
        <v>3523</v>
      </c>
      <c r="R264" s="56">
        <v>1.053103943</v>
      </c>
      <c r="S264">
        <v>166480</v>
      </c>
      <c r="T264">
        <v>0</v>
      </c>
      <c r="U264">
        <v>0</v>
      </c>
      <c r="V264">
        <v>0</v>
      </c>
      <c r="W264">
        <v>0</v>
      </c>
      <c r="X264">
        <v>0</v>
      </c>
      <c r="Y264">
        <v>0</v>
      </c>
      <c r="Z264">
        <v>0</v>
      </c>
      <c r="AA264">
        <v>0</v>
      </c>
      <c r="AB264">
        <v>0</v>
      </c>
      <c r="AC264">
        <v>0</v>
      </c>
      <c r="AD264">
        <v>0</v>
      </c>
      <c r="AE264">
        <v>0</v>
      </c>
    </row>
    <row r="265" spans="1:31" x14ac:dyDescent="0.35">
      <c r="A265" t="s">
        <v>584</v>
      </c>
      <c r="B265" t="s">
        <v>1036</v>
      </c>
      <c r="C265" t="s">
        <v>585</v>
      </c>
      <c r="D265" t="s">
        <v>144</v>
      </c>
      <c r="E265" t="s">
        <v>8</v>
      </c>
      <c r="F265">
        <v>0.4</v>
      </c>
      <c r="G265" s="50">
        <f>O265*Calculator!$D$9+P265*Calculator!$D$10</f>
        <v>117084745.536</v>
      </c>
      <c r="H265" s="50">
        <f>G265*Calculator!$D$11</f>
        <v>4390677.9575999994</v>
      </c>
      <c r="I265" s="50">
        <f>G265*Calculator!$D$12</f>
        <v>702508.47321600001</v>
      </c>
      <c r="J265" s="50">
        <f t="shared" si="12"/>
        <v>193342</v>
      </c>
      <c r="K265" s="50" cm="1">
        <f t="array" ref="K265">MAX(SUM(T265:AB265,-AC265:AD265),0)</f>
        <v>10414446</v>
      </c>
      <c r="L265" s="50">
        <f t="shared" si="13"/>
        <v>686224</v>
      </c>
      <c r="M265">
        <f t="shared" si="14"/>
        <v>0</v>
      </c>
      <c r="N265">
        <v>248419733</v>
      </c>
      <c r="O265">
        <v>44931798</v>
      </c>
      <c r="P265">
        <v>203487935</v>
      </c>
      <c r="Q265">
        <v>4036</v>
      </c>
      <c r="R265" s="56">
        <v>1.0384071909999999</v>
      </c>
      <c r="S265">
        <v>686224</v>
      </c>
      <c r="T265">
        <v>13434385</v>
      </c>
      <c r="U265">
        <v>0</v>
      </c>
      <c r="V265">
        <v>-69457</v>
      </c>
      <c r="W265">
        <v>0</v>
      </c>
      <c r="X265">
        <v>0</v>
      </c>
      <c r="Y265">
        <v>0</v>
      </c>
      <c r="Z265">
        <v>0</v>
      </c>
      <c r="AA265">
        <v>522577</v>
      </c>
      <c r="AB265">
        <v>110677</v>
      </c>
      <c r="AC265">
        <v>0</v>
      </c>
      <c r="AD265">
        <v>3583736</v>
      </c>
      <c r="AE265">
        <v>0</v>
      </c>
    </row>
    <row r="266" spans="1:31" x14ac:dyDescent="0.35">
      <c r="A266" t="s">
        <v>586</v>
      </c>
      <c r="B266" t="s">
        <v>1037</v>
      </c>
      <c r="C266" t="s">
        <v>587</v>
      </c>
      <c r="D266" t="s">
        <v>8</v>
      </c>
      <c r="E266" t="s">
        <v>81</v>
      </c>
      <c r="F266">
        <v>0.49</v>
      </c>
      <c r="G266" s="50">
        <f>O266*Calculator!$D$9+P266*Calculator!$D$10</f>
        <v>209513955.792</v>
      </c>
      <c r="H266" s="50">
        <f>G266*Calculator!$D$11</f>
        <v>7856773.3421999998</v>
      </c>
      <c r="I266" s="50">
        <f>G266*Calculator!$D$12</f>
        <v>1257083.7347520001</v>
      </c>
      <c r="J266" s="50">
        <f t="shared" si="12"/>
        <v>461421</v>
      </c>
      <c r="K266" s="50" cm="1">
        <f t="array" ref="K266">MAX(SUM(T266:AB266,-AC266:AD266),0)</f>
        <v>647203</v>
      </c>
      <c r="L266" s="50">
        <f t="shared" si="13"/>
        <v>1278654</v>
      </c>
      <c r="M266">
        <f t="shared" si="14"/>
        <v>0</v>
      </c>
      <c r="N266">
        <v>447491231</v>
      </c>
      <c r="O266">
        <v>110038231</v>
      </c>
      <c r="P266">
        <v>337453000</v>
      </c>
      <c r="Q266">
        <v>11820</v>
      </c>
      <c r="R266" s="56">
        <v>0.96217069899999996</v>
      </c>
      <c r="S266">
        <v>1278654</v>
      </c>
      <c r="T266">
        <v>647203</v>
      </c>
      <c r="U266">
        <v>0</v>
      </c>
      <c r="V266">
        <v>0</v>
      </c>
      <c r="W266">
        <v>0</v>
      </c>
      <c r="X266">
        <v>0</v>
      </c>
      <c r="Y266">
        <v>0</v>
      </c>
      <c r="Z266">
        <v>0</v>
      </c>
      <c r="AA266">
        <v>0</v>
      </c>
      <c r="AB266">
        <v>0</v>
      </c>
      <c r="AC266">
        <v>0</v>
      </c>
      <c r="AD266">
        <v>0</v>
      </c>
      <c r="AE266">
        <v>0</v>
      </c>
    </row>
    <row r="267" spans="1:31" x14ac:dyDescent="0.35">
      <c r="A267" t="s">
        <v>588</v>
      </c>
      <c r="B267" t="s">
        <v>1038</v>
      </c>
      <c r="C267" t="s">
        <v>589</v>
      </c>
      <c r="D267" t="s">
        <v>8</v>
      </c>
      <c r="E267" t="s">
        <v>55</v>
      </c>
      <c r="F267">
        <v>0.49</v>
      </c>
      <c r="G267" s="50">
        <f>O267*Calculator!$D$9+P267*Calculator!$D$10</f>
        <v>110223957.40799999</v>
      </c>
      <c r="H267" s="50">
        <f>G267*Calculator!$D$11</f>
        <v>4133398.4027999993</v>
      </c>
      <c r="I267" s="50">
        <f>G267*Calculator!$D$12</f>
        <v>661343.74444799998</v>
      </c>
      <c r="J267" s="50">
        <f t="shared" si="12"/>
        <v>302121</v>
      </c>
      <c r="K267" s="50" cm="1">
        <f t="array" ref="K267">MAX(SUM(T267:AB267,-AC267:AD267),0)</f>
        <v>587956</v>
      </c>
      <c r="L267" s="50">
        <f t="shared" si="13"/>
        <v>2021</v>
      </c>
      <c r="M267">
        <f t="shared" si="14"/>
        <v>0</v>
      </c>
      <c r="N267">
        <v>238160494</v>
      </c>
      <c r="O267">
        <v>85272494</v>
      </c>
      <c r="P267">
        <v>152888000</v>
      </c>
      <c r="Q267">
        <v>8280</v>
      </c>
      <c r="R267" s="56">
        <v>0.94928680200000004</v>
      </c>
      <c r="S267">
        <v>2021</v>
      </c>
      <c r="T267">
        <v>816013</v>
      </c>
      <c r="U267">
        <v>0</v>
      </c>
      <c r="V267">
        <v>0</v>
      </c>
      <c r="W267">
        <v>0</v>
      </c>
      <c r="X267">
        <v>0</v>
      </c>
      <c r="Y267">
        <v>0</v>
      </c>
      <c r="Z267">
        <v>0</v>
      </c>
      <c r="AA267">
        <v>0</v>
      </c>
      <c r="AB267">
        <v>0</v>
      </c>
      <c r="AC267">
        <v>0</v>
      </c>
      <c r="AD267">
        <v>228057</v>
      </c>
      <c r="AE267">
        <v>0</v>
      </c>
    </row>
    <row r="268" spans="1:31" x14ac:dyDescent="0.35">
      <c r="A268" t="s">
        <v>590</v>
      </c>
      <c r="B268" t="s">
        <v>1039</v>
      </c>
      <c r="C268" t="s">
        <v>591</v>
      </c>
      <c r="D268" t="s">
        <v>28</v>
      </c>
      <c r="E268" t="s">
        <v>8</v>
      </c>
      <c r="F268">
        <v>0.3</v>
      </c>
      <c r="G268" s="50">
        <f>O268*Calculator!$D$9+P268*Calculator!$D$10</f>
        <v>102816201.552</v>
      </c>
      <c r="H268" s="50">
        <f>G268*Calculator!$D$11</f>
        <v>3855607.5581999999</v>
      </c>
      <c r="I268" s="50">
        <f>G268*Calculator!$D$12</f>
        <v>616897.20931199996</v>
      </c>
      <c r="J268" s="50">
        <f t="shared" si="12"/>
        <v>283459</v>
      </c>
      <c r="K268" s="50" cm="1">
        <f t="array" ref="K268">MAX(SUM(T268:AB268,-AC268:AD268),0)</f>
        <v>0</v>
      </c>
      <c r="L268" s="50">
        <f t="shared" si="13"/>
        <v>0</v>
      </c>
      <c r="M268">
        <f t="shared" si="14"/>
        <v>0</v>
      </c>
      <c r="N268">
        <v>223749661</v>
      </c>
      <c r="O268">
        <v>95492411</v>
      </c>
      <c r="P268">
        <v>128257250</v>
      </c>
      <c r="Q268">
        <v>6943</v>
      </c>
      <c r="R268" s="56">
        <v>1.0401629560000001</v>
      </c>
      <c r="S268">
        <v>0</v>
      </c>
      <c r="T268">
        <v>0</v>
      </c>
      <c r="U268">
        <v>0</v>
      </c>
      <c r="V268">
        <v>0</v>
      </c>
      <c r="W268">
        <v>0</v>
      </c>
      <c r="X268">
        <v>0</v>
      </c>
      <c r="Y268">
        <v>0</v>
      </c>
      <c r="Z268">
        <v>0</v>
      </c>
      <c r="AA268">
        <v>0</v>
      </c>
      <c r="AB268">
        <v>0</v>
      </c>
      <c r="AC268">
        <v>0</v>
      </c>
      <c r="AD268">
        <v>0</v>
      </c>
      <c r="AE268">
        <v>0</v>
      </c>
    </row>
    <row r="269" spans="1:31" x14ac:dyDescent="0.35">
      <c r="A269" t="s">
        <v>592</v>
      </c>
      <c r="B269" t="s">
        <v>1040</v>
      </c>
      <c r="C269" t="s">
        <v>593</v>
      </c>
      <c r="D269" t="s">
        <v>28</v>
      </c>
      <c r="E269" t="s">
        <v>8</v>
      </c>
      <c r="F269">
        <v>0.3</v>
      </c>
      <c r="G269" s="50">
        <f>O269*Calculator!$D$9+P269*Calculator!$D$10</f>
        <v>210152952.14399999</v>
      </c>
      <c r="H269" s="50">
        <f>G269*Calculator!$D$11</f>
        <v>7880735.7053999994</v>
      </c>
      <c r="I269" s="50">
        <f>G269*Calculator!$D$12</f>
        <v>1260917.7128639999</v>
      </c>
      <c r="J269" s="50">
        <f t="shared" si="12"/>
        <v>404928</v>
      </c>
      <c r="K269" s="50" cm="1">
        <f t="array" ref="K269">MAX(SUM(T269:AB269,-AC269:AD269),0)</f>
        <v>30693416</v>
      </c>
      <c r="L269" s="50">
        <f t="shared" si="13"/>
        <v>0</v>
      </c>
      <c r="M269">
        <f t="shared" si="14"/>
        <v>0</v>
      </c>
      <c r="N269">
        <v>448832167</v>
      </c>
      <c r="O269">
        <v>110135167</v>
      </c>
      <c r="P269">
        <v>338697000</v>
      </c>
      <c r="Q269">
        <v>8418</v>
      </c>
      <c r="R269" s="56">
        <v>1.0882862440000001</v>
      </c>
      <c r="S269">
        <v>0</v>
      </c>
      <c r="T269">
        <v>35829831</v>
      </c>
      <c r="U269">
        <v>-58821</v>
      </c>
      <c r="V269">
        <v>-1284000</v>
      </c>
      <c r="W269">
        <v>0</v>
      </c>
      <c r="X269">
        <v>1645049</v>
      </c>
      <c r="Y269">
        <v>36291</v>
      </c>
      <c r="Z269">
        <v>0</v>
      </c>
      <c r="AA269">
        <v>-63949</v>
      </c>
      <c r="AB269">
        <v>-156682</v>
      </c>
      <c r="AC269">
        <v>0</v>
      </c>
      <c r="AD269">
        <v>5254303</v>
      </c>
      <c r="AE269">
        <v>0</v>
      </c>
    </row>
    <row r="270" spans="1:31" x14ac:dyDescent="0.35">
      <c r="A270" t="s">
        <v>594</v>
      </c>
      <c r="B270" t="s">
        <v>1041</v>
      </c>
      <c r="C270" t="s">
        <v>595</v>
      </c>
      <c r="D270" t="s">
        <v>8</v>
      </c>
      <c r="E270" t="s">
        <v>147</v>
      </c>
      <c r="F270">
        <v>0.49</v>
      </c>
      <c r="G270" s="50">
        <f>O270*Calculator!$D$9+P270*Calculator!$D$10</f>
        <v>147307931.28</v>
      </c>
      <c r="H270" s="50">
        <f>G270*Calculator!$D$11</f>
        <v>5524047.4229999995</v>
      </c>
      <c r="I270" s="50">
        <f>G270*Calculator!$D$12</f>
        <v>883847.58768</v>
      </c>
      <c r="J270" s="50">
        <f t="shared" si="12"/>
        <v>290345</v>
      </c>
      <c r="K270" s="50" cm="1">
        <f t="array" ref="K270">MAX(SUM(T270:AB270,-AC270:AD270),0)</f>
        <v>833317</v>
      </c>
      <c r="L270" s="50">
        <f t="shared" si="13"/>
        <v>0</v>
      </c>
      <c r="M270">
        <f t="shared" si="14"/>
        <v>0</v>
      </c>
      <c r="N270">
        <v>314676165</v>
      </c>
      <c r="O270">
        <v>77846415</v>
      </c>
      <c r="P270">
        <v>236829750</v>
      </c>
      <c r="Q270">
        <v>6981</v>
      </c>
      <c r="R270" s="56">
        <v>0.98402387400000002</v>
      </c>
      <c r="S270">
        <v>0</v>
      </c>
      <c r="T270">
        <v>2055085</v>
      </c>
      <c r="U270">
        <v>0</v>
      </c>
      <c r="V270">
        <v>0</v>
      </c>
      <c r="W270">
        <v>0</v>
      </c>
      <c r="X270">
        <v>0</v>
      </c>
      <c r="Y270">
        <v>0</v>
      </c>
      <c r="Z270">
        <v>0</v>
      </c>
      <c r="AA270">
        <v>0</v>
      </c>
      <c r="AB270">
        <v>0</v>
      </c>
      <c r="AC270">
        <v>0</v>
      </c>
      <c r="AD270">
        <v>1221768</v>
      </c>
      <c r="AE270">
        <v>0</v>
      </c>
    </row>
    <row r="271" spans="1:31" x14ac:dyDescent="0.35">
      <c r="A271" t="s">
        <v>596</v>
      </c>
      <c r="B271" t="s">
        <v>1042</v>
      </c>
      <c r="C271" t="s">
        <v>597</v>
      </c>
      <c r="D271" t="s">
        <v>405</v>
      </c>
      <c r="E271" t="s">
        <v>8</v>
      </c>
      <c r="F271">
        <v>0.4</v>
      </c>
      <c r="G271" s="50">
        <f>O271*Calculator!$D$9+P271*Calculator!$D$10</f>
        <v>106095557.85600001</v>
      </c>
      <c r="H271" s="50">
        <f>G271*Calculator!$D$11</f>
        <v>3978583.4196000001</v>
      </c>
      <c r="I271" s="50">
        <f>G271*Calculator!$D$12</f>
        <v>636573.34713600005</v>
      </c>
      <c r="J271" s="50">
        <f t="shared" si="12"/>
        <v>225875</v>
      </c>
      <c r="K271" s="50" cm="1">
        <f t="array" ref="K271">MAX(SUM(T271:AB271,-AC271:AD271),0)</f>
        <v>1456747</v>
      </c>
      <c r="L271" s="50">
        <f t="shared" si="13"/>
        <v>80479</v>
      </c>
      <c r="M271">
        <f t="shared" si="14"/>
        <v>0</v>
      </c>
      <c r="N271">
        <v>226995208</v>
      </c>
      <c r="O271">
        <v>59627958</v>
      </c>
      <c r="P271">
        <v>167367250</v>
      </c>
      <c r="Q271">
        <v>5373</v>
      </c>
      <c r="R271" s="56">
        <v>1.01049868</v>
      </c>
      <c r="S271">
        <v>80479</v>
      </c>
      <c r="T271">
        <v>1736055</v>
      </c>
      <c r="U271">
        <v>0</v>
      </c>
      <c r="V271">
        <v>0</v>
      </c>
      <c r="W271">
        <v>0</v>
      </c>
      <c r="X271">
        <v>0</v>
      </c>
      <c r="Y271">
        <v>0</v>
      </c>
      <c r="Z271">
        <v>0</v>
      </c>
      <c r="AA271">
        <v>0</v>
      </c>
      <c r="AB271">
        <v>0</v>
      </c>
      <c r="AC271">
        <v>0</v>
      </c>
      <c r="AD271">
        <v>279308</v>
      </c>
      <c r="AE271">
        <v>0</v>
      </c>
    </row>
    <row r="272" spans="1:31" x14ac:dyDescent="0.35">
      <c r="A272" t="s">
        <v>598</v>
      </c>
      <c r="B272" t="s">
        <v>1044</v>
      </c>
      <c r="C272" t="s">
        <v>599</v>
      </c>
      <c r="D272" t="s">
        <v>106</v>
      </c>
      <c r="E272" t="s">
        <v>8</v>
      </c>
      <c r="F272">
        <v>0.4</v>
      </c>
      <c r="G272" s="50">
        <f>O272*Calculator!$D$9+P272*Calculator!$D$10</f>
        <v>89988145.728</v>
      </c>
      <c r="H272" s="50">
        <f>G272*Calculator!$D$11</f>
        <v>3374555.4647999997</v>
      </c>
      <c r="I272" s="50">
        <f>G272*Calculator!$D$12</f>
        <v>539928.87436799996</v>
      </c>
      <c r="J272" s="50">
        <f t="shared" si="12"/>
        <v>142276</v>
      </c>
      <c r="K272" s="50" cm="1">
        <f t="array" ref="K272">MAX(SUM(T272:AB272,-AC272:AD272),0)</f>
        <v>0</v>
      </c>
      <c r="L272" s="50">
        <f t="shared" si="13"/>
        <v>0</v>
      </c>
      <c r="M272">
        <f t="shared" si="14"/>
        <v>0</v>
      </c>
      <c r="N272">
        <v>190927004</v>
      </c>
      <c r="O272">
        <v>34517004</v>
      </c>
      <c r="P272">
        <v>156410000</v>
      </c>
      <c r="Q272">
        <v>2911</v>
      </c>
      <c r="R272" s="56">
        <v>1.038128602</v>
      </c>
      <c r="S272">
        <v>0</v>
      </c>
      <c r="T272">
        <v>0</v>
      </c>
      <c r="U272">
        <v>0</v>
      </c>
      <c r="V272">
        <v>0</v>
      </c>
      <c r="W272">
        <v>0</v>
      </c>
      <c r="X272">
        <v>0</v>
      </c>
      <c r="Y272">
        <v>0</v>
      </c>
      <c r="Z272">
        <v>0</v>
      </c>
      <c r="AA272">
        <v>0</v>
      </c>
      <c r="AB272">
        <v>0</v>
      </c>
      <c r="AC272">
        <v>0</v>
      </c>
      <c r="AD272">
        <v>0</v>
      </c>
      <c r="AE272">
        <v>0</v>
      </c>
    </row>
    <row r="273" spans="1:31" x14ac:dyDescent="0.35">
      <c r="A273" t="s">
        <v>600</v>
      </c>
      <c r="B273" t="s">
        <v>1045</v>
      </c>
      <c r="C273" t="s">
        <v>601</v>
      </c>
      <c r="D273" t="s">
        <v>222</v>
      </c>
      <c r="E273" t="s">
        <v>8</v>
      </c>
      <c r="F273">
        <v>0.4</v>
      </c>
      <c r="G273" s="50">
        <f>O273*Calculator!$D$9+P273*Calculator!$D$10</f>
        <v>59615611.439999998</v>
      </c>
      <c r="H273" s="50">
        <f>G273*Calculator!$D$11</f>
        <v>2235585.429</v>
      </c>
      <c r="I273" s="50">
        <f>G273*Calculator!$D$12</f>
        <v>357693.66863999999</v>
      </c>
      <c r="J273" s="50">
        <f t="shared" si="12"/>
        <v>162188</v>
      </c>
      <c r="K273" s="50" cm="1">
        <f t="array" ref="K273">MAX(SUM(T273:AB273,-AC273:AD273),0)</f>
        <v>0</v>
      </c>
      <c r="L273" s="50">
        <f t="shared" si="13"/>
        <v>0</v>
      </c>
      <c r="M273">
        <f t="shared" si="14"/>
        <v>0</v>
      </c>
      <c r="N273">
        <v>129162295</v>
      </c>
      <c r="O273">
        <v>49631045</v>
      </c>
      <c r="P273">
        <v>79531250</v>
      </c>
      <c r="Q273">
        <v>4024</v>
      </c>
      <c r="R273" s="56">
        <v>1.027666191</v>
      </c>
      <c r="S273">
        <v>0</v>
      </c>
      <c r="T273">
        <v>0</v>
      </c>
      <c r="U273">
        <v>0</v>
      </c>
      <c r="V273">
        <v>0</v>
      </c>
      <c r="W273">
        <v>0</v>
      </c>
      <c r="X273">
        <v>0</v>
      </c>
      <c r="Y273">
        <v>0</v>
      </c>
      <c r="Z273">
        <v>0</v>
      </c>
      <c r="AA273">
        <v>0</v>
      </c>
      <c r="AB273">
        <v>0</v>
      </c>
      <c r="AC273">
        <v>0</v>
      </c>
      <c r="AD273">
        <v>0</v>
      </c>
      <c r="AE273">
        <v>0</v>
      </c>
    </row>
    <row r="274" spans="1:31" x14ac:dyDescent="0.35">
      <c r="A274" t="s">
        <v>602</v>
      </c>
      <c r="B274" t="s">
        <v>1046</v>
      </c>
      <c r="C274" t="s">
        <v>603</v>
      </c>
      <c r="D274" t="s">
        <v>217</v>
      </c>
      <c r="E274" t="s">
        <v>93</v>
      </c>
      <c r="F274">
        <v>0.4</v>
      </c>
      <c r="G274" s="50">
        <f>O274*Calculator!$D$9+P274*Calculator!$D$10</f>
        <v>60188719.200000003</v>
      </c>
      <c r="H274" s="50">
        <f>G274*Calculator!$D$11</f>
        <v>2257076.9700000002</v>
      </c>
      <c r="I274" s="50">
        <f>G274*Calculator!$D$12</f>
        <v>361132.31520000001</v>
      </c>
      <c r="J274" s="50">
        <f t="shared" si="12"/>
        <v>242482</v>
      </c>
      <c r="K274" s="50" cm="1">
        <f t="array" ref="K274">MAX(SUM(T274:AB274,-AC274:AD274),0)</f>
        <v>0</v>
      </c>
      <c r="L274" s="50">
        <f t="shared" si="13"/>
        <v>261096</v>
      </c>
      <c r="M274">
        <f t="shared" si="14"/>
        <v>0</v>
      </c>
      <c r="N274">
        <v>132000100</v>
      </c>
      <c r="O274">
        <v>66069350</v>
      </c>
      <c r="P274">
        <v>65930750</v>
      </c>
      <c r="Q274">
        <v>6811</v>
      </c>
      <c r="R274" s="56">
        <v>0.98251346100000003</v>
      </c>
      <c r="S274">
        <v>261096</v>
      </c>
      <c r="T274">
        <v>0</v>
      </c>
      <c r="U274">
        <v>0</v>
      </c>
      <c r="V274">
        <v>0</v>
      </c>
      <c r="W274">
        <v>0</v>
      </c>
      <c r="X274">
        <v>0</v>
      </c>
      <c r="Y274">
        <v>0</v>
      </c>
      <c r="Z274">
        <v>0</v>
      </c>
      <c r="AA274">
        <v>0</v>
      </c>
      <c r="AB274">
        <v>0</v>
      </c>
      <c r="AC274">
        <v>0</v>
      </c>
      <c r="AD274">
        <v>0</v>
      </c>
      <c r="AE274">
        <v>0</v>
      </c>
    </row>
    <row r="275" spans="1:31" x14ac:dyDescent="0.35">
      <c r="A275" t="s">
        <v>604</v>
      </c>
      <c r="B275" t="s">
        <v>1047</v>
      </c>
      <c r="C275" t="s">
        <v>605</v>
      </c>
      <c r="D275" t="s">
        <v>106</v>
      </c>
      <c r="E275" t="s">
        <v>8</v>
      </c>
      <c r="F275">
        <v>0.4</v>
      </c>
      <c r="G275" s="50">
        <f>O275*Calculator!$D$9+P275*Calculator!$D$10</f>
        <v>101017125.936</v>
      </c>
      <c r="H275" s="50">
        <f>G275*Calculator!$D$11</f>
        <v>3788142.2226</v>
      </c>
      <c r="I275" s="50">
        <f>G275*Calculator!$D$12</f>
        <v>606102.75561600004</v>
      </c>
      <c r="J275" s="50">
        <f t="shared" si="12"/>
        <v>159243</v>
      </c>
      <c r="K275" s="50" cm="1">
        <f t="array" ref="K275">MAX(SUM(T275:AB275,-AC275:AD275),0)</f>
        <v>0</v>
      </c>
      <c r="L275" s="50">
        <f t="shared" si="13"/>
        <v>0</v>
      </c>
      <c r="M275">
        <f t="shared" si="14"/>
        <v>0</v>
      </c>
      <c r="N275">
        <v>214169673</v>
      </c>
      <c r="O275">
        <v>37173273</v>
      </c>
      <c r="P275">
        <v>176996400</v>
      </c>
      <c r="Q275">
        <v>3025</v>
      </c>
      <c r="R275" s="56">
        <v>1.0898244939999999</v>
      </c>
      <c r="S275">
        <v>0</v>
      </c>
      <c r="T275">
        <v>0</v>
      </c>
      <c r="U275">
        <v>0</v>
      </c>
      <c r="V275">
        <v>0</v>
      </c>
      <c r="W275">
        <v>0</v>
      </c>
      <c r="X275">
        <v>0</v>
      </c>
      <c r="Y275">
        <v>0</v>
      </c>
      <c r="Z275">
        <v>0</v>
      </c>
      <c r="AA275">
        <v>0</v>
      </c>
      <c r="AB275">
        <v>0</v>
      </c>
      <c r="AC275">
        <v>0</v>
      </c>
      <c r="AD275">
        <v>0</v>
      </c>
      <c r="AE275">
        <v>0</v>
      </c>
    </row>
    <row r="276" spans="1:31" x14ac:dyDescent="0.35">
      <c r="A276" t="s">
        <v>606</v>
      </c>
      <c r="B276" t="s">
        <v>1048</v>
      </c>
      <c r="C276" t="s">
        <v>607</v>
      </c>
      <c r="D276" t="s">
        <v>8</v>
      </c>
      <c r="E276" t="s">
        <v>78</v>
      </c>
      <c r="F276">
        <v>0.49</v>
      </c>
      <c r="G276" s="50">
        <f>O276*Calculator!$D$9+P276*Calculator!$D$10</f>
        <v>126116975.088</v>
      </c>
      <c r="H276" s="50">
        <f>G276*Calculator!$D$11</f>
        <v>4729386.5658</v>
      </c>
      <c r="I276" s="50">
        <f>G276*Calculator!$D$12</f>
        <v>756701.85052800004</v>
      </c>
      <c r="J276" s="50">
        <f t="shared" si="12"/>
        <v>269714</v>
      </c>
      <c r="K276" s="50" cm="1">
        <f t="array" ref="K276">MAX(SUM(T276:AB276,-AC276:AD276),0)</f>
        <v>0</v>
      </c>
      <c r="L276" s="50">
        <f t="shared" si="13"/>
        <v>0</v>
      </c>
      <c r="M276">
        <f t="shared" si="14"/>
        <v>0</v>
      </c>
      <c r="N276">
        <v>269569759</v>
      </c>
      <c r="O276">
        <v>68260609</v>
      </c>
      <c r="P276">
        <v>201309150</v>
      </c>
      <c r="Q276">
        <v>6019</v>
      </c>
      <c r="R276" s="56">
        <v>1.061909853</v>
      </c>
      <c r="S276">
        <v>0</v>
      </c>
      <c r="T276">
        <v>0</v>
      </c>
      <c r="U276">
        <v>0</v>
      </c>
      <c r="V276">
        <v>0</v>
      </c>
      <c r="W276">
        <v>0</v>
      </c>
      <c r="X276">
        <v>0</v>
      </c>
      <c r="Y276">
        <v>0</v>
      </c>
      <c r="Z276">
        <v>0</v>
      </c>
      <c r="AA276">
        <v>0</v>
      </c>
      <c r="AB276">
        <v>0</v>
      </c>
      <c r="AC276">
        <v>0</v>
      </c>
      <c r="AD276">
        <v>0</v>
      </c>
      <c r="AE276">
        <v>0</v>
      </c>
    </row>
    <row r="277" spans="1:31" x14ac:dyDescent="0.35">
      <c r="A277" t="s">
        <v>608</v>
      </c>
      <c r="B277" t="s">
        <v>1049</v>
      </c>
      <c r="C277" t="s">
        <v>609</v>
      </c>
      <c r="D277" t="s">
        <v>200</v>
      </c>
      <c r="E277" t="s">
        <v>201</v>
      </c>
      <c r="F277">
        <v>0.4</v>
      </c>
      <c r="G277" s="50">
        <f>O277*Calculator!$D$9+P277*Calculator!$D$10</f>
        <v>19195511.711999997</v>
      </c>
      <c r="H277" s="50">
        <f>G277*Calculator!$D$11</f>
        <v>719831.68919999991</v>
      </c>
      <c r="I277" s="50">
        <f>G277*Calculator!$D$12</f>
        <v>115173.07027199998</v>
      </c>
      <c r="J277" s="50">
        <f t="shared" si="12"/>
        <v>89053</v>
      </c>
      <c r="K277" s="50" cm="1">
        <f t="array" ref="K277">MAX(SUM(T277:AB277,-AC277:AD277),0)</f>
        <v>0</v>
      </c>
      <c r="L277" s="50">
        <f t="shared" si="13"/>
        <v>226895</v>
      </c>
      <c r="M277">
        <f t="shared" si="14"/>
        <v>0</v>
      </c>
      <c r="N277">
        <v>42323916</v>
      </c>
      <c r="O277">
        <v>23332666</v>
      </c>
      <c r="P277">
        <v>18991250</v>
      </c>
      <c r="Q277">
        <v>2485</v>
      </c>
      <c r="R277" s="56">
        <v>1.0042627019999999</v>
      </c>
      <c r="S277">
        <v>226895</v>
      </c>
      <c r="T277">
        <v>0</v>
      </c>
      <c r="U277">
        <v>0</v>
      </c>
      <c r="V277">
        <v>0</v>
      </c>
      <c r="W277">
        <v>0</v>
      </c>
      <c r="X277">
        <v>0</v>
      </c>
      <c r="Y277">
        <v>0</v>
      </c>
      <c r="Z277">
        <v>0</v>
      </c>
      <c r="AA277">
        <v>0</v>
      </c>
      <c r="AB277">
        <v>0</v>
      </c>
      <c r="AC277">
        <v>0</v>
      </c>
      <c r="AD277">
        <v>0</v>
      </c>
      <c r="AE277">
        <v>0</v>
      </c>
    </row>
    <row r="278" spans="1:31" x14ac:dyDescent="0.35">
      <c r="A278" t="s">
        <v>610</v>
      </c>
      <c r="B278" t="s">
        <v>1050</v>
      </c>
      <c r="C278" t="s">
        <v>611</v>
      </c>
      <c r="D278" t="s">
        <v>114</v>
      </c>
      <c r="E278" t="s">
        <v>62</v>
      </c>
      <c r="F278">
        <v>0.4</v>
      </c>
      <c r="G278" s="50">
        <f>O278*Calculator!$D$9+P278*Calculator!$D$10</f>
        <v>51302179.391999997</v>
      </c>
      <c r="H278" s="50">
        <f>G278*Calculator!$D$11</f>
        <v>1923831.7271999998</v>
      </c>
      <c r="I278" s="50">
        <f>G278*Calculator!$D$12</f>
        <v>307813.076352</v>
      </c>
      <c r="J278" s="50">
        <f t="shared" si="12"/>
        <v>134073</v>
      </c>
      <c r="K278" s="50" cm="1">
        <f t="array" ref="K278">MAX(SUM(T278:AB278,-AC278:AD278),0)</f>
        <v>0</v>
      </c>
      <c r="L278" s="50">
        <f t="shared" si="13"/>
        <v>0</v>
      </c>
      <c r="M278">
        <f t="shared" si="14"/>
        <v>0</v>
      </c>
      <c r="N278">
        <v>110559706</v>
      </c>
      <c r="O278">
        <v>36801656</v>
      </c>
      <c r="P278">
        <v>73758050</v>
      </c>
      <c r="Q278">
        <v>3498</v>
      </c>
      <c r="R278" s="56">
        <v>0.98015241500000005</v>
      </c>
      <c r="S278">
        <v>0</v>
      </c>
      <c r="T278">
        <v>0</v>
      </c>
      <c r="U278">
        <v>0</v>
      </c>
      <c r="V278">
        <v>0</v>
      </c>
      <c r="W278">
        <v>0</v>
      </c>
      <c r="X278">
        <v>0</v>
      </c>
      <c r="Y278">
        <v>0</v>
      </c>
      <c r="Z278">
        <v>0</v>
      </c>
      <c r="AA278">
        <v>0</v>
      </c>
      <c r="AB278">
        <v>0</v>
      </c>
      <c r="AC278">
        <v>0</v>
      </c>
      <c r="AD278">
        <v>0</v>
      </c>
      <c r="AE278">
        <v>0</v>
      </c>
    </row>
    <row r="279" spans="1:31" x14ac:dyDescent="0.35">
      <c r="A279" t="s">
        <v>612</v>
      </c>
      <c r="B279" t="s">
        <v>1051</v>
      </c>
      <c r="C279" t="s">
        <v>613</v>
      </c>
      <c r="D279" t="s">
        <v>72</v>
      </c>
      <c r="E279" t="s">
        <v>8</v>
      </c>
      <c r="F279">
        <v>0.4</v>
      </c>
      <c r="G279" s="50">
        <f>O279*Calculator!$D$9+P279*Calculator!$D$10</f>
        <v>28943406.767999999</v>
      </c>
      <c r="H279" s="50">
        <f>G279*Calculator!$D$11</f>
        <v>1085377.7537999998</v>
      </c>
      <c r="I279" s="50">
        <f>G279*Calculator!$D$12</f>
        <v>173660.440608</v>
      </c>
      <c r="J279" s="50">
        <f t="shared" si="12"/>
        <v>106100</v>
      </c>
      <c r="K279" s="50" cm="1">
        <f t="array" ref="K279">MAX(SUM(T279:AB279,-AC279:AD279),0)</f>
        <v>0</v>
      </c>
      <c r="L279" s="50">
        <f t="shared" si="13"/>
        <v>329104</v>
      </c>
      <c r="M279">
        <f t="shared" si="14"/>
        <v>0</v>
      </c>
      <c r="N279">
        <v>63000599</v>
      </c>
      <c r="O279">
        <v>27018349</v>
      </c>
      <c r="P279">
        <v>35982250</v>
      </c>
      <c r="Q279">
        <v>3005</v>
      </c>
      <c r="R279" s="56">
        <v>0.96450831800000003</v>
      </c>
      <c r="S279">
        <v>329104</v>
      </c>
      <c r="T279">
        <v>0</v>
      </c>
      <c r="U279">
        <v>0</v>
      </c>
      <c r="V279">
        <v>0</v>
      </c>
      <c r="W279">
        <v>0</v>
      </c>
      <c r="X279">
        <v>0</v>
      </c>
      <c r="Y279">
        <v>0</v>
      </c>
      <c r="Z279">
        <v>0</v>
      </c>
      <c r="AA279">
        <v>0</v>
      </c>
      <c r="AB279">
        <v>0</v>
      </c>
      <c r="AC279">
        <v>0</v>
      </c>
      <c r="AD279">
        <v>0</v>
      </c>
      <c r="AE279">
        <v>0</v>
      </c>
    </row>
    <row r="280" spans="1:31" x14ac:dyDescent="0.35">
      <c r="A280" t="s">
        <v>614</v>
      </c>
      <c r="B280" t="s">
        <v>1053</v>
      </c>
      <c r="C280" t="s">
        <v>615</v>
      </c>
      <c r="D280" t="s">
        <v>8</v>
      </c>
      <c r="E280" t="s">
        <v>398</v>
      </c>
      <c r="F280">
        <v>0.49</v>
      </c>
      <c r="G280" s="50">
        <f>O280*Calculator!$D$9+P280*Calculator!$D$10</f>
        <v>297945120.19200003</v>
      </c>
      <c r="H280" s="50">
        <f>G280*Calculator!$D$11</f>
        <v>11172942.007200001</v>
      </c>
      <c r="I280" s="50">
        <f>G280*Calculator!$D$12</f>
        <v>1787670.7211520001</v>
      </c>
      <c r="J280" s="50">
        <f t="shared" si="12"/>
        <v>534129</v>
      </c>
      <c r="K280" s="50" cm="1">
        <f t="array" ref="K280">MAX(SUM(T280:AB280,-AC280:AD280),0)</f>
        <v>2558063</v>
      </c>
      <c r="L280" s="50">
        <f t="shared" si="13"/>
        <v>1953376</v>
      </c>
      <c r="M280">
        <f t="shared" si="14"/>
        <v>0</v>
      </c>
      <c r="N280">
        <v>634116056</v>
      </c>
      <c r="O280">
        <v>133970556</v>
      </c>
      <c r="P280">
        <v>500145500</v>
      </c>
      <c r="Q280">
        <v>12297</v>
      </c>
      <c r="R280" s="56">
        <v>0.99192450899999995</v>
      </c>
      <c r="S280">
        <v>1953376</v>
      </c>
      <c r="T280">
        <v>6490469</v>
      </c>
      <c r="U280">
        <v>0</v>
      </c>
      <c r="V280">
        <v>0</v>
      </c>
      <c r="W280">
        <v>0</v>
      </c>
      <c r="X280">
        <v>0</v>
      </c>
      <c r="Y280">
        <v>0</v>
      </c>
      <c r="Z280">
        <v>0</v>
      </c>
      <c r="AA280">
        <v>0</v>
      </c>
      <c r="AB280">
        <v>0</v>
      </c>
      <c r="AC280">
        <v>0</v>
      </c>
      <c r="AD280">
        <v>3932406</v>
      </c>
      <c r="AE280">
        <v>0</v>
      </c>
    </row>
    <row r="281" spans="1:31" x14ac:dyDescent="0.35">
      <c r="A281" t="s">
        <v>616</v>
      </c>
      <c r="B281" t="s">
        <v>1054</v>
      </c>
      <c r="C281" t="s">
        <v>617</v>
      </c>
      <c r="D281" t="s">
        <v>144</v>
      </c>
      <c r="E281" t="s">
        <v>8</v>
      </c>
      <c r="F281">
        <v>0.4</v>
      </c>
      <c r="G281" s="50">
        <f>O281*Calculator!$D$9+P281*Calculator!$D$10</f>
        <v>64844393.423999995</v>
      </c>
      <c r="H281" s="50">
        <f>G281*Calculator!$D$11</f>
        <v>2431664.7533999998</v>
      </c>
      <c r="I281" s="50">
        <f>G281*Calculator!$D$12</f>
        <v>389066.360544</v>
      </c>
      <c r="J281" s="50">
        <f t="shared" si="12"/>
        <v>177058</v>
      </c>
      <c r="K281" s="50" cm="1">
        <f t="array" ref="K281">MAX(SUM(T281:AB281,-AC281:AD281),0)</f>
        <v>0</v>
      </c>
      <c r="L281" s="50">
        <f t="shared" si="13"/>
        <v>310768</v>
      </c>
      <c r="M281">
        <f t="shared" si="14"/>
        <v>0</v>
      </c>
      <c r="N281">
        <v>140077092</v>
      </c>
      <c r="O281">
        <v>49846057</v>
      </c>
      <c r="P281">
        <v>90231035</v>
      </c>
      <c r="Q281">
        <v>4362</v>
      </c>
      <c r="R281" s="56">
        <v>1.0348656009999999</v>
      </c>
      <c r="S281">
        <v>310768</v>
      </c>
      <c r="T281">
        <v>0</v>
      </c>
      <c r="U281">
        <v>0</v>
      </c>
      <c r="V281">
        <v>0</v>
      </c>
      <c r="W281">
        <v>0</v>
      </c>
      <c r="X281">
        <v>0</v>
      </c>
      <c r="Y281">
        <v>0</v>
      </c>
      <c r="Z281">
        <v>0</v>
      </c>
      <c r="AA281">
        <v>0</v>
      </c>
      <c r="AB281">
        <v>0</v>
      </c>
      <c r="AC281">
        <v>0</v>
      </c>
      <c r="AD281">
        <v>0</v>
      </c>
      <c r="AE281">
        <v>0</v>
      </c>
    </row>
    <row r="282" spans="1:31" x14ac:dyDescent="0.35">
      <c r="A282" t="s">
        <v>618</v>
      </c>
      <c r="B282" t="s">
        <v>1055</v>
      </c>
      <c r="C282" t="s">
        <v>619</v>
      </c>
      <c r="D282" t="s">
        <v>25</v>
      </c>
      <c r="E282" t="s">
        <v>8</v>
      </c>
      <c r="F282">
        <v>0.4</v>
      </c>
      <c r="G282" s="50">
        <f>O282*Calculator!$D$9+P282*Calculator!$D$10</f>
        <v>113293136.448</v>
      </c>
      <c r="H282" s="50">
        <f>G282*Calculator!$D$11</f>
        <v>4248492.6168</v>
      </c>
      <c r="I282" s="50">
        <f>G282*Calculator!$D$12</f>
        <v>679758.81868799997</v>
      </c>
      <c r="J282" s="50">
        <f t="shared" si="12"/>
        <v>260715</v>
      </c>
      <c r="K282" s="50" cm="1">
        <f t="array" ref="K282">MAX(SUM(T282:AB282,-AC282:AD282),0)</f>
        <v>2182403</v>
      </c>
      <c r="L282" s="50">
        <f t="shared" si="13"/>
        <v>781207</v>
      </c>
      <c r="M282">
        <f t="shared" si="14"/>
        <v>0</v>
      </c>
      <c r="N282">
        <v>243229964</v>
      </c>
      <c r="O282">
        <v>72025964</v>
      </c>
      <c r="P282">
        <v>171204000</v>
      </c>
      <c r="Q282">
        <v>6430</v>
      </c>
      <c r="R282" s="56">
        <v>0.99955444999999998</v>
      </c>
      <c r="S282">
        <v>781207</v>
      </c>
      <c r="T282">
        <v>2182403</v>
      </c>
      <c r="U282">
        <v>0</v>
      </c>
      <c r="V282">
        <v>0</v>
      </c>
      <c r="W282">
        <v>0</v>
      </c>
      <c r="X282">
        <v>0</v>
      </c>
      <c r="Y282">
        <v>0</v>
      </c>
      <c r="Z282">
        <v>0</v>
      </c>
      <c r="AA282">
        <v>0</v>
      </c>
      <c r="AB282">
        <v>0</v>
      </c>
      <c r="AC282">
        <v>0</v>
      </c>
      <c r="AD282">
        <v>0</v>
      </c>
      <c r="AE282">
        <v>0</v>
      </c>
    </row>
    <row r="283" spans="1:31" x14ac:dyDescent="0.35">
      <c r="A283" t="s">
        <v>620</v>
      </c>
      <c r="B283" t="s">
        <v>1058</v>
      </c>
      <c r="C283" t="s">
        <v>621</v>
      </c>
      <c r="D283" t="s">
        <v>28</v>
      </c>
      <c r="E283" t="s">
        <v>8</v>
      </c>
      <c r="F283">
        <v>0.3</v>
      </c>
      <c r="G283" s="50">
        <f>O283*Calculator!$D$9+P283*Calculator!$D$10</f>
        <v>2735248452.1440001</v>
      </c>
      <c r="H283" s="50">
        <f>G283*Calculator!$D$11</f>
        <v>102571816.9554</v>
      </c>
      <c r="I283" s="50">
        <f>G283*Calculator!$D$12</f>
        <v>16411490.712864</v>
      </c>
      <c r="J283" s="50">
        <f t="shared" si="12"/>
        <v>3257799</v>
      </c>
      <c r="K283" s="50" cm="1">
        <f t="array" ref="K283">MAX(SUM(T283:AB283,-AC283:AD283),0)</f>
        <v>0</v>
      </c>
      <c r="L283" s="50">
        <f t="shared" si="13"/>
        <v>0</v>
      </c>
      <c r="M283">
        <f t="shared" si="14"/>
        <v>0</v>
      </c>
      <c r="N283">
        <v>5737806167</v>
      </c>
      <c r="O283">
        <v>393718917</v>
      </c>
      <c r="P283">
        <v>5344087250</v>
      </c>
      <c r="Q283">
        <v>35212</v>
      </c>
      <c r="R283" s="56">
        <v>1.3230103769999999</v>
      </c>
      <c r="S283">
        <v>0</v>
      </c>
      <c r="T283">
        <v>0</v>
      </c>
      <c r="U283">
        <v>0</v>
      </c>
      <c r="V283">
        <v>0</v>
      </c>
      <c r="W283">
        <v>0</v>
      </c>
      <c r="X283">
        <v>0</v>
      </c>
      <c r="Y283">
        <v>0</v>
      </c>
      <c r="Z283">
        <v>0</v>
      </c>
      <c r="AA283">
        <v>0</v>
      </c>
      <c r="AB283">
        <v>0</v>
      </c>
      <c r="AC283">
        <v>0</v>
      </c>
      <c r="AD283">
        <v>0</v>
      </c>
      <c r="AE283">
        <v>0</v>
      </c>
    </row>
    <row r="284" spans="1:31" x14ac:dyDescent="0.35">
      <c r="A284" t="s">
        <v>622</v>
      </c>
      <c r="B284" t="s">
        <v>1059</v>
      </c>
      <c r="C284" t="s">
        <v>623</v>
      </c>
      <c r="D284" t="s">
        <v>8</v>
      </c>
      <c r="E284" t="s">
        <v>172</v>
      </c>
      <c r="F284">
        <v>0.49</v>
      </c>
      <c r="G284" s="50">
        <f>O284*Calculator!$D$9+P284*Calculator!$D$10</f>
        <v>136251764.016</v>
      </c>
      <c r="H284" s="50">
        <f>G284*Calculator!$D$11</f>
        <v>5109441.1506000003</v>
      </c>
      <c r="I284" s="50">
        <f>G284*Calculator!$D$12</f>
        <v>817510.58409600006</v>
      </c>
      <c r="J284" s="50">
        <f t="shared" si="12"/>
        <v>539472</v>
      </c>
      <c r="K284" s="50" cm="1">
        <f t="array" ref="K284">MAX(SUM(T284:AB284,-AC284:AD284),0)</f>
        <v>0</v>
      </c>
      <c r="L284" s="50">
        <f t="shared" si="13"/>
        <v>348425</v>
      </c>
      <c r="M284">
        <f t="shared" si="14"/>
        <v>0</v>
      </c>
      <c r="N284">
        <v>296087013</v>
      </c>
      <c r="O284">
        <v>122291713</v>
      </c>
      <c r="P284">
        <v>173795300</v>
      </c>
      <c r="Q284">
        <v>15023</v>
      </c>
      <c r="R284" s="56">
        <v>0.98891368499999999</v>
      </c>
      <c r="S284">
        <v>348425</v>
      </c>
      <c r="T284">
        <v>0</v>
      </c>
      <c r="U284">
        <v>0</v>
      </c>
      <c r="V284">
        <v>0</v>
      </c>
      <c r="W284">
        <v>0</v>
      </c>
      <c r="X284">
        <v>0</v>
      </c>
      <c r="Y284">
        <v>0</v>
      </c>
      <c r="Z284">
        <v>0</v>
      </c>
      <c r="AA284">
        <v>0</v>
      </c>
      <c r="AB284">
        <v>0</v>
      </c>
      <c r="AC284">
        <v>0</v>
      </c>
      <c r="AD284">
        <v>0</v>
      </c>
      <c r="AE284">
        <v>0</v>
      </c>
    </row>
    <row r="285" spans="1:31" x14ac:dyDescent="0.35">
      <c r="A285" t="s">
        <v>624</v>
      </c>
      <c r="B285" t="s">
        <v>1060</v>
      </c>
      <c r="C285" t="s">
        <v>625</v>
      </c>
      <c r="D285" t="s">
        <v>8</v>
      </c>
      <c r="E285" t="s">
        <v>69</v>
      </c>
      <c r="F285">
        <v>0.49</v>
      </c>
      <c r="G285" s="50">
        <f>O285*Calculator!$D$9+P285*Calculator!$D$10</f>
        <v>122934542.208</v>
      </c>
      <c r="H285" s="50">
        <f>G285*Calculator!$D$11</f>
        <v>4610045.3328</v>
      </c>
      <c r="I285" s="50">
        <f>G285*Calculator!$D$12</f>
        <v>737607.25324800005</v>
      </c>
      <c r="J285" s="50">
        <f t="shared" si="12"/>
        <v>356229</v>
      </c>
      <c r="K285" s="50" cm="1">
        <f t="array" ref="K285">MAX(SUM(T285:AB285,-AC285:AD285),0)</f>
        <v>0</v>
      </c>
      <c r="L285" s="50">
        <f t="shared" si="13"/>
        <v>0</v>
      </c>
      <c r="M285">
        <f t="shared" si="14"/>
        <v>0</v>
      </c>
      <c r="N285">
        <v>265745494</v>
      </c>
      <c r="O285">
        <v>96318644</v>
      </c>
      <c r="P285">
        <v>169426850</v>
      </c>
      <c r="Q285">
        <v>9813</v>
      </c>
      <c r="R285" s="56">
        <v>0.95424013500000004</v>
      </c>
      <c r="S285">
        <v>0</v>
      </c>
      <c r="T285">
        <v>0</v>
      </c>
      <c r="U285">
        <v>0</v>
      </c>
      <c r="V285">
        <v>0</v>
      </c>
      <c r="W285">
        <v>0</v>
      </c>
      <c r="X285">
        <v>0</v>
      </c>
      <c r="Y285">
        <v>0</v>
      </c>
      <c r="Z285">
        <v>0</v>
      </c>
      <c r="AA285">
        <v>0</v>
      </c>
      <c r="AB285">
        <v>0</v>
      </c>
      <c r="AC285">
        <v>0</v>
      </c>
      <c r="AD285">
        <v>0</v>
      </c>
      <c r="AE285">
        <v>0</v>
      </c>
    </row>
    <row r="286" spans="1:31" x14ac:dyDescent="0.35">
      <c r="A286" t="s">
        <v>626</v>
      </c>
      <c r="B286" t="s">
        <v>1061</v>
      </c>
      <c r="C286" t="s">
        <v>627</v>
      </c>
      <c r="D286" t="s">
        <v>8</v>
      </c>
      <c r="E286" t="s">
        <v>75</v>
      </c>
      <c r="F286">
        <v>0.49</v>
      </c>
      <c r="G286" s="50">
        <f>O286*Calculator!$D$9+P286*Calculator!$D$10</f>
        <v>245478309.36000001</v>
      </c>
      <c r="H286" s="50">
        <f>G286*Calculator!$D$11</f>
        <v>9205436.6009999998</v>
      </c>
      <c r="I286" s="50">
        <f>G286*Calculator!$D$12</f>
        <v>1472869.8561600002</v>
      </c>
      <c r="J286" s="50">
        <f t="shared" si="12"/>
        <v>648126</v>
      </c>
      <c r="K286" s="50" cm="1">
        <f t="array" ref="K286">MAX(SUM(T286:AB286,-AC286:AD286),0)</f>
        <v>0</v>
      </c>
      <c r="L286" s="50">
        <f t="shared" si="13"/>
        <v>2923638</v>
      </c>
      <c r="M286">
        <f t="shared" si="14"/>
        <v>0</v>
      </c>
      <c r="N286">
        <v>529384855</v>
      </c>
      <c r="O286">
        <v>179717105</v>
      </c>
      <c r="P286">
        <v>349667750</v>
      </c>
      <c r="Q286">
        <v>16713</v>
      </c>
      <c r="R286" s="56">
        <v>0.99128291700000004</v>
      </c>
      <c r="S286">
        <v>2923638</v>
      </c>
      <c r="T286">
        <v>0</v>
      </c>
      <c r="U286">
        <v>0</v>
      </c>
      <c r="V286">
        <v>0</v>
      </c>
      <c r="W286">
        <v>0</v>
      </c>
      <c r="X286">
        <v>0</v>
      </c>
      <c r="Y286">
        <v>0</v>
      </c>
      <c r="Z286">
        <v>0</v>
      </c>
      <c r="AA286">
        <v>0</v>
      </c>
      <c r="AB286">
        <v>0</v>
      </c>
      <c r="AC286">
        <v>0</v>
      </c>
      <c r="AD286">
        <v>0</v>
      </c>
      <c r="AE286">
        <v>0</v>
      </c>
    </row>
    <row r="287" spans="1:31" x14ac:dyDescent="0.35">
      <c r="A287" t="s">
        <v>628</v>
      </c>
      <c r="B287" t="s">
        <v>1062</v>
      </c>
      <c r="C287" t="s">
        <v>629</v>
      </c>
      <c r="D287" t="s">
        <v>40</v>
      </c>
      <c r="E287" t="s">
        <v>41</v>
      </c>
      <c r="F287">
        <v>0.4</v>
      </c>
      <c r="G287" s="50">
        <f>O287*Calculator!$D$9+P287*Calculator!$D$10</f>
        <v>93808899.167999998</v>
      </c>
      <c r="H287" s="50">
        <f>G287*Calculator!$D$11</f>
        <v>3517833.7187999999</v>
      </c>
      <c r="I287" s="50">
        <f>G287*Calculator!$D$12</f>
        <v>562853.39500799996</v>
      </c>
      <c r="J287" s="50">
        <f t="shared" si="12"/>
        <v>217450</v>
      </c>
      <c r="K287" s="50" cm="1">
        <f t="array" ref="K287">MAX(SUM(T287:AB287,-AC287:AD287),0)</f>
        <v>0</v>
      </c>
      <c r="L287" s="50">
        <f t="shared" si="13"/>
        <v>432496</v>
      </c>
      <c r="M287">
        <f t="shared" si="14"/>
        <v>0</v>
      </c>
      <c r="N287">
        <v>201291924</v>
      </c>
      <c r="O287">
        <v>58567174</v>
      </c>
      <c r="P287">
        <v>142724750</v>
      </c>
      <c r="Q287">
        <v>5118</v>
      </c>
      <c r="R287" s="56">
        <v>1.038369383</v>
      </c>
      <c r="S287">
        <v>432496</v>
      </c>
      <c r="T287">
        <v>0</v>
      </c>
      <c r="U287">
        <v>0</v>
      </c>
      <c r="V287">
        <v>0</v>
      </c>
      <c r="W287">
        <v>0</v>
      </c>
      <c r="X287">
        <v>0</v>
      </c>
      <c r="Y287">
        <v>0</v>
      </c>
      <c r="Z287">
        <v>0</v>
      </c>
      <c r="AA287">
        <v>0</v>
      </c>
      <c r="AB287">
        <v>0</v>
      </c>
      <c r="AC287">
        <v>0</v>
      </c>
      <c r="AD287">
        <v>0</v>
      </c>
      <c r="AE287">
        <v>0</v>
      </c>
    </row>
    <row r="288" spans="1:31" x14ac:dyDescent="0.35">
      <c r="A288" t="s">
        <v>630</v>
      </c>
      <c r="B288" t="s">
        <v>1063</v>
      </c>
      <c r="C288" t="s">
        <v>631</v>
      </c>
      <c r="D288" t="s">
        <v>8</v>
      </c>
      <c r="E288" t="s">
        <v>78</v>
      </c>
      <c r="F288">
        <v>0.49</v>
      </c>
      <c r="G288" s="50">
        <f>O288*Calculator!$D$9+P288*Calculator!$D$10</f>
        <v>117148384.03199999</v>
      </c>
      <c r="H288" s="50">
        <f>G288*Calculator!$D$11</f>
        <v>4393064.4011999993</v>
      </c>
      <c r="I288" s="50">
        <f>G288*Calculator!$D$12</f>
        <v>702890.30419199995</v>
      </c>
      <c r="J288" s="50">
        <f t="shared" si="12"/>
        <v>222088</v>
      </c>
      <c r="K288" s="50" cm="1">
        <f t="array" ref="K288">MAX(SUM(T288:AB288,-AC288:AD288),0)</f>
        <v>0</v>
      </c>
      <c r="L288" s="50">
        <f t="shared" si="13"/>
        <v>23577</v>
      </c>
      <c r="M288">
        <f t="shared" si="14"/>
        <v>0</v>
      </c>
      <c r="N288">
        <v>250087621</v>
      </c>
      <c r="O288">
        <v>60284876</v>
      </c>
      <c r="P288">
        <v>189802745</v>
      </c>
      <c r="Q288">
        <v>4794</v>
      </c>
      <c r="R288" s="56">
        <v>1.054544564</v>
      </c>
      <c r="S288">
        <v>23577</v>
      </c>
      <c r="T288">
        <v>0</v>
      </c>
      <c r="U288">
        <v>0</v>
      </c>
      <c r="V288">
        <v>0</v>
      </c>
      <c r="W288">
        <v>0</v>
      </c>
      <c r="X288">
        <v>0</v>
      </c>
      <c r="Y288">
        <v>0</v>
      </c>
      <c r="Z288">
        <v>0</v>
      </c>
      <c r="AA288">
        <v>0</v>
      </c>
      <c r="AB288">
        <v>0</v>
      </c>
      <c r="AC288">
        <v>0</v>
      </c>
      <c r="AD288">
        <v>0</v>
      </c>
      <c r="AE288">
        <v>0</v>
      </c>
    </row>
    <row r="289" spans="1:31" x14ac:dyDescent="0.35">
      <c r="A289" t="s">
        <v>632</v>
      </c>
      <c r="B289" t="s">
        <v>1064</v>
      </c>
      <c r="C289" t="s">
        <v>633</v>
      </c>
      <c r="D289" t="s">
        <v>8</v>
      </c>
      <c r="E289" t="s">
        <v>323</v>
      </c>
      <c r="F289">
        <v>0.49</v>
      </c>
      <c r="G289" s="50">
        <f>O289*Calculator!$D$9+P289*Calculator!$D$10</f>
        <v>103914801.12</v>
      </c>
      <c r="H289" s="50">
        <f>G289*Calculator!$D$11</f>
        <v>3896805.0419999999</v>
      </c>
      <c r="I289" s="50">
        <f>G289*Calculator!$D$12</f>
        <v>623488.80671999999</v>
      </c>
      <c r="J289" s="50">
        <f t="shared" si="12"/>
        <v>309039</v>
      </c>
      <c r="K289" s="50" cm="1">
        <f t="array" ref="K289">MAX(SUM(T289:AB289,-AC289:AD289),0)</f>
        <v>1110975</v>
      </c>
      <c r="L289" s="50">
        <f t="shared" si="13"/>
        <v>0</v>
      </c>
      <c r="M289">
        <f t="shared" si="14"/>
        <v>0</v>
      </c>
      <c r="N289">
        <v>224655700</v>
      </c>
      <c r="O289">
        <v>81665310</v>
      </c>
      <c r="P289">
        <v>142990390</v>
      </c>
      <c r="Q289">
        <v>8561</v>
      </c>
      <c r="R289" s="56">
        <v>0.95383765799999998</v>
      </c>
      <c r="S289">
        <v>0</v>
      </c>
      <c r="T289">
        <v>3431693</v>
      </c>
      <c r="U289">
        <v>0</v>
      </c>
      <c r="V289">
        <v>0</v>
      </c>
      <c r="W289">
        <v>0</v>
      </c>
      <c r="X289">
        <v>0</v>
      </c>
      <c r="Y289">
        <v>0</v>
      </c>
      <c r="Z289">
        <v>0</v>
      </c>
      <c r="AA289">
        <v>0</v>
      </c>
      <c r="AB289">
        <v>0</v>
      </c>
      <c r="AC289">
        <v>0</v>
      </c>
      <c r="AD289">
        <v>2320718</v>
      </c>
      <c r="AE289">
        <v>0</v>
      </c>
    </row>
    <row r="290" spans="1:31" x14ac:dyDescent="0.35">
      <c r="A290" t="s">
        <v>634</v>
      </c>
      <c r="B290" t="s">
        <v>1065</v>
      </c>
      <c r="C290" t="s">
        <v>635</v>
      </c>
      <c r="D290" t="s">
        <v>222</v>
      </c>
      <c r="E290" t="s">
        <v>8</v>
      </c>
      <c r="F290">
        <v>0.4</v>
      </c>
      <c r="G290" s="50">
        <f>O290*Calculator!$D$9+P290*Calculator!$D$10</f>
        <v>70934312.400000006</v>
      </c>
      <c r="H290" s="50">
        <f>G290*Calculator!$D$11</f>
        <v>2660036.7150000003</v>
      </c>
      <c r="I290" s="50">
        <f>G290*Calculator!$D$12</f>
        <v>425605.87440000003</v>
      </c>
      <c r="J290" s="50">
        <f t="shared" si="12"/>
        <v>132641</v>
      </c>
      <c r="K290" s="50" cm="1">
        <f t="array" ref="K290">MAX(SUM(T290:AB290,-AC290:AD290),0)</f>
        <v>0</v>
      </c>
      <c r="L290" s="50">
        <f t="shared" si="13"/>
        <v>0</v>
      </c>
      <c r="M290">
        <f t="shared" si="14"/>
        <v>0</v>
      </c>
      <c r="N290">
        <v>150963475</v>
      </c>
      <c r="O290">
        <v>31836575</v>
      </c>
      <c r="P290">
        <v>119126900</v>
      </c>
      <c r="Q290">
        <v>2785</v>
      </c>
      <c r="R290" s="56">
        <v>1.0724659599999999</v>
      </c>
      <c r="S290">
        <v>0</v>
      </c>
      <c r="T290">
        <v>0</v>
      </c>
      <c r="U290">
        <v>0</v>
      </c>
      <c r="V290">
        <v>0</v>
      </c>
      <c r="W290">
        <v>0</v>
      </c>
      <c r="X290">
        <v>0</v>
      </c>
      <c r="Y290">
        <v>0</v>
      </c>
      <c r="Z290">
        <v>0</v>
      </c>
      <c r="AA290">
        <v>0</v>
      </c>
      <c r="AB290">
        <v>0</v>
      </c>
      <c r="AC290">
        <v>0</v>
      </c>
      <c r="AD290">
        <v>0</v>
      </c>
      <c r="AE290">
        <v>0</v>
      </c>
    </row>
    <row r="291" spans="1:31" x14ac:dyDescent="0.35">
      <c r="A291" t="s">
        <v>636</v>
      </c>
      <c r="B291" t="s">
        <v>1066</v>
      </c>
      <c r="C291" t="s">
        <v>637</v>
      </c>
      <c r="D291" t="s">
        <v>8</v>
      </c>
      <c r="E291" t="s">
        <v>78</v>
      </c>
      <c r="F291">
        <v>0.49</v>
      </c>
      <c r="G291" s="50">
        <f>O291*Calculator!$D$9+P291*Calculator!$D$10</f>
        <v>107163228</v>
      </c>
      <c r="H291" s="50">
        <f>G291*Calculator!$D$11</f>
        <v>4018621.05</v>
      </c>
      <c r="I291" s="50">
        <f>G291*Calculator!$D$12</f>
        <v>642979.36800000002</v>
      </c>
      <c r="J291" s="50">
        <f t="shared" si="12"/>
        <v>210086</v>
      </c>
      <c r="K291" s="50" cm="1">
        <f t="array" ref="K291">MAX(SUM(T291:AB291,-AC291:AD291),0)</f>
        <v>0</v>
      </c>
      <c r="L291" s="50">
        <f t="shared" si="13"/>
        <v>44218</v>
      </c>
      <c r="M291">
        <f t="shared" si="14"/>
        <v>0</v>
      </c>
      <c r="N291">
        <v>228165595</v>
      </c>
      <c r="O291">
        <v>49088700</v>
      </c>
      <c r="P291">
        <v>179076895</v>
      </c>
      <c r="Q291">
        <v>4362</v>
      </c>
      <c r="R291" s="56">
        <v>1.0955268460000001</v>
      </c>
      <c r="S291">
        <v>44218</v>
      </c>
      <c r="T291">
        <v>0</v>
      </c>
      <c r="U291">
        <v>0</v>
      </c>
      <c r="V291">
        <v>0</v>
      </c>
      <c r="W291">
        <v>0</v>
      </c>
      <c r="X291">
        <v>0</v>
      </c>
      <c r="Y291">
        <v>0</v>
      </c>
      <c r="Z291">
        <v>0</v>
      </c>
      <c r="AA291">
        <v>0</v>
      </c>
      <c r="AB291">
        <v>0</v>
      </c>
      <c r="AC291">
        <v>0</v>
      </c>
      <c r="AD291">
        <v>0</v>
      </c>
      <c r="AE291">
        <v>0</v>
      </c>
    </row>
    <row r="292" spans="1:31" x14ac:dyDescent="0.35">
      <c r="A292" t="s">
        <v>638</v>
      </c>
      <c r="B292" t="s">
        <v>1067</v>
      </c>
      <c r="C292" t="s">
        <v>639</v>
      </c>
      <c r="D292" t="s">
        <v>8</v>
      </c>
      <c r="E292" t="s">
        <v>55</v>
      </c>
      <c r="F292">
        <v>0.49</v>
      </c>
      <c r="G292" s="50">
        <f>O292*Calculator!$D$9+P292*Calculator!$D$10</f>
        <v>115807731.984</v>
      </c>
      <c r="H292" s="50">
        <f>G292*Calculator!$D$11</f>
        <v>4342789.9493999993</v>
      </c>
      <c r="I292" s="50">
        <f>G292*Calculator!$D$12</f>
        <v>694846.39190399996</v>
      </c>
      <c r="J292" s="50">
        <f t="shared" si="12"/>
        <v>322447</v>
      </c>
      <c r="K292" s="50" cm="1">
        <f t="array" ref="K292">MAX(SUM(T292:AB292,-AC292:AD292),0)</f>
        <v>928448</v>
      </c>
      <c r="L292" s="50">
        <f t="shared" si="13"/>
        <v>5908</v>
      </c>
      <c r="M292">
        <f t="shared" si="14"/>
        <v>0</v>
      </c>
      <c r="N292">
        <v>250303487</v>
      </c>
      <c r="O292">
        <v>90373787</v>
      </c>
      <c r="P292">
        <v>159929700</v>
      </c>
      <c r="Q292">
        <v>8927</v>
      </c>
      <c r="R292" s="56">
        <v>0.94389645099999997</v>
      </c>
      <c r="S292">
        <v>5908</v>
      </c>
      <c r="T292">
        <v>1007654</v>
      </c>
      <c r="U292">
        <v>0</v>
      </c>
      <c r="V292">
        <v>0</v>
      </c>
      <c r="W292">
        <v>0</v>
      </c>
      <c r="X292">
        <v>40944</v>
      </c>
      <c r="Y292">
        <v>0</v>
      </c>
      <c r="Z292">
        <v>0</v>
      </c>
      <c r="AA292">
        <v>0</v>
      </c>
      <c r="AB292">
        <v>0</v>
      </c>
      <c r="AC292">
        <v>0</v>
      </c>
      <c r="AD292">
        <v>120150</v>
      </c>
      <c r="AE292">
        <v>0</v>
      </c>
    </row>
    <row r="293" spans="1:31" x14ac:dyDescent="0.35">
      <c r="A293" t="s">
        <v>640</v>
      </c>
      <c r="B293" t="s">
        <v>1068</v>
      </c>
      <c r="C293" t="s">
        <v>641</v>
      </c>
      <c r="D293" t="s">
        <v>102</v>
      </c>
      <c r="E293" t="s">
        <v>103</v>
      </c>
      <c r="F293">
        <v>0.4</v>
      </c>
      <c r="G293" s="50">
        <f>O293*Calculator!$D$9+P293*Calculator!$D$10</f>
        <v>57988038.096000001</v>
      </c>
      <c r="H293" s="50">
        <f>G293*Calculator!$D$11</f>
        <v>2174551.4285999998</v>
      </c>
      <c r="I293" s="50">
        <f>G293*Calculator!$D$12</f>
        <v>347928.22857600002</v>
      </c>
      <c r="J293" s="50">
        <f t="shared" si="12"/>
        <v>124326</v>
      </c>
      <c r="K293" s="50" cm="1">
        <f t="array" ref="K293">MAX(SUM(T293:AB293,-AC293:AD293),0)</f>
        <v>0</v>
      </c>
      <c r="L293" s="50">
        <f t="shared" si="13"/>
        <v>4479</v>
      </c>
      <c r="M293">
        <f t="shared" si="14"/>
        <v>0</v>
      </c>
      <c r="N293">
        <v>124334153</v>
      </c>
      <c r="O293">
        <v>35257403</v>
      </c>
      <c r="P293">
        <v>89076750</v>
      </c>
      <c r="Q293">
        <v>3117</v>
      </c>
      <c r="R293" s="56">
        <v>0.971685876</v>
      </c>
      <c r="S293">
        <v>4479</v>
      </c>
      <c r="T293">
        <v>0</v>
      </c>
      <c r="U293">
        <v>0</v>
      </c>
      <c r="V293">
        <v>0</v>
      </c>
      <c r="W293">
        <v>0</v>
      </c>
      <c r="X293">
        <v>0</v>
      </c>
      <c r="Y293">
        <v>0</v>
      </c>
      <c r="Z293">
        <v>0</v>
      </c>
      <c r="AA293">
        <v>0</v>
      </c>
      <c r="AB293">
        <v>0</v>
      </c>
      <c r="AC293">
        <v>0</v>
      </c>
      <c r="AD293">
        <v>0</v>
      </c>
      <c r="AE293">
        <v>0</v>
      </c>
    </row>
    <row r="294" spans="1:31" x14ac:dyDescent="0.35">
      <c r="A294" t="s">
        <v>642</v>
      </c>
      <c r="B294" t="s">
        <v>1070</v>
      </c>
      <c r="C294" t="s">
        <v>643</v>
      </c>
      <c r="D294" t="s">
        <v>7</v>
      </c>
      <c r="E294" t="s">
        <v>8</v>
      </c>
      <c r="F294">
        <v>0.4</v>
      </c>
      <c r="G294" s="50">
        <f>O294*Calculator!$D$9+P294*Calculator!$D$10</f>
        <v>42537832.464000002</v>
      </c>
      <c r="H294" s="50">
        <f>G294*Calculator!$D$11</f>
        <v>1595168.7174</v>
      </c>
      <c r="I294" s="50">
        <f>G294*Calculator!$D$12</f>
        <v>255226.99478400001</v>
      </c>
      <c r="J294" s="50">
        <f t="shared" si="12"/>
        <v>121623</v>
      </c>
      <c r="K294" s="50" cm="1">
        <f t="array" ref="K294">MAX(SUM(T294:AB294,-AC294:AD294),0)</f>
        <v>0</v>
      </c>
      <c r="L294" s="50">
        <f t="shared" si="13"/>
        <v>0</v>
      </c>
      <c r="M294">
        <f t="shared" si="14"/>
        <v>0</v>
      </c>
      <c r="N294">
        <v>91829427</v>
      </c>
      <c r="O294">
        <v>32089427</v>
      </c>
      <c r="P294">
        <v>59740000</v>
      </c>
      <c r="Q294">
        <v>3299</v>
      </c>
      <c r="R294" s="56">
        <v>0.96460249499999995</v>
      </c>
      <c r="S294">
        <v>0</v>
      </c>
      <c r="T294">
        <v>0</v>
      </c>
      <c r="U294">
        <v>0</v>
      </c>
      <c r="V294">
        <v>0</v>
      </c>
      <c r="W294">
        <v>0</v>
      </c>
      <c r="X294">
        <v>0</v>
      </c>
      <c r="Y294">
        <v>0</v>
      </c>
      <c r="Z294">
        <v>0</v>
      </c>
      <c r="AA294">
        <v>0</v>
      </c>
      <c r="AB294">
        <v>0</v>
      </c>
      <c r="AC294">
        <v>0</v>
      </c>
      <c r="AD294">
        <v>0</v>
      </c>
      <c r="AE294">
        <v>0</v>
      </c>
    </row>
    <row r="295" spans="1:31" x14ac:dyDescent="0.35">
      <c r="A295" t="s">
        <v>644</v>
      </c>
      <c r="B295" t="s">
        <v>1071</v>
      </c>
      <c r="C295" t="s">
        <v>645</v>
      </c>
      <c r="D295" t="s">
        <v>102</v>
      </c>
      <c r="E295" t="s">
        <v>103</v>
      </c>
      <c r="F295">
        <v>0.4</v>
      </c>
      <c r="G295" s="50">
        <f>O295*Calculator!$D$9+P295*Calculator!$D$10</f>
        <v>77842288.079999998</v>
      </c>
      <c r="H295" s="50">
        <f>G295*Calculator!$D$11</f>
        <v>2919085.8029999998</v>
      </c>
      <c r="I295" s="50">
        <f>G295*Calculator!$D$12</f>
        <v>467053.72847999999</v>
      </c>
      <c r="J295" s="50">
        <f t="shared" si="12"/>
        <v>199028</v>
      </c>
      <c r="K295" s="50" cm="1">
        <f t="array" ref="K295">MAX(SUM(T295:AB295,-AC295:AD295),0)</f>
        <v>0</v>
      </c>
      <c r="L295" s="50">
        <f t="shared" si="13"/>
        <v>520275</v>
      </c>
      <c r="M295">
        <f t="shared" si="14"/>
        <v>0</v>
      </c>
      <c r="N295">
        <v>167436765</v>
      </c>
      <c r="O295">
        <v>52653315</v>
      </c>
      <c r="P295">
        <v>114783450</v>
      </c>
      <c r="Q295">
        <v>5231</v>
      </c>
      <c r="R295" s="56">
        <v>0.97063085900000001</v>
      </c>
      <c r="S295">
        <v>520275</v>
      </c>
      <c r="T295">
        <v>0</v>
      </c>
      <c r="U295">
        <v>0</v>
      </c>
      <c r="V295">
        <v>0</v>
      </c>
      <c r="W295">
        <v>0</v>
      </c>
      <c r="X295">
        <v>0</v>
      </c>
      <c r="Y295">
        <v>0</v>
      </c>
      <c r="Z295">
        <v>0</v>
      </c>
      <c r="AA295">
        <v>0</v>
      </c>
      <c r="AB295">
        <v>0</v>
      </c>
      <c r="AC295">
        <v>0</v>
      </c>
      <c r="AD295">
        <v>0</v>
      </c>
      <c r="AE295">
        <v>0</v>
      </c>
    </row>
    <row r="296" spans="1:31" x14ac:dyDescent="0.35">
      <c r="A296" t="s">
        <v>646</v>
      </c>
      <c r="B296" t="s">
        <v>1072</v>
      </c>
      <c r="C296" t="s">
        <v>647</v>
      </c>
      <c r="D296" t="s">
        <v>114</v>
      </c>
      <c r="E296" t="s">
        <v>62</v>
      </c>
      <c r="F296">
        <v>0.4</v>
      </c>
      <c r="G296" s="50">
        <f>O296*Calculator!$D$9+P296*Calculator!$D$10</f>
        <v>41072361.840000004</v>
      </c>
      <c r="H296" s="50">
        <f>G296*Calculator!$D$11</f>
        <v>1540213.5690000001</v>
      </c>
      <c r="I296" s="50">
        <f>G296*Calculator!$D$12</f>
        <v>246434.17104000002</v>
      </c>
      <c r="J296" s="50">
        <f t="shared" si="12"/>
        <v>146781</v>
      </c>
      <c r="K296" s="50" cm="1">
        <f t="array" ref="K296">MAX(SUM(T296:AB296,-AC296:AD296),0)</f>
        <v>802348</v>
      </c>
      <c r="L296" s="50">
        <f t="shared" si="13"/>
        <v>0</v>
      </c>
      <c r="M296">
        <f t="shared" si="14"/>
        <v>0</v>
      </c>
      <c r="N296">
        <v>89443545</v>
      </c>
      <c r="O296">
        <v>38761245</v>
      </c>
      <c r="P296">
        <v>50682300</v>
      </c>
      <c r="Q296">
        <v>4225</v>
      </c>
      <c r="R296" s="56">
        <v>0.94778038399999998</v>
      </c>
      <c r="S296">
        <v>0</v>
      </c>
      <c r="T296">
        <v>4057162</v>
      </c>
      <c r="U296">
        <v>0</v>
      </c>
      <c r="V296">
        <v>-10350</v>
      </c>
      <c r="W296">
        <v>0</v>
      </c>
      <c r="X296">
        <v>104423</v>
      </c>
      <c r="Y296">
        <v>70065</v>
      </c>
      <c r="Z296">
        <v>0</v>
      </c>
      <c r="AA296">
        <v>128062</v>
      </c>
      <c r="AB296">
        <v>-99136</v>
      </c>
      <c r="AC296">
        <v>0</v>
      </c>
      <c r="AD296">
        <v>3447878</v>
      </c>
      <c r="AE296">
        <v>0</v>
      </c>
    </row>
    <row r="297" spans="1:31" x14ac:dyDescent="0.35">
      <c r="A297" t="s">
        <v>648</v>
      </c>
      <c r="B297" t="s">
        <v>1073</v>
      </c>
      <c r="C297" t="s">
        <v>649</v>
      </c>
      <c r="D297" t="s">
        <v>102</v>
      </c>
      <c r="E297" t="s">
        <v>103</v>
      </c>
      <c r="F297">
        <v>0.4</v>
      </c>
      <c r="G297" s="50">
        <f>O297*Calculator!$D$9+P297*Calculator!$D$10</f>
        <v>43408567.872000001</v>
      </c>
      <c r="H297" s="50">
        <f>G297*Calculator!$D$11</f>
        <v>1627821.2952000001</v>
      </c>
      <c r="I297" s="50">
        <f>G297*Calculator!$D$12</f>
        <v>260451.40723200003</v>
      </c>
      <c r="J297" s="50">
        <f t="shared" si="12"/>
        <v>126534</v>
      </c>
      <c r="K297" s="50" cm="1">
        <f t="array" ref="K297">MAX(SUM(T297:AB297,-AC297:AD297),0)</f>
        <v>0</v>
      </c>
      <c r="L297" s="50">
        <f t="shared" si="13"/>
        <v>3970</v>
      </c>
      <c r="M297">
        <f t="shared" si="14"/>
        <v>0</v>
      </c>
      <c r="N297">
        <v>93926496</v>
      </c>
      <c r="O297">
        <v>34919796</v>
      </c>
      <c r="P297">
        <v>59006700</v>
      </c>
      <c r="Q297">
        <v>3548</v>
      </c>
      <c r="R297" s="56">
        <v>0.94099093099999997</v>
      </c>
      <c r="S297">
        <v>3970</v>
      </c>
      <c r="T297">
        <v>0</v>
      </c>
      <c r="U297">
        <v>0</v>
      </c>
      <c r="V297">
        <v>0</v>
      </c>
      <c r="W297">
        <v>0</v>
      </c>
      <c r="X297">
        <v>0</v>
      </c>
      <c r="Y297">
        <v>0</v>
      </c>
      <c r="Z297">
        <v>0</v>
      </c>
      <c r="AA297">
        <v>0</v>
      </c>
      <c r="AB297">
        <v>0</v>
      </c>
      <c r="AC297">
        <v>0</v>
      </c>
      <c r="AD297">
        <v>0</v>
      </c>
      <c r="AE297">
        <v>0</v>
      </c>
    </row>
    <row r="298" spans="1:31" x14ac:dyDescent="0.35">
      <c r="A298" t="s">
        <v>650</v>
      </c>
      <c r="B298" t="s">
        <v>1074</v>
      </c>
      <c r="C298" t="s">
        <v>651</v>
      </c>
      <c r="D298" t="s">
        <v>8</v>
      </c>
      <c r="E298" t="s">
        <v>410</v>
      </c>
      <c r="F298">
        <v>0.49</v>
      </c>
      <c r="G298" s="50">
        <f>O298*Calculator!$D$9+P298*Calculator!$D$10</f>
        <v>132804060.67199999</v>
      </c>
      <c r="H298" s="50">
        <f>G298*Calculator!$D$11</f>
        <v>4980152.2751999991</v>
      </c>
      <c r="I298" s="50">
        <f>G298*Calculator!$D$12</f>
        <v>796824.36403199995</v>
      </c>
      <c r="J298" s="50">
        <f t="shared" si="12"/>
        <v>292865</v>
      </c>
      <c r="K298" s="50" cm="1">
        <f t="array" ref="K298">MAX(SUM(T298:AB298,-AC298:AD298),0)</f>
        <v>785399</v>
      </c>
      <c r="L298" s="50">
        <f t="shared" si="13"/>
        <v>0</v>
      </c>
      <c r="M298">
        <f t="shared" si="14"/>
        <v>0</v>
      </c>
      <c r="N298">
        <v>284276846</v>
      </c>
      <c r="O298">
        <v>76017196</v>
      </c>
      <c r="P298">
        <v>208259650</v>
      </c>
      <c r="Q298">
        <v>7093</v>
      </c>
      <c r="R298" s="56">
        <v>1.0047769040000001</v>
      </c>
      <c r="S298">
        <v>0</v>
      </c>
      <c r="T298">
        <v>1557794</v>
      </c>
      <c r="U298">
        <v>0</v>
      </c>
      <c r="V298">
        <v>0</v>
      </c>
      <c r="W298">
        <v>0</v>
      </c>
      <c r="X298">
        <v>0</v>
      </c>
      <c r="Y298">
        <v>0</v>
      </c>
      <c r="Z298">
        <v>0</v>
      </c>
      <c r="AA298">
        <v>0</v>
      </c>
      <c r="AB298">
        <v>0</v>
      </c>
      <c r="AC298">
        <v>0</v>
      </c>
      <c r="AD298">
        <v>772395</v>
      </c>
      <c r="AE298">
        <v>0</v>
      </c>
    </row>
    <row r="299" spans="1:31" x14ac:dyDescent="0.35">
      <c r="G299" s="50"/>
      <c r="H299" s="50"/>
      <c r="I299" s="50"/>
      <c r="J299" s="50"/>
      <c r="K299" s="50"/>
      <c r="L299" s="50"/>
    </row>
    <row r="300" spans="1:31" x14ac:dyDescent="0.35">
      <c r="A300" t="s">
        <v>652</v>
      </c>
      <c r="G300" s="50"/>
      <c r="H300" s="50"/>
      <c r="I300" s="50"/>
      <c r="J300" s="50"/>
      <c r="K300" s="50"/>
      <c r="L300" s="50"/>
    </row>
    <row r="301" spans="1:31" x14ac:dyDescent="0.35">
      <c r="A301" t="s">
        <v>121</v>
      </c>
      <c r="B301" t="s">
        <v>773</v>
      </c>
      <c r="C301" t="s">
        <v>653</v>
      </c>
      <c r="F301">
        <v>0.09</v>
      </c>
      <c r="G301" s="50">
        <f>SUMIFS(G$3:G$298,$D$3:$D$298,$A301)</f>
        <v>523279642.94400001</v>
      </c>
      <c r="H301" s="50">
        <f t="shared" ref="G301:J323" si="15">SUMIFS(H$3:H$298,$D$3:$D$298,$A301)</f>
        <v>19622986.610400002</v>
      </c>
      <c r="I301" s="50">
        <f t="shared" si="15"/>
        <v>3139677.8576640002</v>
      </c>
      <c r="J301" s="50">
        <f t="shared" si="15"/>
        <v>982903</v>
      </c>
      <c r="K301" s="50">
        <f t="shared" ref="K301:M323" si="16">SUMIFS(K$3:K$298,$D$3:$D$298,$A301)</f>
        <v>4889658</v>
      </c>
      <c r="L301" s="50">
        <f t="shared" si="16"/>
        <v>4899602</v>
      </c>
      <c r="M301" s="50">
        <f t="shared" si="16"/>
        <v>0</v>
      </c>
    </row>
    <row r="302" spans="1:31" x14ac:dyDescent="0.35">
      <c r="A302" t="s">
        <v>11</v>
      </c>
      <c r="B302" t="s">
        <v>804</v>
      </c>
      <c r="C302" t="s">
        <v>654</v>
      </c>
      <c r="F302">
        <v>0.09</v>
      </c>
      <c r="G302" s="50">
        <f t="shared" si="15"/>
        <v>329531505.83999997</v>
      </c>
      <c r="H302" s="50">
        <f t="shared" si="15"/>
        <v>12357431.468999999</v>
      </c>
      <c r="I302" s="50">
        <f t="shared" si="15"/>
        <v>1977189.0350400002</v>
      </c>
      <c r="J302" s="50">
        <f t="shared" si="15"/>
        <v>1025872</v>
      </c>
      <c r="K302" s="50">
        <f t="shared" si="16"/>
        <v>2647046</v>
      </c>
      <c r="L302" s="50">
        <f t="shared" si="16"/>
        <v>500802</v>
      </c>
      <c r="M302" s="50">
        <f t="shared" si="16"/>
        <v>0</v>
      </c>
    </row>
    <row r="303" spans="1:31" x14ac:dyDescent="0.35">
      <c r="A303" t="s">
        <v>200</v>
      </c>
      <c r="B303" t="s">
        <v>807</v>
      </c>
      <c r="C303" t="s">
        <v>655</v>
      </c>
      <c r="F303">
        <v>0.09</v>
      </c>
      <c r="G303" s="50">
        <f t="shared" si="15"/>
        <v>399560087.616</v>
      </c>
      <c r="H303" s="50">
        <f t="shared" si="15"/>
        <v>14983503.285599999</v>
      </c>
      <c r="I303" s="50">
        <f t="shared" si="15"/>
        <v>2397360.5256959996</v>
      </c>
      <c r="J303" s="50">
        <f t="shared" si="15"/>
        <v>1464447</v>
      </c>
      <c r="K303" s="50">
        <f t="shared" si="16"/>
        <v>2650976</v>
      </c>
      <c r="L303" s="50">
        <f t="shared" si="16"/>
        <v>3234431</v>
      </c>
      <c r="M303" s="50">
        <f t="shared" si="16"/>
        <v>0</v>
      </c>
    </row>
    <row r="304" spans="1:31" x14ac:dyDescent="0.35">
      <c r="A304" t="s">
        <v>217</v>
      </c>
      <c r="B304" t="s">
        <v>825</v>
      </c>
      <c r="C304" t="s">
        <v>656</v>
      </c>
      <c r="F304">
        <v>0.09</v>
      </c>
      <c r="G304" s="50">
        <f t="shared" si="15"/>
        <v>218556784.12800002</v>
      </c>
      <c r="H304" s="50">
        <f t="shared" si="15"/>
        <v>8195879.4047999997</v>
      </c>
      <c r="I304" s="50">
        <f t="shared" si="15"/>
        <v>1311340.7047679999</v>
      </c>
      <c r="J304" s="50">
        <f t="shared" si="15"/>
        <v>778254</v>
      </c>
      <c r="K304" s="50">
        <f t="shared" si="16"/>
        <v>1953081</v>
      </c>
      <c r="L304" s="50">
        <f t="shared" si="16"/>
        <v>261096</v>
      </c>
      <c r="M304" s="50">
        <f t="shared" si="16"/>
        <v>0</v>
      </c>
    </row>
    <row r="305" spans="1:13" x14ac:dyDescent="0.35">
      <c r="A305" t="s">
        <v>36</v>
      </c>
      <c r="B305" t="s">
        <v>834</v>
      </c>
      <c r="C305" t="s">
        <v>657</v>
      </c>
      <c r="F305">
        <v>0.09</v>
      </c>
      <c r="G305" s="50">
        <f t="shared" si="15"/>
        <v>785623183.58399987</v>
      </c>
      <c r="H305" s="50">
        <f t="shared" si="15"/>
        <v>29460869.384399999</v>
      </c>
      <c r="I305" s="50">
        <f t="shared" si="15"/>
        <v>4713739.1015040008</v>
      </c>
      <c r="J305" s="50">
        <f t="shared" si="15"/>
        <v>2018712</v>
      </c>
      <c r="K305" s="50">
        <f t="shared" si="16"/>
        <v>2898410</v>
      </c>
      <c r="L305" s="50">
        <f t="shared" si="16"/>
        <v>2005359</v>
      </c>
      <c r="M305" s="50">
        <f t="shared" si="16"/>
        <v>0</v>
      </c>
    </row>
    <row r="306" spans="1:13" x14ac:dyDescent="0.35">
      <c r="A306" t="s">
        <v>141</v>
      </c>
      <c r="B306" t="s">
        <v>845</v>
      </c>
      <c r="C306" t="s">
        <v>658</v>
      </c>
      <c r="F306">
        <v>0.1</v>
      </c>
      <c r="G306" s="50">
        <f t="shared" si="15"/>
        <v>348844633.58399999</v>
      </c>
      <c r="H306" s="50">
        <f t="shared" si="15"/>
        <v>13081673.759399999</v>
      </c>
      <c r="I306" s="50">
        <f t="shared" si="15"/>
        <v>2093067.8015040001</v>
      </c>
      <c r="J306" s="50">
        <f t="shared" si="15"/>
        <v>945611</v>
      </c>
      <c r="K306" s="50">
        <f t="shared" si="16"/>
        <v>0</v>
      </c>
      <c r="L306" s="50">
        <f t="shared" si="16"/>
        <v>2590093</v>
      </c>
      <c r="M306" s="50">
        <f t="shared" si="16"/>
        <v>0</v>
      </c>
    </row>
    <row r="307" spans="1:13" x14ac:dyDescent="0.35">
      <c r="A307" t="s">
        <v>40</v>
      </c>
      <c r="B307" t="s">
        <v>856</v>
      </c>
      <c r="C307" t="s">
        <v>659</v>
      </c>
      <c r="F307">
        <v>0.09</v>
      </c>
      <c r="G307" s="50">
        <f t="shared" si="15"/>
        <v>787957455.3599999</v>
      </c>
      <c r="H307" s="50">
        <f t="shared" si="15"/>
        <v>29548404.576000005</v>
      </c>
      <c r="I307" s="50">
        <f t="shared" si="15"/>
        <v>4727744.7321600001</v>
      </c>
      <c r="J307" s="50">
        <f t="shared" si="15"/>
        <v>1760779</v>
      </c>
      <c r="K307" s="50">
        <f t="shared" si="16"/>
        <v>3797615</v>
      </c>
      <c r="L307" s="50">
        <f t="shared" si="16"/>
        <v>2626326</v>
      </c>
      <c r="M307" s="50">
        <f t="shared" si="16"/>
        <v>0</v>
      </c>
    </row>
    <row r="308" spans="1:13" x14ac:dyDescent="0.35">
      <c r="A308" t="s">
        <v>102</v>
      </c>
      <c r="B308" t="s">
        <v>1069</v>
      </c>
      <c r="C308" t="s">
        <v>660</v>
      </c>
      <c r="F308">
        <v>0.09</v>
      </c>
      <c r="G308" s="50">
        <f t="shared" si="15"/>
        <v>299920217.56799996</v>
      </c>
      <c r="H308" s="50">
        <f t="shared" si="15"/>
        <v>11247008.158799998</v>
      </c>
      <c r="I308" s="50">
        <f t="shared" si="15"/>
        <v>1799521.305408</v>
      </c>
      <c r="J308" s="50">
        <f t="shared" si="15"/>
        <v>789828</v>
      </c>
      <c r="K308" s="50">
        <f t="shared" si="16"/>
        <v>0</v>
      </c>
      <c r="L308" s="50">
        <f t="shared" si="16"/>
        <v>533163</v>
      </c>
      <c r="M308" s="50">
        <f t="shared" si="16"/>
        <v>0</v>
      </c>
    </row>
    <row r="309" spans="1:13" x14ac:dyDescent="0.35">
      <c r="A309" t="s">
        <v>106</v>
      </c>
      <c r="B309" t="s">
        <v>869</v>
      </c>
      <c r="C309" t="s">
        <v>661</v>
      </c>
      <c r="F309">
        <v>0.1</v>
      </c>
      <c r="G309" s="50">
        <f t="shared" si="15"/>
        <v>809201995.15200007</v>
      </c>
      <c r="H309" s="50">
        <f t="shared" si="15"/>
        <v>30345074.8182</v>
      </c>
      <c r="I309" s="50">
        <f t="shared" si="15"/>
        <v>4855211.9709120002</v>
      </c>
      <c r="J309" s="50">
        <f t="shared" si="15"/>
        <v>1548278</v>
      </c>
      <c r="K309" s="50">
        <f t="shared" si="16"/>
        <v>4262480</v>
      </c>
      <c r="L309" s="50">
        <f t="shared" si="16"/>
        <v>229220</v>
      </c>
      <c r="M309" s="50">
        <f t="shared" si="16"/>
        <v>0</v>
      </c>
    </row>
    <row r="310" spans="1:13" x14ac:dyDescent="0.35">
      <c r="A310" t="s">
        <v>21</v>
      </c>
      <c r="B310" t="s">
        <v>884</v>
      </c>
      <c r="C310" t="s">
        <v>662</v>
      </c>
      <c r="F310">
        <v>0.09</v>
      </c>
      <c r="G310" s="50">
        <f t="shared" si="15"/>
        <v>935839203.50399995</v>
      </c>
      <c r="H310" s="50">
        <f t="shared" si="15"/>
        <v>35093970.131399997</v>
      </c>
      <c r="I310" s="50">
        <f t="shared" si="15"/>
        <v>5615035.2210239992</v>
      </c>
      <c r="J310" s="50">
        <f t="shared" si="15"/>
        <v>2165550</v>
      </c>
      <c r="K310" s="50">
        <f t="shared" si="16"/>
        <v>1091744</v>
      </c>
      <c r="L310" s="50">
        <f t="shared" si="16"/>
        <v>5985123</v>
      </c>
      <c r="M310" s="50">
        <f t="shared" si="16"/>
        <v>0</v>
      </c>
    </row>
    <row r="311" spans="1:13" x14ac:dyDescent="0.35">
      <c r="A311" t="s">
        <v>114</v>
      </c>
      <c r="B311" t="s">
        <v>892</v>
      </c>
      <c r="C311" t="s">
        <v>663</v>
      </c>
      <c r="F311">
        <v>0.09</v>
      </c>
      <c r="G311" s="50">
        <f t="shared" si="15"/>
        <v>571475488.94400001</v>
      </c>
      <c r="H311" s="50">
        <f t="shared" si="15"/>
        <v>21430330.8354</v>
      </c>
      <c r="I311" s="50">
        <f t="shared" si="15"/>
        <v>3428852.9336640001</v>
      </c>
      <c r="J311" s="50">
        <f t="shared" si="15"/>
        <v>1720757</v>
      </c>
      <c r="K311" s="50">
        <f t="shared" si="16"/>
        <v>1691016</v>
      </c>
      <c r="L311" s="50">
        <f t="shared" si="16"/>
        <v>4943620</v>
      </c>
      <c r="M311" s="50">
        <f t="shared" si="16"/>
        <v>0</v>
      </c>
    </row>
    <row r="312" spans="1:13" x14ac:dyDescent="0.35">
      <c r="A312" t="s">
        <v>58</v>
      </c>
      <c r="B312" t="s">
        <v>897</v>
      </c>
      <c r="C312" t="s">
        <v>664</v>
      </c>
      <c r="F312">
        <v>0.09</v>
      </c>
      <c r="G312" s="50">
        <f t="shared" si="15"/>
        <v>452040129.264</v>
      </c>
      <c r="H312" s="50">
        <f t="shared" si="15"/>
        <v>16951504.847400002</v>
      </c>
      <c r="I312" s="50">
        <f t="shared" si="15"/>
        <v>2712240.7755840002</v>
      </c>
      <c r="J312" s="50">
        <f t="shared" si="15"/>
        <v>869475</v>
      </c>
      <c r="K312" s="50">
        <f t="shared" si="16"/>
        <v>6954620</v>
      </c>
      <c r="L312" s="50">
        <f t="shared" si="16"/>
        <v>1401147</v>
      </c>
      <c r="M312" s="50">
        <f t="shared" si="16"/>
        <v>0</v>
      </c>
    </row>
    <row r="313" spans="1:13" x14ac:dyDescent="0.35">
      <c r="A313" t="s">
        <v>72</v>
      </c>
      <c r="B313" t="s">
        <v>903</v>
      </c>
      <c r="C313" t="s">
        <v>665</v>
      </c>
      <c r="F313">
        <v>0.1</v>
      </c>
      <c r="G313" s="50">
        <f t="shared" si="15"/>
        <v>328083994.22399998</v>
      </c>
      <c r="H313" s="50">
        <f t="shared" si="15"/>
        <v>12303149.783400001</v>
      </c>
      <c r="I313" s="50">
        <f t="shared" si="15"/>
        <v>1968503.9653439999</v>
      </c>
      <c r="J313" s="50">
        <f t="shared" si="15"/>
        <v>1003870</v>
      </c>
      <c r="K313" s="50">
        <f t="shared" si="16"/>
        <v>0</v>
      </c>
      <c r="L313" s="50">
        <f t="shared" si="16"/>
        <v>10329418</v>
      </c>
      <c r="M313" s="50">
        <f t="shared" si="16"/>
        <v>0</v>
      </c>
    </row>
    <row r="314" spans="1:13" x14ac:dyDescent="0.35">
      <c r="A314" t="s">
        <v>86</v>
      </c>
      <c r="B314" t="s">
        <v>926</v>
      </c>
      <c r="C314" t="s">
        <v>666</v>
      </c>
      <c r="F314">
        <v>0.1</v>
      </c>
      <c r="G314" s="50">
        <f t="shared" si="15"/>
        <v>420086537.71200001</v>
      </c>
      <c r="H314" s="50">
        <f t="shared" si="15"/>
        <v>15753245.164199999</v>
      </c>
      <c r="I314" s="50">
        <f t="shared" si="15"/>
        <v>2520519.2262720005</v>
      </c>
      <c r="J314" s="50">
        <f t="shared" si="15"/>
        <v>1448474</v>
      </c>
      <c r="K314" s="50">
        <f t="shared" si="16"/>
        <v>3796670</v>
      </c>
      <c r="L314" s="50">
        <f t="shared" si="16"/>
        <v>8740626</v>
      </c>
      <c r="M314" s="50">
        <f t="shared" si="16"/>
        <v>0</v>
      </c>
    </row>
    <row r="315" spans="1:13" x14ac:dyDescent="0.35">
      <c r="A315" t="s">
        <v>17</v>
      </c>
      <c r="B315" t="s">
        <v>944</v>
      </c>
      <c r="C315" t="s">
        <v>667</v>
      </c>
      <c r="F315">
        <v>0.09</v>
      </c>
      <c r="G315" s="50">
        <f t="shared" si="15"/>
        <v>358800084.95999998</v>
      </c>
      <c r="H315" s="50">
        <f t="shared" si="15"/>
        <v>13455003.185999999</v>
      </c>
      <c r="I315" s="50">
        <f t="shared" si="15"/>
        <v>2152800.5097599998</v>
      </c>
      <c r="J315" s="50">
        <f t="shared" si="15"/>
        <v>938338</v>
      </c>
      <c r="K315" s="50">
        <f t="shared" si="16"/>
        <v>0</v>
      </c>
      <c r="L315" s="50">
        <f t="shared" si="16"/>
        <v>4383243</v>
      </c>
      <c r="M315" s="50">
        <f t="shared" si="16"/>
        <v>0</v>
      </c>
    </row>
    <row r="316" spans="1:13" x14ac:dyDescent="0.35">
      <c r="A316" t="s">
        <v>144</v>
      </c>
      <c r="B316" t="s">
        <v>950</v>
      </c>
      <c r="C316" t="s">
        <v>668</v>
      </c>
      <c r="F316">
        <v>0.1</v>
      </c>
      <c r="G316" s="50">
        <f t="shared" si="15"/>
        <v>585475398.33599997</v>
      </c>
      <c r="H316" s="50">
        <f t="shared" si="15"/>
        <v>21955327.437599994</v>
      </c>
      <c r="I316" s="50">
        <f t="shared" si="15"/>
        <v>3512852.3900159998</v>
      </c>
      <c r="J316" s="50">
        <f t="shared" si="15"/>
        <v>1052626</v>
      </c>
      <c r="K316" s="50">
        <f t="shared" si="16"/>
        <v>10438495</v>
      </c>
      <c r="L316" s="50">
        <f t="shared" si="16"/>
        <v>1829102</v>
      </c>
      <c r="M316" s="50">
        <f t="shared" si="16"/>
        <v>0</v>
      </c>
    </row>
    <row r="317" spans="1:13" x14ac:dyDescent="0.35">
      <c r="A317" t="s">
        <v>127</v>
      </c>
      <c r="B317" t="s">
        <v>1001</v>
      </c>
      <c r="C317" t="s">
        <v>669</v>
      </c>
      <c r="F317">
        <v>0.09</v>
      </c>
      <c r="G317" s="50">
        <f t="shared" si="15"/>
        <v>449051747.71200001</v>
      </c>
      <c r="H317" s="50">
        <f t="shared" si="15"/>
        <v>16839440.539199997</v>
      </c>
      <c r="I317" s="50">
        <f t="shared" si="15"/>
        <v>2694310.4862719998</v>
      </c>
      <c r="J317" s="50">
        <f t="shared" si="15"/>
        <v>1048638</v>
      </c>
      <c r="K317" s="50">
        <f t="shared" si="16"/>
        <v>6608238</v>
      </c>
      <c r="L317" s="50">
        <f t="shared" si="16"/>
        <v>283779</v>
      </c>
      <c r="M317" s="50">
        <f t="shared" si="16"/>
        <v>0</v>
      </c>
    </row>
    <row r="318" spans="1:13" x14ac:dyDescent="0.35">
      <c r="A318" t="s">
        <v>25</v>
      </c>
      <c r="B318" t="s">
        <v>1010</v>
      </c>
      <c r="C318" t="s">
        <v>670</v>
      </c>
      <c r="F318">
        <v>0.1</v>
      </c>
      <c r="G318" s="50">
        <f t="shared" si="15"/>
        <v>428152934.16000003</v>
      </c>
      <c r="H318" s="50">
        <f t="shared" si="15"/>
        <v>16055735.030999999</v>
      </c>
      <c r="I318" s="50">
        <f t="shared" si="15"/>
        <v>2568917.6049599997</v>
      </c>
      <c r="J318" s="50">
        <f t="shared" si="15"/>
        <v>1179119</v>
      </c>
      <c r="K318" s="50">
        <f t="shared" si="16"/>
        <v>9039961</v>
      </c>
      <c r="L318" s="50">
        <f t="shared" si="16"/>
        <v>3698557</v>
      </c>
      <c r="M318" s="50">
        <f t="shared" si="16"/>
        <v>0</v>
      </c>
    </row>
    <row r="319" spans="1:13" x14ac:dyDescent="0.35">
      <c r="A319" t="s">
        <v>222</v>
      </c>
      <c r="B319" t="s">
        <v>1012</v>
      </c>
      <c r="C319" t="s">
        <v>671</v>
      </c>
      <c r="F319">
        <v>0.1</v>
      </c>
      <c r="G319" s="50">
        <f t="shared" si="15"/>
        <v>732778828.32000005</v>
      </c>
      <c r="H319" s="50">
        <f t="shared" si="15"/>
        <v>27479206.061999999</v>
      </c>
      <c r="I319" s="50">
        <f t="shared" si="15"/>
        <v>4396672.9699200001</v>
      </c>
      <c r="J319" s="50">
        <f t="shared" si="15"/>
        <v>1552567</v>
      </c>
      <c r="K319" s="50">
        <f t="shared" si="16"/>
        <v>303996</v>
      </c>
      <c r="L319" s="50">
        <f t="shared" si="16"/>
        <v>21340</v>
      </c>
      <c r="M319" s="50">
        <f t="shared" si="16"/>
        <v>0</v>
      </c>
    </row>
    <row r="320" spans="1:13" x14ac:dyDescent="0.35">
      <c r="A320" t="s">
        <v>405</v>
      </c>
      <c r="B320" t="s">
        <v>1043</v>
      </c>
      <c r="C320" t="s">
        <v>672</v>
      </c>
      <c r="F320">
        <v>0.1</v>
      </c>
      <c r="G320" s="50">
        <f t="shared" si="15"/>
        <v>424242250.60799998</v>
      </c>
      <c r="H320" s="50">
        <f t="shared" si="15"/>
        <v>15909084.3978</v>
      </c>
      <c r="I320" s="50">
        <f t="shared" si="15"/>
        <v>2545453.5036479998</v>
      </c>
      <c r="J320" s="50">
        <f t="shared" si="15"/>
        <v>859527</v>
      </c>
      <c r="K320" s="50">
        <f t="shared" si="16"/>
        <v>1456747</v>
      </c>
      <c r="L320" s="50">
        <f t="shared" si="16"/>
        <v>690021</v>
      </c>
      <c r="M320" s="50">
        <f t="shared" si="16"/>
        <v>0</v>
      </c>
    </row>
    <row r="321" spans="1:13" x14ac:dyDescent="0.35">
      <c r="A321" t="s">
        <v>7</v>
      </c>
      <c r="B321" t="s">
        <v>1056</v>
      </c>
      <c r="C321" t="s">
        <v>673</v>
      </c>
      <c r="F321">
        <v>0.1</v>
      </c>
      <c r="G321" s="50">
        <f t="shared" si="15"/>
        <v>609301427.32799995</v>
      </c>
      <c r="H321" s="50">
        <f t="shared" si="15"/>
        <v>22848803.524799999</v>
      </c>
      <c r="I321" s="50">
        <f t="shared" si="15"/>
        <v>3655808.563968</v>
      </c>
      <c r="J321" s="50">
        <f t="shared" si="15"/>
        <v>1242370</v>
      </c>
      <c r="K321" s="50">
        <f t="shared" si="16"/>
        <v>0</v>
      </c>
      <c r="L321" s="50">
        <f t="shared" si="16"/>
        <v>1715668</v>
      </c>
      <c r="M321" s="50">
        <f t="shared" si="16"/>
        <v>0</v>
      </c>
    </row>
    <row r="322" spans="1:13" x14ac:dyDescent="0.35">
      <c r="A322" t="s">
        <v>28</v>
      </c>
      <c r="B322" t="s">
        <v>849</v>
      </c>
      <c r="C322" t="s">
        <v>674</v>
      </c>
      <c r="F322">
        <v>0.2</v>
      </c>
      <c r="G322" s="50">
        <f t="shared" si="15"/>
        <v>11807260212.912003</v>
      </c>
      <c r="H322" s="50">
        <f t="shared" si="15"/>
        <v>442772257.9842</v>
      </c>
      <c r="I322" s="50">
        <f t="shared" si="15"/>
        <v>70843561.277472004</v>
      </c>
      <c r="J322" s="50">
        <f t="shared" si="15"/>
        <v>18253111</v>
      </c>
      <c r="K322" s="50">
        <f t="shared" si="16"/>
        <v>45668417</v>
      </c>
      <c r="L322" s="50">
        <f t="shared" si="16"/>
        <v>294285</v>
      </c>
      <c r="M322" s="50">
        <f t="shared" si="16"/>
        <v>14009000</v>
      </c>
    </row>
    <row r="323" spans="1:13" x14ac:dyDescent="0.35">
      <c r="A323" t="s">
        <v>46</v>
      </c>
      <c r="B323" t="s">
        <v>1121</v>
      </c>
      <c r="C323" t="s">
        <v>675</v>
      </c>
      <c r="F323">
        <v>0</v>
      </c>
      <c r="G323" s="50">
        <f t="shared" si="15"/>
        <v>665200935.648</v>
      </c>
      <c r="H323" s="50">
        <f t="shared" si="15"/>
        <v>24945035.086800002</v>
      </c>
      <c r="I323" s="50">
        <f t="shared" si="15"/>
        <v>3991205.6138880001</v>
      </c>
      <c r="J323" s="50">
        <f t="shared" si="15"/>
        <v>1331923</v>
      </c>
      <c r="K323" s="50">
        <f t="shared" si="16"/>
        <v>55157306</v>
      </c>
      <c r="L323" s="50">
        <f t="shared" si="16"/>
        <v>1098080</v>
      </c>
      <c r="M323" s="50">
        <f t="shared" si="16"/>
        <v>0</v>
      </c>
    </row>
    <row r="324" spans="1:13" x14ac:dyDescent="0.35">
      <c r="C324" t="str">
        <f>" "</f>
        <v xml:space="preserve"> </v>
      </c>
      <c r="G324" s="50"/>
      <c r="H324" s="50"/>
      <c r="I324" s="50"/>
      <c r="J324" s="50"/>
      <c r="K324" s="50"/>
      <c r="L324" s="50"/>
      <c r="M324" s="50"/>
    </row>
    <row r="325" spans="1:13" x14ac:dyDescent="0.35">
      <c r="A325" t="s">
        <v>676</v>
      </c>
      <c r="G325" s="50"/>
      <c r="H325" s="50"/>
      <c r="I325" s="50"/>
      <c r="J325" s="50"/>
      <c r="K325" s="50"/>
      <c r="L325" s="50"/>
    </row>
    <row r="326" spans="1:13" x14ac:dyDescent="0.35">
      <c r="A326" t="s">
        <v>47</v>
      </c>
      <c r="B326" t="s">
        <v>734</v>
      </c>
      <c r="C326" t="s">
        <v>677</v>
      </c>
      <c r="F326">
        <v>0.01</v>
      </c>
      <c r="G326" s="50">
        <f t="shared" ref="G326:J356" si="17">SUMIFS(G$3:G$298,$E$3:$E$298,$A326)</f>
        <v>776324520.67199993</v>
      </c>
      <c r="H326" s="50">
        <f t="shared" si="17"/>
        <v>29112169.525200002</v>
      </c>
      <c r="I326" s="50">
        <f t="shared" si="17"/>
        <v>4657947.1240320001</v>
      </c>
      <c r="J326" s="50">
        <f t="shared" si="17"/>
        <v>1589779</v>
      </c>
      <c r="K326" s="50">
        <f t="shared" ref="K326:M356" si="18">SUMIFS(K$3:K$298,$E$3:$E$298,$A326)</f>
        <v>56970733</v>
      </c>
      <c r="L326" s="50">
        <f t="shared" si="18"/>
        <v>1315727</v>
      </c>
      <c r="M326" s="50">
        <f t="shared" si="18"/>
        <v>0</v>
      </c>
    </row>
    <row r="327" spans="1:13" x14ac:dyDescent="0.35">
      <c r="A327" t="s">
        <v>50</v>
      </c>
      <c r="B327" t="s">
        <v>743</v>
      </c>
      <c r="C327" t="s">
        <v>678</v>
      </c>
      <c r="F327">
        <v>0.01</v>
      </c>
      <c r="G327" s="50">
        <f t="shared" si="17"/>
        <v>409303347.88800001</v>
      </c>
      <c r="H327" s="50">
        <f t="shared" si="17"/>
        <v>15348875.5458</v>
      </c>
      <c r="I327" s="50">
        <f t="shared" si="17"/>
        <v>2455820.087328</v>
      </c>
      <c r="J327" s="50">
        <f t="shared" si="17"/>
        <v>793344</v>
      </c>
      <c r="K327" s="50">
        <f t="shared" si="18"/>
        <v>31277</v>
      </c>
      <c r="L327" s="50">
        <f t="shared" si="18"/>
        <v>5960361</v>
      </c>
      <c r="M327" s="50">
        <f t="shared" si="18"/>
        <v>0</v>
      </c>
    </row>
    <row r="328" spans="1:13" x14ac:dyDescent="0.35">
      <c r="A328" t="s">
        <v>78</v>
      </c>
      <c r="B328" t="s">
        <v>744</v>
      </c>
      <c r="C328" t="s">
        <v>679</v>
      </c>
      <c r="F328">
        <v>0.01</v>
      </c>
      <c r="G328" s="50">
        <f t="shared" si="17"/>
        <v>754206080.92799997</v>
      </c>
      <c r="H328" s="50">
        <f t="shared" si="17"/>
        <v>28282728.0348</v>
      </c>
      <c r="I328" s="50">
        <f t="shared" si="17"/>
        <v>4525236.485568</v>
      </c>
      <c r="J328" s="50">
        <f t="shared" si="17"/>
        <v>1309433</v>
      </c>
      <c r="K328" s="50">
        <f t="shared" si="18"/>
        <v>0</v>
      </c>
      <c r="L328" s="50">
        <f t="shared" si="18"/>
        <v>67795</v>
      </c>
      <c r="M328" s="50">
        <f t="shared" si="18"/>
        <v>0</v>
      </c>
    </row>
    <row r="329" spans="1:13" x14ac:dyDescent="0.35">
      <c r="A329" t="s">
        <v>111</v>
      </c>
      <c r="B329" t="s">
        <v>768</v>
      </c>
      <c r="C329" t="s">
        <v>680</v>
      </c>
      <c r="F329">
        <v>0.01</v>
      </c>
      <c r="G329" s="50">
        <f t="shared" si="17"/>
        <v>583950133.24800003</v>
      </c>
      <c r="H329" s="50">
        <f t="shared" si="17"/>
        <v>21898129.996799998</v>
      </c>
      <c r="I329" s="50">
        <f t="shared" si="17"/>
        <v>3503700.7994880001</v>
      </c>
      <c r="J329" s="50">
        <f t="shared" si="17"/>
        <v>1111049</v>
      </c>
      <c r="K329" s="50">
        <f t="shared" si="18"/>
        <v>7872220</v>
      </c>
      <c r="L329" s="50">
        <f t="shared" si="18"/>
        <v>492582</v>
      </c>
      <c r="M329" s="50">
        <f t="shared" si="18"/>
        <v>0</v>
      </c>
    </row>
    <row r="330" spans="1:13" x14ac:dyDescent="0.35">
      <c r="A330" t="s">
        <v>122</v>
      </c>
      <c r="B330" t="s">
        <v>774</v>
      </c>
      <c r="C330" t="s">
        <v>681</v>
      </c>
      <c r="F330">
        <v>0.01</v>
      </c>
      <c r="G330" s="50">
        <f t="shared" si="17"/>
        <v>670521685.05599999</v>
      </c>
      <c r="H330" s="50">
        <f t="shared" si="17"/>
        <v>25144563.189599998</v>
      </c>
      <c r="I330" s="50">
        <f t="shared" si="17"/>
        <v>4023130.1103360001</v>
      </c>
      <c r="J330" s="50">
        <f t="shared" si="17"/>
        <v>1250505</v>
      </c>
      <c r="K330" s="50">
        <f t="shared" si="18"/>
        <v>4889658</v>
      </c>
      <c r="L330" s="50">
        <f t="shared" si="18"/>
        <v>4899602</v>
      </c>
      <c r="M330" s="50">
        <f t="shared" si="18"/>
        <v>0</v>
      </c>
    </row>
    <row r="331" spans="1:13" x14ac:dyDescent="0.35">
      <c r="A331" t="s">
        <v>147</v>
      </c>
      <c r="B331" t="s">
        <v>785</v>
      </c>
      <c r="C331" t="s">
        <v>682</v>
      </c>
      <c r="F331">
        <v>0.01</v>
      </c>
      <c r="G331" s="50">
        <f t="shared" si="17"/>
        <v>669248107.10399997</v>
      </c>
      <c r="H331" s="50">
        <f t="shared" si="17"/>
        <v>25096804.016399998</v>
      </c>
      <c r="I331" s="50">
        <f t="shared" si="17"/>
        <v>4015488.6426240001</v>
      </c>
      <c r="J331" s="50">
        <f t="shared" si="17"/>
        <v>1544317</v>
      </c>
      <c r="K331" s="50">
        <f t="shared" si="18"/>
        <v>5551590</v>
      </c>
      <c r="L331" s="50">
        <f t="shared" si="18"/>
        <v>1011676</v>
      </c>
      <c r="M331" s="50">
        <f t="shared" si="18"/>
        <v>0</v>
      </c>
    </row>
    <row r="332" spans="1:13" x14ac:dyDescent="0.35">
      <c r="A332" t="s">
        <v>278</v>
      </c>
      <c r="B332" t="s">
        <v>791</v>
      </c>
      <c r="C332" t="s">
        <v>683</v>
      </c>
      <c r="F332">
        <v>0.01</v>
      </c>
      <c r="G332" s="50">
        <f t="shared" si="17"/>
        <v>274110679.34399998</v>
      </c>
      <c r="H332" s="50">
        <f t="shared" si="17"/>
        <v>10279150.475400001</v>
      </c>
      <c r="I332" s="50">
        <f t="shared" si="17"/>
        <v>1644664.0760639999</v>
      </c>
      <c r="J332" s="50">
        <f t="shared" si="17"/>
        <v>655935</v>
      </c>
      <c r="K332" s="50">
        <f t="shared" si="18"/>
        <v>6285311</v>
      </c>
      <c r="L332" s="50">
        <f t="shared" si="18"/>
        <v>1267574</v>
      </c>
      <c r="M332" s="50">
        <f t="shared" si="18"/>
        <v>0</v>
      </c>
    </row>
    <row r="333" spans="1:13" x14ac:dyDescent="0.35">
      <c r="A333" t="s">
        <v>12</v>
      </c>
      <c r="B333" t="s">
        <v>806</v>
      </c>
      <c r="C333" t="s">
        <v>684</v>
      </c>
      <c r="F333">
        <v>0.01</v>
      </c>
      <c r="G333" s="50">
        <f t="shared" si="17"/>
        <v>457584099.40800005</v>
      </c>
      <c r="H333" s="50">
        <f t="shared" si="17"/>
        <v>17159403.7278</v>
      </c>
      <c r="I333" s="50">
        <f t="shared" si="17"/>
        <v>2745504.5964480005</v>
      </c>
      <c r="J333" s="50">
        <f t="shared" si="17"/>
        <v>1358295</v>
      </c>
      <c r="K333" s="50">
        <f t="shared" si="18"/>
        <v>3402436</v>
      </c>
      <c r="L333" s="50">
        <f t="shared" si="18"/>
        <v>1273273</v>
      </c>
      <c r="M333" s="50">
        <f t="shared" si="18"/>
        <v>0</v>
      </c>
    </row>
    <row r="334" spans="1:13" x14ac:dyDescent="0.35">
      <c r="A334" t="s">
        <v>177</v>
      </c>
      <c r="B334" t="s">
        <v>815</v>
      </c>
      <c r="C334" t="s">
        <v>685</v>
      </c>
      <c r="F334">
        <v>0.01</v>
      </c>
      <c r="G334" s="50">
        <f t="shared" si="17"/>
        <v>241754988.19199997</v>
      </c>
      <c r="H334" s="50">
        <f t="shared" si="17"/>
        <v>9065812.0571999997</v>
      </c>
      <c r="I334" s="50">
        <f t="shared" si="17"/>
        <v>1450529.929152</v>
      </c>
      <c r="J334" s="50">
        <f t="shared" si="17"/>
        <v>719781</v>
      </c>
      <c r="K334" s="50">
        <f t="shared" si="18"/>
        <v>973749</v>
      </c>
      <c r="L334" s="50">
        <f t="shared" si="18"/>
        <v>317162</v>
      </c>
      <c r="M334" s="50">
        <f t="shared" si="18"/>
        <v>0</v>
      </c>
    </row>
    <row r="335" spans="1:13" x14ac:dyDescent="0.35">
      <c r="A335" t="s">
        <v>93</v>
      </c>
      <c r="B335" t="s">
        <v>826</v>
      </c>
      <c r="C335" t="s">
        <v>686</v>
      </c>
      <c r="F335">
        <v>0.01</v>
      </c>
      <c r="G335" s="50">
        <f t="shared" si="17"/>
        <v>391243902.62399995</v>
      </c>
      <c r="H335" s="50">
        <f t="shared" si="17"/>
        <v>14671646.348399999</v>
      </c>
      <c r="I335" s="50">
        <f t="shared" si="17"/>
        <v>2347463.4157440001</v>
      </c>
      <c r="J335" s="50">
        <f t="shared" si="17"/>
        <v>1234861</v>
      </c>
      <c r="K335" s="50">
        <f t="shared" si="18"/>
        <v>1953081</v>
      </c>
      <c r="L335" s="50">
        <f t="shared" si="18"/>
        <v>261142</v>
      </c>
      <c r="M335" s="50">
        <f t="shared" si="18"/>
        <v>0</v>
      </c>
    </row>
    <row r="336" spans="1:13" x14ac:dyDescent="0.35">
      <c r="A336" t="s">
        <v>37</v>
      </c>
      <c r="B336" t="s">
        <v>835</v>
      </c>
      <c r="C336" t="s">
        <v>687</v>
      </c>
      <c r="F336">
        <v>0.01</v>
      </c>
      <c r="G336" s="50">
        <f t="shared" si="17"/>
        <v>1039081938.5759999</v>
      </c>
      <c r="H336" s="50">
        <f t="shared" si="17"/>
        <v>38965572.696599998</v>
      </c>
      <c r="I336" s="50">
        <f t="shared" si="17"/>
        <v>6234491.6314560007</v>
      </c>
      <c r="J336" s="50">
        <f t="shared" si="17"/>
        <v>2462510</v>
      </c>
      <c r="K336" s="50">
        <f t="shared" si="18"/>
        <v>10406893</v>
      </c>
      <c r="L336" s="50">
        <f t="shared" si="18"/>
        <v>2005359</v>
      </c>
      <c r="M336" s="50">
        <f t="shared" si="18"/>
        <v>0</v>
      </c>
    </row>
    <row r="337" spans="1:13" x14ac:dyDescent="0.35">
      <c r="A337" t="s">
        <v>103</v>
      </c>
      <c r="B337" t="s">
        <v>867</v>
      </c>
      <c r="C337" t="s">
        <v>688</v>
      </c>
      <c r="F337">
        <v>0.01</v>
      </c>
      <c r="G337" s="50">
        <f t="shared" si="17"/>
        <v>381631862.63999999</v>
      </c>
      <c r="H337" s="50">
        <f t="shared" si="17"/>
        <v>14311194.848999998</v>
      </c>
      <c r="I337" s="50">
        <f t="shared" si="17"/>
        <v>2289791.1758399997</v>
      </c>
      <c r="J337" s="50">
        <f t="shared" si="17"/>
        <v>1089007</v>
      </c>
      <c r="K337" s="50">
        <f t="shared" si="18"/>
        <v>2048545</v>
      </c>
      <c r="L337" s="50">
        <f t="shared" si="18"/>
        <v>1257636</v>
      </c>
      <c r="M337" s="50">
        <f t="shared" si="18"/>
        <v>0</v>
      </c>
    </row>
    <row r="338" spans="1:13" x14ac:dyDescent="0.35">
      <c r="A338" t="s">
        <v>210</v>
      </c>
      <c r="B338" t="s">
        <v>876</v>
      </c>
      <c r="C338" t="s">
        <v>689</v>
      </c>
      <c r="F338">
        <v>0.01</v>
      </c>
      <c r="G338" s="50">
        <f t="shared" si="17"/>
        <v>507821484.384</v>
      </c>
      <c r="H338" s="50">
        <f t="shared" si="17"/>
        <v>19043305.664399996</v>
      </c>
      <c r="I338" s="50">
        <f t="shared" si="17"/>
        <v>3046928.9063039999</v>
      </c>
      <c r="J338" s="50">
        <f t="shared" si="17"/>
        <v>1226259</v>
      </c>
      <c r="K338" s="50">
        <f t="shared" si="18"/>
        <v>11015762</v>
      </c>
      <c r="L338" s="50">
        <f t="shared" si="18"/>
        <v>18516420</v>
      </c>
      <c r="M338" s="50">
        <f t="shared" si="18"/>
        <v>0</v>
      </c>
    </row>
    <row r="339" spans="1:13" x14ac:dyDescent="0.35">
      <c r="A339" t="s">
        <v>22</v>
      </c>
      <c r="B339" t="s">
        <v>885</v>
      </c>
      <c r="C339" t="s">
        <v>690</v>
      </c>
      <c r="F339">
        <v>0.01</v>
      </c>
      <c r="G339" s="50">
        <f t="shared" si="17"/>
        <v>1080435846.96</v>
      </c>
      <c r="H339" s="50">
        <f t="shared" si="17"/>
        <v>40516344.261</v>
      </c>
      <c r="I339" s="50">
        <f t="shared" si="17"/>
        <v>6482615.0817599995</v>
      </c>
      <c r="J339" s="50">
        <f t="shared" si="17"/>
        <v>2436625</v>
      </c>
      <c r="K339" s="50">
        <f t="shared" si="18"/>
        <v>1156718</v>
      </c>
      <c r="L339" s="50">
        <f t="shared" si="18"/>
        <v>6051636</v>
      </c>
      <c r="M339" s="50">
        <f t="shared" si="18"/>
        <v>0</v>
      </c>
    </row>
    <row r="340" spans="1:13" x14ac:dyDescent="0.35">
      <c r="A340" t="s">
        <v>62</v>
      </c>
      <c r="B340" t="s">
        <v>893</v>
      </c>
      <c r="C340" t="s">
        <v>691</v>
      </c>
      <c r="F340">
        <v>0.01</v>
      </c>
      <c r="G340" s="50">
        <f t="shared" si="17"/>
        <v>708472431.55200005</v>
      </c>
      <c r="H340" s="50">
        <f t="shared" si="17"/>
        <v>26567716.183200002</v>
      </c>
      <c r="I340" s="50">
        <f t="shared" si="17"/>
        <v>4250834.5893120002</v>
      </c>
      <c r="J340" s="50">
        <f t="shared" si="17"/>
        <v>2221729</v>
      </c>
      <c r="K340" s="50">
        <f t="shared" si="18"/>
        <v>3181721</v>
      </c>
      <c r="L340" s="50">
        <f t="shared" si="18"/>
        <v>4944689</v>
      </c>
      <c r="M340" s="50">
        <f t="shared" si="18"/>
        <v>0</v>
      </c>
    </row>
    <row r="341" spans="1:13" x14ac:dyDescent="0.35">
      <c r="A341" t="s">
        <v>59</v>
      </c>
      <c r="B341" t="s">
        <v>898</v>
      </c>
      <c r="C341" t="s">
        <v>692</v>
      </c>
      <c r="F341">
        <v>0.01</v>
      </c>
      <c r="G341" s="50">
        <f t="shared" si="17"/>
        <v>636223633.68000007</v>
      </c>
      <c r="H341" s="50">
        <f t="shared" si="17"/>
        <v>23858386.263</v>
      </c>
      <c r="I341" s="50">
        <f t="shared" si="17"/>
        <v>3817341.8020800003</v>
      </c>
      <c r="J341" s="50">
        <f t="shared" si="17"/>
        <v>1392069</v>
      </c>
      <c r="K341" s="50">
        <f t="shared" si="18"/>
        <v>9563001</v>
      </c>
      <c r="L341" s="50">
        <f t="shared" si="18"/>
        <v>1448093</v>
      </c>
      <c r="M341" s="50">
        <f t="shared" si="18"/>
        <v>0</v>
      </c>
    </row>
    <row r="342" spans="1:13" x14ac:dyDescent="0.35">
      <c r="A342" t="s">
        <v>398</v>
      </c>
      <c r="B342" t="s">
        <v>940</v>
      </c>
      <c r="C342" t="s">
        <v>693</v>
      </c>
      <c r="F342">
        <v>0.01</v>
      </c>
      <c r="G342" s="50">
        <f t="shared" si="17"/>
        <v>533334841.58399999</v>
      </c>
      <c r="H342" s="50">
        <f t="shared" si="17"/>
        <v>20000056.5594</v>
      </c>
      <c r="I342" s="50">
        <f t="shared" si="17"/>
        <v>3200009.0495039998</v>
      </c>
      <c r="J342" s="50">
        <f t="shared" si="17"/>
        <v>1018783</v>
      </c>
      <c r="K342" s="50">
        <f t="shared" si="18"/>
        <v>2558063</v>
      </c>
      <c r="L342" s="50">
        <f t="shared" si="18"/>
        <v>3233385</v>
      </c>
      <c r="M342" s="50">
        <f t="shared" si="18"/>
        <v>0</v>
      </c>
    </row>
    <row r="343" spans="1:13" x14ac:dyDescent="0.35">
      <c r="A343" t="s">
        <v>18</v>
      </c>
      <c r="B343" t="s">
        <v>945</v>
      </c>
      <c r="C343" t="s">
        <v>694</v>
      </c>
      <c r="F343">
        <v>0.01</v>
      </c>
      <c r="G343" s="50">
        <f t="shared" si="17"/>
        <v>538285462.60799992</v>
      </c>
      <c r="H343" s="50">
        <f t="shared" si="17"/>
        <v>20185704.847800002</v>
      </c>
      <c r="I343" s="50">
        <f t="shared" si="17"/>
        <v>3229712.7756480002</v>
      </c>
      <c r="J343" s="50">
        <f t="shared" si="17"/>
        <v>1380725</v>
      </c>
      <c r="K343" s="50">
        <f t="shared" si="18"/>
        <v>705285</v>
      </c>
      <c r="L343" s="50">
        <f t="shared" si="18"/>
        <v>4383243</v>
      </c>
      <c r="M343" s="50">
        <f t="shared" si="18"/>
        <v>0</v>
      </c>
    </row>
    <row r="344" spans="1:13" x14ac:dyDescent="0.35">
      <c r="A344" t="s">
        <v>481</v>
      </c>
      <c r="B344" t="s">
        <v>978</v>
      </c>
      <c r="C344" t="s">
        <v>695</v>
      </c>
      <c r="F344">
        <v>0.01</v>
      </c>
      <c r="G344" s="50">
        <f t="shared" si="17"/>
        <v>241623176.59200001</v>
      </c>
      <c r="H344" s="50">
        <f t="shared" si="17"/>
        <v>9060869.1221999992</v>
      </c>
      <c r="I344" s="50">
        <f t="shared" si="17"/>
        <v>1449739.0595519999</v>
      </c>
      <c r="J344" s="50">
        <f t="shared" si="17"/>
        <v>688708</v>
      </c>
      <c r="K344" s="50">
        <f t="shared" si="18"/>
        <v>0</v>
      </c>
      <c r="L344" s="50">
        <f t="shared" si="18"/>
        <v>2017990</v>
      </c>
      <c r="M344" s="50">
        <f t="shared" si="18"/>
        <v>0</v>
      </c>
    </row>
    <row r="345" spans="1:13" x14ac:dyDescent="0.35">
      <c r="A345" t="s">
        <v>128</v>
      </c>
      <c r="B345" t="s">
        <v>1003</v>
      </c>
      <c r="C345" t="s">
        <v>696</v>
      </c>
      <c r="F345">
        <v>0.01</v>
      </c>
      <c r="G345" s="50">
        <f t="shared" si="17"/>
        <v>579160122.43200004</v>
      </c>
      <c r="H345" s="50">
        <f t="shared" si="17"/>
        <v>21718504.591199998</v>
      </c>
      <c r="I345" s="50">
        <f t="shared" si="17"/>
        <v>3474960.7345919991</v>
      </c>
      <c r="J345" s="50">
        <f t="shared" si="17"/>
        <v>1389885</v>
      </c>
      <c r="K345" s="50">
        <f t="shared" si="18"/>
        <v>10520131</v>
      </c>
      <c r="L345" s="50">
        <f t="shared" si="18"/>
        <v>283779</v>
      </c>
      <c r="M345" s="50">
        <f t="shared" si="18"/>
        <v>0</v>
      </c>
    </row>
    <row r="346" spans="1:13" x14ac:dyDescent="0.35">
      <c r="A346" t="s">
        <v>172</v>
      </c>
      <c r="B346" t="s">
        <v>799</v>
      </c>
      <c r="C346" t="s">
        <v>697</v>
      </c>
      <c r="F346">
        <v>0.01</v>
      </c>
      <c r="G346" s="50">
        <f t="shared" si="17"/>
        <v>288555927.69599998</v>
      </c>
      <c r="H346" s="50">
        <f t="shared" si="17"/>
        <v>10820847.288600001</v>
      </c>
      <c r="I346" s="50">
        <f t="shared" si="17"/>
        <v>1731335.5661760001</v>
      </c>
      <c r="J346" s="50">
        <f t="shared" si="17"/>
        <v>1002368</v>
      </c>
      <c r="K346" s="50">
        <f t="shared" si="18"/>
        <v>1044587</v>
      </c>
      <c r="L346" s="50">
        <f t="shared" si="18"/>
        <v>1750969</v>
      </c>
      <c r="M346" s="50">
        <f t="shared" si="18"/>
        <v>0</v>
      </c>
    </row>
    <row r="347" spans="1:13" x14ac:dyDescent="0.35">
      <c r="A347" t="s">
        <v>323</v>
      </c>
      <c r="B347" t="s">
        <v>913</v>
      </c>
      <c r="C347" t="s">
        <v>698</v>
      </c>
      <c r="F347">
        <v>0.01</v>
      </c>
      <c r="G347" s="50">
        <f t="shared" si="17"/>
        <v>671553411.07200003</v>
      </c>
      <c r="H347" s="50">
        <f t="shared" si="17"/>
        <v>25183252.915199999</v>
      </c>
      <c r="I347" s="50">
        <f t="shared" si="17"/>
        <v>4029320.4664319996</v>
      </c>
      <c r="J347" s="50">
        <f t="shared" si="17"/>
        <v>1686890</v>
      </c>
      <c r="K347" s="50">
        <f t="shared" si="18"/>
        <v>3763697</v>
      </c>
      <c r="L347" s="50">
        <f t="shared" si="18"/>
        <v>0</v>
      </c>
      <c r="M347" s="50">
        <f t="shared" si="18"/>
        <v>0</v>
      </c>
    </row>
    <row r="348" spans="1:13" x14ac:dyDescent="0.35">
      <c r="A348" t="s">
        <v>33</v>
      </c>
      <c r="B348" t="s">
        <v>993</v>
      </c>
      <c r="C348" t="s">
        <v>699</v>
      </c>
      <c r="F348">
        <v>0.01</v>
      </c>
      <c r="G348" s="50">
        <f t="shared" si="17"/>
        <v>659105392.55999994</v>
      </c>
      <c r="H348" s="50">
        <f t="shared" si="17"/>
        <v>24716452.221000001</v>
      </c>
      <c r="I348" s="50">
        <f t="shared" si="17"/>
        <v>3954632.3553599999</v>
      </c>
      <c r="J348" s="50">
        <f t="shared" si="17"/>
        <v>1700081</v>
      </c>
      <c r="K348" s="50">
        <f t="shared" si="18"/>
        <v>10051434</v>
      </c>
      <c r="L348" s="50">
        <f t="shared" si="18"/>
        <v>5181875</v>
      </c>
      <c r="M348" s="50">
        <f t="shared" si="18"/>
        <v>0</v>
      </c>
    </row>
    <row r="349" spans="1:13" x14ac:dyDescent="0.35">
      <c r="A349" t="s">
        <v>245</v>
      </c>
      <c r="B349" t="s">
        <v>1034</v>
      </c>
      <c r="C349" t="s">
        <v>700</v>
      </c>
      <c r="F349">
        <v>0.01</v>
      </c>
      <c r="G349" s="50">
        <f t="shared" si="17"/>
        <v>549557009.04000008</v>
      </c>
      <c r="H349" s="50">
        <f t="shared" si="17"/>
        <v>20608387.839000002</v>
      </c>
      <c r="I349" s="50">
        <f t="shared" si="17"/>
        <v>3297342.0542400004</v>
      </c>
      <c r="J349" s="50">
        <f t="shared" si="17"/>
        <v>1388334</v>
      </c>
      <c r="K349" s="50">
        <f t="shared" si="18"/>
        <v>15898638</v>
      </c>
      <c r="L349" s="50">
        <f t="shared" si="18"/>
        <v>21081</v>
      </c>
      <c r="M349" s="50">
        <f t="shared" si="18"/>
        <v>0</v>
      </c>
    </row>
    <row r="350" spans="1:13" x14ac:dyDescent="0.35">
      <c r="A350" t="s">
        <v>55</v>
      </c>
      <c r="B350" t="s">
        <v>1052</v>
      </c>
      <c r="C350" t="s">
        <v>701</v>
      </c>
      <c r="F350">
        <v>0.01</v>
      </c>
      <c r="G350" s="50">
        <f t="shared" si="17"/>
        <v>1525377366.2880001</v>
      </c>
      <c r="H350" s="50">
        <f t="shared" si="17"/>
        <v>57201651.235799998</v>
      </c>
      <c r="I350" s="50">
        <f t="shared" si="17"/>
        <v>9152264.1977280006</v>
      </c>
      <c r="J350" s="50">
        <f t="shared" si="17"/>
        <v>3833449</v>
      </c>
      <c r="K350" s="50">
        <f t="shared" si="18"/>
        <v>31289379</v>
      </c>
      <c r="L350" s="50">
        <f t="shared" si="18"/>
        <v>7929</v>
      </c>
      <c r="M350" s="50">
        <f t="shared" si="18"/>
        <v>0</v>
      </c>
    </row>
    <row r="351" spans="1:13" x14ac:dyDescent="0.35">
      <c r="A351" t="s">
        <v>81</v>
      </c>
      <c r="B351" t="s">
        <v>1057</v>
      </c>
      <c r="C351" t="s">
        <v>702</v>
      </c>
      <c r="F351">
        <v>0.01</v>
      </c>
      <c r="G351" s="50">
        <f t="shared" si="17"/>
        <v>1189931434.9920001</v>
      </c>
      <c r="H351" s="50">
        <f t="shared" si="17"/>
        <v>44622428.812199995</v>
      </c>
      <c r="I351" s="50">
        <f t="shared" si="17"/>
        <v>7139588.609952</v>
      </c>
      <c r="J351" s="50">
        <f t="shared" si="17"/>
        <v>3303016</v>
      </c>
      <c r="K351" s="50">
        <f t="shared" si="18"/>
        <v>11802043</v>
      </c>
      <c r="L351" s="50">
        <f t="shared" si="18"/>
        <v>2206109</v>
      </c>
      <c r="M351" s="50">
        <f t="shared" si="18"/>
        <v>0</v>
      </c>
    </row>
    <row r="352" spans="1:13" x14ac:dyDescent="0.35">
      <c r="A352" t="s">
        <v>201</v>
      </c>
      <c r="B352" t="s">
        <v>808</v>
      </c>
      <c r="C352" t="s">
        <v>703</v>
      </c>
      <c r="F352">
        <v>0.01</v>
      </c>
      <c r="G352" s="50">
        <f t="shared" si="17"/>
        <v>853056185.80800009</v>
      </c>
      <c r="H352" s="50">
        <f t="shared" si="17"/>
        <v>31989606.967799991</v>
      </c>
      <c r="I352" s="50">
        <f t="shared" si="17"/>
        <v>5118337.1148479991</v>
      </c>
      <c r="J352" s="50">
        <f t="shared" si="17"/>
        <v>2799888</v>
      </c>
      <c r="K352" s="50">
        <f t="shared" si="18"/>
        <v>2853813</v>
      </c>
      <c r="L352" s="50">
        <f t="shared" si="18"/>
        <v>5438717</v>
      </c>
      <c r="M352" s="50">
        <f t="shared" si="18"/>
        <v>0</v>
      </c>
    </row>
    <row r="353" spans="1:13" x14ac:dyDescent="0.35">
      <c r="A353" t="s">
        <v>75</v>
      </c>
      <c r="B353" t="s">
        <v>811</v>
      </c>
      <c r="C353" t="s">
        <v>704</v>
      </c>
      <c r="F353">
        <v>0.01</v>
      </c>
      <c r="G353" s="50">
        <f t="shared" si="17"/>
        <v>776880605.71200001</v>
      </c>
      <c r="H353" s="50">
        <f t="shared" si="17"/>
        <v>29133022.714200001</v>
      </c>
      <c r="I353" s="50">
        <f t="shared" si="17"/>
        <v>4661283.6342719998</v>
      </c>
      <c r="J353" s="50">
        <f t="shared" si="17"/>
        <v>2163734</v>
      </c>
      <c r="K353" s="50">
        <f t="shared" si="18"/>
        <v>476089</v>
      </c>
      <c r="L353" s="50">
        <f t="shared" si="18"/>
        <v>5404419</v>
      </c>
      <c r="M353" s="50">
        <f t="shared" si="18"/>
        <v>0</v>
      </c>
    </row>
    <row r="354" spans="1:13" x14ac:dyDescent="0.35">
      <c r="A354" t="s">
        <v>41</v>
      </c>
      <c r="B354" t="s">
        <v>857</v>
      </c>
      <c r="C354" t="s">
        <v>705</v>
      </c>
      <c r="F354">
        <v>0.01</v>
      </c>
      <c r="G354" s="50">
        <f t="shared" si="17"/>
        <v>1117439629.152</v>
      </c>
      <c r="H354" s="50">
        <f t="shared" si="17"/>
        <v>41903986.093200006</v>
      </c>
      <c r="I354" s="50">
        <f t="shared" si="17"/>
        <v>6704637.7749119997</v>
      </c>
      <c r="J354" s="50">
        <f t="shared" si="17"/>
        <v>2575680</v>
      </c>
      <c r="K354" s="50">
        <f t="shared" si="18"/>
        <v>3891695</v>
      </c>
      <c r="L354" s="50">
        <f t="shared" si="18"/>
        <v>3275764</v>
      </c>
      <c r="M354" s="50">
        <f t="shared" si="18"/>
        <v>0</v>
      </c>
    </row>
    <row r="355" spans="1:13" x14ac:dyDescent="0.35">
      <c r="A355" t="s">
        <v>69</v>
      </c>
      <c r="B355" t="s">
        <v>850</v>
      </c>
      <c r="C355" t="s">
        <v>706</v>
      </c>
      <c r="F355">
        <v>0.01</v>
      </c>
      <c r="G355" s="50">
        <f t="shared" si="17"/>
        <v>1707119398.2239997</v>
      </c>
      <c r="H355" s="50">
        <f t="shared" si="17"/>
        <v>64016977.433399998</v>
      </c>
      <c r="I355" s="50">
        <f t="shared" si="17"/>
        <v>10242716.389344001</v>
      </c>
      <c r="J355" s="50">
        <f t="shared" si="17"/>
        <v>4322064</v>
      </c>
      <c r="K355" s="50">
        <f t="shared" si="18"/>
        <v>32124524</v>
      </c>
      <c r="L355" s="50">
        <f t="shared" si="18"/>
        <v>1122686</v>
      </c>
      <c r="M355" s="50">
        <f t="shared" si="18"/>
        <v>0</v>
      </c>
    </row>
    <row r="356" spans="1:13" x14ac:dyDescent="0.35">
      <c r="A356" t="s">
        <v>410</v>
      </c>
      <c r="B356" t="s">
        <v>1122</v>
      </c>
      <c r="C356" t="s">
        <v>707</v>
      </c>
      <c r="F356">
        <v>0.01</v>
      </c>
      <c r="G356" s="50">
        <f t="shared" si="17"/>
        <v>461828371.96799999</v>
      </c>
      <c r="H356" s="50">
        <f t="shared" si="17"/>
        <v>17318563.948799998</v>
      </c>
      <c r="I356" s="50">
        <f t="shared" si="17"/>
        <v>2770970.2318080002</v>
      </c>
      <c r="J356" s="50">
        <f t="shared" si="17"/>
        <v>1473408</v>
      </c>
      <c r="K356" s="50">
        <f t="shared" si="18"/>
        <v>785399</v>
      </c>
      <c r="L356" s="50">
        <f t="shared" si="18"/>
        <v>16549142</v>
      </c>
      <c r="M356" s="50">
        <f t="shared" si="18"/>
        <v>0</v>
      </c>
    </row>
  </sheetData>
  <phoneticPr fontId="7" type="noConversion"/>
  <pageMargins left="0.7" right="0.7" top="0.75" bottom="0.75" header="0.3" footer="0.3"/>
  <headerFooter>
    <oddHeader>&amp;C&amp;"Aptos"&amp;10&amp;K000000 OFFICIAL-SENSITIVE - HMG ONLY&amp;1#_x000D_</oddHeader>
    <oddFooter>&amp;C_x000D_&amp;1#&amp;"Aptos"&amp;10&amp;K000000 OFFICIAL-SENSITIVE - HMG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B4FFF-9783-4339-BE3D-15EA6362913B}">
  <dimension ref="A1:D5"/>
  <sheetViews>
    <sheetView workbookViewId="0"/>
  </sheetViews>
  <sheetFormatPr defaultRowHeight="14.5" x14ac:dyDescent="0.35"/>
  <cols>
    <col min="2" max="2" width="53.453125" customWidth="1"/>
    <col min="3" max="3" width="52.453125" customWidth="1"/>
    <col min="4" max="4" width="86.1796875" customWidth="1"/>
  </cols>
  <sheetData>
    <row r="1" spans="1:4" x14ac:dyDescent="0.35">
      <c r="A1" s="51" t="s">
        <v>1102</v>
      </c>
      <c r="B1" s="51" t="s">
        <v>1103</v>
      </c>
      <c r="C1" s="51" t="s">
        <v>1104</v>
      </c>
      <c r="D1" s="51" t="s">
        <v>725</v>
      </c>
    </row>
    <row r="2" spans="1:4" ht="101" customHeight="1" x14ac:dyDescent="0.35">
      <c r="A2" s="51">
        <v>1</v>
      </c>
      <c r="B2" s="27" t="s">
        <v>1119</v>
      </c>
      <c r="C2" s="52" t="s">
        <v>1120</v>
      </c>
      <c r="D2" s="27" t="s">
        <v>1138</v>
      </c>
    </row>
    <row r="3" spans="1:4" ht="29" x14ac:dyDescent="0.35">
      <c r="A3" s="51">
        <v>2</v>
      </c>
      <c r="B3" s="27" t="s">
        <v>1124</v>
      </c>
      <c r="C3" s="65" t="s">
        <v>1141</v>
      </c>
      <c r="D3" s="27" t="s">
        <v>1129</v>
      </c>
    </row>
    <row r="4" spans="1:4" ht="43.5" x14ac:dyDescent="0.35">
      <c r="A4" s="51">
        <v>3</v>
      </c>
      <c r="B4" s="27" t="s">
        <v>1117</v>
      </c>
      <c r="C4" s="52" t="s">
        <v>1118</v>
      </c>
      <c r="D4" s="27" t="s">
        <v>1131</v>
      </c>
    </row>
    <row r="5" spans="1:4" ht="43.5" x14ac:dyDescent="0.35">
      <c r="A5" s="51">
        <v>4</v>
      </c>
      <c r="B5" s="27" t="s">
        <v>1105</v>
      </c>
      <c r="C5" s="52" t="s">
        <v>1106</v>
      </c>
      <c r="D5" s="27" t="s">
        <v>1132</v>
      </c>
    </row>
  </sheetData>
  <hyperlinks>
    <hyperlink ref="C2" r:id="rId1" xr:uid="{9F5B5154-8540-4468-8F51-FCFC246BEB58}"/>
    <hyperlink ref="C5" r:id="rId2" xr:uid="{34F7C8CE-275C-4B83-B859-DC848BA02AE1}"/>
    <hyperlink ref="C4" r:id="rId3" xr:uid="{013822A9-CF1F-46C7-BBC2-8EA24397ADEF}"/>
    <hyperlink ref="C3" r:id="rId4" xr:uid="{BAF556BB-046F-40BC-A966-D7EE15266CF5}"/>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22" ma:contentTypeDescription="Create a new document." ma:contentTypeScope="" ma:versionID="b26263ee5900f441b2ad7cef1591c6a7">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e14cf86cc030162bbdb54e503ecbe6aa"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Location" minOccurs="0"/>
                <xsd:element ref="ns2:Link"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Link" ma:index="1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ab540116-e543-40a6-9929-05d3083b1aec}"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ink xmlns="3fa4860e-4e84-4984-b511-cb934d7752ca">
      <Url xsi:nil="true"/>
      <Description xsi:nil="true"/>
    </Link>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EC42F0-2FFA-462A-8F77-9D18948E44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02365C-D092-4FC4-9246-74ED547FCE99}">
  <ds:schemaRefs>
    <ds:schemaRef ds:uri="http://schemas.openxmlformats.org/package/2006/metadata/core-properties"/>
    <ds:schemaRef ds:uri="http://purl.org/dc/dcmitype/"/>
    <ds:schemaRef ds:uri="3fa4860e-4e84-4984-b511-cb934d7752ca"/>
    <ds:schemaRef ds:uri="http://schemas.microsoft.com/office/2006/documentManagement/types"/>
    <ds:schemaRef ds:uri="http://schemas.microsoft.com/office/2006/metadata/properties"/>
    <ds:schemaRef ds:uri="http://schemas.microsoft.com/office/infopath/2007/PartnerControls"/>
    <ds:schemaRef ds:uri="http://schemas.microsoft.com/sharepoint/v3"/>
    <ds:schemaRef ds:uri="83a87e31-bf32-46ab-8e70-9fa18461fa4d"/>
    <ds:schemaRef ds:uri="http://purl.org/dc/terms/"/>
    <ds:schemaRef ds:uri="63fd57c9-5291-4ee5-b3d3-37b4b570c278"/>
    <ds:schemaRef ds:uri="http://www.w3.org/XML/1998/namespace"/>
    <ds:schemaRef ds:uri="http://purl.org/dc/elements/1.1/"/>
  </ds:schemaRefs>
</ds:datastoreItem>
</file>

<file path=customXml/itemProps3.xml><?xml version="1.0" encoding="utf-8"?>
<ds:datastoreItem xmlns:ds="http://schemas.openxmlformats.org/officeDocument/2006/customXml" ds:itemID="{8F912557-9A12-4A5C-9F6D-988987EBEDE6}">
  <ds:schemaRefs>
    <ds:schemaRef ds:uri="http://schemas.microsoft.com/sharepoint/v3/contenttype/forms"/>
  </ds:schemaRefs>
</ds:datastoreItem>
</file>

<file path=docMetadata/LabelInfo.xml><?xml version="1.0" encoding="utf-8"?>
<clbl:labelList xmlns:clbl="http://schemas.microsoft.com/office/2020/mipLabelMetadata">
  <clbl:label id="{6cc6b452-4b6a-40f7-b7b3-a44645dedd0f}"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Readme</vt:lpstr>
      <vt:lpstr>Calculator</vt:lpstr>
      <vt:lpstr>Calculations and Data</vt:lpstr>
      <vt:lpstr>Sources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 Payne</dc:creator>
  <cp:lastModifiedBy>Ben Payne</cp:lastModifiedBy>
  <dcterms:created xsi:type="dcterms:W3CDTF">2025-11-25T14:05:23Z</dcterms:created>
  <dcterms:modified xsi:type="dcterms:W3CDTF">2025-12-17T16:36:17Z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0x010100ECCB7E1F660E4D499F35AD51896216AD</vt:lpwstr>
  </property>
  <property fmtid="{D5CDD505-2E9C-101B-9397-08002B2CF9AE}" pid="3" name="MediaServiceImageTags">
    <vt:lpwstr/>
  </property>
</Properties>
</file>